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Charlie/Desktop/School/Data_Science/Projects/Excel_project/excel_project/"/>
    </mc:Choice>
  </mc:AlternateContent>
  <xr:revisionPtr revIDLastSave="0" documentId="13_ncr:1_{EC4A3748-D6FF-BB44-9E68-D78549D5E0CA}" xr6:coauthVersionLast="47" xr6:coauthVersionMax="47" xr10:uidLastSave="{00000000-0000-0000-0000-000000000000}"/>
  <bookViews>
    <workbookView xWindow="0" yWindow="0" windowWidth="25600" windowHeight="16000" activeTab="3" xr2:uid="{EEE10FFB-FA0C-874A-91AF-A269BE40C7EC}"/>
  </bookViews>
  <sheets>
    <sheet name="raw_data" sheetId="4" r:id="rId1"/>
    <sheet name="crocodile_dataset" sheetId="2" r:id="rId2"/>
    <sheet name="nulls &amp; duplicates" sheetId="5" r:id="rId3"/>
    <sheet name="pivot_tables" sheetId="1" r:id="rId4"/>
    <sheet name="dashboard" sheetId="6" r:id="rId5"/>
  </sheets>
  <definedNames>
    <definedName name="_xlchart.v5.0" hidden="1">pivot_tables!$A$123</definedName>
    <definedName name="_xlchart.v5.1" hidden="1">pivot_tables!$A$124:$A$170</definedName>
    <definedName name="_xlchart.v5.10" hidden="1">pivot_tables!$B$123</definedName>
    <definedName name="_xlchart.v5.11" hidden="1">pivot_tables!$B$124:$B$170</definedName>
    <definedName name="_xlchart.v5.12" hidden="1">pivot_tables!$A$123</definedName>
    <definedName name="_xlchart.v5.13" hidden="1">pivot_tables!$A$124:$A$170</definedName>
    <definedName name="_xlchart.v5.14" hidden="1">pivot_tables!$A$217</definedName>
    <definedName name="_xlchart.v5.15" hidden="1">pivot_tables!$A$218</definedName>
    <definedName name="_xlchart.v5.16" hidden="1">pivot_tables!$B$123</definedName>
    <definedName name="_xlchart.v5.17" hidden="1">pivot_tables!$B$124:$B$170</definedName>
    <definedName name="_xlchart.v5.2" hidden="1">pivot_tables!$A$217</definedName>
    <definedName name="_xlchart.v5.3" hidden="1">pivot_tables!$A$218</definedName>
    <definedName name="_xlchart.v5.4" hidden="1">pivot_tables!$B$123</definedName>
    <definedName name="_xlchart.v5.5" hidden="1">pivot_tables!$B$124:$B$170</definedName>
    <definedName name="_xlchart.v5.6" hidden="1">pivot_tables!$A$123</definedName>
    <definedName name="_xlchart.v5.7" hidden="1">pivot_tables!$A$124:$A$170</definedName>
    <definedName name="_xlchart.v5.8" hidden="1">pivot_tables!$A$217</definedName>
    <definedName name="_xlchart.v5.9" hidden="1">pivot_tables!$A$218</definedName>
    <definedName name="ExternalData_1" localSheetId="1" hidden="1">'crocodile_dataset'!$A$1:$O$1001</definedName>
    <definedName name="ExternalData_1" localSheetId="0" hidden="1">raw_data!$A$1:$O$1001</definedName>
    <definedName name="Slicer_Genus">#N/A</definedName>
  </definedNames>
  <calcPr calcId="191029"/>
  <pivotCaches>
    <pivotCache cacheId="4"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1" l="1"/>
  <c r="D4" i="1"/>
  <c r="G3" i="5"/>
  <c r="H3" i="5"/>
  <c r="I3" i="5"/>
  <c r="J3" i="5"/>
  <c r="K3" i="5"/>
  <c r="L3" i="5"/>
  <c r="M3" i="5"/>
  <c r="N3" i="5"/>
  <c r="O3" i="5"/>
  <c r="P3" i="5"/>
  <c r="C3" i="5"/>
  <c r="D3" i="5"/>
  <c r="E3" i="5"/>
  <c r="F3" i="5"/>
  <c r="B2" i="5" a="1"/>
  <c r="B2" i="5" s="1"/>
  <c r="B3" i="5"/>
  <c r="P2" i="2"/>
  <c r="B5" i="5" s="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tc={1DC1D19D-9024-6C4F-8C41-C67C0FFC2FA3}</author>
    <author>tc={7B452C08-9452-E643-9E31-3CF99B70609D}</author>
  </authors>
  <commentList>
    <comment ref="A2" authorId="0" shapeId="0" xr:uid="{1DC1D19D-9024-6C4F-8C41-C67C0FFC2FA3}">
      <text>
        <t xml:space="preserve">[Threaded comment]
Your version of Excel allows you to read this threaded comment; however, any edits to it will get removed if the file is opened in a newer version of Excel. Learn more: https://go.microsoft.com/fwlink/?linkid=870924
Comment:
    No null values found </t>
      </text>
    </comment>
    <comment ref="A5" authorId="1" shapeId="0" xr:uid="{7B452C08-9452-E643-9E31-3CF99B70609D}">
      <text>
        <t xml:space="preserve">[Threaded comment]
Your version of Excel allows you to read this threaded comment; however, any edits to it will get removed if the file is opened in a newer version of Excel. Learn more: https://go.microsoft.com/fwlink/?linkid=870924
Comment:
    No duplicates found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tc={1408B32F-EACE-B54F-A263-FA3DBC36148C}</author>
  </authors>
  <commentList>
    <comment ref="M59" authorId="0" shapeId="0" xr:uid="{1408B32F-EACE-B54F-A263-FA3DBC36148C}">
      <text>
        <t>[Threaded comment]
Your version of Excel allows you to read this threaded comment; however, any edits to it will get removed if the file is opened in a newer version of Excel. Learn more: https://go.microsoft.com/fwlink/?linkid=870924
Comment:
    Both Crocodiles porosus and Crocodylus niloticus seem to be outliers. On further investigation I’ve been able to confirm that those numbers are correct and that they are usually bigger and heavier than other species.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F7AF23-C46A-AF4C-A073-B6656B73E185}" keepAlive="1" name="Query - crocodile_dataset" description="Connection to the 'crocodile_dataset' query in the workbook." type="5" refreshedVersion="8" background="1" saveData="1">
    <dbPr connection="Provider=Microsoft.Mashup.OleDb.1;Data Source=$Workbook$;Location=crocodile_dataset;Extended Properties=&quot;&quot;" command="SELECT * FROM [crocodile_dataset]"/>
  </connection>
  <connection id="2" xr16:uid="{81E1FCFA-540B-0C49-8020-01A41E78E12B}" keepAlive="1" name="Query - crocodile_dataset (2)" description="Connection to the 'crocodile_dataset (2)' query in the workbook." type="5" refreshedVersion="8" background="1" saveData="1">
    <dbPr connection="Provider=Microsoft.Mashup.OleDb.1;Data Source=$Workbook$;Location=&quot;crocodile_dataset (2)&quot;;Extended Properties=&quot;&quot;" command="SELECT * FROM [crocodile_dataset (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<sst xmlns="http://schemas.openxmlformats.org/spreadsheetml/2006/main" count="24210" uniqueCount="3086">
  <si>
    <t>Observation ID</t>
  </si>
  <si>
    <t>Common Name</t>
  </si>
  <si>
    <t>Scientific Name</t>
  </si>
  <si>
    <t>Family</t>
  </si>
  <si>
    <t>Genus</t>
  </si>
  <si>
    <t>Observed Length (m)</t>
  </si>
  <si>
    <t>Observed Weight (kg)</t>
  </si>
  <si>
    <t>Age Class</t>
  </si>
  <si>
    <t>Sex</t>
  </si>
  <si>
    <t>Date of Observation</t>
  </si>
  <si>
    <t>Country/Region</t>
  </si>
  <si>
    <t>Habitat Type</t>
  </si>
  <si>
    <t>Conservation Status</t>
  </si>
  <si>
    <t>Observer Name</t>
  </si>
  <si>
    <t>Notes</t>
  </si>
  <si>
    <t>Morelet's Crocodile</t>
  </si>
  <si>
    <t>Crocodylus moreletii</t>
  </si>
  <si>
    <t>Crocodylidae</t>
  </si>
  <si>
    <t>Crocodylus</t>
  </si>
  <si>
    <t>Adult</t>
  </si>
  <si>
    <t>Male</t>
  </si>
  <si>
    <t>31-03-2018</t>
  </si>
  <si>
    <t>Belize</t>
  </si>
  <si>
    <t>Swamps</t>
  </si>
  <si>
    <t>Least Concern</t>
  </si>
  <si>
    <t>Allison Hill</t>
  </si>
  <si>
    <t>Cause bill scientist nation opportunity.</t>
  </si>
  <si>
    <t>American Crocodile</t>
  </si>
  <si>
    <t>Crocodylus acutus</t>
  </si>
  <si>
    <t>28-01-2015</t>
  </si>
  <si>
    <t>Venezuela</t>
  </si>
  <si>
    <t>Mangroves</t>
  </si>
  <si>
    <t>Vulnerable</t>
  </si>
  <si>
    <t>Brandon Hall</t>
  </si>
  <si>
    <t>Ago current practice nation determine operation speak according.</t>
  </si>
  <si>
    <t>Orinoco Crocodile</t>
  </si>
  <si>
    <t>Crocodylus intermedius</t>
  </si>
  <si>
    <t>Juvenile</t>
  </si>
  <si>
    <t>Unknown</t>
  </si>
  <si>
    <t>07-12-2010</t>
  </si>
  <si>
    <t>Flooded Savannas</t>
  </si>
  <si>
    <t>Critically Endangered</t>
  </si>
  <si>
    <t>Melissa Peterson</t>
  </si>
  <si>
    <t>Democratic shake bill here grow gas enough analysis least by two.</t>
  </si>
  <si>
    <t>01-11-2019</t>
  </si>
  <si>
    <t>Mexico</t>
  </si>
  <si>
    <t>Rivers</t>
  </si>
  <si>
    <t>Edward Fuller</t>
  </si>
  <si>
    <t>Officer relate animal direction eye bag do.</t>
  </si>
  <si>
    <t>Mugger Crocodile (Marsh Crocodile)</t>
  </si>
  <si>
    <t>Crocodylus palustris</t>
  </si>
  <si>
    <t>15-07-2019</t>
  </si>
  <si>
    <t>India</t>
  </si>
  <si>
    <t>Donald Reid</t>
  </si>
  <si>
    <t>Class great prove reduce raise author play move each left establish understand read detail.</t>
  </si>
  <si>
    <t>08-06-2023</t>
  </si>
  <si>
    <t>Reservoirs</t>
  </si>
  <si>
    <t>Randy Brown</t>
  </si>
  <si>
    <t>Source husband at tree note responsibility defense.</t>
  </si>
  <si>
    <t>Siamese Crocodile</t>
  </si>
  <si>
    <t>Crocodylus siamensis</t>
  </si>
  <si>
    <t>Subadult</t>
  </si>
  <si>
    <t>10-12-2010</t>
  </si>
  <si>
    <t>Thailand</t>
  </si>
  <si>
    <t>Slow Rivers</t>
  </si>
  <si>
    <t>Dr. Marvin Thomas Jr.</t>
  </si>
  <si>
    <t>Much section investment on gun young catch management sense technology check civil quite others his other life edge.</t>
  </si>
  <si>
    <t>Congo Dwarf Crocodile</t>
  </si>
  <si>
    <t>Osteolaemus osborni</t>
  </si>
  <si>
    <t>Osteolaemus</t>
  </si>
  <si>
    <t>03-08-2008</t>
  </si>
  <si>
    <t>Central African Republic</t>
  </si>
  <si>
    <t>Forest Swamps</t>
  </si>
  <si>
    <t>Data Deficient</t>
  </si>
  <si>
    <t>Terri Frazier</t>
  </si>
  <si>
    <t>Race Mr environment political born itself law west.</t>
  </si>
  <si>
    <t>West African Crocodile</t>
  </si>
  <si>
    <t>Crocodylus suchus</t>
  </si>
  <si>
    <t>16-04-2020</t>
  </si>
  <si>
    <t>Sudan</t>
  </si>
  <si>
    <t>Lakes</t>
  </si>
  <si>
    <t>Deborah Mason</t>
  </si>
  <si>
    <t>Medical blood personal success medical current hear claim well.</t>
  </si>
  <si>
    <t>21-05-2016</t>
  </si>
  <si>
    <t>Lagoons</t>
  </si>
  <si>
    <t>Tamara George</t>
  </si>
  <si>
    <t>Affect upon these story film around there water beat magazine attorney set.</t>
  </si>
  <si>
    <t>West African Dwarf Crocodile</t>
  </si>
  <si>
    <t>Osteolaemus tetraspis</t>
  </si>
  <si>
    <t>08-06-2018</t>
  </si>
  <si>
    <t>Liberia</t>
  </si>
  <si>
    <t>Small Streams</t>
  </si>
  <si>
    <t>Betty Alvarez</t>
  </si>
  <si>
    <t>Close month parent who up sense ready.</t>
  </si>
  <si>
    <t>19-10-2019</t>
  </si>
  <si>
    <t>Jennifer Powers</t>
  </si>
  <si>
    <t>Just military building different full open discover detail.</t>
  </si>
  <si>
    <t>16-02-2015</t>
  </si>
  <si>
    <t>Cambodia</t>
  </si>
  <si>
    <t>Mark Perez</t>
  </si>
  <si>
    <t>Teacher audience draw protect Democrat.</t>
  </si>
  <si>
    <t>07-07-2006</t>
  </si>
  <si>
    <t>Timothy Duncan</t>
  </si>
  <si>
    <t>Drug list imagine behind probably great in tell.</t>
  </si>
  <si>
    <t>Female</t>
  </si>
  <si>
    <t>14-06-2010</t>
  </si>
  <si>
    <t>Côte d'Ivoire</t>
  </si>
  <si>
    <t>Matthew Lucas</t>
  </si>
  <si>
    <t>I fund technology eat couple large.</t>
  </si>
  <si>
    <t>18-03-2007</t>
  </si>
  <si>
    <t>Donald Wright</t>
  </si>
  <si>
    <t>Kitchen technology nearly anything yourself structure why.</t>
  </si>
  <si>
    <t>14-03-2007</t>
  </si>
  <si>
    <t>Sarah Martin</t>
  </si>
  <si>
    <t>Loss ten total clearly able hospital unit size expect recent room situation product main couple design around.</t>
  </si>
  <si>
    <t>Nile Crocodile</t>
  </si>
  <si>
    <t>Crocodylus niloticus</t>
  </si>
  <si>
    <t>13-10-2025</t>
  </si>
  <si>
    <t>Amy Edwards</t>
  </si>
  <si>
    <t>Once me system church whether bag.</t>
  </si>
  <si>
    <t>Borneo Crocodile (disputed)</t>
  </si>
  <si>
    <t>Crocodylus raninus</t>
  </si>
  <si>
    <t>28-02-2017</t>
  </si>
  <si>
    <t>Indonesia (Borneo)</t>
  </si>
  <si>
    <t>Estuarine Systems</t>
  </si>
  <si>
    <t>Kurt Leonard</t>
  </si>
  <si>
    <t>Identify walk now often always.</t>
  </si>
  <si>
    <t>Saltwater Crocodile</t>
  </si>
  <si>
    <t>Crocodylus porosus</t>
  </si>
  <si>
    <t>26-12-2017</t>
  </si>
  <si>
    <t>Philippines</t>
  </si>
  <si>
    <t>Estuaries</t>
  </si>
  <si>
    <t>Matthew Cunningham</t>
  </si>
  <si>
    <t>Various daughter respond draw how public feel.</t>
  </si>
  <si>
    <t>24-09-2011</t>
  </si>
  <si>
    <t>Malaysia (Borneo)</t>
  </si>
  <si>
    <t>Paul Jones</t>
  </si>
  <si>
    <t>Perform none beyond Mrs media car give attention.</t>
  </si>
  <si>
    <t>16-04-2013</t>
  </si>
  <si>
    <t>Tanzania</t>
  </si>
  <si>
    <t>Dustin Kim</t>
  </si>
  <si>
    <t>Region particularly would pressure account stage federal professional voice care break blood network evening painting response.</t>
  </si>
  <si>
    <t>Congo (DRC)</t>
  </si>
  <si>
    <t>Mark Baker</t>
  </si>
  <si>
    <t>Economy traditional anything plant stop analysis four capital woman claim kind relationship night born war real chance.</t>
  </si>
  <si>
    <t>Cuban Crocodile</t>
  </si>
  <si>
    <t>Crocodylus rhombifer</t>
  </si>
  <si>
    <t>27-01-2007</t>
  </si>
  <si>
    <t>Cuba</t>
  </si>
  <si>
    <t>Jacob Tran</t>
  </si>
  <si>
    <t>Camera final together someone team together.</t>
  </si>
  <si>
    <t>28-03-2017</t>
  </si>
  <si>
    <t>Kenya</t>
  </si>
  <si>
    <t>Marshes</t>
  </si>
  <si>
    <t>David Garcia</t>
  </si>
  <si>
    <t>This image per choice upon ten wish specific thing agent say forward us soon ten specific environment skin.</t>
  </si>
  <si>
    <t>Hatchling</t>
  </si>
  <si>
    <t>23-04-2007</t>
  </si>
  <si>
    <t>Shane Garrison</t>
  </si>
  <si>
    <t>Current truth glass star the development process.</t>
  </si>
  <si>
    <t>20-07-2022</t>
  </si>
  <si>
    <t>Pakistan</t>
  </si>
  <si>
    <t>Donald Jones</t>
  </si>
  <si>
    <t>Go meeting quickly such former agree theory end oil.</t>
  </si>
  <si>
    <t>21-10-2019</t>
  </si>
  <si>
    <t>Mrs. Linda Reed</t>
  </si>
  <si>
    <t>Job worker break tonight couple and job mind southern rather vote.</t>
  </si>
  <si>
    <t>05-06-2012</t>
  </si>
  <si>
    <t>Christina Reynolds</t>
  </si>
  <si>
    <t>Perhaps professional by tonight medical project for recent never court.</t>
  </si>
  <si>
    <t>07-08-2018</t>
  </si>
  <si>
    <t>Jamie Adkins</t>
  </si>
  <si>
    <t>Past feeling nature a expert involve oil.</t>
  </si>
  <si>
    <t>16-01-2020</t>
  </si>
  <si>
    <t>Julie Ramos</t>
  </si>
  <si>
    <t>Memory soldier where save probably exist professional people behavior weight.</t>
  </si>
  <si>
    <t>10-01-2014</t>
  </si>
  <si>
    <t>USA (Florida)</t>
  </si>
  <si>
    <t>Eric Drake</t>
  </si>
  <si>
    <t>Agency each little sure authority increase picture create recent manager.</t>
  </si>
  <si>
    <t>16-04-2017</t>
  </si>
  <si>
    <t>Matthew Smith</t>
  </si>
  <si>
    <t>Sing despite sound receive let newspaper true.</t>
  </si>
  <si>
    <t>Philippine Crocodile</t>
  </si>
  <si>
    <t>Crocodylus mindorensis</t>
  </si>
  <si>
    <t>22-10-2008</t>
  </si>
  <si>
    <t>Casey Marshall</t>
  </si>
  <si>
    <t>Write other wear through partner rest measure store natural today season listen else easy point she miss.</t>
  </si>
  <si>
    <t>New Guinea Crocodile</t>
  </si>
  <si>
    <t>Crocodylus novaeguineae</t>
  </si>
  <si>
    <t>23-01-2024</t>
  </si>
  <si>
    <t>Papua New Guinea</t>
  </si>
  <si>
    <t>Denise Jones</t>
  </si>
  <si>
    <t>Doctor from throw ball character him check degree increase former letter.</t>
  </si>
  <si>
    <t>17-06-2022</t>
  </si>
  <si>
    <t>Freshwater Marshes</t>
  </si>
  <si>
    <t>Ross Price</t>
  </si>
  <si>
    <t>Watch affect thing offer local wall fear hope through structure.</t>
  </si>
  <si>
    <t>10-12-2021</t>
  </si>
  <si>
    <t>Morgan Marsh</t>
  </si>
  <si>
    <t>Major event magazine home protect something right subject try wonder move trade.</t>
  </si>
  <si>
    <t>West African Slender-snouted Crocodile</t>
  </si>
  <si>
    <t>Mecistops cataphractus</t>
  </si>
  <si>
    <t>Mecistops</t>
  </si>
  <si>
    <t>14-05-2010</t>
  </si>
  <si>
    <t>Mary Miller</t>
  </si>
  <si>
    <t>Career left anyone here deep force seven.</t>
  </si>
  <si>
    <t>Freshwater Crocodile (Johnstone's)</t>
  </si>
  <si>
    <t>Crocodylus johnstoni</t>
  </si>
  <si>
    <t>30-04-2014</t>
  </si>
  <si>
    <t>Australia</t>
  </si>
  <si>
    <t>Freshwater Rivers</t>
  </si>
  <si>
    <t>Paul Decker</t>
  </si>
  <si>
    <t>Strong like see appear weight difference attention whatever American all easy.</t>
  </si>
  <si>
    <t>27-01-2017</t>
  </si>
  <si>
    <t>Senegal</t>
  </si>
  <si>
    <t>Oases</t>
  </si>
  <si>
    <t>Lisa Allen</t>
  </si>
  <si>
    <t>Prove nor design record short cold parent security boy standard who blue agent find quality when.</t>
  </si>
  <si>
    <t>14-09-2008</t>
  </si>
  <si>
    <t>Miguel Jones</t>
  </si>
  <si>
    <t>Drug recent feeling range south someone not American mouth product attention positive actually information majority item gun through least.</t>
  </si>
  <si>
    <t>27-01-2022</t>
  </si>
  <si>
    <t>South Africa</t>
  </si>
  <si>
    <t>Christopher Boyd</t>
  </si>
  <si>
    <t>Pattern try simple let stay or focus early various everything late.</t>
  </si>
  <si>
    <t>02-06-2008</t>
  </si>
  <si>
    <t>Laura Barnett</t>
  </si>
  <si>
    <t>Agreement surface consider deep something future they red everybody act way beat result.</t>
  </si>
  <si>
    <t>10-02-2021</t>
  </si>
  <si>
    <t>Peter Vaughn DDS</t>
  </si>
  <si>
    <t>Large admit family identify during professional hard network gas you nearly goal.</t>
  </si>
  <si>
    <t>15-09-2006</t>
  </si>
  <si>
    <t>Guatemala</t>
  </si>
  <si>
    <t>Eric Hall</t>
  </si>
  <si>
    <t>Firm sea week real course school everybody.</t>
  </si>
  <si>
    <t>15-10-2012</t>
  </si>
  <si>
    <t>Paige Carlson</t>
  </si>
  <si>
    <t>Strategy fast guess few remain call animal.</t>
  </si>
  <si>
    <t>30-12-2024</t>
  </si>
  <si>
    <t>Colombia</t>
  </si>
  <si>
    <t>Edgar Raymond</t>
  </si>
  <si>
    <t>Bill activity expect long future whole education technology box assume man officer rather charge.</t>
  </si>
  <si>
    <t>25-03-2012</t>
  </si>
  <si>
    <t>Large Rivers</t>
  </si>
  <si>
    <t>Tiffany Miller</t>
  </si>
  <si>
    <t>Budget share paper so difficult mission late kind team.</t>
  </si>
  <si>
    <t>09-12-2015</t>
  </si>
  <si>
    <t>Sierra Leone</t>
  </si>
  <si>
    <t>Elizabeth Oliver DDS</t>
  </si>
  <si>
    <t>Way debate decision produce church community avoid.</t>
  </si>
  <si>
    <t>28-06-2019</t>
  </si>
  <si>
    <t>Indonesia (Papua)</t>
  </si>
  <si>
    <t>Jerry Wheeler</t>
  </si>
  <si>
    <t>Allow explain executive teacher author.</t>
  </si>
  <si>
    <t>18-07-2014</t>
  </si>
  <si>
    <t>Dennis Moody</t>
  </si>
  <si>
    <t>Product value interesting name positive training step author coach film see notice eye buy.</t>
  </si>
  <si>
    <t>25-02-2009</t>
  </si>
  <si>
    <t>Shaded Forest Rivers</t>
  </si>
  <si>
    <t>Melissa Bender</t>
  </si>
  <si>
    <t>Music just our threat same page ago director purpose team onto again share start office several.</t>
  </si>
  <si>
    <t>18-11-2020</t>
  </si>
  <si>
    <t>Joseph Ramos</t>
  </si>
  <si>
    <t>Consider one play man before.</t>
  </si>
  <si>
    <t>19-05-2011</t>
  </si>
  <si>
    <t>Coastal Wetlands</t>
  </si>
  <si>
    <t>Gary Santiago</t>
  </si>
  <si>
    <t>Form really explain war spend nearly lawyer fire follow wife.</t>
  </si>
  <si>
    <t>Jose Travis</t>
  </si>
  <si>
    <t>Left approach million performance material kind appear environment capital explain thing machine ahead picture son.</t>
  </si>
  <si>
    <t>25-10-2019</t>
  </si>
  <si>
    <t>Guinea</t>
  </si>
  <si>
    <t>Emily Smith</t>
  </si>
  <si>
    <t>Behavior yeah tree left brother strategy marriage respond meeting event.</t>
  </si>
  <si>
    <t>07-08-2006</t>
  </si>
  <si>
    <t>Veronica Sanchez</t>
  </si>
  <si>
    <t>Certain course out second carry attorney significant take future skin environment.</t>
  </si>
  <si>
    <t>30-08-2025</t>
  </si>
  <si>
    <t>Nicholas Monroe</t>
  </si>
  <si>
    <t>Your majority chance Mrs generation necessary myself lay focus.</t>
  </si>
  <si>
    <t>19-02-2010</t>
  </si>
  <si>
    <t>Nigeria</t>
  </si>
  <si>
    <t>Michael Armstrong</t>
  </si>
  <si>
    <t>Task improve fish list tree high write society.</t>
  </si>
  <si>
    <t>18-07-2015</t>
  </si>
  <si>
    <t>Indonesia</t>
  </si>
  <si>
    <t>Brittany Hanna</t>
  </si>
  <si>
    <t>Maybe opportunity thank them key moment lead reveal.</t>
  </si>
  <si>
    <t>28-10-2005</t>
  </si>
  <si>
    <t>Matthew Moore</t>
  </si>
  <si>
    <t>Sit enter perhaps however bag forget purpose move west phone thought maintain must.</t>
  </si>
  <si>
    <t>13-05-2015</t>
  </si>
  <si>
    <t>Vietnam</t>
  </si>
  <si>
    <t>Cynthia Cohen</t>
  </si>
  <si>
    <t>Young section its better plant their kitchen really.</t>
  </si>
  <si>
    <t>30-10-2014</t>
  </si>
  <si>
    <t>Cameroon</t>
  </si>
  <si>
    <t>Amber Flynn</t>
  </si>
  <si>
    <t>Grow issue each include radio conference.</t>
  </si>
  <si>
    <t>09-05-2015</t>
  </si>
  <si>
    <t>Leon Reyes</t>
  </si>
  <si>
    <t>Marriage on discussion point least project together let explain national available.</t>
  </si>
  <si>
    <t>11-04-2009</t>
  </si>
  <si>
    <t>Victoria Evans</t>
  </si>
  <si>
    <t>Real lead few yourself table blood high grow fast recognize against.</t>
  </si>
  <si>
    <t>07-01-2015</t>
  </si>
  <si>
    <t>Jennifer Smith</t>
  </si>
  <si>
    <t>Treat seat strategy total simply discover soon.</t>
  </si>
  <si>
    <t>29-08-2013</t>
  </si>
  <si>
    <t>Slow Streams</t>
  </si>
  <si>
    <t>Connor King</t>
  </si>
  <si>
    <t>Pick tough position final.</t>
  </si>
  <si>
    <t>06-05-2005</t>
  </si>
  <si>
    <t>Kevin Oconnor</t>
  </si>
  <si>
    <t>Travel force indeed customer skill.</t>
  </si>
  <si>
    <t>10-04-2024</t>
  </si>
  <si>
    <t>Brackish Rivers</t>
  </si>
  <si>
    <t>Holly Shaw</t>
  </si>
  <si>
    <t>Store either station loss southern second full boy while cell.</t>
  </si>
  <si>
    <t>Central African Slender-snouted Crocodile</t>
  </si>
  <si>
    <t>Mecistops leptorhynchus</t>
  </si>
  <si>
    <t>14-12-2014</t>
  </si>
  <si>
    <t>Endangered</t>
  </si>
  <si>
    <t>Shannon Ramsey</t>
  </si>
  <si>
    <t>Whose source hand so add Mr.</t>
  </si>
  <si>
    <t>09-10-2006</t>
  </si>
  <si>
    <t>Michael Chambers</t>
  </si>
  <si>
    <t>Herself police he push likely people wall foreign particular positive play less.</t>
  </si>
  <si>
    <t>17-09-2011</t>
  </si>
  <si>
    <t>Congo Basin Countries</t>
  </si>
  <si>
    <t>Marie Wilson</t>
  </si>
  <si>
    <t>Watch fight manage best thought career.</t>
  </si>
  <si>
    <t>29-06-2005</t>
  </si>
  <si>
    <t>Michael Paul</t>
  </si>
  <si>
    <t>Industry score choice increase between majority impact week allow have kitchen wear.</t>
  </si>
  <si>
    <t>30-11-2009</t>
  </si>
  <si>
    <t>Egypt</t>
  </si>
  <si>
    <t>Ariana Jennings</t>
  </si>
  <si>
    <t>Top population art every why we station begin deep police wife anything.</t>
  </si>
  <si>
    <t>13-12-2007</t>
  </si>
  <si>
    <t>William Buchanan</t>
  </si>
  <si>
    <t>Attention share debate democratic thank forget challenge too able.</t>
  </si>
  <si>
    <t>07-10-2010</t>
  </si>
  <si>
    <t>Brianna Anderson</t>
  </si>
  <si>
    <t>Sometimes body term capital group small open administration enter camera.</t>
  </si>
  <si>
    <t>21-12-2023</t>
  </si>
  <si>
    <t>Brian Brown</t>
  </si>
  <si>
    <t>Sing message board mean war analysis situation term.</t>
  </si>
  <si>
    <t>02-05-2013</t>
  </si>
  <si>
    <t>Mali</t>
  </si>
  <si>
    <t>Judith Maynard</t>
  </si>
  <si>
    <t>Your suggest international blue Republican kitchen.</t>
  </si>
  <si>
    <t>25-07-2019</t>
  </si>
  <si>
    <t>Gabon</t>
  </si>
  <si>
    <t>Forest Rivers</t>
  </si>
  <si>
    <t>Erica Hernandez</t>
  </si>
  <si>
    <t>Every plan nature foot yes most.</t>
  </si>
  <si>
    <t>05-03-2018</t>
  </si>
  <si>
    <t>Malaysia</t>
  </si>
  <si>
    <t>Larry Garcia</t>
  </si>
  <si>
    <t>Table prepare shoulder result Democrat later direction fund.</t>
  </si>
  <si>
    <t>19-03-2017</t>
  </si>
  <si>
    <t>Jason Davis</t>
  </si>
  <si>
    <t>Fine effort well rather listen before.</t>
  </si>
  <si>
    <t>25-08-2022</t>
  </si>
  <si>
    <t>Niger</t>
  </si>
  <si>
    <t>Jeffrey Garner</t>
  </si>
  <si>
    <t>Speech news only no form business government program.</t>
  </si>
  <si>
    <t>22-03-2011</t>
  </si>
  <si>
    <t>Shawna Griffith</t>
  </si>
  <si>
    <t>Outside goal official defense prevent difference board suddenly happen several off southern suddenly.</t>
  </si>
  <si>
    <t>07-09-2015</t>
  </si>
  <si>
    <t>Sabrina Austin</t>
  </si>
  <si>
    <t>Ago upon stop environment Congress reflect finally fund accept thank not husband center plan air second Democrat information.</t>
  </si>
  <si>
    <t>11-04-2015</t>
  </si>
  <si>
    <t>Jacob Griffith</t>
  </si>
  <si>
    <t>Other third choose senior anyone bank kitchen.</t>
  </si>
  <si>
    <t>20-04-2017</t>
  </si>
  <si>
    <t>Lawrence Perry</t>
  </si>
  <si>
    <t>Sense box involve exist question main project animal house out.</t>
  </si>
  <si>
    <t>03-03-2021</t>
  </si>
  <si>
    <t>Eric Clark</t>
  </si>
  <si>
    <t>Share face build market issue can mouth discover next property.</t>
  </si>
  <si>
    <t>14-09-2025</t>
  </si>
  <si>
    <t>James Harmon</t>
  </si>
  <si>
    <t>Affect TV television office of remember individual boy.</t>
  </si>
  <si>
    <t>07-08-2017</t>
  </si>
  <si>
    <t>Costa Rica</t>
  </si>
  <si>
    <t>Coastal Lagoons</t>
  </si>
  <si>
    <t>Frederick Solis</t>
  </si>
  <si>
    <t>Least ready gun join black job hundred bad that second develop single baby plan most create.</t>
  </si>
  <si>
    <t>Hall's New Guinea Crocodile</t>
  </si>
  <si>
    <t>Crocodylus halli</t>
  </si>
  <si>
    <t>09-10-2009</t>
  </si>
  <si>
    <t>Heather Mullen</t>
  </si>
  <si>
    <t>Door chair culture own set pretty concern.</t>
  </si>
  <si>
    <t>06-10-2018</t>
  </si>
  <si>
    <t>Kathleen Webster</t>
  </si>
  <si>
    <t>Large under north play person ten physical character attention kind field ever argue medical financial later arm story.</t>
  </si>
  <si>
    <t>28-12-2013</t>
  </si>
  <si>
    <t>Sean Wyatt</t>
  </si>
  <si>
    <t>Order his oil west school American training occur.</t>
  </si>
  <si>
    <t>17-05-2018</t>
  </si>
  <si>
    <t>Larry Mason</t>
  </si>
  <si>
    <t>Late specific study word base.</t>
  </si>
  <si>
    <t>10-05-2011</t>
  </si>
  <si>
    <t>Amanda Zimmerman</t>
  </si>
  <si>
    <t>Model particular hair truth hold simple.</t>
  </si>
  <si>
    <t>27-02-2016</t>
  </si>
  <si>
    <t>Amy Mccoy</t>
  </si>
  <si>
    <t>At behind question exist rich prevent trade their.</t>
  </si>
  <si>
    <t>Kevin Thomas</t>
  </si>
  <si>
    <t>Financial prevent product can remember be next poor foreign campaign reflect water.</t>
  </si>
  <si>
    <t>23-12-2006</t>
  </si>
  <si>
    <t>Chad</t>
  </si>
  <si>
    <t>Susan Davis DDS</t>
  </si>
  <si>
    <t>Gun guy Congress degree way main difficult case baby such big.</t>
  </si>
  <si>
    <t>25-11-2016</t>
  </si>
  <si>
    <t>Sandy Stephenson</t>
  </si>
  <si>
    <t>Product then peace others child Congress realize.</t>
  </si>
  <si>
    <t>03-05-2022</t>
  </si>
  <si>
    <t>Stephanie Griffith</t>
  </si>
  <si>
    <t>Improve put down know expect security large move.</t>
  </si>
  <si>
    <t>31-08-2006</t>
  </si>
  <si>
    <t>Robert Harrison</t>
  </si>
  <si>
    <t>Happy water worker left example high month whom stage soon.</t>
  </si>
  <si>
    <t>16-08-2013</t>
  </si>
  <si>
    <t>David Davidson</t>
  </si>
  <si>
    <t>Never bill suffer surface expect several evening town challenge join watch develop later.</t>
  </si>
  <si>
    <t>30-06-2019</t>
  </si>
  <si>
    <t>Alexander Brown</t>
  </si>
  <si>
    <t>Hear history bank different five between research friend certainly although true.</t>
  </si>
  <si>
    <t>24-06-2006</t>
  </si>
  <si>
    <t>Ronald Blake</t>
  </si>
  <si>
    <t>Large accept bad eight strong nature road month book explain feeling answer information soldier lead book.</t>
  </si>
  <si>
    <t>17-12-2011</t>
  </si>
  <si>
    <t>Linda Smith</t>
  </si>
  <si>
    <t>Offer responsibility fact ability good number cost property model guess well name skill medical after.</t>
  </si>
  <si>
    <t>06-10-2020</t>
  </si>
  <si>
    <t>Amanda Hughes</t>
  </si>
  <si>
    <t>Effect administration small general run pick sign same forward and national spend compare single.</t>
  </si>
  <si>
    <t>27-10-2024</t>
  </si>
  <si>
    <t>Michael Welch</t>
  </si>
  <si>
    <t>As simply leader fall analysis current.</t>
  </si>
  <si>
    <t>20-03-2014</t>
  </si>
  <si>
    <t>Timothy Robertson</t>
  </si>
  <si>
    <t>List already positive experience television answer pretty event son join hundred.</t>
  </si>
  <si>
    <t>02-04-2013</t>
  </si>
  <si>
    <t>Tyler Morgan</t>
  </si>
  <si>
    <t>Many marriage under mind song risk bad own state nation.</t>
  </si>
  <si>
    <t>04-03-2006</t>
  </si>
  <si>
    <t>Billabongs</t>
  </si>
  <si>
    <t>Bobby Guerrero</t>
  </si>
  <si>
    <t>Knowledge response coach know language risk treatment past itself police social arm provide.</t>
  </si>
  <si>
    <t>03-06-2025</t>
  </si>
  <si>
    <t>Jose Brady</t>
  </si>
  <si>
    <t>Well central parent sit alone attack sing hand.</t>
  </si>
  <si>
    <t>31-07-2019</t>
  </si>
  <si>
    <t>Keith Jacobs</t>
  </si>
  <si>
    <t>We head several off morning huge power economic box.</t>
  </si>
  <si>
    <t>02-11-2009</t>
  </si>
  <si>
    <t>Kathryn Hughes</t>
  </si>
  <si>
    <t>Brother simple region Democrat partner really your customer career.</t>
  </si>
  <si>
    <t>15-05-2005</t>
  </si>
  <si>
    <t>Gorges</t>
  </si>
  <si>
    <t>Christopher Reeves</t>
  </si>
  <si>
    <t>Specific whose worry property remember.</t>
  </si>
  <si>
    <t>16-03-2017</t>
  </si>
  <si>
    <t>Donna Evans</t>
  </si>
  <si>
    <t>Republican until point soldier meeting building cut catch so ago.</t>
  </si>
  <si>
    <t>28-06-2021</t>
  </si>
  <si>
    <t>Jackie Lara</t>
  </si>
  <si>
    <t>Candidate this assume huge response long improve.</t>
  </si>
  <si>
    <t>02-02-2009</t>
  </si>
  <si>
    <t>Freshwater Wetlands</t>
  </si>
  <si>
    <t>Kenneth Martinez</t>
  </si>
  <si>
    <t>Politics last quite general there sister policy consider whom item treat area buy.</t>
  </si>
  <si>
    <t>17-02-2011</t>
  </si>
  <si>
    <t>Tidal Rivers</t>
  </si>
  <si>
    <t>Christopher Morris</t>
  </si>
  <si>
    <t>Generation wait thus suffer economy play nearly by field move.</t>
  </si>
  <si>
    <t>23-04-2021</t>
  </si>
  <si>
    <t>Caroline David</t>
  </si>
  <si>
    <t>Commercial person top front under American tell ball we.</t>
  </si>
  <si>
    <t>27-09-2008</t>
  </si>
  <si>
    <t>Deborah Clark</t>
  </si>
  <si>
    <t>Indicate police marriage phone face what lot source rate father authority art keep machine daughter parent fine.</t>
  </si>
  <si>
    <t>07-09-2006</t>
  </si>
  <si>
    <t>Morgan Valencia</t>
  </si>
  <si>
    <t>Candidate have no five letter environment easy best face his past eat.</t>
  </si>
  <si>
    <t>21-09-2017</t>
  </si>
  <si>
    <t>Caitlin Murphy</t>
  </si>
  <si>
    <t>Return couple city you level these market bed hotel lead drive on any example our successful pull.</t>
  </si>
  <si>
    <t>19-07-2007</t>
  </si>
  <si>
    <t>Adam Rodriguez</t>
  </si>
  <si>
    <t>Think road shake hand hundred now crime network available mean.</t>
  </si>
  <si>
    <t>26-07-2020</t>
  </si>
  <si>
    <t>Diana Hays</t>
  </si>
  <si>
    <t>Budget window hour some fund voice sense current meeting.</t>
  </si>
  <si>
    <t>19-12-2020</t>
  </si>
  <si>
    <t>Amber Taylor</t>
  </si>
  <si>
    <t>Sound mind chance throw cause use five hotel pattern successful order medical meeting majority.</t>
  </si>
  <si>
    <t>26-06-2015</t>
  </si>
  <si>
    <t>Iran (historic)</t>
  </si>
  <si>
    <t>Karen Smith</t>
  </si>
  <si>
    <t>Purpose woman on someone rise read ago.</t>
  </si>
  <si>
    <t>24-10-2007</t>
  </si>
  <si>
    <t>Walter Patton</t>
  </si>
  <si>
    <t>Officer return on color pick people subject challenge quite all way body affect finish charge real improve.</t>
  </si>
  <si>
    <t>25-08-2023</t>
  </si>
  <si>
    <t>Tami Salas</t>
  </si>
  <si>
    <t>Relationship million night your long heavy.</t>
  </si>
  <si>
    <t>27-02-2011</t>
  </si>
  <si>
    <t>Julia Patel</t>
  </si>
  <si>
    <t>Great sign return poor really particular court east newspaper different win father eye debate relate first give value.</t>
  </si>
  <si>
    <t>04-12-2005</t>
  </si>
  <si>
    <t>Denise Martinez</t>
  </si>
  <si>
    <t>Here woman stand west source fact explain.</t>
  </si>
  <si>
    <t>26-05-2019</t>
  </si>
  <si>
    <t>Laos</t>
  </si>
  <si>
    <t>Hannah Ramos</t>
  </si>
  <si>
    <t>Section degree still even no even body scientist.</t>
  </si>
  <si>
    <t>29-02-2012</t>
  </si>
  <si>
    <t>Anthony Stein</t>
  </si>
  <si>
    <t>Point appear including response beyond side accept nearly upon imagine.</t>
  </si>
  <si>
    <t>20-05-2024</t>
  </si>
  <si>
    <t>Sherry Woods</t>
  </si>
  <si>
    <t>Sense expert experience arrive shoulder present.</t>
  </si>
  <si>
    <t>07-02-2016</t>
  </si>
  <si>
    <t>Parker Jefferson</t>
  </si>
  <si>
    <t>Tree company think compare try young however many.</t>
  </si>
  <si>
    <t>17-02-2013</t>
  </si>
  <si>
    <t>Tonya Howe</t>
  </si>
  <si>
    <t>Across nothing blue work.</t>
  </si>
  <si>
    <t>06-07-2017</t>
  </si>
  <si>
    <t>William Daniels</t>
  </si>
  <si>
    <t>Threat care mean evening speak former room possible responsibility add front.</t>
  </si>
  <si>
    <t>Ghana</t>
  </si>
  <si>
    <t>Michael Lee</t>
  </si>
  <si>
    <t>Task today still middle beautiful protect continue cell food easy end dog send west few.</t>
  </si>
  <si>
    <t>27-12-2015</t>
  </si>
  <si>
    <t>Alexandra Valdez</t>
  </si>
  <si>
    <t>Artist brother fill if maybe.</t>
  </si>
  <si>
    <t>07-08-2005</t>
  </si>
  <si>
    <t>Michele Collins</t>
  </si>
  <si>
    <t>Police wait happen determine whatever long.</t>
  </si>
  <si>
    <t>20-06-2007</t>
  </si>
  <si>
    <t>William Brooks</t>
  </si>
  <si>
    <t>Tree serious soon stay seven quite other skin moment month gun true born stock total dark.</t>
  </si>
  <si>
    <t>06-02-2008</t>
  </si>
  <si>
    <t>Carmen Bond</t>
  </si>
  <si>
    <t>Break day on before member speak law message lead around left southern.</t>
  </si>
  <si>
    <t>10-01-2023</t>
  </si>
  <si>
    <t>Jennifer Velasquez</t>
  </si>
  <si>
    <t>Official and general as yes various attorney value all important shoulder.</t>
  </si>
  <si>
    <t>19-02-2011</t>
  </si>
  <si>
    <t>Veronica Brewer</t>
  </si>
  <si>
    <t>Hear through large true help bag who themselves card team budget year hotel camera without.</t>
  </si>
  <si>
    <t>23-10-2018</t>
  </si>
  <si>
    <t>Nicole Good</t>
  </si>
  <si>
    <t>Pull name mother statement easy get every visit right both.</t>
  </si>
  <si>
    <t>12-02-2005</t>
  </si>
  <si>
    <t>Jennifer Miranda</t>
  </si>
  <si>
    <t>Drive attack order land public the each.</t>
  </si>
  <si>
    <t>27-07-2021</t>
  </si>
  <si>
    <t>Jeffrey Fernandez</t>
  </si>
  <si>
    <t>Cell year doctor trouble office.</t>
  </si>
  <si>
    <t>31-08-2024</t>
  </si>
  <si>
    <t>Patricia Cardenas</t>
  </si>
  <si>
    <t>Few century produce determine feel article we they treatment.</t>
  </si>
  <si>
    <t>29-04-2009</t>
  </si>
  <si>
    <t>Jessica Simpson</t>
  </si>
  <si>
    <t>Walk provide skill five indicate chance heavy senior.</t>
  </si>
  <si>
    <t>08-12-2008</t>
  </si>
  <si>
    <t>Samuel Turner</t>
  </si>
  <si>
    <t>South trip none whose newspaper care drug data position.</t>
  </si>
  <si>
    <t>07-11-2010</t>
  </si>
  <si>
    <t>Sarah Davis</t>
  </si>
  <si>
    <t>Appear help painting always authority source onto provide describe decade.</t>
  </si>
  <si>
    <t>08-04-2022</t>
  </si>
  <si>
    <t>Oxbow Lakes</t>
  </si>
  <si>
    <t>Elizabeth Stout</t>
  </si>
  <si>
    <t>View while bring yourself look drug.</t>
  </si>
  <si>
    <t>27-12-2021</t>
  </si>
  <si>
    <t>Christine Herman</t>
  </si>
  <si>
    <t>Focus executive letter possible final growth third letter sort.</t>
  </si>
  <si>
    <t>15-07-2009</t>
  </si>
  <si>
    <t>Pamela Flores</t>
  </si>
  <si>
    <t>Have including none determine certainly end.</t>
  </si>
  <si>
    <t>18-04-2006</t>
  </si>
  <si>
    <t>Lauren Butler</t>
  </si>
  <si>
    <t>Cultural discover now early nearly want front.</t>
  </si>
  <si>
    <t>11-12-2025</t>
  </si>
  <si>
    <t>Katherine Cummings</t>
  </si>
  <si>
    <t>Leave run goal cause national contain threat wrong whatever model stuff avoid.</t>
  </si>
  <si>
    <t>05-06-2013</t>
  </si>
  <si>
    <t>Amber Smith</t>
  </si>
  <si>
    <t>Successful discuss religious across media health pay project.</t>
  </si>
  <si>
    <t>16-02-2021</t>
  </si>
  <si>
    <t>Karen Freeman</t>
  </si>
  <si>
    <t>Mother in admit reveal movie expert maybe recently.</t>
  </si>
  <si>
    <t>26-05-2010</t>
  </si>
  <si>
    <t>Mauritania</t>
  </si>
  <si>
    <t>Todd White</t>
  </si>
  <si>
    <t>Modern drive people education great.</t>
  </si>
  <si>
    <t>22-02-2008</t>
  </si>
  <si>
    <t>Angela Chung</t>
  </si>
  <si>
    <t>North wrong difficult range summer president teach service behavior here.</t>
  </si>
  <si>
    <t>24-09-2024</t>
  </si>
  <si>
    <t>Amy Smith</t>
  </si>
  <si>
    <t>Bar suddenly population former with wind thus try discover.</t>
  </si>
  <si>
    <t>29-05-2010</t>
  </si>
  <si>
    <t>Melissa Knight</t>
  </si>
  <si>
    <t>Another avoid understand tonight nor allow up.</t>
  </si>
  <si>
    <t>05-01-2017</t>
  </si>
  <si>
    <t>Tyrone Matthews</t>
  </si>
  <si>
    <t>Up federal nor note support quality.</t>
  </si>
  <si>
    <t>22-05-2025</t>
  </si>
  <si>
    <t>Janet Singh</t>
  </si>
  <si>
    <t>May window approach join stuff future.</t>
  </si>
  <si>
    <t>22-01-2013</t>
  </si>
  <si>
    <t>Tina Sanders</t>
  </si>
  <si>
    <t>Ahead event yeah make green wait it quickly produce beat peace.</t>
  </si>
  <si>
    <t>10-04-2008</t>
  </si>
  <si>
    <t>Michelle Miller</t>
  </si>
  <si>
    <t>Here six child hope guess before wall know seven bill beautiful.</t>
  </si>
  <si>
    <t>28-07-2012</t>
  </si>
  <si>
    <t>Justin Hunt</t>
  </si>
  <si>
    <t>Ago government behavior our foot history factor hold be.</t>
  </si>
  <si>
    <t>25-05-2019</t>
  </si>
  <si>
    <t>Susan Spence</t>
  </si>
  <si>
    <t>Minute rate college especially environmental certainly cold every feel.</t>
  </si>
  <si>
    <t>22-06-2025</t>
  </si>
  <si>
    <t>Heather Raymond</t>
  </si>
  <si>
    <t>Many pattern leader career according how success here.</t>
  </si>
  <si>
    <t>31-01-2023</t>
  </si>
  <si>
    <t>Uganda</t>
  </si>
  <si>
    <t>Jessica Jordan</t>
  </si>
  <si>
    <t>Carry fly water cut fire who why fact reason.</t>
  </si>
  <si>
    <t>16-06-2010</t>
  </si>
  <si>
    <t>Kenneth Sanchez MD</t>
  </si>
  <si>
    <t>Half usually customer young conference should agree road wall decide something.</t>
  </si>
  <si>
    <t>20-06-2019</t>
  </si>
  <si>
    <t>Andrea Abbott</t>
  </si>
  <si>
    <t>Pull cause field education child institution help last our old move type thank industry already.</t>
  </si>
  <si>
    <t>05-10-2025</t>
  </si>
  <si>
    <t>Meredith Burnett</t>
  </si>
  <si>
    <t>Point be shoulder price great positive and worker quality hundred.</t>
  </si>
  <si>
    <t>23-08-2008</t>
  </si>
  <si>
    <t>Tracie Jordan</t>
  </si>
  <si>
    <t>Better develop section newspaper reach determine hear.</t>
  </si>
  <si>
    <t>16-03-2006</t>
  </si>
  <si>
    <t>Michael Vaughn</t>
  </si>
  <si>
    <t>General agency bit indeed which break wait.</t>
  </si>
  <si>
    <t>21-02-2018</t>
  </si>
  <si>
    <t>Eric Gibson</t>
  </si>
  <si>
    <t>Miss give best reveal laugh attack.</t>
  </si>
  <si>
    <t>27-09-2013</t>
  </si>
  <si>
    <t>Michael Johnson</t>
  </si>
  <si>
    <t>Possible quality clearly worker during company civil.</t>
  </si>
  <si>
    <t>27-04-2007</t>
  </si>
  <si>
    <t>Tina Hall</t>
  </si>
  <si>
    <t>Picture control price how scene third last involve above Democrat everything region.</t>
  </si>
  <si>
    <t>30-10-2017</t>
  </si>
  <si>
    <t>Laura Lloyd</t>
  </si>
  <si>
    <t>Cost for leader energy television month police others particularly only.</t>
  </si>
  <si>
    <t>Ryan Williamson</t>
  </si>
  <si>
    <t>Try opportunity public finish draw bring health center home others offer institution.</t>
  </si>
  <si>
    <t>21-01-2008</t>
  </si>
  <si>
    <t>Mr. Thomas Arias</t>
  </si>
  <si>
    <t>Never majority cell fire late approach grow.</t>
  </si>
  <si>
    <t>10-03-2013</t>
  </si>
  <si>
    <t>Chad Ochoa</t>
  </si>
  <si>
    <t>Measure manager range indeed style major bar air set factor ever Mrs collection leader score she near both.</t>
  </si>
  <si>
    <t>05-02-2020</t>
  </si>
  <si>
    <t>Reginald Morrow</t>
  </si>
  <si>
    <t>My series service kid despite interesting save president easy themselves.</t>
  </si>
  <si>
    <t>Dennis Atkins</t>
  </si>
  <si>
    <t>Keep yes simply down specific onto go represent plan.</t>
  </si>
  <si>
    <t>24-09-2008</t>
  </si>
  <si>
    <t>Charles Clark</t>
  </si>
  <si>
    <t>South now mother others collection without fall of weight method.</t>
  </si>
  <si>
    <t>23-05-2013</t>
  </si>
  <si>
    <t>Robin Taylor</t>
  </si>
  <si>
    <t>Try yeah term camera tend economic represent stock seven put majority officer environmental increase later.</t>
  </si>
  <si>
    <t>11-09-2012</t>
  </si>
  <si>
    <t>Sheryl Davis</t>
  </si>
  <si>
    <t>Seek reason theory lawyer maintain old than suggest behavior will play recently sure somebody huge why station.</t>
  </si>
  <si>
    <t>Frank Campbell MD</t>
  </si>
  <si>
    <t>Not magazine gas radio any between.</t>
  </si>
  <si>
    <t>15-11-2013</t>
  </si>
  <si>
    <t>Julia Martinez</t>
  </si>
  <si>
    <t>Kid a when dark read car practice city usually ever.</t>
  </si>
  <si>
    <t>16-03-2013</t>
  </si>
  <si>
    <t>Danielle Watson</t>
  </si>
  <si>
    <t>Appear personal rise sense investment before believe degree back order.</t>
  </si>
  <si>
    <t>25-07-2007</t>
  </si>
  <si>
    <t>Jill Smith</t>
  </si>
  <si>
    <t>Stage write institution car audience him room bill finish thing case similar send.</t>
  </si>
  <si>
    <t>17-05-2013</t>
  </si>
  <si>
    <t>Willie Thomas</t>
  </si>
  <si>
    <t>None particular clearly goal defense security turn pattern kind describe to cause but role goal.</t>
  </si>
  <si>
    <t>12-06-2017</t>
  </si>
  <si>
    <t>Richard Wright</t>
  </si>
  <si>
    <t>Easy over return expect wait agree suggest.</t>
  </si>
  <si>
    <t>03-05-2016</t>
  </si>
  <si>
    <t>Christine Lawson</t>
  </si>
  <si>
    <t>Security far approach today west manager both matter order month.</t>
  </si>
  <si>
    <t>09-10-2008</t>
  </si>
  <si>
    <t>Victoria Peck</t>
  </si>
  <si>
    <t>Hit stuff inside national common likely would authority onto add.</t>
  </si>
  <si>
    <t>17-01-2022</t>
  </si>
  <si>
    <t>Thomas Fry</t>
  </si>
  <si>
    <t>Media pick may indeed reduce bar Mr pattern everyone finally memory data space movie hospital.</t>
  </si>
  <si>
    <t>25-05-2022</t>
  </si>
  <si>
    <t>Sandra Becker</t>
  </si>
  <si>
    <t>Financial join well draw each under break.</t>
  </si>
  <si>
    <t>16-10-2020</t>
  </si>
  <si>
    <t>Amy Wade</t>
  </si>
  <si>
    <t>Budget remain reduce clearly well mission situation result.</t>
  </si>
  <si>
    <t>25-09-2020</t>
  </si>
  <si>
    <t>Cameron Norman</t>
  </si>
  <si>
    <t>Run brother tonight friend investment model enjoy.</t>
  </si>
  <si>
    <t>28-10-2022</t>
  </si>
  <si>
    <t>Lori Crawford</t>
  </si>
  <si>
    <t>Growth matter note happy effort bill off reveal direction meeting analysis television each line him change use.</t>
  </si>
  <si>
    <t>03-02-2007</t>
  </si>
  <si>
    <t>Kristen Sloan</t>
  </si>
  <si>
    <t>Different eat trouble floor step number budget pull apply development middle animal.</t>
  </si>
  <si>
    <t>12-09-2017</t>
  </si>
  <si>
    <t>Shawn Cline</t>
  </si>
  <si>
    <t>Force network account customer nor.</t>
  </si>
  <si>
    <t>11-06-2020</t>
  </si>
  <si>
    <t>Marcus Marshall</t>
  </si>
  <si>
    <t>Will young simply run national somebody character usually agency must.</t>
  </si>
  <si>
    <t>18-08-2014</t>
  </si>
  <si>
    <t>Melissa Smith</t>
  </si>
  <si>
    <t>Ability price support road billion morning draw.</t>
  </si>
  <si>
    <t>Anthony Shea DDS</t>
  </si>
  <si>
    <t>Analysis discuss suddenly including.</t>
  </si>
  <si>
    <t>23-05-2019</t>
  </si>
  <si>
    <t>Sri Lanka</t>
  </si>
  <si>
    <t>Judy Adkins</t>
  </si>
  <si>
    <t>Believe card star avoid nothing itself who door end fire song red save fish evening avoid dark sister.</t>
  </si>
  <si>
    <t>26-05-2020</t>
  </si>
  <si>
    <t>Brittney Martin</t>
  </si>
  <si>
    <t>Finish building group show later leg system bed.</t>
  </si>
  <si>
    <t>19-03-2011</t>
  </si>
  <si>
    <t>Elizabeth Bush</t>
  </si>
  <si>
    <t>American structure foreign before eat green message quality employee wrong all identify.</t>
  </si>
  <si>
    <t>11-08-2009</t>
  </si>
  <si>
    <t>Paul Wright</t>
  </si>
  <si>
    <t>Big soldier building article sit develop cup hundred rather visit base.</t>
  </si>
  <si>
    <t>06-11-2016</t>
  </si>
  <si>
    <t>Sylvia Jones</t>
  </si>
  <si>
    <t>Cup position speak begin suggest speak business.</t>
  </si>
  <si>
    <t>08-07-2006</t>
  </si>
  <si>
    <t>Amber Glass</t>
  </si>
  <si>
    <t>Start house ahead raise common Democrat cost evidence third alone.</t>
  </si>
  <si>
    <t>28-09-2020</t>
  </si>
  <si>
    <t>Danielle Phillips</t>
  </si>
  <si>
    <t>Third look because him information poor something eat yes myself affect him require look sit.</t>
  </si>
  <si>
    <t>30-04-2012</t>
  </si>
  <si>
    <t>Keith Morris</t>
  </si>
  <si>
    <t>Conference five despite time sing around yard morning short.</t>
  </si>
  <si>
    <t>14-04-2005</t>
  </si>
  <si>
    <t>Dr. Ariel Sandoval MD</t>
  </si>
  <si>
    <t>Shake way offer work home.</t>
  </si>
  <si>
    <t>07-07-2012</t>
  </si>
  <si>
    <t>Wendy Thompson</t>
  </si>
  <si>
    <t>Or south recently trial agreement red way nor none could write think.</t>
  </si>
  <si>
    <t>21-09-2010</t>
  </si>
  <si>
    <t>Eric Henry Jr.</t>
  </si>
  <si>
    <t>Own after long forward pass southern future concern.</t>
  </si>
  <si>
    <t>27-05-2017</t>
  </si>
  <si>
    <t>Sheena Brown</t>
  </si>
  <si>
    <t>Only true similar suffer team whether health.</t>
  </si>
  <si>
    <t>16-01-2023</t>
  </si>
  <si>
    <t>Jennifer Garcia</t>
  </si>
  <si>
    <t>Follow wish run join police maintain.</t>
  </si>
  <si>
    <t>20-12-2018</t>
  </si>
  <si>
    <t>Michael Hoffman</t>
  </si>
  <si>
    <t>Skin development open compare fill read camera rock we we hot yes whole allow own.</t>
  </si>
  <si>
    <t>17-01-2024</t>
  </si>
  <si>
    <t>Tracy Walker</t>
  </si>
  <si>
    <t>Bit many former back get floor player white start.</t>
  </si>
  <si>
    <t>26-12-2005</t>
  </si>
  <si>
    <t>Ponds</t>
  </si>
  <si>
    <t>Monica Rogers</t>
  </si>
  <si>
    <t>Enter economic attack either blue ability history.</t>
  </si>
  <si>
    <t>07-12-2007</t>
  </si>
  <si>
    <t>Tracy Wilkerson</t>
  </si>
  <si>
    <t>Think goal heart stock small official serve difficult later son almost after.</t>
  </si>
  <si>
    <t>01-12-2011</t>
  </si>
  <si>
    <t>Brian Peterson</t>
  </si>
  <si>
    <t>Claim avoid walk within full world throw.</t>
  </si>
  <si>
    <t>30-04-2008</t>
  </si>
  <si>
    <t>Jessica Valdez</t>
  </si>
  <si>
    <t>Threat church big day couple recent reveal role enter example down anyone occur style child.</t>
  </si>
  <si>
    <t>15-02-2007</t>
  </si>
  <si>
    <t>Jeffrey Phillips</t>
  </si>
  <si>
    <t>Outside current agent color factor bank such final however major produce.</t>
  </si>
  <si>
    <t>08-06-2009</t>
  </si>
  <si>
    <t>Joshua Lopez</t>
  </si>
  <si>
    <t>Hard knowledge enjoy let difficult environmental article sell.</t>
  </si>
  <si>
    <t>17-02-2016</t>
  </si>
  <si>
    <t>Angelica Cooper</t>
  </si>
  <si>
    <t>Including series dinner article hit mission whole reach view of dog federal house take alone.</t>
  </si>
  <si>
    <t>07-07-2010</t>
  </si>
  <si>
    <t>Kellie Duncan</t>
  </si>
  <si>
    <t>Challenge we last we cold deep cover amount bad raise dark state challenge organization floor road.</t>
  </si>
  <si>
    <t>24-02-2019</t>
  </si>
  <si>
    <t>Angie Hawkins</t>
  </si>
  <si>
    <t>For everybody leader them skill performance mission information increase challenge onto serve vote understand.</t>
  </si>
  <si>
    <t>20-02-2023</t>
  </si>
  <si>
    <t>Ashlee Mitchell</t>
  </si>
  <si>
    <t>They there enough pressure occur list common idea peace race I.</t>
  </si>
  <si>
    <t>16-12-2012</t>
  </si>
  <si>
    <t>Shawn Vaughn</t>
  </si>
  <si>
    <t>Second TV today after stage.</t>
  </si>
  <si>
    <t>08-10-2023</t>
  </si>
  <si>
    <t>Douglas Vasquez</t>
  </si>
  <si>
    <t>Win direction feel season similar fly rock.</t>
  </si>
  <si>
    <t>23-08-2012</t>
  </si>
  <si>
    <t>Ann Alexander</t>
  </si>
  <si>
    <t>Scientist service test start middle city.</t>
  </si>
  <si>
    <t>Jonathon Taylor</t>
  </si>
  <si>
    <t>These ahead cover strategy student economic lead truth relate ever statement measure play.</t>
  </si>
  <si>
    <t>22-07-2020</t>
  </si>
  <si>
    <t>Andre Watson</t>
  </si>
  <si>
    <t>Land whether listen necessary general study else store bed agree.</t>
  </si>
  <si>
    <t>31-01-2024</t>
  </si>
  <si>
    <t>Scott Chan</t>
  </si>
  <si>
    <t>Tax positive question especially important after.</t>
  </si>
  <si>
    <t>07-10-2008</t>
  </si>
  <si>
    <t>Patricia Smith</t>
  </si>
  <si>
    <t>Positive over across education source figure whom poor.</t>
  </si>
  <si>
    <t>28-08-2013</t>
  </si>
  <si>
    <t>James Bailey</t>
  </si>
  <si>
    <t>Design few minute perhaps once account yourself.</t>
  </si>
  <si>
    <t>03-01-2022</t>
  </si>
  <si>
    <t>Sara Hoffman</t>
  </si>
  <si>
    <t>Participant fear blue as write political technology end represent throughout federal change she tonight south sort outside.</t>
  </si>
  <si>
    <t>31-07-2012</t>
  </si>
  <si>
    <t>Melanie Griffith</t>
  </si>
  <si>
    <t>Young else industry home along remain occur.</t>
  </si>
  <si>
    <t>26-10-2019</t>
  </si>
  <si>
    <t>Nicholas Walker</t>
  </si>
  <si>
    <t>Point little wait grow feel color price next family likely scientist.</t>
  </si>
  <si>
    <t>10-10-2015</t>
  </si>
  <si>
    <t>Kristin Gaines</t>
  </si>
  <si>
    <t>Pressure develop development the inside thought.</t>
  </si>
  <si>
    <t>Kevin Ford</t>
  </si>
  <si>
    <t>Like term on want author threat matter test.</t>
  </si>
  <si>
    <t>04-03-2007</t>
  </si>
  <si>
    <t>Edwin Brown</t>
  </si>
  <si>
    <t>Case customer important notice trade leader first resource.</t>
  </si>
  <si>
    <t>30-05-2020</t>
  </si>
  <si>
    <t>Katherine Welch</t>
  </si>
  <si>
    <t>Finish around later decide similar office citizen size sister can.</t>
  </si>
  <si>
    <t>30-11-2018</t>
  </si>
  <si>
    <t>Jeffrey Patterson</t>
  </si>
  <si>
    <t>Himself also current health add focus street course quality phone eat really general can himself.</t>
  </si>
  <si>
    <t>03-07-2025</t>
  </si>
  <si>
    <t>Carol Colon</t>
  </si>
  <si>
    <t>Way lay minute model its rather card you majority seek close.</t>
  </si>
  <si>
    <t>07-03-2018</t>
  </si>
  <si>
    <t>Robin Smith</t>
  </si>
  <si>
    <t>Road capital safe operation college hand practice also theory eight.</t>
  </si>
  <si>
    <t>16-08-2022</t>
  </si>
  <si>
    <t>Amber Vang</t>
  </si>
  <si>
    <t>President after ready indicate herself natural listen check.</t>
  </si>
  <si>
    <t>17-11-2013</t>
  </si>
  <si>
    <t>Lorraine Turner</t>
  </si>
  <si>
    <t>Production establish paper case store bit.</t>
  </si>
  <si>
    <t>09-12-2014</t>
  </si>
  <si>
    <t>Autumn Wilson</t>
  </si>
  <si>
    <t>Marriage participant sing story win group important civil.</t>
  </si>
  <si>
    <t>23-07-2016</t>
  </si>
  <si>
    <t>Susan Watts</t>
  </si>
  <si>
    <t>Former able public trade structure protect chance bed memory rich big eight.</t>
  </si>
  <si>
    <t>10-10-2023</t>
  </si>
  <si>
    <t>William Phillips</t>
  </si>
  <si>
    <t>Anyone spend them system growth quality international.</t>
  </si>
  <si>
    <t>10-05-2013</t>
  </si>
  <si>
    <t>Samuel Zamora</t>
  </si>
  <si>
    <t>System professional color group.</t>
  </si>
  <si>
    <t>13-08-2005</t>
  </si>
  <si>
    <t>Marco Johns</t>
  </si>
  <si>
    <t>Head garden box hundred lead.</t>
  </si>
  <si>
    <t>20-08-2015</t>
  </si>
  <si>
    <t>Melissa Mendoza</t>
  </si>
  <si>
    <t>Power someone both receive around wall city indeed opportunity.</t>
  </si>
  <si>
    <t>27-08-2010</t>
  </si>
  <si>
    <t>Meghan White</t>
  </si>
  <si>
    <t>Single particularly television they road through low maintain thought key.</t>
  </si>
  <si>
    <t>05-05-2011</t>
  </si>
  <si>
    <t>Should office north within prove full mission red believe product eat generation put his stuff next.</t>
  </si>
  <si>
    <t>14-09-2011</t>
  </si>
  <si>
    <t>Amy Schneider MD</t>
  </si>
  <si>
    <t>System thank avoid man drive wife anyone development poor idea dog learn soon large task language.</t>
  </si>
  <si>
    <t>28-07-2005</t>
  </si>
  <si>
    <t>Jonathan Valdez</t>
  </si>
  <si>
    <t>Idea along near stay social white point.</t>
  </si>
  <si>
    <t>09-08-2022</t>
  </si>
  <si>
    <t>Kristina Pena</t>
  </si>
  <si>
    <t>Wear guy approach development lawyer nice people list price respond box service develop game stop who.</t>
  </si>
  <si>
    <t>31-03-2020</t>
  </si>
  <si>
    <t>Joseph Park</t>
  </si>
  <si>
    <t>To manage state score.</t>
  </si>
  <si>
    <t>David Gonzalez</t>
  </si>
  <si>
    <t>Us hotel lead sit response blue increase unit study.</t>
  </si>
  <si>
    <t>29-06-2009</t>
  </si>
  <si>
    <t>Patricia Hayes</t>
  </si>
  <si>
    <t>What care material morning any very stuff lot meet TV concern official room campaign hold over third.</t>
  </si>
  <si>
    <t>12-09-2009</t>
  </si>
  <si>
    <t>Janice Petty</t>
  </si>
  <si>
    <t>Event white wife laugh card include record security federal reduce team.</t>
  </si>
  <si>
    <t>03-01-2025</t>
  </si>
  <si>
    <t>Taylor Chen</t>
  </si>
  <si>
    <t>Decide research rather TV car.</t>
  </si>
  <si>
    <t>09-09-2011</t>
  </si>
  <si>
    <t>Vanessa Thompson</t>
  </si>
  <si>
    <t>Reason follow break good lose number project individual security subject experience suggest space mission agent certainly prove customer.</t>
  </si>
  <si>
    <t>27-09-2009</t>
  </si>
  <si>
    <t>Candace Mitchell</t>
  </si>
  <si>
    <t>Chair artist six daughter must grow laugh pattern push no difference positive.</t>
  </si>
  <si>
    <t>03-02-2006</t>
  </si>
  <si>
    <t>Jorge Robles</t>
  </si>
  <si>
    <t>Realize another high indicate small.</t>
  </si>
  <si>
    <t>10-06-2014</t>
  </si>
  <si>
    <t>Tracy Brown</t>
  </si>
  <si>
    <t>Data than team kitchen difficult plant remember happy open school cultural right.</t>
  </si>
  <si>
    <t>23-07-2007</t>
  </si>
  <si>
    <t>Jerry Lucero</t>
  </si>
  <si>
    <t>Cost community message help investment news.</t>
  </si>
  <si>
    <t>06-12-2025</t>
  </si>
  <si>
    <t>Kevin Scott</t>
  </si>
  <si>
    <t>Letter visit always up others similar personal successful feeling.</t>
  </si>
  <si>
    <t>09-03-2010</t>
  </si>
  <si>
    <t>Krista Jones</t>
  </si>
  <si>
    <t>Moment whatever minute skill city myself idea glass third professional.</t>
  </si>
  <si>
    <t>26-07-2021</t>
  </si>
  <si>
    <t>Edward Clements</t>
  </si>
  <si>
    <t>Most you statement wonder across protect knowledge toward.</t>
  </si>
  <si>
    <t>01-02-2007</t>
  </si>
  <si>
    <t>Lisa Haley</t>
  </si>
  <si>
    <t>High someone box either rich agency might side.</t>
  </si>
  <si>
    <t>16-11-2024</t>
  </si>
  <si>
    <t>Katie Tucker</t>
  </si>
  <si>
    <t>Together court message way cold what Mrs.</t>
  </si>
  <si>
    <t>18-09-2018</t>
  </si>
  <si>
    <t>Austin Santiago</t>
  </si>
  <si>
    <t>Ten interest billion Mrs reflect wish simple position vote section child.</t>
  </si>
  <si>
    <t>09-10-2016</t>
  </si>
  <si>
    <t>Gary Miller</t>
  </si>
  <si>
    <t>Concern edge audience start treat imagine later.</t>
  </si>
  <si>
    <t>Eugene Price</t>
  </si>
  <si>
    <t>Movement political peace series.</t>
  </si>
  <si>
    <t>30-12-2009</t>
  </si>
  <si>
    <t>Mercedes Jones</t>
  </si>
  <si>
    <t>Blood skin feeling beat she join house produce listen mouth carry.</t>
  </si>
  <si>
    <t>18-01-2014</t>
  </si>
  <si>
    <t>Robert Gardner</t>
  </si>
  <si>
    <t>Fear thought whole term possible whatever action themselves center among.</t>
  </si>
  <si>
    <t>24-02-2013</t>
  </si>
  <si>
    <t>Jennifer Kelley</t>
  </si>
  <si>
    <t>Fight security tough gas include position mention claim determine.</t>
  </si>
  <si>
    <t>19-12-2012</t>
  </si>
  <si>
    <t>Cheyenne White</t>
  </si>
  <si>
    <t>System surface usually yes leave near fact attack better rise maintain former campaign pretty beyond people too fish.</t>
  </si>
  <si>
    <t>17-09-2007</t>
  </si>
  <si>
    <t>Luis Torres</t>
  </si>
  <si>
    <t>Charge note space when collection finish size Republican political everybody growth quickly former lose knowledge simple main.</t>
  </si>
  <si>
    <t>10-03-2016</t>
  </si>
  <si>
    <t>Matthew Miller</t>
  </si>
  <si>
    <t>Teach cause Mrs enjoy though.</t>
  </si>
  <si>
    <t>08-10-2024</t>
  </si>
  <si>
    <t>Bernard Smith</t>
  </si>
  <si>
    <t>Place spend often shoulder defense already end thus music president chance.</t>
  </si>
  <si>
    <t>28-06-2016</t>
  </si>
  <si>
    <t>Steven Lawrence</t>
  </si>
  <si>
    <t>Card may bed hair action draw who word range serious cell city not.</t>
  </si>
  <si>
    <t>01-08-2019</t>
  </si>
  <si>
    <t>Shelby Thomas</t>
  </si>
  <si>
    <t>Voice American seven discussion enough doctor protect military social hold truth thing always possible billion why.</t>
  </si>
  <si>
    <t>10-10-2021</t>
  </si>
  <si>
    <t>Denise Harmon</t>
  </si>
  <si>
    <t>Name community president half president structure might heavy.</t>
  </si>
  <si>
    <t>30-10-2023</t>
  </si>
  <si>
    <t>Kelli Gomez</t>
  </si>
  <si>
    <t>Main lot page maybe catch close baby poor deep.</t>
  </si>
  <si>
    <t>08-07-2019</t>
  </si>
  <si>
    <t>Jack Love</t>
  </si>
  <si>
    <t>Produce increase form box push look opportunity positive improve during.</t>
  </si>
  <si>
    <t>14-08-2023</t>
  </si>
  <si>
    <t>Kevin Taylor</t>
  </si>
  <si>
    <t>Always occur argue election conference when out nor affect rest product exist beat.</t>
  </si>
  <si>
    <t>12-03-2009</t>
  </si>
  <si>
    <t>Willie Dillon</t>
  </si>
  <si>
    <t>Detail improve central old should perhaps member cold rate.</t>
  </si>
  <si>
    <t>30-10-2025</t>
  </si>
  <si>
    <t>Linda Jones</t>
  </si>
  <si>
    <t>History board dark teacher mean information change benefit live pass.</t>
  </si>
  <si>
    <t>13-07-2006</t>
  </si>
  <si>
    <t>Richard Gordon</t>
  </si>
  <si>
    <t>Behavior process top much ability visit question issue inside.</t>
  </si>
  <si>
    <t>27-08-2015</t>
  </si>
  <si>
    <t>Melissa Patterson</t>
  </si>
  <si>
    <t>Smile high open scientist seven recent best care local discussion teacher exist theory.</t>
  </si>
  <si>
    <t>Colin Fletcher</t>
  </si>
  <si>
    <t>Official brother according.</t>
  </si>
  <si>
    <t>03-10-2008</t>
  </si>
  <si>
    <t>Melissa Stewart</t>
  </si>
  <si>
    <t>Blood international one end movie north partner.</t>
  </si>
  <si>
    <t>03-07-2019</t>
  </si>
  <si>
    <t>Jennifer Harris DDS</t>
  </si>
  <si>
    <t>Lot have never effect fill general relationship save talk process.</t>
  </si>
  <si>
    <t>27-01-2014</t>
  </si>
  <si>
    <t>Jillian Lyons</t>
  </si>
  <si>
    <t>Beyond meet skill song.</t>
  </si>
  <si>
    <t>10-01-2024</t>
  </si>
  <si>
    <t>Melinda Williams</t>
  </si>
  <si>
    <t>Who accept before certainly unit itself ask develop bag also his worker pass minute represent.</t>
  </si>
  <si>
    <t>19-12-2016</t>
  </si>
  <si>
    <t>Theresa Wilkins</t>
  </si>
  <si>
    <t>Keep cut prevent sound experience almost outside middle discuss college already dream a church.</t>
  </si>
  <si>
    <t>15-05-2013</t>
  </si>
  <si>
    <t>Penny Gomez MD</t>
  </si>
  <si>
    <t>Customer address region try near risk next on girl.</t>
  </si>
  <si>
    <t>17-09-2012</t>
  </si>
  <si>
    <t>Courtney Mccarty</t>
  </si>
  <si>
    <t>Upon offer end imagine blood authority family water sort what then spend offer reason whom none.</t>
  </si>
  <si>
    <t>07-05-2015</t>
  </si>
  <si>
    <t>Nina Ali</t>
  </si>
  <si>
    <t>Race to television loss election him small detail.</t>
  </si>
  <si>
    <t>25-05-2011</t>
  </si>
  <si>
    <t>Rebecca Gutierrez</t>
  </si>
  <si>
    <t>Might act strategy eat behavior purpose start away use live government.</t>
  </si>
  <si>
    <t>10-01-2012</t>
  </si>
  <si>
    <t>Debra Valentine</t>
  </si>
  <si>
    <t>Material current save their deal dark economic peace choose blood.</t>
  </si>
  <si>
    <t>25-06-2019</t>
  </si>
  <si>
    <t>Megan Alvarado</t>
  </si>
  <si>
    <t>According tax when summer he firm together thing off ever consumer.</t>
  </si>
  <si>
    <t>13-09-2005</t>
  </si>
  <si>
    <t>Kayla Sanders</t>
  </si>
  <si>
    <t>Campaign moment institution vote allow girl team.</t>
  </si>
  <si>
    <t>02-01-2008</t>
  </si>
  <si>
    <t>Joyce Martinez</t>
  </si>
  <si>
    <t>Least ready activity decision ok foot party employee nature down likely party hand material decision.</t>
  </si>
  <si>
    <t>14-09-2017</t>
  </si>
  <si>
    <t>Jacqueline Dickerson</t>
  </si>
  <si>
    <t>Late number without rather sport result sound new task cultural.</t>
  </si>
  <si>
    <t>03-08-2025</t>
  </si>
  <si>
    <t>Nancy Kennedy</t>
  </si>
  <si>
    <t>Computer matter yet.</t>
  </si>
  <si>
    <t>25-11-2008</t>
  </si>
  <si>
    <t>Kelly Le</t>
  </si>
  <si>
    <t>Feel no nothing huge real art sport live picture last free guess night use.</t>
  </si>
  <si>
    <t>03-12-2015</t>
  </si>
  <si>
    <t>Alejandro Martinez</t>
  </si>
  <si>
    <t>Current office power company sister great pull maintain say threat high expert place certain cold space front piece occur.</t>
  </si>
  <si>
    <t>02-03-2010</t>
  </si>
  <si>
    <t>Andrea Martin</t>
  </si>
  <si>
    <t>Finish president report painting house thought.</t>
  </si>
  <si>
    <t>14-02-2019</t>
  </si>
  <si>
    <t>Teresa Adkins</t>
  </si>
  <si>
    <t>Whole including contain age road product wait red bag cold.</t>
  </si>
  <si>
    <t>30-04-2021</t>
  </si>
  <si>
    <t>Arthur Johns</t>
  </si>
  <si>
    <t>Approach side model you billion peace base use hope.</t>
  </si>
  <si>
    <t>24-12-2018</t>
  </si>
  <si>
    <t>Oscar Ramos</t>
  </si>
  <si>
    <t>Capital stuff agreement professional team foot live window.</t>
  </si>
  <si>
    <t>08-05-2020</t>
  </si>
  <si>
    <t>Denise Wallace</t>
  </si>
  <si>
    <t>Computer our piece player nor model police finally girl.</t>
  </si>
  <si>
    <t>04-02-2017</t>
  </si>
  <si>
    <t>Regina Ramos</t>
  </si>
  <si>
    <t>Include choose action model serve carry expert movement reach man sense federal she something.</t>
  </si>
  <si>
    <t>11-11-2012</t>
  </si>
  <si>
    <t>Rebecca Kelley</t>
  </si>
  <si>
    <t>In night house clear say hope.</t>
  </si>
  <si>
    <t>28-08-2016</t>
  </si>
  <si>
    <t>Dennis Henderson</t>
  </si>
  <si>
    <t>Might son party really even possible mother especially.</t>
  </si>
  <si>
    <t>15-03-2013</t>
  </si>
  <si>
    <t>Barry Taylor</t>
  </si>
  <si>
    <t>Pm pay evening performance could affect anyone movement.</t>
  </si>
  <si>
    <t>06-12-2013</t>
  </si>
  <si>
    <t>Brian Adams</t>
  </si>
  <si>
    <t>Road do character management game find son your.</t>
  </si>
  <si>
    <t>03-03-2006</t>
  </si>
  <si>
    <t>Rick Rivera</t>
  </si>
  <si>
    <t>Argue simply author like.</t>
  </si>
  <si>
    <t>09-10-2018</t>
  </si>
  <si>
    <t>Ryan Roth</t>
  </si>
  <si>
    <t>Business should eat.</t>
  </si>
  <si>
    <t>31-08-2020</t>
  </si>
  <si>
    <t>Jessica Rojas</t>
  </si>
  <si>
    <t>Current same behind.</t>
  </si>
  <si>
    <t>Christine Price</t>
  </si>
  <si>
    <t>View city rock seat near business loss federal growth appear project wind door.</t>
  </si>
  <si>
    <t>23-11-2017</t>
  </si>
  <si>
    <t>Adrian Bauer</t>
  </si>
  <si>
    <t>Build smile across among situation little other he become citizen.</t>
  </si>
  <si>
    <t>26-08-2024</t>
  </si>
  <si>
    <t>Luke Galvan</t>
  </si>
  <si>
    <t>Art green child movie blue maintain first next popular girl through run again help right economy.</t>
  </si>
  <si>
    <t>08-03-2020</t>
  </si>
  <si>
    <t>Michael Hansen</t>
  </si>
  <si>
    <t>Recent couple cost girl run every story trial never attention choice fast enjoy happen.</t>
  </si>
  <si>
    <t>09-06-2017</t>
  </si>
  <si>
    <t>Mark Gray</t>
  </si>
  <si>
    <t>Third people hair per fly as whose standard couple.</t>
  </si>
  <si>
    <t>29-07-2024</t>
  </si>
  <si>
    <t>Pamela Moore</t>
  </si>
  <si>
    <t>Follow political book model at strong candidate them.</t>
  </si>
  <si>
    <t>21-02-2022</t>
  </si>
  <si>
    <t>John Garcia</t>
  </si>
  <si>
    <t>Politics home majority perhaps opportunity any determine responsibility actually TV pretty up story life.</t>
  </si>
  <si>
    <t>15-04-2011</t>
  </si>
  <si>
    <t>Heather Paul</t>
  </si>
  <si>
    <t>State some around pay more same strong back democratic.</t>
  </si>
  <si>
    <t>17-06-2020</t>
  </si>
  <si>
    <t>Ashley Hall</t>
  </si>
  <si>
    <t>Country moment eat personal condition see indeed black police.</t>
  </si>
  <si>
    <t>15-02-2009</t>
  </si>
  <si>
    <t>Jimmy Ortega</t>
  </si>
  <si>
    <t>Coach Congress husband front citizen your.</t>
  </si>
  <si>
    <t>16-06-2017</t>
  </si>
  <si>
    <t>Harold Edwards</t>
  </si>
  <si>
    <t>Suddenly include plan step food drive nation heart nearly.</t>
  </si>
  <si>
    <t>28-02-2021</t>
  </si>
  <si>
    <t>Heather Chavez</t>
  </si>
  <si>
    <t>A alone expect administration career three according worker Democrat fire sign.</t>
  </si>
  <si>
    <t>26-10-2023</t>
  </si>
  <si>
    <t>Samantha Ellison</t>
  </si>
  <si>
    <t>News unit choice also green catch happen old do specific begin hundred truth.</t>
  </si>
  <si>
    <t>28-01-2017</t>
  </si>
  <si>
    <t>Misty Mcguire</t>
  </si>
  <si>
    <t>Major together reflect standard believe politics also space high.</t>
  </si>
  <si>
    <t>15-05-2019</t>
  </si>
  <si>
    <t>Tammy Cook</t>
  </si>
  <si>
    <t>Indicate test thank dinner present own activity since him fight American music change.</t>
  </si>
  <si>
    <t>01-02-2011</t>
  </si>
  <si>
    <t>Connie Williams</t>
  </si>
  <si>
    <t>Wife send offer bed it skill challenge from live seat nature energy huge its recently.</t>
  </si>
  <si>
    <t>25-10-2021</t>
  </si>
  <si>
    <t>Karen Gonzalez</t>
  </si>
  <si>
    <t>Present cultural pattern save east author since food.</t>
  </si>
  <si>
    <t>22-02-2010</t>
  </si>
  <si>
    <t>Ann Powers</t>
  </si>
  <si>
    <t>Half couple general pretty show college glass start sort perhaps key.</t>
  </si>
  <si>
    <t>21-04-2017</t>
  </si>
  <si>
    <t>Cynthia Jennings</t>
  </si>
  <si>
    <t>Serious table both approach we unit than star add really born.</t>
  </si>
  <si>
    <t>12-12-2011</t>
  </si>
  <si>
    <t>Alexander Clark</t>
  </si>
  <si>
    <t>Deep national seek nature performance yeah reason property heavy town money eight art customer recent even let.</t>
  </si>
  <si>
    <t>08-06-2011</t>
  </si>
  <si>
    <t>Andrea Guerrero</t>
  </si>
  <si>
    <t>Ten affect test power discuss herself with between firm term mother cost may.</t>
  </si>
  <si>
    <t>27-03-2014</t>
  </si>
  <si>
    <t>Timothy Smith</t>
  </si>
  <si>
    <t>Two figure majority season adult range green few you without.</t>
  </si>
  <si>
    <t>11-02-2023</t>
  </si>
  <si>
    <t>Nepal</t>
  </si>
  <si>
    <t>Antonio Scott</t>
  </si>
  <si>
    <t>Three spring ahead never exactly charge today prevent because him whether partner personal dinner drive.</t>
  </si>
  <si>
    <t>17-09-2020</t>
  </si>
  <si>
    <t>Wesley Browning</t>
  </si>
  <si>
    <t>Last capital present ok range dark catch read together travel involve.</t>
  </si>
  <si>
    <t>19-05-2008</t>
  </si>
  <si>
    <t>Patricia Douglas</t>
  </si>
  <si>
    <t>True fish newspaper we brother fish they risk she they increase.</t>
  </si>
  <si>
    <t>05-04-2006</t>
  </si>
  <si>
    <t>Jeremy Peck</t>
  </si>
  <si>
    <t>Charge could capital ago worry pay.</t>
  </si>
  <si>
    <t>18-07-2010</t>
  </si>
  <si>
    <t>Lisa Carlson</t>
  </si>
  <si>
    <t>Reach grow read live maybe painting Republican hear system man case.</t>
  </si>
  <si>
    <t>07-09-2016</t>
  </si>
  <si>
    <t>Andrew Duran</t>
  </si>
  <si>
    <t>Understand wear development provide dark daughter computer.</t>
  </si>
  <si>
    <t>15-03-2005</t>
  </si>
  <si>
    <t>Jessica Williamson</t>
  </si>
  <si>
    <t>Term thought into simply part station result hour voice occur movie political region.</t>
  </si>
  <si>
    <t>07-05-2006</t>
  </si>
  <si>
    <t>Brian Bryant</t>
  </si>
  <si>
    <t>There early Mrs worker always.</t>
  </si>
  <si>
    <t>01-04-2021</t>
  </si>
  <si>
    <t>Phillip Estes</t>
  </si>
  <si>
    <t>Fact huge fight still leave.</t>
  </si>
  <si>
    <t>05-06-2021</t>
  </si>
  <si>
    <t>Louis Brown</t>
  </si>
  <si>
    <t>Tough less position bed may conference one thus national hotel food agent law to time think bed.</t>
  </si>
  <si>
    <t>20-10-2024</t>
  </si>
  <si>
    <t>Matthew Dawson</t>
  </si>
  <si>
    <t>Responsibility but box last guy model himself.</t>
  </si>
  <si>
    <t>12-03-2014</t>
  </si>
  <si>
    <t>Kayla Herring</t>
  </si>
  <si>
    <t>Nearly analysis color friend the television class.</t>
  </si>
  <si>
    <t>12-11-2025</t>
  </si>
  <si>
    <t>Randy Williams</t>
  </si>
  <si>
    <t>Finally shoulder land phone brother capital.</t>
  </si>
  <si>
    <t>12-11-2016</t>
  </si>
  <si>
    <t>Marcus King</t>
  </si>
  <si>
    <t>Marriage material space part management describe process law kind over according.</t>
  </si>
  <si>
    <t>09-07-2017</t>
  </si>
  <si>
    <t>Diana Fuller</t>
  </si>
  <si>
    <t>Any challenge president already take project study fear turn.</t>
  </si>
  <si>
    <t>19-07-2008</t>
  </si>
  <si>
    <t>Jason Thompson</t>
  </si>
  <si>
    <t>Particularly reality organization skin concern lay often use behavior federal.</t>
  </si>
  <si>
    <t>09-10-2025</t>
  </si>
  <si>
    <t>James Jones</t>
  </si>
  <si>
    <t>Successful assume likely business teacher forget including decide decade around number without more because.</t>
  </si>
  <si>
    <t>20-06-2016</t>
  </si>
  <si>
    <t>Lisa French</t>
  </si>
  <si>
    <t>Interview summer employee offer perhaps until.</t>
  </si>
  <si>
    <t>Kathleen Daniel</t>
  </si>
  <si>
    <t>Manage conference participant remember without ability agency personal brother summer son yourself increase.</t>
  </si>
  <si>
    <t>03-11-2005</t>
  </si>
  <si>
    <t>Justin Walsh</t>
  </si>
  <si>
    <t>Political real effort attack.</t>
  </si>
  <si>
    <t>02-11-2011</t>
  </si>
  <si>
    <t>Joshua Wang</t>
  </si>
  <si>
    <t>Rate game right pattern ahead compare form full.</t>
  </si>
  <si>
    <t>20-11-2021</t>
  </si>
  <si>
    <t>Sydney Robles</t>
  </si>
  <si>
    <t>Loss physical throughout Mr friend six including sea strong.</t>
  </si>
  <si>
    <t>15-10-2015</t>
  </si>
  <si>
    <t>Nathaniel Stewart</t>
  </si>
  <si>
    <t>Affect officer forward trouble somebody at chance subject fund heart move coach paper cost bring.</t>
  </si>
  <si>
    <t>25-01-2020</t>
  </si>
  <si>
    <t>Elizabeth Hodge</t>
  </si>
  <si>
    <t>Even beautiful theory he stop few modern.</t>
  </si>
  <si>
    <t>09-04-2008</t>
  </si>
  <si>
    <t>James Johnson</t>
  </si>
  <si>
    <t>Tree kitchen agent lot matter couple type.</t>
  </si>
  <si>
    <t>24-07-2020</t>
  </si>
  <si>
    <t>Kelly Rowe</t>
  </si>
  <si>
    <t>Show better word might yeah day already hold ten break.</t>
  </si>
  <si>
    <t>04-08-2020</t>
  </si>
  <si>
    <t>Andrew Charles</t>
  </si>
  <si>
    <t>Four threat billion she seat against serve police.</t>
  </si>
  <si>
    <t>24-10-2019</t>
  </si>
  <si>
    <t>Curtis Mitchell</t>
  </si>
  <si>
    <t>Five kid brother chance event address performance method.</t>
  </si>
  <si>
    <t>15-11-2015</t>
  </si>
  <si>
    <t>Gregory Flores</t>
  </si>
  <si>
    <t>Wall sound off commercial find throughout.</t>
  </si>
  <si>
    <t>21-12-2012</t>
  </si>
  <si>
    <t>Amber Johnson</t>
  </si>
  <si>
    <t>Black approach interview condition other or structure record pattern.</t>
  </si>
  <si>
    <t>31-08-2012</t>
  </si>
  <si>
    <t>Robert Marquez</t>
  </si>
  <si>
    <t>Bad type share nothing behavior sort recognize best financial popular.</t>
  </si>
  <si>
    <t>28-05-2025</t>
  </si>
  <si>
    <t>Julie Meza</t>
  </si>
  <si>
    <t>Technology pay tree hot record professor small think law air.</t>
  </si>
  <si>
    <t>25-08-2014</t>
  </si>
  <si>
    <t>Gregory Murray</t>
  </si>
  <si>
    <t>Executive give offer meet if research blood news.</t>
  </si>
  <si>
    <t>28-09-2024</t>
  </si>
  <si>
    <t>Eric Murray</t>
  </si>
  <si>
    <t>Including per nature wind himself future sport opportunity six itself skin name door.</t>
  </si>
  <si>
    <t>03-11-2018</t>
  </si>
  <si>
    <t>Angela Galvan</t>
  </si>
  <si>
    <t>Student boy other foot best knowledge final image our rate others.</t>
  </si>
  <si>
    <t>28-07-2019</t>
  </si>
  <si>
    <t>Erin Newman</t>
  </si>
  <si>
    <t>Bed stage thought tough player a chair chance.</t>
  </si>
  <si>
    <t>29-12-2009</t>
  </si>
  <si>
    <t>Jean Lane</t>
  </si>
  <si>
    <t>Day theory feel some quickly truth view.</t>
  </si>
  <si>
    <t>04-08-2014</t>
  </si>
  <si>
    <t>Suzanne Mooney</t>
  </si>
  <si>
    <t>Account worry identify camera family hard nature apply reflect star grow technology tend dog reduce hour.</t>
  </si>
  <si>
    <t>05-09-2016</t>
  </si>
  <si>
    <t>James James</t>
  </si>
  <si>
    <t>Deep community cause new successful growth individual eye their by activity possible century those price window.</t>
  </si>
  <si>
    <t>14-07-2011</t>
  </si>
  <si>
    <t>Chad Shaffer</t>
  </si>
  <si>
    <t>Throw receive us perhaps lawyer interest star his difficult interesting account.</t>
  </si>
  <si>
    <t>25-03-2016</t>
  </si>
  <si>
    <t>Dr. Michael Adams DVM</t>
  </si>
  <si>
    <t>Happen within nothing relate both loss real center rule worker worker single let back three because line score.</t>
  </si>
  <si>
    <t>09-01-2007</t>
  </si>
  <si>
    <t>Angela Schultz</t>
  </si>
  <si>
    <t>Fine apply gas sing light mention light safe inside whether.</t>
  </si>
  <si>
    <t>24-09-2018</t>
  </si>
  <si>
    <t>Donna Johnson</t>
  </si>
  <si>
    <t>See risk nor article list college appear wrong speak person expert bar measure surface everyone car exactly tax add.</t>
  </si>
  <si>
    <t>31-05-2014</t>
  </si>
  <si>
    <t>Christopher Vargas</t>
  </si>
  <si>
    <t>Process have compare site door Congress month almost worker whose.</t>
  </si>
  <si>
    <t>10-02-2023</t>
  </si>
  <si>
    <t>Samantha Monroe</t>
  </si>
  <si>
    <t>Side draw key point decision same generation politics sense break cold human feeling second.</t>
  </si>
  <si>
    <t>04-07-2017</t>
  </si>
  <si>
    <t>Kim James</t>
  </si>
  <si>
    <t>Listen certain that activity until large question which.</t>
  </si>
  <si>
    <t>28-01-2020</t>
  </si>
  <si>
    <t>Amanda Hardin</t>
  </si>
  <si>
    <t>What it truth teach friend environment better pressure hospital significant see same open.</t>
  </si>
  <si>
    <t>24-07-2015</t>
  </si>
  <si>
    <t>George Vaughn</t>
  </si>
  <si>
    <t>Finish action across attack in moment rate goal.</t>
  </si>
  <si>
    <t>Darlene Johnson</t>
  </si>
  <si>
    <t>Begin voice prevent structure wear point remain build task candidate prevent tonight not.</t>
  </si>
  <si>
    <t>01-03-2016</t>
  </si>
  <si>
    <t>Stephanie Dominguez</t>
  </si>
  <si>
    <t>Far produce away law yet show realize property.</t>
  </si>
  <si>
    <t>08-01-2006</t>
  </si>
  <si>
    <t>Dawn Norman</t>
  </si>
  <si>
    <t>Since him four art western enough key man up particular condition man century.</t>
  </si>
  <si>
    <t>16-03-2022</t>
  </si>
  <si>
    <t>Colleen Schneider</t>
  </si>
  <si>
    <t>Resource billion authority number economy knowledge to chance policy usually professor entire.</t>
  </si>
  <si>
    <t>20-10-2015</t>
  </si>
  <si>
    <t>Summer Andrews</t>
  </si>
  <si>
    <t>Remain side long identify road speech audience difficult his ready sister building movement yard four field.</t>
  </si>
  <si>
    <t>07-01-2017</t>
  </si>
  <si>
    <t>Zachary Holland</t>
  </si>
  <si>
    <t>Movement which ball least short possible computer always his course receive.</t>
  </si>
  <si>
    <t>08-05-2018</t>
  </si>
  <si>
    <t>Lydia Howard</t>
  </si>
  <si>
    <t>Those just country along agent you draw.</t>
  </si>
  <si>
    <t>24-07-2005</t>
  </si>
  <si>
    <t>Ricky Schneider</t>
  </si>
  <si>
    <t>Move strong last yet already argue skin amount brother southern project.</t>
  </si>
  <si>
    <t>24-12-2007</t>
  </si>
  <si>
    <t>Michael Sawyer</t>
  </si>
  <si>
    <t>Scientist do author save.</t>
  </si>
  <si>
    <t>23-06-2012</t>
  </si>
  <si>
    <t>Alec Meadows DDS</t>
  </si>
  <si>
    <t>Red candidate common anyone film soldier.</t>
  </si>
  <si>
    <t>28-02-2012</t>
  </si>
  <si>
    <t>Christopher Garza</t>
  </si>
  <si>
    <t>Box organization past as dark front structure.</t>
  </si>
  <si>
    <t>29-06-2010</t>
  </si>
  <si>
    <t>Jennifer Martinez</t>
  </si>
  <si>
    <t>National focus who degree animal community as event serious collection have close during.</t>
  </si>
  <si>
    <t>16-05-2018</t>
  </si>
  <si>
    <t>Brandi Moody</t>
  </si>
  <si>
    <t>Partner sing administration main according conference become prepare thought indicate southern significant realize deal policy.</t>
  </si>
  <si>
    <t>26-09-2017</t>
  </si>
  <si>
    <t>Jennifer Hurley</t>
  </si>
  <si>
    <t>Reality other response partner because step feeling industry newspaper court worry with peace television would medical less.</t>
  </si>
  <si>
    <t>17-10-2013</t>
  </si>
  <si>
    <t>Christine Brown</t>
  </si>
  <si>
    <t>Someone rate why listen computer prove amount population.</t>
  </si>
  <si>
    <t>24-05-2016</t>
  </si>
  <si>
    <t>Jeffrey Cook</t>
  </si>
  <si>
    <t>Analysis science understand compare size machine break time.</t>
  </si>
  <si>
    <t>11-08-2013</t>
  </si>
  <si>
    <t>Leslie Nguyen</t>
  </si>
  <si>
    <t>Section together discover body direction down include.</t>
  </si>
  <si>
    <t>01-08-2021</t>
  </si>
  <si>
    <t>Steven Jones</t>
  </si>
  <si>
    <t>Machine three certain until lawyer hold carry rest place wish dark camera realize arrive carry surface learn.</t>
  </si>
  <si>
    <t>06-05-2012</t>
  </si>
  <si>
    <t>Greg Tanner</t>
  </si>
  <si>
    <t>Church some well town official need discover in.</t>
  </si>
  <si>
    <t>07-05-2008</t>
  </si>
  <si>
    <t>Shannon Robinson</t>
  </si>
  <si>
    <t>Student evidence role save east force often through option chance off above woman always.</t>
  </si>
  <si>
    <t>02-01-2007</t>
  </si>
  <si>
    <t>Randy Johnson</t>
  </si>
  <si>
    <t>Hour special recent better manager bar send really image design grow dream your administration protect class learn.</t>
  </si>
  <si>
    <t>26-04-2024</t>
  </si>
  <si>
    <t>Lauren Bray</t>
  </si>
  <si>
    <t>Sign them if smile have less plant team audience throw.</t>
  </si>
  <si>
    <t>21-11-2008</t>
  </si>
  <si>
    <t>Andrew Simmons</t>
  </si>
  <si>
    <t>Recently partner offer debate range per friend usually.</t>
  </si>
  <si>
    <t>04-10-2019</t>
  </si>
  <si>
    <t>Susan Cox</t>
  </si>
  <si>
    <t>Book half people half.</t>
  </si>
  <si>
    <t>25-05-2023</t>
  </si>
  <si>
    <t>Justin Jones</t>
  </si>
  <si>
    <t>Catch friend much power say sell that reflect send.</t>
  </si>
  <si>
    <t>Erica Hurst</t>
  </si>
  <si>
    <t>Quite everyone as generation main money but.</t>
  </si>
  <si>
    <t>06-06-2015</t>
  </si>
  <si>
    <t>Meghan Patel</t>
  </si>
  <si>
    <t>Later happy pull really within third could this beautiful hospital condition when baby.</t>
  </si>
  <si>
    <t>04-01-2012</t>
  </si>
  <si>
    <t>Brian Hernandez</t>
  </si>
  <si>
    <t>Themselves minute physical fall wide must car get.</t>
  </si>
  <si>
    <t>04-10-2008</t>
  </si>
  <si>
    <t>Matthew Carter</t>
  </si>
  <si>
    <t>Against soon strong mind from official.</t>
  </si>
  <si>
    <t>Rachel Tucker</t>
  </si>
  <si>
    <t>Success knowledge fight car smile commercial employee machine wife show.</t>
  </si>
  <si>
    <t>29-07-2021</t>
  </si>
  <si>
    <t>Harry Bryant</t>
  </si>
  <si>
    <t>Peace claim movement consider compare remain toward some.</t>
  </si>
  <si>
    <t>15-10-2023</t>
  </si>
  <si>
    <t>Bruce Chaney</t>
  </si>
  <si>
    <t>Call employee continue none alone first gas health music class feeling turn identify material certainly.</t>
  </si>
  <si>
    <t>Francisco Smith</t>
  </si>
  <si>
    <t>Wish former relate listen face want wonder off chair north trade kind ready rule too cause.</t>
  </si>
  <si>
    <t>08-04-2005</t>
  </si>
  <si>
    <t>Elizabeth Morales</t>
  </si>
  <si>
    <t>Land begin area political on develop very everyone against Mrs.</t>
  </si>
  <si>
    <t>Michael Miller</t>
  </si>
  <si>
    <t>Hour make owner memory argue project huge respond.</t>
  </si>
  <si>
    <t>30-08-2016</t>
  </si>
  <si>
    <t>James Smith</t>
  </si>
  <si>
    <t>Goal within them because road know yeah sound.</t>
  </si>
  <si>
    <t>23-11-2018</t>
  </si>
  <si>
    <t>Robert Waller</t>
  </si>
  <si>
    <t>Rock increase structure our century field write moment friend value.</t>
  </si>
  <si>
    <t>08-08-2020</t>
  </si>
  <si>
    <t>Jaime Smith</t>
  </si>
  <si>
    <t>Increase new report sense carry control high network amount.</t>
  </si>
  <si>
    <t>Sandra Torres</t>
  </si>
  <si>
    <t>Science different social child feel policy PM buy program explain.</t>
  </si>
  <si>
    <t>19-11-2014</t>
  </si>
  <si>
    <t>Terry Newman</t>
  </si>
  <si>
    <t>Budget everyone yes at seat.</t>
  </si>
  <si>
    <t>17-01-2021</t>
  </si>
  <si>
    <t>Krystal Oneill</t>
  </si>
  <si>
    <t>Rather window stand health run adult employee ok.</t>
  </si>
  <si>
    <t>16-04-2025</t>
  </si>
  <si>
    <t>Joel Steele</t>
  </si>
  <si>
    <t>Clear evening information treatment green face morning view message short consumer behind sell myself.</t>
  </si>
  <si>
    <t>20-09-2007</t>
  </si>
  <si>
    <t>Samantha Cohen</t>
  </si>
  <si>
    <t>Even recently guy move goal century carry example single include.</t>
  </si>
  <si>
    <t>Carla Robinson</t>
  </si>
  <si>
    <t>Determine could today party story moment mother necessary series box leave.</t>
  </si>
  <si>
    <t>02-04-2009</t>
  </si>
  <si>
    <t>Robert Mclean</t>
  </si>
  <si>
    <t>Give reality catch kind would mission wide common fight season.</t>
  </si>
  <si>
    <t>Carl Benson</t>
  </si>
  <si>
    <t>Film decide wonder interesting several.</t>
  </si>
  <si>
    <t>15-08-2021</t>
  </si>
  <si>
    <t>Albert Washington</t>
  </si>
  <si>
    <t>Amount blue soldier message arrive budget.</t>
  </si>
  <si>
    <t>30-05-2023</t>
  </si>
  <si>
    <t>Austin Contreras</t>
  </si>
  <si>
    <t>Site turn day top continue.</t>
  </si>
  <si>
    <t>20-03-2020</t>
  </si>
  <si>
    <t>Brandon Singleton</t>
  </si>
  <si>
    <t>We girl civil may rock drop.</t>
  </si>
  <si>
    <t>08-10-2008</t>
  </si>
  <si>
    <t>Annette Lane</t>
  </si>
  <si>
    <t>More respond who commercial senior above rise.</t>
  </si>
  <si>
    <t>07-11-2020</t>
  </si>
  <si>
    <t>Tami York</t>
  </si>
  <si>
    <t>Hand operation keep whatever Congress great here Democrat dinner both world buy book career.</t>
  </si>
  <si>
    <t>07-07-2020</t>
  </si>
  <si>
    <t>Michele Hawkins</t>
  </si>
  <si>
    <t>Bank management his lead save reach subject difficult.</t>
  </si>
  <si>
    <t>20-05-2016</t>
  </si>
  <si>
    <t>William Patterson</t>
  </si>
  <si>
    <t>Thus sort voice happen actually purpose.</t>
  </si>
  <si>
    <t>19-06-2019</t>
  </si>
  <si>
    <t>Jennifer Mills</t>
  </si>
  <si>
    <t>Budget house reason within scientist throughout.</t>
  </si>
  <si>
    <t>28-01-2025</t>
  </si>
  <si>
    <t>Jack Gonzalez</t>
  </si>
  <si>
    <t>Organization wrong but study rise everything require old event.</t>
  </si>
  <si>
    <t>29-12-2024</t>
  </si>
  <si>
    <t>Maria Ross</t>
  </si>
  <si>
    <t>Project wear would memory challenge lawyer business majority discuss wall ahead scene store marriage ago.</t>
  </si>
  <si>
    <t>19-01-2011</t>
  </si>
  <si>
    <t>Larry Murphy</t>
  </si>
  <si>
    <t>Perform benefit baby seem should society dark.</t>
  </si>
  <si>
    <t>08-07-2008</t>
  </si>
  <si>
    <t>Katherine Green</t>
  </si>
  <si>
    <t>Special music adult shake wrong they budget late table kind along computer process single.</t>
  </si>
  <si>
    <t>29-04-2005</t>
  </si>
  <si>
    <t>Carly Jordan</t>
  </si>
  <si>
    <t>Resource maintain body push process rate occur live.</t>
  </si>
  <si>
    <t>29-12-2005</t>
  </si>
  <si>
    <t>Katie Myers</t>
  </si>
  <si>
    <t>Opportunity help put short expect article opportunity campaign hand special once she personal herself into yeah in.</t>
  </si>
  <si>
    <t>31-05-2021</t>
  </si>
  <si>
    <t>David Young</t>
  </si>
  <si>
    <t>Or travel assume figure front after for.</t>
  </si>
  <si>
    <t>05-10-2021</t>
  </si>
  <si>
    <t>Scott Bradley</t>
  </si>
  <si>
    <t>Entire receive onto worry help hope occur space beyond push from me share fund.</t>
  </si>
  <si>
    <t>27-08-2011</t>
  </si>
  <si>
    <t>Heidi Graham</t>
  </si>
  <si>
    <t>Player wind away sure degree enter father of source person when response official option event note most.</t>
  </si>
  <si>
    <t>04-08-2013</t>
  </si>
  <si>
    <t>Gregory Jones</t>
  </si>
  <si>
    <t>Measure feel professional finish increase.</t>
  </si>
  <si>
    <t>25-09-2015</t>
  </si>
  <si>
    <t>Jose Powers</t>
  </si>
  <si>
    <t>Congress affect reflect television officer defense while score level view mouth pass shoulder its.</t>
  </si>
  <si>
    <t>02-12-2020</t>
  </si>
  <si>
    <t>Lori Boyd</t>
  </si>
  <si>
    <t>Leg drive second she such improve team treat plant suffer environment.</t>
  </si>
  <si>
    <t>15-06-2007</t>
  </si>
  <si>
    <t>Christopher Mcdaniel</t>
  </si>
  <si>
    <t>Image box court early still less.</t>
  </si>
  <si>
    <t>24-11-2025</t>
  </si>
  <si>
    <t>Jessica Lucas</t>
  </si>
  <si>
    <t>Dark evening ahead smile everyone nearly popular.</t>
  </si>
  <si>
    <t>24-12-2017</t>
  </si>
  <si>
    <t>Nathan Casey</t>
  </si>
  <si>
    <t>Teacher base own test too imagine guy price.</t>
  </si>
  <si>
    <t>Tony Ramsey</t>
  </si>
  <si>
    <t>Door number matter building professional oil simple moment market bed.</t>
  </si>
  <si>
    <t>27-10-2022</t>
  </si>
  <si>
    <t>Patricia Edwards</t>
  </si>
  <si>
    <t>Say south season very design blood degree ever impact television argue mouth.</t>
  </si>
  <si>
    <t>06-12-2019</t>
  </si>
  <si>
    <t>Ashley Gardner</t>
  </si>
  <si>
    <t>Radio white these view guy resource start again whom.</t>
  </si>
  <si>
    <t>Sarah Bates</t>
  </si>
  <si>
    <t>Real small dream.</t>
  </si>
  <si>
    <t>08-12-2022</t>
  </si>
  <si>
    <t>Ellen Mullen</t>
  </si>
  <si>
    <t>Total rate movement door kind account whether.</t>
  </si>
  <si>
    <t>22-10-2016</t>
  </si>
  <si>
    <t>Tabitha Turner</t>
  </si>
  <si>
    <t>Father teacher civil keep first speech popular smile.</t>
  </si>
  <si>
    <t>Bobby Chan</t>
  </si>
  <si>
    <t>Likely include subject response theory star station recognize media goal own spend scene law.</t>
  </si>
  <si>
    <t>29-04-2021</t>
  </si>
  <si>
    <t>Anthony May</t>
  </si>
  <si>
    <t>Kitchen political able customer figure office book economic require should power candidate order improve vote later them card.</t>
  </si>
  <si>
    <t>10-07-2012</t>
  </si>
  <si>
    <t>Kevin Murphy</t>
  </si>
  <si>
    <t>Cup increase consider then war this difference way type positive phone.</t>
  </si>
  <si>
    <t>21-06-2009</t>
  </si>
  <si>
    <t>Valerie Gonzalez</t>
  </si>
  <si>
    <t>Anyone peace outside chance when color note add.</t>
  </si>
  <si>
    <t>08-08-2005</t>
  </si>
  <si>
    <t>Patricia Hebert</t>
  </si>
  <si>
    <t>Budget require course technology site explain management candidate task outside yet executive.</t>
  </si>
  <si>
    <t>Jennifer Ortiz</t>
  </si>
  <si>
    <t>Agreement wish dog late eat old positive beat light the.</t>
  </si>
  <si>
    <t>24-05-2005</t>
  </si>
  <si>
    <t>Jennifer Lewis</t>
  </si>
  <si>
    <t>Remain save eight believe arrive four.</t>
  </si>
  <si>
    <t>18-07-2011</t>
  </si>
  <si>
    <t>Terry Barajas</t>
  </si>
  <si>
    <t>Remember special accept mean herself within provide car throughout American.</t>
  </si>
  <si>
    <t>17-05-2020</t>
  </si>
  <si>
    <t>Christopher Vasquez</t>
  </si>
  <si>
    <t>There car fish most center bring analysis campaign the strong security.</t>
  </si>
  <si>
    <t>19-08-2012</t>
  </si>
  <si>
    <t>Diane Mcdowell</t>
  </si>
  <si>
    <t>Stop unit might job close say man wear new type PM key.</t>
  </si>
  <si>
    <t>25-12-2020</t>
  </si>
  <si>
    <t>Anthony White</t>
  </si>
  <si>
    <t>Employee relationship job yet until American ground remember magazine manage suffer term buy behavior test.</t>
  </si>
  <si>
    <t>16-02-2022</t>
  </si>
  <si>
    <t>Christopher Hicks</t>
  </si>
  <si>
    <t>None production defense your above short Congress turn east.</t>
  </si>
  <si>
    <t>30-06-2020</t>
  </si>
  <si>
    <t>Mr. Gary Mitchell DVM</t>
  </si>
  <si>
    <t>Hour opportunity week student child.</t>
  </si>
  <si>
    <t>10-07-2015</t>
  </si>
  <si>
    <t>Ronald Keller</t>
  </si>
  <si>
    <t>Pick especially price forget analysis performance laugh.</t>
  </si>
  <si>
    <t>14-01-2007</t>
  </si>
  <si>
    <t>Zoe Meadows</t>
  </si>
  <si>
    <t>Can tell soon executive sometimes season natural own begin effort drive side human after.</t>
  </si>
  <si>
    <t>20-01-2021</t>
  </si>
  <si>
    <t>James Powell</t>
  </si>
  <si>
    <t>Building make it south financial rate.</t>
  </si>
  <si>
    <t>30-05-2007</t>
  </si>
  <si>
    <t>Max Collier</t>
  </si>
  <si>
    <t>Customer knowledge hold environmental outside bed institution happy control piece behavior message wind put positive.</t>
  </si>
  <si>
    <t>20-06-2011</t>
  </si>
  <si>
    <t>Tara Rose</t>
  </si>
  <si>
    <t>Base life bad soon feel worker range feel eat into notice necessary true.</t>
  </si>
  <si>
    <t>27-03-2009</t>
  </si>
  <si>
    <t>Kayla Gutierrez</t>
  </si>
  <si>
    <t>Produce nothing effect effort bank me box product conference consider hotel bar theory.</t>
  </si>
  <si>
    <t>20-03-2008</t>
  </si>
  <si>
    <t>Kevin Gibson</t>
  </si>
  <si>
    <t>Perhaps enter whom the cost continue section page.</t>
  </si>
  <si>
    <t>26-02-2022</t>
  </si>
  <si>
    <t>Ashley Ferguson</t>
  </si>
  <si>
    <t>House actually pretty least if price.</t>
  </si>
  <si>
    <t>27-03-2007</t>
  </si>
  <si>
    <t>Molly Turner</t>
  </si>
  <si>
    <t>Guess purpose real house few by add born administration.</t>
  </si>
  <si>
    <t>19-01-2022</t>
  </si>
  <si>
    <t>Shannon Clark</t>
  </si>
  <si>
    <t>Power job personal so course feeling leg listen against coach.</t>
  </si>
  <si>
    <t>19-02-2022</t>
  </si>
  <si>
    <t>Michael Maynard</t>
  </si>
  <si>
    <t>After last drug far stop hot free bill.</t>
  </si>
  <si>
    <t>04-11-2024</t>
  </si>
  <si>
    <t>Jessica Perry</t>
  </si>
  <si>
    <t>Say other never fact maintain main opportunity particularly question stage maintain research month instead firm.</t>
  </si>
  <si>
    <t>05-02-2017</t>
  </si>
  <si>
    <t>Steven Butler</t>
  </si>
  <si>
    <t>Bring performance position large job claim risk light just medical onto rate two table resource life.</t>
  </si>
  <si>
    <t>Miranda Myers</t>
  </si>
  <si>
    <t>Strategy pull same somebody son suddenly perform executive see project can current.</t>
  </si>
  <si>
    <t>31-10-2019</t>
  </si>
  <si>
    <t>Ashlee Perry</t>
  </si>
  <si>
    <t>Field decide another adult thing ground city still thus allow as.</t>
  </si>
  <si>
    <t>28-09-2017</t>
  </si>
  <si>
    <t>Luke Martinez</t>
  </si>
  <si>
    <t>Main year size show show.</t>
  </si>
  <si>
    <t>Stephanie Castaneda</t>
  </si>
  <si>
    <t>Page bit anyone watch sometimes while sense window sit participant teach big none.</t>
  </si>
  <si>
    <t>07-11-2023</t>
  </si>
  <si>
    <t>Carol Wilson</t>
  </si>
  <si>
    <t>Treat church factor kid media run between positive.</t>
  </si>
  <si>
    <t>18-02-2011</t>
  </si>
  <si>
    <t>Chad Allison</t>
  </si>
  <si>
    <t>Wide shoulder according strong list expert commercial entire resource increase picture early send morning skin case.</t>
  </si>
  <si>
    <t>09-01-2014</t>
  </si>
  <si>
    <t>Thomas Villanueva</t>
  </si>
  <si>
    <t>Some gun ahead certainly act south want be fire word clearly article service produce political total around.</t>
  </si>
  <si>
    <t>23-04-2019</t>
  </si>
  <si>
    <t>Michelle Guerrero</t>
  </si>
  <si>
    <t>Win information though red them return finish general still too particular chair identify popular thought person peace.</t>
  </si>
  <si>
    <t>22-03-2019</t>
  </si>
  <si>
    <t>Gregory Cain</t>
  </si>
  <si>
    <t>Simple thing base Mr hope rest they minute must degree memory.</t>
  </si>
  <si>
    <t>21-11-2015</t>
  </si>
  <si>
    <t>Glen Reid</t>
  </si>
  <si>
    <t>Agreement someone or.</t>
  </si>
  <si>
    <t>19-07-2022</t>
  </si>
  <si>
    <t>Raymond Barber</t>
  </si>
  <si>
    <t>Book art health phone great answer prepare by.</t>
  </si>
  <si>
    <t>26-11-2023</t>
  </si>
  <si>
    <t>Norman Chavez</t>
  </si>
  <si>
    <t>South writer not thus physical mouth.</t>
  </si>
  <si>
    <t>28-01-2023</t>
  </si>
  <si>
    <t>Hayley Mitchell</t>
  </si>
  <si>
    <t>Public research mind easy foreign old state guess better Republican stock bank artist thousand live.</t>
  </si>
  <si>
    <t>Jacob Fox</t>
  </si>
  <si>
    <t>Next single the once PM you ready way rule indicate.</t>
  </si>
  <si>
    <t>29-06-2020</t>
  </si>
  <si>
    <t>Jonathan Washington</t>
  </si>
  <si>
    <t>Can relate tell brother defense list second want hard weight own impact building occur American check.</t>
  </si>
  <si>
    <t>18-09-2013</t>
  </si>
  <si>
    <t>William Turner</t>
  </si>
  <si>
    <t>Agreement central six instead view figure exist consumer science able natural attack.</t>
  </si>
  <si>
    <t>12-02-2012</t>
  </si>
  <si>
    <t>John Collins</t>
  </si>
  <si>
    <t>Too sit little result paper seven measure leave last last term.</t>
  </si>
  <si>
    <t>29-06-2023</t>
  </si>
  <si>
    <t>Robert Beck</t>
  </si>
  <si>
    <t>Hold too fund animal provide kitchen everyone because close agent picture sign final population popular.</t>
  </si>
  <si>
    <t>12-12-2014</t>
  </si>
  <si>
    <t>Tyler Weaver</t>
  </si>
  <si>
    <t>Whatever miss seek.</t>
  </si>
  <si>
    <t>12-02-2022</t>
  </si>
  <si>
    <t>Alicia Barrett</t>
  </si>
  <si>
    <t>Conference affect skill early relationship thought know southern parent I and technology age join increase.</t>
  </si>
  <si>
    <t>30-01-2009</t>
  </si>
  <si>
    <t>Emily Scott</t>
  </si>
  <si>
    <t>Woman my experience consumer shoulder child.</t>
  </si>
  <si>
    <t>12-02-2006</t>
  </si>
  <si>
    <t>Meghan Brown</t>
  </si>
  <si>
    <t>Consider require fear better central throw election walk tonight appear.</t>
  </si>
  <si>
    <t>23-07-2009</t>
  </si>
  <si>
    <t>Kyle Young</t>
  </si>
  <si>
    <t>Sell his boy art let imagine machine imagine do though especially white.</t>
  </si>
  <si>
    <t>20-05-2014</t>
  </si>
  <si>
    <t>Danielle Peters</t>
  </si>
  <si>
    <t>Fight image base player data whose.</t>
  </si>
  <si>
    <t>04-12-2006</t>
  </si>
  <si>
    <t>William Casey</t>
  </si>
  <si>
    <t>Weight which new among spend which per president cold art.</t>
  </si>
  <si>
    <t>19-06-2012</t>
  </si>
  <si>
    <t>Denise King</t>
  </si>
  <si>
    <t>Yourself successful defense subject example claim move attorney bed recognize store.</t>
  </si>
  <si>
    <t>03-11-2010</t>
  </si>
  <si>
    <t>Yvonne Johns</t>
  </si>
  <si>
    <t>Particular whatever five radio garden end sell laugh early.</t>
  </si>
  <si>
    <t>Mrs. Julia Greene</t>
  </si>
  <si>
    <t>Trial card two participant above act.</t>
  </si>
  <si>
    <t>19-06-2017</t>
  </si>
  <si>
    <t>Justin Horton</t>
  </si>
  <si>
    <t>Several Mrs skin power back all story public public good.</t>
  </si>
  <si>
    <t>30-12-2012</t>
  </si>
  <si>
    <t>Samantha Howard</t>
  </si>
  <si>
    <t>Stuff speech worker by have cover act sea serve quite.</t>
  </si>
  <si>
    <t>20-08-2017</t>
  </si>
  <si>
    <t>Cheryl Velasquez</t>
  </si>
  <si>
    <t>Field response doctor management guy exactly toward religious decide cultural start how.</t>
  </si>
  <si>
    <t>01-08-2005</t>
  </si>
  <si>
    <t>Laura Snyder</t>
  </si>
  <si>
    <t>Create school public owner compare open second camera value talk thing rock ever summer age.</t>
  </si>
  <si>
    <t>22-05-2012</t>
  </si>
  <si>
    <t>Megan Mendez</t>
  </si>
  <si>
    <t>Third ability interview pull practice take follow such imagine business million many military analysis.</t>
  </si>
  <si>
    <t>18-06-2005</t>
  </si>
  <si>
    <t>Amber Hull</t>
  </si>
  <si>
    <t>Large accept create bank occur agent scene within interest avoid economic clearly financial personal benefit.</t>
  </si>
  <si>
    <t>15-07-2018</t>
  </si>
  <si>
    <t>Robert Watkins</t>
  </si>
  <si>
    <t>Various subject east list when strategy start mind door.</t>
  </si>
  <si>
    <t>07-03-2009</t>
  </si>
  <si>
    <t>Kyle Gonzales</t>
  </si>
  <si>
    <t>Personal often beat art almost.</t>
  </si>
  <si>
    <t>Ryan Brown</t>
  </si>
  <si>
    <t>Artist sort area particularly it big argue.</t>
  </si>
  <si>
    <t>25-09-2016</t>
  </si>
  <si>
    <t>Samuel Morales</t>
  </si>
  <si>
    <t>Sell do outside process action himself somebody they.</t>
  </si>
  <si>
    <t>14-05-2005</t>
  </si>
  <si>
    <t>Gina Pace</t>
  </si>
  <si>
    <t>Law foreign court bill organization.</t>
  </si>
  <si>
    <t>26-09-2009</t>
  </si>
  <si>
    <t>Richard Lee</t>
  </si>
  <si>
    <t>Call meeting green loss per control case analysis camera once message prepare group.</t>
  </si>
  <si>
    <t>02-07-2018</t>
  </si>
  <si>
    <t>Kimberly Thomas</t>
  </si>
  <si>
    <t>Final garden hard account only question arm medical strong teach instead crime.</t>
  </si>
  <si>
    <t>22-03-2009</t>
  </si>
  <si>
    <t>Terry Glover</t>
  </si>
  <si>
    <t>Country little reality level realize system not friend federal forget bit then treat.</t>
  </si>
  <si>
    <t>13-08-2007</t>
  </si>
  <si>
    <t>Thomas Fowler DDS</t>
  </si>
  <si>
    <t>Perhaps dream same weight former science day contain wrong guy available air boy fact create.</t>
  </si>
  <si>
    <t>27-06-2012</t>
  </si>
  <si>
    <t>Pamela Williams</t>
  </si>
  <si>
    <t>Current exist despite energy company suggest early.</t>
  </si>
  <si>
    <t>23-12-2025</t>
  </si>
  <si>
    <t>Christopher Green</t>
  </si>
  <si>
    <t>Again quality her skin.</t>
  </si>
  <si>
    <t>06-02-2016</t>
  </si>
  <si>
    <t>Timothy Torres</t>
  </si>
  <si>
    <t>Hard head commercial money sometimes perhaps its represent budget third capital.</t>
  </si>
  <si>
    <t>22-02-2024</t>
  </si>
  <si>
    <t>Joseph Benson</t>
  </si>
  <si>
    <t>Outside with each animal pattern country movement smile foreign apply.</t>
  </si>
  <si>
    <t>Shelley York</t>
  </si>
  <si>
    <t>Though decide bank likely professional ask meet seem population meeting material less focus hear reason resource manager.</t>
  </si>
  <si>
    <t>18-01-2013</t>
  </si>
  <si>
    <t>James Morse</t>
  </si>
  <si>
    <t>Power debate thus later doctor despite interesting help church successful.</t>
  </si>
  <si>
    <t>04-04-2022</t>
  </si>
  <si>
    <t>Bradley Walton</t>
  </si>
  <si>
    <t>Know goal once let perform international level.</t>
  </si>
  <si>
    <t>18-05-2007</t>
  </si>
  <si>
    <t>Robert Stewart</t>
  </si>
  <si>
    <t>Agent kid enter away top family maybe national back everybody direction budget growth national free.</t>
  </si>
  <si>
    <t>26-11-2014</t>
  </si>
  <si>
    <t>Danielle Mcgee</t>
  </si>
  <si>
    <t>Course page case talk respond myself.</t>
  </si>
  <si>
    <t>28-08-2012</t>
  </si>
  <si>
    <t>Randy Campbell</t>
  </si>
  <si>
    <t>Situation identify if oil pretty line mention.</t>
  </si>
  <si>
    <t>28-08-2022</t>
  </si>
  <si>
    <t>Brittany Sanders</t>
  </si>
  <si>
    <t>Rich decide do only need light sport future beat suffer.</t>
  </si>
  <si>
    <t>Tom Butler</t>
  </si>
  <si>
    <t>Last next hear officer campaign wall act special strong fund industry rate.</t>
  </si>
  <si>
    <t>30-03-2025</t>
  </si>
  <si>
    <t>Richard Medina</t>
  </si>
  <si>
    <t>Only nothing allow cause with yes nothing sometimes trial off hospital high we as.</t>
  </si>
  <si>
    <t>10-09-2018</t>
  </si>
  <si>
    <t>John Murphy</t>
  </si>
  <si>
    <t>Police fight commercial push concern step owner agree current treat history day fact modern.</t>
  </si>
  <si>
    <t>04-10-2024</t>
  </si>
  <si>
    <t>Jacob Smith</t>
  </si>
  <si>
    <t>Teacher improve church book movie long.</t>
  </si>
  <si>
    <t>11-07-2005</t>
  </si>
  <si>
    <t>Troy Glenn</t>
  </si>
  <si>
    <t>That finally stand professor city offer.</t>
  </si>
  <si>
    <t>03-11-2017</t>
  </si>
  <si>
    <t>Dale Moran</t>
  </si>
  <si>
    <t>Every account central ask human space moment travel these least office say.</t>
  </si>
  <si>
    <t>31-03-2010</t>
  </si>
  <si>
    <t>Stanley Bryant</t>
  </si>
  <si>
    <t>Hospital statement sure indeed conference pay it his probably.</t>
  </si>
  <si>
    <t>11-03-2015</t>
  </si>
  <si>
    <t>Anna Hale</t>
  </si>
  <si>
    <t>Dream that event physical factor trouble recently.</t>
  </si>
  <si>
    <t>15-11-2014</t>
  </si>
  <si>
    <t>Claudia Snyder</t>
  </si>
  <si>
    <t>Building hard sense mean single improve close debate and ago.</t>
  </si>
  <si>
    <t>08-10-2009</t>
  </si>
  <si>
    <t>Megan Murray</t>
  </si>
  <si>
    <t>Second talk however action boy true.</t>
  </si>
  <si>
    <t>18-08-2005</t>
  </si>
  <si>
    <t>Paul Washington</t>
  </si>
  <si>
    <t>Bar prevent require just likely evidence claim stuff.</t>
  </si>
  <si>
    <t>11-07-2022</t>
  </si>
  <si>
    <t>Cassandra Martinez</t>
  </si>
  <si>
    <t>Collection provide action event key concern research throughout.</t>
  </si>
  <si>
    <t>08-09-2013</t>
  </si>
  <si>
    <t>Jessica Williams</t>
  </si>
  <si>
    <t>Political respond to hospital final appear above significant short up hear draw before.</t>
  </si>
  <si>
    <t>06-12-2011</t>
  </si>
  <si>
    <t>William Rogers</t>
  </si>
  <si>
    <t>Quite as when benefit structure professional right.</t>
  </si>
  <si>
    <t>07-10-2019</t>
  </si>
  <si>
    <t>Jose Ochoa</t>
  </si>
  <si>
    <t>No couple debate must voice building degree ground community I.</t>
  </si>
  <si>
    <t>18-01-2009</t>
  </si>
  <si>
    <t>James Ellis</t>
  </si>
  <si>
    <t>Price everything perhaps analysis those in should matter wrong.</t>
  </si>
  <si>
    <t>13-10-2018</t>
  </si>
  <si>
    <t>Raven Nielsen</t>
  </si>
  <si>
    <t>Commercial where outside wonder recent question win.</t>
  </si>
  <si>
    <t>01-03-2006</t>
  </si>
  <si>
    <t>Evelyn Reid</t>
  </si>
  <si>
    <t>Within project attack adult treatment large memory score me.</t>
  </si>
  <si>
    <t>14-01-2011</t>
  </si>
  <si>
    <t>Alexis Smith</t>
  </si>
  <si>
    <t>Final scene serious people art hear.</t>
  </si>
  <si>
    <t>Christian Harris</t>
  </si>
  <si>
    <t>Draw rise write kitchen theory care fish skin.</t>
  </si>
  <si>
    <t>30-05-2018</t>
  </si>
  <si>
    <t>Ricky Perry</t>
  </si>
  <si>
    <t>Seek director run garden day approach truth write soon recent.</t>
  </si>
  <si>
    <t>06-04-2021</t>
  </si>
  <si>
    <t>Shane Boyd</t>
  </si>
  <si>
    <t>Kind accept thank attorney court plant center.</t>
  </si>
  <si>
    <t>13-06-2018</t>
  </si>
  <si>
    <t>Brandon Watkins</t>
  </si>
  <si>
    <t>Door back right find return each.</t>
  </si>
  <si>
    <t>28-09-2006</t>
  </si>
  <si>
    <t>David Mitchell</t>
  </si>
  <si>
    <t>Whose cut television loss week growth help likely institution participant item choose west lot seven.</t>
  </si>
  <si>
    <t>18-03-2005</t>
  </si>
  <si>
    <t>Bradley Knox</t>
  </si>
  <si>
    <t>Organization check risk either less.</t>
  </si>
  <si>
    <t>04-04-2010</t>
  </si>
  <si>
    <t>James Obrien</t>
  </si>
  <si>
    <t>Four resource cultural trouble.</t>
  </si>
  <si>
    <t>22-04-2020</t>
  </si>
  <si>
    <t>Scott Cross</t>
  </si>
  <si>
    <t>Man understand wait wife health majority political open.</t>
  </si>
  <si>
    <t>15-03-2020</t>
  </si>
  <si>
    <t>Andrew Dorsey</t>
  </si>
  <si>
    <t>Usually class several whatever side seem give remember play happy around history interest east local.</t>
  </si>
  <si>
    <t>03-04-2020</t>
  </si>
  <si>
    <t>Heather Mann</t>
  </si>
  <si>
    <t>Recently population end lay race effect own weight.</t>
  </si>
  <si>
    <t>17-07-2021</t>
  </si>
  <si>
    <t>Alexandria Wise</t>
  </si>
  <si>
    <t>Huge only too million country institution stop.</t>
  </si>
  <si>
    <t>08-11-2023</t>
  </si>
  <si>
    <t>Eric Ponce</t>
  </si>
  <si>
    <t>Only safe sell under thank body of.</t>
  </si>
  <si>
    <t>24-11-2018</t>
  </si>
  <si>
    <t>Robin Adams</t>
  </si>
  <si>
    <t>Us huge final would staff ability attorney recent modern pressure run.</t>
  </si>
  <si>
    <t>03-04-2006</t>
  </si>
  <si>
    <t>James Padilla</t>
  </si>
  <si>
    <t>Main me book note defense cut seek speak.</t>
  </si>
  <si>
    <t>12-08-2013</t>
  </si>
  <si>
    <t>William Savage</t>
  </si>
  <si>
    <t>Phone person than coach fall help everybody garden.</t>
  </si>
  <si>
    <t>15-09-2022</t>
  </si>
  <si>
    <t>Karen Chambers</t>
  </si>
  <si>
    <t>Act entire western program smile.</t>
  </si>
  <si>
    <t>12-11-2007</t>
  </si>
  <si>
    <t>Daniel Conner</t>
  </si>
  <si>
    <t>Owner would seven usually list front investment he three yourself stage wait professor her arm.</t>
  </si>
  <si>
    <t>29-04-2010</t>
  </si>
  <si>
    <t>Gary Garcia</t>
  </si>
  <si>
    <t>That I structure understand agent but most week seem eat later rather.</t>
  </si>
  <si>
    <t>12-07-2012</t>
  </si>
  <si>
    <t>Kayla Keller</t>
  </si>
  <si>
    <t>Worry whatever spend admit growth animal.</t>
  </si>
  <si>
    <t>07-06-2013</t>
  </si>
  <si>
    <t>Erika Wallace</t>
  </si>
  <si>
    <t>Machine school soldier give voice walk live probably record beyond.</t>
  </si>
  <si>
    <t>01-09-2005</t>
  </si>
  <si>
    <t>Lawrence Joseph</t>
  </si>
  <si>
    <t>Then size respond all marriage beautiful strategy you would level to western.</t>
  </si>
  <si>
    <t>21-06-2005</t>
  </si>
  <si>
    <t>Mr. David Jackson</t>
  </si>
  <si>
    <t>Black year ahead upon.</t>
  </si>
  <si>
    <t>13-09-2024</t>
  </si>
  <si>
    <t>James Ramirez</t>
  </si>
  <si>
    <t>Program week provide program two plant man.</t>
  </si>
  <si>
    <t>07-08-2011</t>
  </si>
  <si>
    <t>Faith Walker</t>
  </si>
  <si>
    <t>Short over popular help response save high politics no task speak.</t>
  </si>
  <si>
    <t>17-10-2018</t>
  </si>
  <si>
    <t>Brian Miller</t>
  </si>
  <si>
    <t>Future or could walk of camera finish herself say.</t>
  </si>
  <si>
    <t>Kevin Lee</t>
  </si>
  <si>
    <t>Woman floor half quickly someone mind own develop house Mrs leave certain wall.</t>
  </si>
  <si>
    <t>17-09-2010</t>
  </si>
  <si>
    <t>Kathryn Bryant</t>
  </si>
  <si>
    <t>Exist section support still alone floor maybe read event summer.</t>
  </si>
  <si>
    <t>30-07-2013</t>
  </si>
  <si>
    <t>Lynn Lewis</t>
  </si>
  <si>
    <t>Region heavy wonder four still decision run special red apply tend condition.</t>
  </si>
  <si>
    <t>10-11-2005</t>
  </si>
  <si>
    <t>Mr. William Hopkins</t>
  </si>
  <si>
    <t>Yard nature front question wrong serious hospital month.</t>
  </si>
  <si>
    <t>05-08-2021</t>
  </si>
  <si>
    <t>Hour capital sell oil source sure report leader clear case receive fact certain.</t>
  </si>
  <si>
    <t>03-09-2019</t>
  </si>
  <si>
    <t>Paul Moss</t>
  </si>
  <si>
    <t>Gun task big size teach.</t>
  </si>
  <si>
    <t>09-01-2012</t>
  </si>
  <si>
    <t>William Shelton</t>
  </si>
  <si>
    <t>Unit benefit wind conference appear woman practice order wide.</t>
  </si>
  <si>
    <t>18-09-2023</t>
  </si>
  <si>
    <t>Jennifer Johnson</t>
  </si>
  <si>
    <t>However few other common seat simply yard provide.</t>
  </si>
  <si>
    <t>13-08-2022</t>
  </si>
  <si>
    <t>John Meyers</t>
  </si>
  <si>
    <t>Every president happen build bar majority protect meeting.</t>
  </si>
  <si>
    <t>10-10-2017</t>
  </si>
  <si>
    <t>Kenneth Armstrong</t>
  </si>
  <si>
    <t>Really behind or himself yourself reflect fear by foot.</t>
  </si>
  <si>
    <t>15-05-2011</t>
  </si>
  <si>
    <t>Shannon Medina</t>
  </si>
  <si>
    <t>Spend after new movie speech major million once research so buy.</t>
  </si>
  <si>
    <t>01-12-2007</t>
  </si>
  <si>
    <t>Tracie Merritt</t>
  </si>
  <si>
    <t>Television receive accept language fire always offer present because.</t>
  </si>
  <si>
    <t>09-06-2006</t>
  </si>
  <si>
    <t>Paul Miller</t>
  </si>
  <si>
    <t>Media hair name institution war a feel watch mind situation.</t>
  </si>
  <si>
    <t>25-11-2023</t>
  </si>
  <si>
    <t>Jill Ray</t>
  </si>
  <si>
    <t>Mission worry goal Mrs decide between standard down.</t>
  </si>
  <si>
    <t>18-05-2010</t>
  </si>
  <si>
    <t>Elijah Wall</t>
  </si>
  <si>
    <t>Own democratic grow campaign performance avoid effort high tough hundred.</t>
  </si>
  <si>
    <t>19-09-2006</t>
  </si>
  <si>
    <t>David Coleman</t>
  </si>
  <si>
    <t>Movie audience run yet recent cover head price.</t>
  </si>
  <si>
    <t>12-05-2015</t>
  </si>
  <si>
    <t>Lisa Barnes</t>
  </si>
  <si>
    <t>First skin her who easy establish mother range image.</t>
  </si>
  <si>
    <t>08-05-2015</t>
  </si>
  <si>
    <t>Brandon Blankenship</t>
  </si>
  <si>
    <t>Chair something event better woman develop weight situation but money then open southern.</t>
  </si>
  <si>
    <t>04-04-2007</t>
  </si>
  <si>
    <t>Gregory Armstrong</t>
  </si>
  <si>
    <t>Necessary parent to color water hope.</t>
  </si>
  <si>
    <t>17-08-2020</t>
  </si>
  <si>
    <t>Patrick Faulkner</t>
  </si>
  <si>
    <t>Necessary think I or else rather require price central nothing environment truth police have since.</t>
  </si>
  <si>
    <t>17-06-2014</t>
  </si>
  <si>
    <t>Jennifer Ellis</t>
  </si>
  <si>
    <t>Worry sometimes maybe every into walk thing sport figure teach water image.</t>
  </si>
  <si>
    <t>24-08-2009</t>
  </si>
  <si>
    <t>Brandon Miller</t>
  </si>
  <si>
    <t>War close arm sea never manage.</t>
  </si>
  <si>
    <t>Tonya Coleman</t>
  </si>
  <si>
    <t>Usually carry marriage rate quality mother by.</t>
  </si>
  <si>
    <t>14-08-2020</t>
  </si>
  <si>
    <t>Connor Guerra</t>
  </si>
  <si>
    <t>Research reflect see each school week.</t>
  </si>
  <si>
    <t>18-06-2016</t>
  </si>
  <si>
    <t>Shirley Rice</t>
  </si>
  <si>
    <t>Amount large collection us shake tough company happen card government anything many.</t>
  </si>
  <si>
    <t>01-02-2008</t>
  </si>
  <si>
    <t>Wayne Morgan</t>
  </si>
  <si>
    <t>Story surface tax face low enter able piece hour.</t>
  </si>
  <si>
    <t>05-09-2024</t>
  </si>
  <si>
    <t>Tanya Haley</t>
  </si>
  <si>
    <t>Stay along leg pay major green past forget government accept three control.</t>
  </si>
  <si>
    <t>08-09-2012</t>
  </si>
  <si>
    <t>Brian Vasquez</t>
  </si>
  <si>
    <t>More together improve tree according show economic likely hear.</t>
  </si>
  <si>
    <t>28-07-2006</t>
  </si>
  <si>
    <t>Steven Herrera</t>
  </si>
  <si>
    <t>Board just style class government its grow.</t>
  </si>
  <si>
    <t>Christina Lopez</t>
  </si>
  <si>
    <t>Card inside former all program.</t>
  </si>
  <si>
    <t>05-05-2024</t>
  </si>
  <si>
    <t>Tina Bird</t>
  </si>
  <si>
    <t>Inside nearly son research foot share think maybe.</t>
  </si>
  <si>
    <t>03-08-2014</t>
  </si>
  <si>
    <t>Sarah Price</t>
  </si>
  <si>
    <t>Whatever society call general add range appear stop involve others.</t>
  </si>
  <si>
    <t>13-08-2006</t>
  </si>
  <si>
    <t>John Campbell</t>
  </si>
  <si>
    <t>Set easy check memory economic short ten yes easy.</t>
  </si>
  <si>
    <t>Christina Mccarthy</t>
  </si>
  <si>
    <t>Red maybe Congress yeah option play director.</t>
  </si>
  <si>
    <t>27-11-2020</t>
  </si>
  <si>
    <t>Andrew Mooney</t>
  </si>
  <si>
    <t>International pattern before anything.</t>
  </si>
  <si>
    <t>20-07-2010</t>
  </si>
  <si>
    <t>Eric Schultz</t>
  </si>
  <si>
    <t>Develop international article interview appear body hair.</t>
  </si>
  <si>
    <t>18-08-2016</t>
  </si>
  <si>
    <t>Michelle Wright</t>
  </si>
  <si>
    <t>Consider a produce focus experience.</t>
  </si>
  <si>
    <t>02-07-2024</t>
  </si>
  <si>
    <t>Lawrence Jordan</t>
  </si>
  <si>
    <t>Way hair fight best add necessary technology former scientist guess.</t>
  </si>
  <si>
    <t>16-05-2014</t>
  </si>
  <si>
    <t>Kendra Watson</t>
  </si>
  <si>
    <t>Decide himself thought candidate sea build only treatment pressure couple relate.</t>
  </si>
  <si>
    <t>29-04-2006</t>
  </si>
  <si>
    <t>Angela Payne</t>
  </si>
  <si>
    <t>Feeling listen set move child campaign industry represent through service.</t>
  </si>
  <si>
    <t>19-02-2018</t>
  </si>
  <si>
    <t>Kristina Reed</t>
  </si>
  <si>
    <t>Large response treat attack industry use mean against out recent can animal not.</t>
  </si>
  <si>
    <t>27-11-2025</t>
  </si>
  <si>
    <t>Melissa Yang</t>
  </si>
  <si>
    <t>Manager mouth message avoid just meeting none hope parent deal about occur.</t>
  </si>
  <si>
    <t>01-08-2024</t>
  </si>
  <si>
    <t>Alexa Mcfarland</t>
  </si>
  <si>
    <t>Lay remain modern field detail remain need.</t>
  </si>
  <si>
    <t>20-07-2016</t>
  </si>
  <si>
    <t>Angel Allen</t>
  </si>
  <si>
    <t>Policy walk everyone.</t>
  </si>
  <si>
    <t>23-10-2022</t>
  </si>
  <si>
    <t>Shane Williams</t>
  </si>
  <si>
    <t>Writer decide break possible plan win foot watch this enough.</t>
  </si>
  <si>
    <t>18-09-2005</t>
  </si>
  <si>
    <t>Steven Phillips</t>
  </si>
  <si>
    <t>Personal action green room.</t>
  </si>
  <si>
    <t>30-09-2009</t>
  </si>
  <si>
    <t>David Smith</t>
  </si>
  <si>
    <t>Blood second high president thank plant nearly stage determine.</t>
  </si>
  <si>
    <t>17-02-2021</t>
  </si>
  <si>
    <t>Kevin Morton</t>
  </si>
  <si>
    <t>Choose discussion risk happy total behavior consider continue television country make role positive again.</t>
  </si>
  <si>
    <t>14-06-2006</t>
  </si>
  <si>
    <t>Christopher Long</t>
  </si>
  <si>
    <t>Could century interview lawyer population I right case seek activity between himself body add store various.</t>
  </si>
  <si>
    <t>13-09-2021</t>
  </si>
  <si>
    <t>Randy Adams</t>
  </si>
  <si>
    <t>Outside society act social my stand system be cause service throughout spring film look during.</t>
  </si>
  <si>
    <t>20-04-2022</t>
  </si>
  <si>
    <t>Debra Stephens</t>
  </si>
  <si>
    <t>Stay bill father memory student center treatment agency.</t>
  </si>
  <si>
    <t>09-10-2005</t>
  </si>
  <si>
    <t>Charles Rios</t>
  </si>
  <si>
    <t>Tv range rather resource top man yard different.</t>
  </si>
  <si>
    <t>04-06-2008</t>
  </si>
  <si>
    <t>Diane Jones</t>
  </si>
  <si>
    <t>Brother type turn time page concern most outside quickly.</t>
  </si>
  <si>
    <t>16-03-2020</t>
  </si>
  <si>
    <t>Michael Turner</t>
  </si>
  <si>
    <t>Give billion trouble product usually specific represent baby able value chance.</t>
  </si>
  <si>
    <t>09-12-2007</t>
  </si>
  <si>
    <t>Erica Myers</t>
  </si>
  <si>
    <t>Spring both into risk certain follow camera.</t>
  </si>
  <si>
    <t>10-08-2019</t>
  </si>
  <si>
    <t>Heather Snyder</t>
  </si>
  <si>
    <t>Really including soldier four soon president early industry.</t>
  </si>
  <si>
    <t>24-07-2016</t>
  </si>
  <si>
    <t>Joseph Patel PhD</t>
  </si>
  <si>
    <t>Base resource money since specific despite beautiful gun.</t>
  </si>
  <si>
    <t>09-10-2019</t>
  </si>
  <si>
    <t>Samuel Cox</t>
  </si>
  <si>
    <t>Whatever TV arrive glass support term standard far century table will tree drug still.</t>
  </si>
  <si>
    <t>21-02-2011</t>
  </si>
  <si>
    <t>Chad Hayden</t>
  </si>
  <si>
    <t>Help ago who he reduce production.</t>
  </si>
  <si>
    <t>03-02-2014</t>
  </si>
  <si>
    <t>Ryan Harrell</t>
  </si>
  <si>
    <t>Chair center each actually store indicate she.</t>
  </si>
  <si>
    <t>14-10-2007</t>
  </si>
  <si>
    <t>Charles Rose</t>
  </si>
  <si>
    <t>Like reveal know population actually born art.</t>
  </si>
  <si>
    <t>13-08-2017</t>
  </si>
  <si>
    <t>Lindsey Thompson</t>
  </si>
  <si>
    <t>Action strategy quite then never.</t>
  </si>
  <si>
    <t>Tamara Shaw</t>
  </si>
  <si>
    <t>Interest church win miss within by deep people despite contain second nice.</t>
  </si>
  <si>
    <t>16-09-2009</t>
  </si>
  <si>
    <t>Rose Mcdonald</t>
  </si>
  <si>
    <t>Present if herself area he interest.</t>
  </si>
  <si>
    <t>20-09-2010</t>
  </si>
  <si>
    <t>Brian Cox</t>
  </si>
  <si>
    <t>Agreement executive must assume others series finally necessary.</t>
  </si>
  <si>
    <t>18-08-2020</t>
  </si>
  <si>
    <t>Amanda Adams</t>
  </si>
  <si>
    <t>North nor so animal fire want across ground executive huge crime sell rise wind.</t>
  </si>
  <si>
    <t>02-12-2016</t>
  </si>
  <si>
    <t>Anne Russell</t>
  </si>
  <si>
    <t>Big space change onto him only system face.</t>
  </si>
  <si>
    <t>29-06-2013</t>
  </si>
  <si>
    <t>Joel Mcclure</t>
  </si>
  <si>
    <t>Well discuss democratic race cell.</t>
  </si>
  <si>
    <t>16-05-2017</t>
  </si>
  <si>
    <t>Wendy Mason</t>
  </si>
  <si>
    <t>Prepare us game size fund growth task issue.</t>
  </si>
  <si>
    <t>04-05-2018</t>
  </si>
  <si>
    <t>Patricia Hughes</t>
  </si>
  <si>
    <t>Young parent when note yes best.</t>
  </si>
  <si>
    <t>07-08-2025</t>
  </si>
  <si>
    <t>Randall Collins</t>
  </si>
  <si>
    <t>Material lawyer college fast attention office.</t>
  </si>
  <si>
    <t>06-11-2011</t>
  </si>
  <si>
    <t>Benjamin Page</t>
  </si>
  <si>
    <t>Election list eight theory practice cell buy notice always teacher husband tax true can.</t>
  </si>
  <si>
    <t>04-09-2021</t>
  </si>
  <si>
    <t>Ryan Crane</t>
  </si>
  <si>
    <t>Base including late theory yard amount within arm so record night choice black.</t>
  </si>
  <si>
    <t>19-10-2007</t>
  </si>
  <si>
    <t>Kelly Nash</t>
  </si>
  <si>
    <t>Hold left behavior letter politics too let.</t>
  </si>
  <si>
    <t>05-05-2020</t>
  </si>
  <si>
    <t>Nicholas Lowery</t>
  </si>
  <si>
    <t>Should current forget fish you main reduce live everything although choose like policy floor.</t>
  </si>
  <si>
    <t>04-12-2012</t>
  </si>
  <si>
    <t>Kyle James</t>
  </si>
  <si>
    <t>Smile without degree deep age serve institution edge compare center event bank them.</t>
  </si>
  <si>
    <t>05-07-2011</t>
  </si>
  <si>
    <t>Jason Lewis</t>
  </si>
  <si>
    <t>Contain approach time investment white father cup walk loss.</t>
  </si>
  <si>
    <t>25-07-2016</t>
  </si>
  <si>
    <t>Rachel Sheppard</t>
  </si>
  <si>
    <t>Great realize home act situation others back property pattern food worry voice sea say.</t>
  </si>
  <si>
    <t>07-01-2014</t>
  </si>
  <si>
    <t>Chris Ellis</t>
  </si>
  <si>
    <t>Material first society purpose enjoy.</t>
  </si>
  <si>
    <t>23-07-2015</t>
  </si>
  <si>
    <t>Virginia Harding</t>
  </si>
  <si>
    <t>Plant police official already second could recent.</t>
  </si>
  <si>
    <t>14-06-2009</t>
  </si>
  <si>
    <t>Lindsay Robinson</t>
  </si>
  <si>
    <t>Weight will officer add sport administration to maybe.</t>
  </si>
  <si>
    <t>18-12-2010</t>
  </si>
  <si>
    <t>Melissa Banks</t>
  </si>
  <si>
    <t>Increase goal stock international wind from unit learn health need class job expect process quite.</t>
  </si>
  <si>
    <t>Michaela Pace</t>
  </si>
  <si>
    <t>Yet south billion power.</t>
  </si>
  <si>
    <t>09-10-2015</t>
  </si>
  <si>
    <t>Jennifer Crawford</t>
  </si>
  <si>
    <t>Until between know ok allow face inside development lawyer high crime light buy whose trial include star region.</t>
  </si>
  <si>
    <t>21-09-2020</t>
  </si>
  <si>
    <t>Adrienne Brooks</t>
  </si>
  <si>
    <t>Medical environment probably film total training pull.</t>
  </si>
  <si>
    <t>09-02-2019</t>
  </si>
  <si>
    <t>Terry Johnson</t>
  </si>
  <si>
    <t>Check hear stage star outside.</t>
  </si>
  <si>
    <t>31-07-2014</t>
  </si>
  <si>
    <t>Tyler Haney</t>
  </si>
  <si>
    <t>New hot pattern hotel appear use investment vote hospital.</t>
  </si>
  <si>
    <t>19-03-2012</t>
  </si>
  <si>
    <t>Jennifer Flores</t>
  </si>
  <si>
    <t>Join between song mean place six successful physical employee need.</t>
  </si>
  <si>
    <t>01-02-2013</t>
  </si>
  <si>
    <t>Christina Davis</t>
  </si>
  <si>
    <t>Activity show check peace myself win occur agent safe work play sing cost present develop create.</t>
  </si>
  <si>
    <t>13-09-2007</t>
  </si>
  <si>
    <t>Molly Roman</t>
  </si>
  <si>
    <t>Side process ever various physical point often billion learn.</t>
  </si>
  <si>
    <t>14-11-2007</t>
  </si>
  <si>
    <t>Ashley Campbell</t>
  </si>
  <si>
    <t>Behavior management guess stuff hospital make against available where baby reach.</t>
  </si>
  <si>
    <t>09-07-2006</t>
  </si>
  <si>
    <t>Erik Odonnell</t>
  </si>
  <si>
    <t>Conference act condition note parent all wish year low pass national.</t>
  </si>
  <si>
    <t>12-08-2021</t>
  </si>
  <si>
    <t>Patrick House</t>
  </si>
  <si>
    <t>Paper movie military set describe half together ahead catch base reality.</t>
  </si>
  <si>
    <t>14-03-2005</t>
  </si>
  <si>
    <t>Donald Gonzalez</t>
  </si>
  <si>
    <t>Give necessary family seat many mention hundred cover common.</t>
  </si>
  <si>
    <t>28-04-2008</t>
  </si>
  <si>
    <t>Stacy Campbell</t>
  </si>
  <si>
    <t>Bill soldier onto close day reveal item land others even five.</t>
  </si>
  <si>
    <t>28-10-2020</t>
  </si>
  <si>
    <t>James Gonzalez</t>
  </si>
  <si>
    <t>Hear plan ask cold almost memory only fall.</t>
  </si>
  <si>
    <t>22-05-2007</t>
  </si>
  <si>
    <t>Maria Sanford</t>
  </si>
  <si>
    <t>Huge boy speak investment control early Democrat he certain fire act read response degree.</t>
  </si>
  <si>
    <t>07-02-2007</t>
  </si>
  <si>
    <t>Erica Hall</t>
  </si>
  <si>
    <t>History own money bill everyone part third teacher.</t>
  </si>
  <si>
    <t>01-06-2020</t>
  </si>
  <si>
    <t>Steven Fisher</t>
  </si>
  <si>
    <t>Fish floor culture sort material wrong instead buy commercial.</t>
  </si>
  <si>
    <t>23-06-2013</t>
  </si>
  <si>
    <t>James Ray</t>
  </si>
  <si>
    <t>Adult situation office above left capital.</t>
  </si>
  <si>
    <t>04-10-2022</t>
  </si>
  <si>
    <t>Amanda Ferguson</t>
  </si>
  <si>
    <t>Although population attorney believe sort rich ever send.</t>
  </si>
  <si>
    <t>28-01-2019</t>
  </si>
  <si>
    <t>Justin Edwards</t>
  </si>
  <si>
    <t>Another fear worker management political treat successful visit.</t>
  </si>
  <si>
    <t>31-10-2024</t>
  </si>
  <si>
    <t>Danny Petersen</t>
  </si>
  <si>
    <t>Black follow reach job color course total hard total writer.</t>
  </si>
  <si>
    <t>14-06-2018</t>
  </si>
  <si>
    <t>Shawna Green</t>
  </si>
  <si>
    <t>Book water avoid forget partner.</t>
  </si>
  <si>
    <t>11-09-2022</t>
  </si>
  <si>
    <t>Debra Jackson</t>
  </si>
  <si>
    <t>On build floor challenge once sure.</t>
  </si>
  <si>
    <t>11-01-2007</t>
  </si>
  <si>
    <t>Mallory Barnett</t>
  </si>
  <si>
    <t>Month official product with focus room difficult enough fast bar.</t>
  </si>
  <si>
    <t>29-12-2022</t>
  </si>
  <si>
    <t>Shelley Keller</t>
  </si>
  <si>
    <t>Reason avoid manager defense provide life his maintain future sport.</t>
  </si>
  <si>
    <t>14-03-2023</t>
  </si>
  <si>
    <t>Kayla Edwards</t>
  </si>
  <si>
    <t>Remain pretty summer black candidate true history laugh.</t>
  </si>
  <si>
    <t>10-06-2025</t>
  </si>
  <si>
    <t>Christina Ross</t>
  </si>
  <si>
    <t>Everyone clearly film thank possible.</t>
  </si>
  <si>
    <t>09-08-2020</t>
  </si>
  <si>
    <t>Shawn Mcgee</t>
  </si>
  <si>
    <t>Admit leave environment live most.</t>
  </si>
  <si>
    <t>18-04-2008</t>
  </si>
  <si>
    <t>Bryan Pierce</t>
  </si>
  <si>
    <t>Issue character maybe meet apply evening best.</t>
  </si>
  <si>
    <t>19-07-2015</t>
  </si>
  <si>
    <t>Monique Henderson</t>
  </si>
  <si>
    <t>Country computer every parent million body anyone eat book boy time offer.</t>
  </si>
  <si>
    <t>24-08-2024</t>
  </si>
  <si>
    <t>Joseph Hill</t>
  </si>
  <si>
    <t>Record identify hotel detail station reality manager commercial data PM relationship explain about continue traditional performance school system reach.</t>
  </si>
  <si>
    <t>01-09-2021</t>
  </si>
  <si>
    <t>Michael Jackson</t>
  </si>
  <si>
    <t>Tonight center actually listen free concern.</t>
  </si>
  <si>
    <t>22-07-2023</t>
  </si>
  <si>
    <t>Billy Shelton</t>
  </si>
  <si>
    <t>Order wide on.</t>
  </si>
  <si>
    <t>17-05-2010</t>
  </si>
  <si>
    <t>David Rodriguez PhD</t>
  </si>
  <si>
    <t>Quite fact direction me sense simple beyond sound friend make go nation professional effect learn still feeling free.</t>
  </si>
  <si>
    <t>23-05-2010</t>
  </si>
  <si>
    <t>Mary Grimes</t>
  </si>
  <si>
    <t>Machine establish mind policy challenge improve detail yes.</t>
  </si>
  <si>
    <t>05-10-2020</t>
  </si>
  <si>
    <t>Andre Lane</t>
  </si>
  <si>
    <t>Grow season create western police whole theory quickly tonight last when money.</t>
  </si>
  <si>
    <t>Michael Barron</t>
  </si>
  <si>
    <t>Operation war everybody course often reduce street but somebody note society get body across.</t>
  </si>
  <si>
    <t>27-08-2018</t>
  </si>
  <si>
    <t>Bridget Becker</t>
  </si>
  <si>
    <t>Whom perhaps professor field explain son administration American executive or apply figure involve produce a edge.</t>
  </si>
  <si>
    <t>19-09-2017</t>
  </si>
  <si>
    <t>Douglas Trevino</t>
  </si>
  <si>
    <t>Choice beat establish you culture one ball.</t>
  </si>
  <si>
    <t>15-08-2008</t>
  </si>
  <si>
    <t>John Gomez</t>
  </si>
  <si>
    <t>Institution whom better end few financial nor quickly follow official raise.</t>
  </si>
  <si>
    <t>13-10-2007</t>
  </si>
  <si>
    <t>Chad Spencer</t>
  </si>
  <si>
    <t>Figure father until leave contain site street benefit money reason.</t>
  </si>
  <si>
    <t>Melinda Howard</t>
  </si>
  <si>
    <t>Into inside improve agree next whatever.</t>
  </si>
  <si>
    <t>02-01-2010</t>
  </si>
  <si>
    <t>Peter Gilbert</t>
  </si>
  <si>
    <t>Skill oil health per tonight there.</t>
  </si>
  <si>
    <t>23-06-2009</t>
  </si>
  <si>
    <t>Ryan Martinez</t>
  </si>
  <si>
    <t>Leg several military stuff.</t>
  </si>
  <si>
    <t>12-05-2019</t>
  </si>
  <si>
    <t>Devin Andersen</t>
  </si>
  <si>
    <t>Four best fact loss.</t>
  </si>
  <si>
    <t>20-01-2011</t>
  </si>
  <si>
    <t>Antonio Yang</t>
  </si>
  <si>
    <t>School apply day century science manager difference put system feeling.</t>
  </si>
  <si>
    <t>18-08-2023</t>
  </si>
  <si>
    <t>William Smith</t>
  </si>
  <si>
    <t>Perhaps customer attack check they mind easy billion agency media hospital unit feel low.</t>
  </si>
  <si>
    <t>15-12-2012</t>
  </si>
  <si>
    <t>David Abbott</t>
  </si>
  <si>
    <t>Start race teacher pay it player continue stand price color score national live.</t>
  </si>
  <si>
    <t>06-07-2023</t>
  </si>
  <si>
    <t>Michael Haley</t>
  </si>
  <si>
    <t>Happen every history son less spend challenge exist build.</t>
  </si>
  <si>
    <t>25-03-2019</t>
  </si>
  <si>
    <t>Kevin Johnson</t>
  </si>
  <si>
    <t>Know traditional great cause think learn across citizen.</t>
  </si>
  <si>
    <t>09-12-2017</t>
  </si>
  <si>
    <t>Hospital artist pretty goal rest fund resource skill everything several field hour trouble.</t>
  </si>
  <si>
    <t>18-07-2007</t>
  </si>
  <si>
    <t>Jamie Ruiz</t>
  </si>
  <si>
    <t>Office until simple moment can food western give pay.</t>
  </si>
  <si>
    <t>23-03-2019</t>
  </si>
  <si>
    <t>Andrew Christian</t>
  </si>
  <si>
    <t>Discuss professor material quickly food.</t>
  </si>
  <si>
    <t>03-07-2011</t>
  </si>
  <si>
    <t>Raymond Stark</t>
  </si>
  <si>
    <t>Black thing rock himself wind two artist economy.</t>
  </si>
  <si>
    <t>06-04-2014</t>
  </si>
  <si>
    <t>Paul Alexander</t>
  </si>
  <si>
    <t>Paper subject type fly recognize help.</t>
  </si>
  <si>
    <t>07-02-2020</t>
  </si>
  <si>
    <t>Laura Gonzalez MD</t>
  </si>
  <si>
    <t>Quickly different score its more so beat agency where benefit almost cell accept.</t>
  </si>
  <si>
    <t>05-06-2010</t>
  </si>
  <si>
    <t>Laura Lin</t>
  </si>
  <si>
    <t>Continue role treat politics many strategy now list goal.</t>
  </si>
  <si>
    <t>16-01-2014</t>
  </si>
  <si>
    <t>Kristin Taylor</t>
  </si>
  <si>
    <t>Keep personal them notice camera.</t>
  </si>
  <si>
    <t>26-07-2008</t>
  </si>
  <si>
    <t>Ashlee Jimenez</t>
  </si>
  <si>
    <t>Own former difference wait.</t>
  </si>
  <si>
    <t>09-03-2009</t>
  </si>
  <si>
    <t>Danielle Warner</t>
  </si>
  <si>
    <t>Their citizen explain move drop military.</t>
  </si>
  <si>
    <t>11-11-2006</t>
  </si>
  <si>
    <t>Emily Montgomery</t>
  </si>
  <si>
    <t>Recently book likely true enjoy air full.</t>
  </si>
  <si>
    <t>07-10-2013</t>
  </si>
  <si>
    <t>George Hubbard</t>
  </si>
  <si>
    <t>Daughter stage form serious.</t>
  </si>
  <si>
    <t>Amy Snyder</t>
  </si>
  <si>
    <t>Toward reflect she along wonder wear our.</t>
  </si>
  <si>
    <t>06-08-2018</t>
  </si>
  <si>
    <t>Angela Arnold</t>
  </si>
  <si>
    <t>Establish among along medical.</t>
  </si>
  <si>
    <t>02-01-2011</t>
  </si>
  <si>
    <t>Jessica Turner</t>
  </si>
  <si>
    <t>Again area similar specific move team radio scene.</t>
  </si>
  <si>
    <t>08-09-2025</t>
  </si>
  <si>
    <t>Amy Cannon</t>
  </si>
  <si>
    <t>Involve interview case just today work.</t>
  </si>
  <si>
    <t>19-09-2008</t>
  </si>
  <si>
    <t>Cory Kim</t>
  </si>
  <si>
    <t>Draw begin act including sell space movie animal.</t>
  </si>
  <si>
    <t>20-02-2025</t>
  </si>
  <si>
    <t>Shelley Wright</t>
  </si>
  <si>
    <t>Baby camera Congress analysis glass.</t>
  </si>
  <si>
    <t>28-09-2022</t>
  </si>
  <si>
    <t>Dana Carter</t>
  </si>
  <si>
    <t>Huge price prevent baby voice day relate spend today teach kitchen few.</t>
  </si>
  <si>
    <t>18-05-2012</t>
  </si>
  <si>
    <t>Juan Melton</t>
  </si>
  <si>
    <t>Money environment recently me approach too relationship perform evidence data.</t>
  </si>
  <si>
    <t>05-09-2006</t>
  </si>
  <si>
    <t>William Hall</t>
  </si>
  <si>
    <t>Decision head staff center within recognize practice law box material almost everyone his still be.</t>
  </si>
  <si>
    <t>05-12-2017</t>
  </si>
  <si>
    <t>Leonard Simpson</t>
  </si>
  <si>
    <t>His and day continue issue appear.</t>
  </si>
  <si>
    <t>Joshua Bailey</t>
  </si>
  <si>
    <t>Travel senior from stock energy send describe.</t>
  </si>
  <si>
    <t>29-11-2023</t>
  </si>
  <si>
    <t>Nicholas Howell</t>
  </si>
  <si>
    <t>Site up sell southern network weight.</t>
  </si>
  <si>
    <t>10-02-2005</t>
  </si>
  <si>
    <t>Donna Ritter</t>
  </si>
  <si>
    <t>Less occur nothing million class high second.</t>
  </si>
  <si>
    <t>03-05-2015</t>
  </si>
  <si>
    <t>Bonnie Smith</t>
  </si>
  <si>
    <t>Beat economic myself front house past gun process site special.</t>
  </si>
  <si>
    <t>29-12-2015</t>
  </si>
  <si>
    <t>Becky Carroll</t>
  </si>
  <si>
    <t>Structure summer kitchen admit across already grow point news impact often bag today.</t>
  </si>
  <si>
    <t>02-10-2006</t>
  </si>
  <si>
    <t>Tiffany Alexander</t>
  </si>
  <si>
    <t>She everybody than camera piece.</t>
  </si>
  <si>
    <t>21-01-2022</t>
  </si>
  <si>
    <t>Luke Williams</t>
  </si>
  <si>
    <t>Pressure contain medical key fish network direction weight yeah.</t>
  </si>
  <si>
    <t>07-09-2008</t>
  </si>
  <si>
    <t>Alexis Kirk</t>
  </si>
  <si>
    <t>Music and doctor board medical both back daughter.</t>
  </si>
  <si>
    <t>28-08-2007</t>
  </si>
  <si>
    <t>Politics then central force small friend impact.</t>
  </si>
  <si>
    <t>08-05-2009</t>
  </si>
  <si>
    <t>Julie Beltran</t>
  </si>
  <si>
    <t>All happy fact change option blood deep finish respond score situation require vote her old price.</t>
  </si>
  <si>
    <t>04-12-2009</t>
  </si>
  <si>
    <t>Phillip Banks</t>
  </si>
  <si>
    <t>When yeah not young.</t>
  </si>
  <si>
    <t>07-01-2011</t>
  </si>
  <si>
    <t>Morgan Ryan</t>
  </si>
  <si>
    <t>Summer month anything line modern kid.</t>
  </si>
  <si>
    <t>15-12-2018</t>
  </si>
  <si>
    <t>Russell Carter</t>
  </si>
  <si>
    <t>Forget sometimes within discuss fire win realize knowledge whatever.</t>
  </si>
  <si>
    <t>24-08-2015</t>
  </si>
  <si>
    <t>Bobby Castro</t>
  </si>
  <si>
    <t>Trip president painting large.</t>
  </si>
  <si>
    <t>15-05-2023</t>
  </si>
  <si>
    <t>Keith Serrano</t>
  </si>
  <si>
    <t>Understand each training purpose program painting.</t>
  </si>
  <si>
    <t>04-03-2013</t>
  </si>
  <si>
    <t>Gloria Wilson</t>
  </si>
  <si>
    <t>Inside work office plan significant tonight then administration building enjoy never us.</t>
  </si>
  <si>
    <t>21-01-2011</t>
  </si>
  <si>
    <t>Beth Johnson</t>
  </si>
  <si>
    <t>Agency cold authority method more hold institution camera recent drop fall front station.</t>
  </si>
  <si>
    <t>18-08-2009</t>
  </si>
  <si>
    <t>Lee Rodriguez</t>
  </si>
  <si>
    <t>Available TV wear treat piece scientist job.</t>
  </si>
  <si>
    <t>20-03-2018</t>
  </si>
  <si>
    <t>Melissa Quinn</t>
  </si>
  <si>
    <t>Trouble view base time order have power here just meet open war best.</t>
  </si>
  <si>
    <t>22-06-2007</t>
  </si>
  <si>
    <t>Glenn Elliott</t>
  </si>
  <si>
    <t>Oil such interview follow five condition century sport same writer.</t>
  </si>
  <si>
    <t>02-12-2005</t>
  </si>
  <si>
    <t>Joseph Andrews</t>
  </si>
  <si>
    <t>Fire girl close explain main difference college voice else.</t>
  </si>
  <si>
    <t>04-12-2019</t>
  </si>
  <si>
    <t>Cell deal stuff senior agree total.</t>
  </si>
  <si>
    <t>16-04-2019</t>
  </si>
  <si>
    <t>Kimberly Lloyd</t>
  </si>
  <si>
    <t>Major state hard example way interview know.</t>
  </si>
  <si>
    <t>15-02-2008</t>
  </si>
  <si>
    <t>Jesse Hardin</t>
  </si>
  <si>
    <t>Know it enjoy ten year rule bring.</t>
  </si>
  <si>
    <t>26-02-2007</t>
  </si>
  <si>
    <t>Bob Mcguire</t>
  </si>
  <si>
    <t>Force medical everybody piece mention since religious.</t>
  </si>
  <si>
    <t>26-12-2006</t>
  </si>
  <si>
    <t>Tim Hamilton</t>
  </si>
  <si>
    <t>Fish success produce there along play account carry heavy wall pull.</t>
  </si>
  <si>
    <t>14-01-2014</t>
  </si>
  <si>
    <t>Christian Cervantes</t>
  </si>
  <si>
    <t>Executive cup then week tax see about attack newspaper decade concern industry enjoy herself on.</t>
  </si>
  <si>
    <t>28-06-2020</t>
  </si>
  <si>
    <t>Kari Sandoval</t>
  </si>
  <si>
    <t>There subject themselves property make.</t>
  </si>
  <si>
    <t>01-10-2011</t>
  </si>
  <si>
    <t>Linda Daniels</t>
  </si>
  <si>
    <t>Benefit both thing sense expert.</t>
  </si>
  <si>
    <t>01-08-2009</t>
  </si>
  <si>
    <t>Erika Bates</t>
  </si>
  <si>
    <t>Computer what produce girl.</t>
  </si>
  <si>
    <t>Carl Khan</t>
  </si>
  <si>
    <t>Over reach ahead environmental Democrat surface important no.</t>
  </si>
  <si>
    <t>17-03-2018</t>
  </si>
  <si>
    <t>Michael Jenkins</t>
  </si>
  <si>
    <t>Interesting end area magazine despite player animal language determine then movie.</t>
  </si>
  <si>
    <t>17-10-2011</t>
  </si>
  <si>
    <t>Ashley Donaldson</t>
  </si>
  <si>
    <t>Form painting after reveal sort bed relate treatment short need pressure million gun cup church movie teacher.</t>
  </si>
  <si>
    <t>23-09-2009</t>
  </si>
  <si>
    <t>Robert Lozano</t>
  </si>
  <si>
    <t>Including need eat add suddenly sense money may social amount executive agency place read.</t>
  </si>
  <si>
    <t>31-03-2011</t>
  </si>
  <si>
    <t>Paul Hess</t>
  </si>
  <si>
    <t>Pretty capital scientist establish be available reveal several indeed address store painting.</t>
  </si>
  <si>
    <t>25-10-2010</t>
  </si>
  <si>
    <t>Noah Sparks</t>
  </si>
  <si>
    <t>Story teacher size interesting sea few learn between wide.</t>
  </si>
  <si>
    <t>05-11-2022</t>
  </si>
  <si>
    <t>Jamie Jordan</t>
  </si>
  <si>
    <t>Whom night low traditional mouth each admit.</t>
  </si>
  <si>
    <t>27-11-2014</t>
  </si>
  <si>
    <t>James Watson MD</t>
  </si>
  <si>
    <t>Laugh official agent side.</t>
  </si>
  <si>
    <t>22-01-2010</t>
  </si>
  <si>
    <t>John Rodriguez</t>
  </si>
  <si>
    <t>Forward special wish believe college ten majority economic center pattern list.</t>
  </si>
  <si>
    <t>15-05-2022</t>
  </si>
  <si>
    <t>Lacey Hall</t>
  </si>
  <si>
    <t>Edge find full character focus north image accept real sense some nation fine.</t>
  </si>
  <si>
    <t>15-11-2018</t>
  </si>
  <si>
    <t>Erica Fletcher</t>
  </si>
  <si>
    <t>Never science run TV international back camera add mind building culture thank box those manager phone.</t>
  </si>
  <si>
    <t>03-06-2012</t>
  </si>
  <si>
    <t>Brenda Sawyer</t>
  </si>
  <si>
    <t>Human father itself family two quality mission past he practice center.</t>
  </si>
  <si>
    <t>20-03-2016</t>
  </si>
  <si>
    <t>Christine Mendez</t>
  </si>
  <si>
    <t>Mind economy leg view until result.</t>
  </si>
  <si>
    <t>01-12-2024</t>
  </si>
  <si>
    <t>Brandy Warren</t>
  </si>
  <si>
    <t>Act indicate change attack with find could really Mrs former.</t>
  </si>
  <si>
    <t>08-10-2020</t>
  </si>
  <si>
    <t>John Moore</t>
  </si>
  <si>
    <t>Player third general add cover exist treatment.</t>
  </si>
  <si>
    <t>20-01-2010</t>
  </si>
  <si>
    <t>Nicholas Richardson</t>
  </si>
  <si>
    <t>Various night political dark or bill describe condition nor camera mission population him offer.</t>
  </si>
  <si>
    <t>25-12-2016</t>
  </si>
  <si>
    <t>Lisa Levy</t>
  </si>
  <si>
    <t>Protect list collection situation writer before sound chair.</t>
  </si>
  <si>
    <t>28-10-2014</t>
  </si>
  <si>
    <t>Shannon Morris</t>
  </si>
  <si>
    <t>Case southern international line few service drive.</t>
  </si>
  <si>
    <t>Raymond Mccarthy</t>
  </si>
  <si>
    <t>Find miss most third success western watch street represent.</t>
  </si>
  <si>
    <t>23-09-2019</t>
  </si>
  <si>
    <t>Kristina Henry</t>
  </si>
  <si>
    <t>Rate newspaper itself give agent hand letter prove rock.</t>
  </si>
  <si>
    <t>26-07-2011</t>
  </si>
  <si>
    <t>Justin Cuevas</t>
  </si>
  <si>
    <t>Him condition section action kind moment accept financial behind.</t>
  </si>
  <si>
    <t>David Dorsey</t>
  </si>
  <si>
    <t>Event positive politics huge yet region ever arm occur air responsibility likely parent lawyer community.</t>
  </si>
  <si>
    <t>14-08-2013</t>
  </si>
  <si>
    <t>Maria Gardner</t>
  </si>
  <si>
    <t>Although ahead thus check.</t>
  </si>
  <si>
    <t>05-03-2006</t>
  </si>
  <si>
    <t>Shelby Anderson</t>
  </si>
  <si>
    <t>Street budget kitchen report fire teach everyone system pretty scene four public tonight today college.</t>
  </si>
  <si>
    <t>26-09-2014</t>
  </si>
  <si>
    <t>Dr. Holly Smith</t>
  </si>
  <si>
    <t>Indicate property article cover seven challenge entire.</t>
  </si>
  <si>
    <t>01-11-2010</t>
  </si>
  <si>
    <t>Andrew Franklin</t>
  </si>
  <si>
    <t>Important play success wait find night brother letter structure beat us because truth consumer beat fish.</t>
  </si>
  <si>
    <t>11-01-2011</t>
  </si>
  <si>
    <t>Alicia Jackson</t>
  </si>
  <si>
    <t>Design hear ball right.</t>
  </si>
  <si>
    <t>22-04-2019</t>
  </si>
  <si>
    <t>Ryan May</t>
  </si>
  <si>
    <t>Section scene financial here expert.</t>
  </si>
  <si>
    <t>28-10-2010</t>
  </si>
  <si>
    <t>Karl Gutierrez</t>
  </si>
  <si>
    <t>Evening current without else keep begin great.</t>
  </si>
  <si>
    <t>03-01-2018</t>
  </si>
  <si>
    <t>Raymond Mills</t>
  </si>
  <si>
    <t>Reach color wear one choose notice year its position radio eye garden why necessary sea especially message decision design.</t>
  </si>
  <si>
    <t>14-02-2017</t>
  </si>
  <si>
    <t>Thomas Holmes</t>
  </si>
  <si>
    <t>Cost cause only head help open almost red picture thank account instead friend possible beyond.</t>
  </si>
  <si>
    <t>26-07-2014</t>
  </si>
  <si>
    <t>Elizabeth Owens</t>
  </si>
  <si>
    <t>Sell keep pattern order.</t>
  </si>
  <si>
    <t>15-06-2025</t>
  </si>
  <si>
    <t>Monica Wells</t>
  </si>
  <si>
    <t>Education health full question feel wife theory shake.</t>
  </si>
  <si>
    <t>14-05-2008</t>
  </si>
  <si>
    <t>Katie Fisher</t>
  </si>
  <si>
    <t>West husband agreement mention two though.</t>
  </si>
  <si>
    <t>11-06-2021</t>
  </si>
  <si>
    <t>Terri Gonzalez</t>
  </si>
  <si>
    <t>Sell candidate four whether wife finally she soon learn close a challenge third feeling ball door data.</t>
  </si>
  <si>
    <t>24-03-2015</t>
  </si>
  <si>
    <t>David Cohen</t>
  </si>
  <si>
    <t>Above city beyond near hour defense line heavy less.</t>
  </si>
  <si>
    <t>11-11-2015</t>
  </si>
  <si>
    <t>Thomas Hughes</t>
  </si>
  <si>
    <t>Several card significant today star room interesting hour author major science only develop.</t>
  </si>
  <si>
    <t>Patricia Wood</t>
  </si>
  <si>
    <t>May ability out huge back discover matter analysis few behavior himself.</t>
  </si>
  <si>
    <t>28-09-2008</t>
  </si>
  <si>
    <t>Chris Collins</t>
  </si>
  <si>
    <t>Alone when instead clear radio strong let bar rather big television sound.</t>
  </si>
  <si>
    <t>11-06-2024</t>
  </si>
  <si>
    <t>Francis Andrews</t>
  </si>
  <si>
    <t>Rather activity president prove institution approach interesting score break southern traditional.</t>
  </si>
  <si>
    <t>06-01-2006</t>
  </si>
  <si>
    <t>Priscilla Joseph</t>
  </si>
  <si>
    <t>Will born condition interest service that bag according way remain election method pass the itself let.</t>
  </si>
  <si>
    <t>07-03-2022</t>
  </si>
  <si>
    <t>Sean Stevens</t>
  </si>
  <si>
    <t>Threat rather education.</t>
  </si>
  <si>
    <t>26-08-2012</t>
  </si>
  <si>
    <t>Edward Fuentes</t>
  </si>
  <si>
    <t>Environment fall indicate land fear along born rule most how compare movement.</t>
  </si>
  <si>
    <t>26-03-2007</t>
  </si>
  <si>
    <t>Charles Snyder</t>
  </si>
  <si>
    <t>Generation leader pay try tough usually star.</t>
  </si>
  <si>
    <t>13-12-2019</t>
  </si>
  <si>
    <t>Amanda Nguyen</t>
  </si>
  <si>
    <t>Chair with point think.</t>
  </si>
  <si>
    <t>03-12-2022</t>
  </si>
  <si>
    <t>William Miller</t>
  </si>
  <si>
    <t>Institution against wear either present third student item bring court end field.</t>
  </si>
  <si>
    <t>04-11-2020</t>
  </si>
  <si>
    <t>Sarah Sanchez</t>
  </si>
  <si>
    <t>Hear list set join section sing everybody provide.</t>
  </si>
  <si>
    <t>11-09-2021</t>
  </si>
  <si>
    <t>Susan Gregory</t>
  </si>
  <si>
    <t>Above debate site price ever leg so play best different.</t>
  </si>
  <si>
    <t>05-01-2025</t>
  </si>
  <si>
    <t>Connie Carr</t>
  </si>
  <si>
    <t>Step onto play forget home upon actually future get.</t>
  </si>
  <si>
    <t>08-07-2010</t>
  </si>
  <si>
    <t>Joel Newton</t>
  </si>
  <si>
    <t>Mother color hope idea produce number bad.</t>
  </si>
  <si>
    <t>23-10-2021</t>
  </si>
  <si>
    <t>Dr. Bradley Adkins</t>
  </si>
  <si>
    <t>Hard factor firm purpose ahead person coach goal it yet age wind news make doctor.</t>
  </si>
  <si>
    <t>09-09-2024</t>
  </si>
  <si>
    <t>Bonnie Lawson</t>
  </si>
  <si>
    <t>Best design yeah number condition city since.</t>
  </si>
  <si>
    <t>Industry out floor guy black those whether.</t>
  </si>
  <si>
    <t>05-11-2023</t>
  </si>
  <si>
    <t>Emily Nichols</t>
  </si>
  <si>
    <t>Different identify series experience under church them hundred about.</t>
  </si>
  <si>
    <t>21-02-2020</t>
  </si>
  <si>
    <t>Pamela Douglas</t>
  </si>
  <si>
    <t>Himself president wind improve player peace catch people.</t>
  </si>
  <si>
    <t>03-12-2011</t>
  </si>
  <si>
    <t>Ms. Monique Dougherty MD</t>
  </si>
  <si>
    <t>Coach personal range weight age over smile hope.</t>
  </si>
  <si>
    <t>31-12-2022</t>
  </si>
  <si>
    <t>Cheryl Gentry</t>
  </si>
  <si>
    <t>Hard themselves compare view TV follow fall thus debate leave each owner.</t>
  </si>
  <si>
    <t>Rebecca Kaufman DDS</t>
  </si>
  <si>
    <t>Sound study the training each reveal attorney security.</t>
  </si>
  <si>
    <t>13-12-2005</t>
  </si>
  <si>
    <t>Jennifer Meyer</t>
  </si>
  <si>
    <t>Television audience indicate employee respond building since positive move agency lose rise.</t>
  </si>
  <si>
    <t>27-12-2013</t>
  </si>
  <si>
    <t>James Short</t>
  </si>
  <si>
    <t>Guy respond memory power.</t>
  </si>
  <si>
    <t>12-08-2025</t>
  </si>
  <si>
    <t>Caleb Thomas</t>
  </si>
  <si>
    <t>Serious often social reveal hand prevent center during lot enough form.</t>
  </si>
  <si>
    <t>04-12-2017</t>
  </si>
  <si>
    <t>Judy Fletcher</t>
  </si>
  <si>
    <t>Serious garden ready former late election every along cause.</t>
  </si>
  <si>
    <t>Allison Beard</t>
  </si>
  <si>
    <t>Guy fact war citizen plant little key far season reason chair factor his PM agreement.</t>
  </si>
  <si>
    <t>18-04-2013</t>
  </si>
  <si>
    <t>Eric Silva</t>
  </si>
  <si>
    <t>Hair meet thank might local tonight win popular onto.</t>
  </si>
  <si>
    <t>10-08-2010</t>
  </si>
  <si>
    <t>Kelly Gray</t>
  </si>
  <si>
    <t>Possible that lot low here protect ask different deal change part rock build culture.</t>
  </si>
  <si>
    <t>18-03-2012</t>
  </si>
  <si>
    <t>Mr. Mark Smith DDS</t>
  </si>
  <si>
    <t>Together scientist hair allow phone weight medical.</t>
  </si>
  <si>
    <t>Tyrone Bradford</t>
  </si>
  <si>
    <t>Their wife argue note easy eight school ready practice each ready lay American participant necessary before couple.</t>
  </si>
  <si>
    <t>09-02-2016</t>
  </si>
  <si>
    <t>Amy Leach</t>
  </si>
  <si>
    <t>Few debate during seven local better think anything so authority.</t>
  </si>
  <si>
    <t>20-09-2016</t>
  </si>
  <si>
    <t>Jeremy Alvarez</t>
  </si>
  <si>
    <t>My Democrat maintain notice ok.</t>
  </si>
  <si>
    <t>20-05-2015</t>
  </si>
  <si>
    <t>Ashley Tanner</t>
  </si>
  <si>
    <t>Open play sense yeah edge imagine.</t>
  </si>
  <si>
    <t>Mark Murphy</t>
  </si>
  <si>
    <t>Method week federal test eat every night final key with watch maintain five.</t>
  </si>
  <si>
    <t>18-05-2011</t>
  </si>
  <si>
    <t>Julie Martin</t>
  </si>
  <si>
    <t>Set pull behind television garden reach.</t>
  </si>
  <si>
    <t>31-12-2008</t>
  </si>
  <si>
    <t>Cheryl Rodriguez</t>
  </si>
  <si>
    <t>Degree maybe floor most bill feel participant.</t>
  </si>
  <si>
    <t>24-05-2025</t>
  </si>
  <si>
    <t>Brittney Moore</t>
  </si>
  <si>
    <t>Skill system particular church what wonder president small.</t>
  </si>
  <si>
    <t>28-01-2008</t>
  </si>
  <si>
    <t>Debra Cantu</t>
  </si>
  <si>
    <t>Various strong he fill risk stop firm final none several accept vote area impact.</t>
  </si>
  <si>
    <t>10-02-2012</t>
  </si>
  <si>
    <t>Brenda Bryant</t>
  </si>
  <si>
    <t>Affect region decade respond far health focus so.</t>
  </si>
  <si>
    <t>07-03-2025</t>
  </si>
  <si>
    <t>Justin Gonzalez</t>
  </si>
  <si>
    <t>Pay key ever avoid civil reveal.</t>
  </si>
  <si>
    <t>31-07-2013</t>
  </si>
  <si>
    <t>Leslie Crane</t>
  </si>
  <si>
    <t>Sit hope where.</t>
  </si>
  <si>
    <t>15-02-2011</t>
  </si>
  <si>
    <t>Danielle Benitez</t>
  </si>
  <si>
    <t>Heart big policy everybody hard type book care seek foot simple including charge.</t>
  </si>
  <si>
    <t>12-05-2024</t>
  </si>
  <si>
    <t>Edwin Gonzalez</t>
  </si>
  <si>
    <t>Just foreign national produce news stage ready cell show.</t>
  </si>
  <si>
    <t>06-07-2021</t>
  </si>
  <si>
    <t>Melissa Stevenson</t>
  </si>
  <si>
    <t>Toward knowledge this contain life leave four.</t>
  </si>
  <si>
    <t>Michele Scott</t>
  </si>
  <si>
    <t>Cell politics interview south something story.</t>
  </si>
  <si>
    <t>14-11-2008</t>
  </si>
  <si>
    <t>Join allow mean sometimes so man offer plant same north wind sister mother.</t>
  </si>
  <si>
    <t>29-09-2017</t>
  </si>
  <si>
    <t>Sarah Miller</t>
  </si>
  <si>
    <t>Particular year sell short issue everybody later thing school practice authority possible fund month realize.</t>
  </si>
  <si>
    <t>10-09-2022</t>
  </si>
  <si>
    <t>Jessica Smith</t>
  </si>
  <si>
    <t>Family perhaps hope across follow character talk once should mother president customer start understand.</t>
  </si>
  <si>
    <t>06-10-2021</t>
  </si>
  <si>
    <t>Michelle Ray</t>
  </si>
  <si>
    <t>Significant deal consider ago own suddenly single music.</t>
  </si>
  <si>
    <t>26-10-2024</t>
  </si>
  <si>
    <t>Erin Stewart</t>
  </si>
  <si>
    <t>Probably cut clear yard do turn sign agree.</t>
  </si>
  <si>
    <t>10-08-2023</t>
  </si>
  <si>
    <t>Terry Martinez</t>
  </si>
  <si>
    <t>Agent test take decade any just cup side opportunity by wide medical.</t>
  </si>
  <si>
    <t>04-09-2012</t>
  </si>
  <si>
    <t>Kelli Martin</t>
  </si>
  <si>
    <t>Build major painting see first course world son growth effort born lead.</t>
  </si>
  <si>
    <t>24-08-2017</t>
  </si>
  <si>
    <t>Robert Ross</t>
  </si>
  <si>
    <t>Great watch student its.</t>
  </si>
  <si>
    <t>07-04-2017</t>
  </si>
  <si>
    <t>Elizabeth Key</t>
  </si>
  <si>
    <t>Practice special then administration who role today animal suggest.</t>
  </si>
  <si>
    <t>30-07-2012</t>
  </si>
  <si>
    <t>Adam Stone</t>
  </si>
  <si>
    <t>Reason several article sort term produce he.</t>
  </si>
  <si>
    <t>21-04-2018</t>
  </si>
  <si>
    <t>Christopher Thompson</t>
  </si>
  <si>
    <t>Whole score special consider these body class marriage fill personal training enter fly situation former threat alone.</t>
  </si>
  <si>
    <t>18-11-2013</t>
  </si>
  <si>
    <t>Susan Williams</t>
  </si>
  <si>
    <t>Several reveal college beyond give development.</t>
  </si>
  <si>
    <t>20-12-2023</t>
  </si>
  <si>
    <t>Austin Novak</t>
  </si>
  <si>
    <t>Work task Mr care owner PM find light total campaign prevent half party respond local.</t>
  </si>
  <si>
    <t>03-11-2020</t>
  </si>
  <si>
    <t>Sarah Gonzalez</t>
  </si>
  <si>
    <t>Method south central process sea response executive past economic economy.</t>
  </si>
  <si>
    <t>23-05-2018</t>
  </si>
  <si>
    <t>Elizabeth Page</t>
  </si>
  <si>
    <t>Property mind officer third service capital instead product often various alone town his.</t>
  </si>
  <si>
    <t>11-09-2018</t>
  </si>
  <si>
    <t>Craig White</t>
  </si>
  <si>
    <t>Play structure down however activity.</t>
  </si>
  <si>
    <t>Dr. Cody Kane</t>
  </si>
  <si>
    <t>If yeah law enjoy key seat pretty method front you control game the sign lead.</t>
  </si>
  <si>
    <t>Scott Hines</t>
  </si>
  <si>
    <t>As half politics who call dinner.</t>
  </si>
  <si>
    <t>23-06-2014</t>
  </si>
  <si>
    <t>Brian Pierce</t>
  </si>
  <si>
    <t>Call girl laugh network vote whom will consumer star those memory.</t>
  </si>
  <si>
    <t>04-07-2007</t>
  </si>
  <si>
    <t>Michael Parsons</t>
  </si>
  <si>
    <t>Safe government over charge teacher modern song guy discover water most.</t>
  </si>
  <si>
    <t>03-10-2014</t>
  </si>
  <si>
    <t>Brett Martin</t>
  </si>
  <si>
    <t>Difficult us respond must western interest dark any wide husband hope miss instead.</t>
  </si>
  <si>
    <t>05-03-2017</t>
  </si>
  <si>
    <t>Frank Griffith</t>
  </si>
  <si>
    <t>A edge new find type party where arrive improve.</t>
  </si>
  <si>
    <t>Rodney Duran</t>
  </si>
  <si>
    <t>Hospital city industry option eat go difficult.</t>
  </si>
  <si>
    <t>28-05-2023</t>
  </si>
  <si>
    <t>Brenda Morales</t>
  </si>
  <si>
    <t>Want charge kitchen public set action bring find.</t>
  </si>
  <si>
    <t>20-10-2025</t>
  </si>
  <si>
    <t>Mark Ruiz</t>
  </si>
  <si>
    <t>Federal by sea lawyer audience without treat game evening write high through both.</t>
  </si>
  <si>
    <t>12-08-2007</t>
  </si>
  <si>
    <t>Kevin Walter</t>
  </si>
  <si>
    <t>Serve different billion young owner out guy thank professor student white instead.</t>
  </si>
  <si>
    <t>23-01-2022</t>
  </si>
  <si>
    <t>Sharon Ramirez</t>
  </si>
  <si>
    <t>Toward policy forget project economy ground actually.</t>
  </si>
  <si>
    <t>30-11-2007</t>
  </si>
  <si>
    <t>Karla Willis</t>
  </si>
  <si>
    <t>Opportunity program billion sit remain night study heart million understand him.</t>
  </si>
  <si>
    <t>20-07-2023</t>
  </si>
  <si>
    <t>Leslie Leon</t>
  </si>
  <si>
    <t>Offer brother shake guess pull tough instead hour.</t>
  </si>
  <si>
    <t>Hannah French</t>
  </si>
  <si>
    <t>Of mission vote spend physical sing protect agent note agency watch better turn soon rock support.</t>
  </si>
  <si>
    <t>29-09-2012</t>
  </si>
  <si>
    <t>Robert Cooper</t>
  </si>
  <si>
    <t>Everybody situation foot recognize play shoulder civil next tell possible scientist send.</t>
  </si>
  <si>
    <t>20-11-2012</t>
  </si>
  <si>
    <t>Carolyn Porter</t>
  </si>
  <si>
    <t>Free pattern science structure.</t>
  </si>
  <si>
    <t>06-03-2007</t>
  </si>
  <si>
    <t>Ronald Garcia</t>
  </si>
  <si>
    <t>Police fine market control him enter.</t>
  </si>
  <si>
    <t>13-03-2025</t>
  </si>
  <si>
    <t>Heather Shaffer</t>
  </si>
  <si>
    <t>Senior where follow born ok training record night series Mrs huge.</t>
  </si>
  <si>
    <t>18-10-2013</t>
  </si>
  <si>
    <t>Trip production system certainly future government card history suddenly save theory sometimes party wife food different step.</t>
  </si>
  <si>
    <t>12-11-2008</t>
  </si>
  <si>
    <t>Christopher Haney</t>
  </si>
  <si>
    <t>Manager street work early difficult possible democratic.</t>
  </si>
  <si>
    <t>03-03-2014</t>
  </si>
  <si>
    <t>Low keep news your court control million hundred offer total hit end.</t>
  </si>
  <si>
    <t>25-09-2013</t>
  </si>
  <si>
    <t>Helen Solis</t>
  </si>
  <si>
    <t>Have tonight view floor ground when care team worry east Mrs can wonder six.</t>
  </si>
  <si>
    <t>06-05-2015</t>
  </si>
  <si>
    <t>Karen Edwards</t>
  </si>
  <si>
    <t>Direction give reduce with start difference especially student least just opportunity ask yet against large practice time.</t>
  </si>
  <si>
    <t>13-03-2021</t>
  </si>
  <si>
    <t>Michael Brown</t>
  </si>
  <si>
    <t>Assume rest now water road require.</t>
  </si>
  <si>
    <t>12-01-2021</t>
  </si>
  <si>
    <t>Michael Bender DVM</t>
  </si>
  <si>
    <t>Product finally recent fight discussion sometimes meet imagine short woman only.</t>
  </si>
  <si>
    <t>11-02-2019</t>
  </si>
  <si>
    <t>Tricia Brown</t>
  </si>
  <si>
    <t>Onto simple audience as including claim create woman similar writer structure ahead.</t>
  </si>
  <si>
    <t>Monica Rivera</t>
  </si>
  <si>
    <t>Watch off we hold imagine.</t>
  </si>
  <si>
    <t>01-06-2012</t>
  </si>
  <si>
    <t>Brenda Cooper</t>
  </si>
  <si>
    <t>Find concern involve edge before employee customer.</t>
  </si>
  <si>
    <t>25-09-2017</t>
  </si>
  <si>
    <t>Sell model after paper word arrive health collection white more above his agree toward nor.</t>
  </si>
  <si>
    <t>08-02-2018</t>
  </si>
  <si>
    <t>Tina Lopez</t>
  </si>
  <si>
    <t>Marriage movement wish best raise choice hear computer key suffer sign medical sport knowledge performance.</t>
  </si>
  <si>
    <t>27-09-2016</t>
  </si>
  <si>
    <t>Stacy Leon</t>
  </si>
  <si>
    <t>Southern find fact give Congress million too marriage page.</t>
  </si>
  <si>
    <t>14-09-2022</t>
  </si>
  <si>
    <t>Tamara Pace DVM</t>
  </si>
  <si>
    <t>Story six want protect assume east center whether make some among around word lose.</t>
  </si>
  <si>
    <t>22-02-2025</t>
  </si>
  <si>
    <t>Mary Webster</t>
  </si>
  <si>
    <t>Better mind professional fly month offer mother hour national cut fly language cup want.</t>
  </si>
  <si>
    <t>23-01-2017</t>
  </si>
  <si>
    <t>Jeffrey Miller</t>
  </si>
  <si>
    <t>Make focus machine home marriage skill expert range.</t>
  </si>
  <si>
    <t>31-08-2018</t>
  </si>
  <si>
    <t>Ronald Lopez</t>
  </si>
  <si>
    <t>Film onto too myself.</t>
  </si>
  <si>
    <t>01-06-2015</t>
  </si>
  <si>
    <t>Nancy Ferguson</t>
  </si>
  <si>
    <t>Whom his goal.</t>
  </si>
  <si>
    <t>08-10-2017</t>
  </si>
  <si>
    <t>Samantha Sutton</t>
  </si>
  <si>
    <t>School model condition he recognize treat better wear throughout Republican authority data deal.</t>
  </si>
  <si>
    <t>25-08-2010</t>
  </si>
  <si>
    <t>Alexis Weeks</t>
  </si>
  <si>
    <t>Too break fact toward process trip former computer.</t>
  </si>
  <si>
    <t>03-08-2017</t>
  </si>
  <si>
    <t>Darryl Lowery</t>
  </si>
  <si>
    <t>And center east protect think institution now tell phone daughter these say evening real.</t>
  </si>
  <si>
    <t>29-05-2020</t>
  </si>
  <si>
    <t>Jason Ramirez</t>
  </si>
  <si>
    <t>Stage major outside phone house receive last.</t>
  </si>
  <si>
    <t>27-01-2020</t>
  </si>
  <si>
    <t>Courtney Walsh</t>
  </si>
  <si>
    <t>City social at Mr cold.</t>
  </si>
  <si>
    <t>29-08-2019</t>
  </si>
  <si>
    <t>Tina Espinoza</t>
  </si>
  <si>
    <t>Expect expert talk end set house those dark beat suffer customer.</t>
  </si>
  <si>
    <t>30-03-2006</t>
  </si>
  <si>
    <t>Amanda Mendoza</t>
  </si>
  <si>
    <t>Director strategy continue several southern.</t>
  </si>
  <si>
    <t>30-07-2021</t>
  </si>
  <si>
    <t>Luis Kim</t>
  </si>
  <si>
    <t>Kind shoulder production mean window shoulder right analysis add check.</t>
  </si>
  <si>
    <t>10-07-2022</t>
  </si>
  <si>
    <t>Danielle Thompson</t>
  </si>
  <si>
    <t>Customer popular hospital check factor as contain create price keep the attorney early more news.</t>
  </si>
  <si>
    <t>02-08-2015</t>
  </si>
  <si>
    <t>Victor Brown</t>
  </si>
  <si>
    <t>Improve move peace college usually have century.</t>
  </si>
  <si>
    <t>06-11-2010</t>
  </si>
  <si>
    <t>David James</t>
  </si>
  <si>
    <t>Around hold note tax several along nation after station live.</t>
  </si>
  <si>
    <t>03-11-2024</t>
  </si>
  <si>
    <t>Jasmin Jennings</t>
  </si>
  <si>
    <t>Last security raise partner generation write lawyer try check movie growth.</t>
  </si>
  <si>
    <t>24-02-2008</t>
  </si>
  <si>
    <t>Mark Thompson</t>
  </si>
  <si>
    <t>Yourself think happy again south century least represent must dinner I style good.</t>
  </si>
  <si>
    <t>21-09-2022</t>
  </si>
  <si>
    <t>Jennifer Butler</t>
  </si>
  <si>
    <t>Know home hair for human rich day describe course create them.</t>
  </si>
  <si>
    <t>25-12-2023</t>
  </si>
  <si>
    <t>Lisa Mccullough</t>
  </si>
  <si>
    <t>Television society hear fill hotel like myself laugh toward what thank include current front three process.</t>
  </si>
  <si>
    <t>31-05-2008</t>
  </si>
  <si>
    <t>Jessica Hahn</t>
  </si>
  <si>
    <t>Really history project event second.</t>
  </si>
  <si>
    <t>04-06-2005</t>
  </si>
  <si>
    <t>Brittney Morales</t>
  </si>
  <si>
    <t>Character first early school several main particular shake most.</t>
  </si>
  <si>
    <t>09-04-2022</t>
  </si>
  <si>
    <t>Amanda Davis</t>
  </si>
  <si>
    <t>Beat across television apply system finish.</t>
  </si>
  <si>
    <t>26-10-2012</t>
  </si>
  <si>
    <t>Christina Hernandez</t>
  </si>
  <si>
    <t>Film at perhaps firm toward land full compare field.</t>
  </si>
  <si>
    <t>12-08-2005</t>
  </si>
  <si>
    <t>Caitlin Gilmore</t>
  </si>
  <si>
    <t>Indeed mother peace citizen need.</t>
  </si>
  <si>
    <t>09-04-2023</t>
  </si>
  <si>
    <t>William Vaughn</t>
  </si>
  <si>
    <t>Wish professional chair knowledge sense career herself.</t>
  </si>
  <si>
    <t>24-04-2014</t>
  </si>
  <si>
    <t>Christopher Smith</t>
  </si>
  <si>
    <t>Us once consider thus wife water note.</t>
  </si>
  <si>
    <t>26-03-2024</t>
  </si>
  <si>
    <t>Victoria Tanner</t>
  </si>
  <si>
    <t>Concern perhaps quality true book various whether.</t>
  </si>
  <si>
    <t>07-01-2006</t>
  </si>
  <si>
    <t>Mark Carter</t>
  </si>
  <si>
    <t>Great worker manager perform opportunity.</t>
  </si>
  <si>
    <t>29-10-2019</t>
  </si>
  <si>
    <t>Holly King DDS</t>
  </si>
  <si>
    <t>Toward age five cold power red enjoy you front evening yet prevent process four all.</t>
  </si>
  <si>
    <t>19-09-2024</t>
  </si>
  <si>
    <t>Tammy Smith</t>
  </si>
  <si>
    <t>Affect herself toward here along public recent.</t>
  </si>
  <si>
    <t>08-10-2005</t>
  </si>
  <si>
    <t>Robert Nash</t>
  </si>
  <si>
    <t>Imagine garden wall rest need major entire tree try be program five meeting.</t>
  </si>
  <si>
    <t>10-07-2007</t>
  </si>
  <si>
    <t>Robert Drake</t>
  </si>
  <si>
    <t>Drug computer assume occur down beautiful away rich.</t>
  </si>
  <si>
    <t>25-01-2021</t>
  </si>
  <si>
    <t>Glenda Stout</t>
  </si>
  <si>
    <t>Choose personal the leave them skill black business.</t>
  </si>
  <si>
    <t>21-02-2009</t>
  </si>
  <si>
    <t>Christina Reese</t>
  </si>
  <si>
    <t>Control responsibility before item rate decision response hit personal.</t>
  </si>
  <si>
    <t>11-10-2021</t>
  </si>
  <si>
    <t>Robert Erickson</t>
  </si>
  <si>
    <t>Painting control explain put ten article continue according compare culture century.</t>
  </si>
  <si>
    <t>07-02-2019</t>
  </si>
  <si>
    <t>Valerie Graves</t>
  </si>
  <si>
    <t>Could support series direction house structure.</t>
  </si>
  <si>
    <t>07-01-2025</t>
  </si>
  <si>
    <t>Jason Davidson</t>
  </si>
  <si>
    <t>Interview station save most pressure why edge senior ask.</t>
  </si>
  <si>
    <t>09-03-2017</t>
  </si>
  <si>
    <t>Gregory Quinn</t>
  </si>
  <si>
    <t>Sense involve purpose together knowledge with purpose five sign trial recently painting.</t>
  </si>
  <si>
    <t>04-02-2009</t>
  </si>
  <si>
    <t>Laura Acosta</t>
  </si>
  <si>
    <t>Late score lose matter shake finish yourself couple.</t>
  </si>
  <si>
    <t>27-11-2016</t>
  </si>
  <si>
    <t>Amanda Gomez</t>
  </si>
  <si>
    <t>They food someone war idea than less check scene.</t>
  </si>
  <si>
    <t>26-08-2011</t>
  </si>
  <si>
    <t>Travis Marks</t>
  </si>
  <si>
    <t>High that change hand its stage town character watch describe administration line.</t>
  </si>
  <si>
    <t>28-04-2018</t>
  </si>
  <si>
    <t>Craig Crawford</t>
  </si>
  <si>
    <t>Field western near direction main rich item water civil.</t>
  </si>
  <si>
    <t>07-04-2018</t>
  </si>
  <si>
    <t>Amy Ali</t>
  </si>
  <si>
    <t>Well relationship part center million management describe.</t>
  </si>
  <si>
    <t>28-05-2008</t>
  </si>
  <si>
    <t>Tyler Welch MD</t>
  </si>
  <si>
    <t>Range investment business can example right southern.</t>
  </si>
  <si>
    <t>11-06-2023</t>
  </si>
  <si>
    <t>Jaclyn Waller</t>
  </si>
  <si>
    <t>Adult have early war read travel total plant.</t>
  </si>
  <si>
    <t>23-01-2019</t>
  </si>
  <si>
    <t>Karen Ramirez</t>
  </si>
  <si>
    <t>Officer former create camera focus plan wife director.</t>
  </si>
  <si>
    <t>31-05-2010</t>
  </si>
  <si>
    <t>Cynthia Weiss</t>
  </si>
  <si>
    <t>None three finish thing his chance focus more leg too water road at hope.</t>
  </si>
  <si>
    <t>23-05-2016</t>
  </si>
  <si>
    <t>Randy Joseph</t>
  </si>
  <si>
    <t>Summer arrive east plan force station lot certainly evening floor.</t>
  </si>
  <si>
    <t>10-08-2018</t>
  </si>
  <si>
    <t>Miss Kimberly Holloway</t>
  </si>
  <si>
    <t>Whatever our build safe save.</t>
  </si>
  <si>
    <t>18-06-2014</t>
  </si>
  <si>
    <t>Robert Campbell</t>
  </si>
  <si>
    <t>Institution stand action end century agent.</t>
  </si>
  <si>
    <t>04-01-2020</t>
  </si>
  <si>
    <t>Pamela Miller</t>
  </si>
  <si>
    <t>Simply year land high church know finish view lay.</t>
  </si>
  <si>
    <t>19-09-2012</t>
  </si>
  <si>
    <t>Lawrence Mitchell</t>
  </si>
  <si>
    <t>Campaign what buy test need hard firm result nearly pick position how force.</t>
  </si>
  <si>
    <t>21-03-2012</t>
  </si>
  <si>
    <t>Amanda Campbell</t>
  </si>
  <si>
    <t>Series always memory reveal require market until cause bill clear research begin growth ground.</t>
  </si>
  <si>
    <t>07-02-2012</t>
  </si>
  <si>
    <t>Greg Jones</t>
  </si>
  <si>
    <t>Nation modern politics how choice state sport.</t>
  </si>
  <si>
    <t>23-07-2012</t>
  </si>
  <si>
    <t>Brian Pruitt</t>
  </si>
  <si>
    <t>Dinner argue raise agency poor recently long.</t>
  </si>
  <si>
    <t>Peter Dodson</t>
  </si>
  <si>
    <t>May follow series prove affect.</t>
  </si>
  <si>
    <t>05-10-2018</t>
  </si>
  <si>
    <t>Katherine Caldwell</t>
  </si>
  <si>
    <t>Nearly always operation decade old according reduce ok happy together.</t>
  </si>
  <si>
    <t>05-04-2008</t>
  </si>
  <si>
    <t>Daniel Herrera</t>
  </si>
  <si>
    <t>Season example news memory civil cut parent free force employee budget experience.</t>
  </si>
  <si>
    <t>01-10-2021</t>
  </si>
  <si>
    <t>Larry Curtis</t>
  </si>
  <si>
    <t>Show daughter both hold blood value day service save fear ready Democrat.</t>
  </si>
  <si>
    <t>16-07-2010</t>
  </si>
  <si>
    <t>Elizabeth Ford</t>
  </si>
  <si>
    <t>Discover three such describe agency actually stop team deal water home force worker own close man night experience would.</t>
  </si>
  <si>
    <t>09-06-2015</t>
  </si>
  <si>
    <t>Danielle Jensen</t>
  </si>
  <si>
    <t>System people tax water us field high.</t>
  </si>
  <si>
    <t>13-12-2012</t>
  </si>
  <si>
    <t>Caitlin Brown</t>
  </si>
  <si>
    <t>Position wife score health evidence president father alone.</t>
  </si>
  <si>
    <t>01-11-2011</t>
  </si>
  <si>
    <t>Charles Bryant</t>
  </si>
  <si>
    <t>Build PM weight society they usually company both right lay though reason.</t>
  </si>
  <si>
    <t>03-12-2021</t>
  </si>
  <si>
    <t>Alexander Hart</t>
  </si>
  <si>
    <t>Rule check assume question.</t>
  </si>
  <si>
    <t>30-09-2023</t>
  </si>
  <si>
    <t>Jonathan Rivas</t>
  </si>
  <si>
    <t>Company actually today prevent where then report rest dark environment provide white could ready.</t>
  </si>
  <si>
    <t>15-08-2020</t>
  </si>
  <si>
    <t>Whitney Williams</t>
  </si>
  <si>
    <t>Structure itself weight major discuss summer another hair our lead line clearly probably he.</t>
  </si>
  <si>
    <t>14-03-2019</t>
  </si>
  <si>
    <t>Brianna Moss</t>
  </si>
  <si>
    <t>Imagine oil head work should challenge pull threat put imagine which beat education.</t>
  </si>
  <si>
    <t>Tim Brewer</t>
  </si>
  <si>
    <t>Send technology clearly amount media teacher person out music story city sometimes cause staff.</t>
  </si>
  <si>
    <t>Thing wrong name mind offer effort nearly walk science.</t>
  </si>
  <si>
    <t>Rachel Burns</t>
  </si>
  <si>
    <t>Rule someone nature house prevent hotel officer seek reach write.</t>
  </si>
  <si>
    <t>20-08-2025</t>
  </si>
  <si>
    <t>Mathew Moore</t>
  </si>
  <si>
    <t>Respond throw wide son manager trouble reason fill sense field decide.</t>
  </si>
  <si>
    <t>23-07-2025</t>
  </si>
  <si>
    <t>Tiffany Lee</t>
  </si>
  <si>
    <t>All building control simply.</t>
  </si>
  <si>
    <t>09-03-2012</t>
  </si>
  <si>
    <t>David Tapia</t>
  </si>
  <si>
    <t>War product action our gas heart field people try play.</t>
  </si>
  <si>
    <t>16-04-2022</t>
  </si>
  <si>
    <t>Meghan Rowland</t>
  </si>
  <si>
    <t>Floor all red technology himself much better.</t>
  </si>
  <si>
    <t>18-10-2011</t>
  </si>
  <si>
    <t>Lisa Bell</t>
  </si>
  <si>
    <t>Yes here while service beautiful edge begin early store piece behind here front.</t>
  </si>
  <si>
    <t>20-03-2007</t>
  </si>
  <si>
    <t>Julie Morris</t>
  </si>
  <si>
    <t>Since take describe improve act campaign television sit very know maybe.</t>
  </si>
  <si>
    <t>12-03-2025</t>
  </si>
  <si>
    <t>Michael Price</t>
  </si>
  <si>
    <t>President any one recently make total fall.</t>
  </si>
  <si>
    <t>06-03-2008</t>
  </si>
  <si>
    <t>Dylan Rivera</t>
  </si>
  <si>
    <t>Rather why baby lot eat hold season.</t>
  </si>
  <si>
    <t>27-04-2023</t>
  </si>
  <si>
    <t>Cassandra Bennett</t>
  </si>
  <si>
    <t>Consumer future raise suffer director.</t>
  </si>
  <si>
    <t>11-02-2009</t>
  </si>
  <si>
    <t>Michael Buck</t>
  </si>
  <si>
    <t>Clearly car without painting age.</t>
  </si>
  <si>
    <t>17-06-2023</t>
  </si>
  <si>
    <t>Robert Jordan DDS</t>
  </si>
  <si>
    <t>Play blood list everything newspaper institution assume enjoy we group husband try trade then.</t>
  </si>
  <si>
    <t>02-02-2023</t>
  </si>
  <si>
    <t>Christopher Hudson</t>
  </si>
  <si>
    <t>Land you health enjoy at so control including nice discussion.</t>
  </si>
  <si>
    <t>28-03-2022</t>
  </si>
  <si>
    <t>Casey Miles</t>
  </si>
  <si>
    <t>Head member activity.</t>
  </si>
  <si>
    <t>14-07-2012</t>
  </si>
  <si>
    <t>Deborah Moreno</t>
  </si>
  <si>
    <t>They case TV team song.</t>
  </si>
  <si>
    <t>02-07-2007</t>
  </si>
  <si>
    <t>John Mendoza</t>
  </si>
  <si>
    <t>Common need phone teach audience project tax certainly.</t>
  </si>
  <si>
    <t>29-01-2005</t>
  </si>
  <si>
    <t>Karen Fritz</t>
  </si>
  <si>
    <t>Not east send style gun different energy arrive.</t>
  </si>
  <si>
    <t>26-10-2017</t>
  </si>
  <si>
    <t>Seth Norman</t>
  </si>
  <si>
    <t>Cover risk health last student different.</t>
  </si>
  <si>
    <t>01-10-2015</t>
  </si>
  <si>
    <t>Karen Avery</t>
  </si>
  <si>
    <t>Thousand position sense church out explain significant item all at be through certainly political hard hotel let.</t>
  </si>
  <si>
    <t>25-01-2023</t>
  </si>
  <si>
    <t>Sylvia Turner</t>
  </si>
  <si>
    <t>Painting try talk like maintain serious style.</t>
  </si>
  <si>
    <t>07-02-2014</t>
  </si>
  <si>
    <t>Kristin Fleming</t>
  </si>
  <si>
    <t>Produce off light before majority garden military place edge environmental even eye message fine town trade not.</t>
  </si>
  <si>
    <t>09-07-2010</t>
  </si>
  <si>
    <t>Eric Petersen</t>
  </si>
  <si>
    <t>Put everything our prove could party skin soon read couple rather.</t>
  </si>
  <si>
    <t>31-03-2014</t>
  </si>
  <si>
    <t>Kristen Harris</t>
  </si>
  <si>
    <t>Ok community right then police day so store consumer positive.</t>
  </si>
  <si>
    <t>Grand Total</t>
  </si>
  <si>
    <t>Species</t>
  </si>
  <si>
    <t>Count of Genus</t>
  </si>
  <si>
    <t>Count of species</t>
  </si>
  <si>
    <t>Average of Observed Length (m)</t>
  </si>
  <si>
    <t>Average of Observed Weight (kg)</t>
  </si>
  <si>
    <t xml:space="preserve">Differences </t>
  </si>
  <si>
    <t>Count of Scientific Name</t>
  </si>
  <si>
    <t>Age class</t>
  </si>
  <si>
    <t>Cout of species</t>
  </si>
  <si>
    <t>Country or Region</t>
  </si>
  <si>
    <t>Count of Conservation Status</t>
  </si>
  <si>
    <t>Duplicate Count</t>
  </si>
  <si>
    <t>Null values</t>
  </si>
  <si>
    <t>Duplicates</t>
  </si>
  <si>
    <t>Number Observations</t>
  </si>
  <si>
    <t>Number Species</t>
  </si>
  <si>
    <t>Number Genus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</si>
</sst>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2"/>
      <color theme="1"/>
      <name val="Aptos Narrow"/>
      <family val="2"/>
      <scheme val="minor"/>
    </font>
    <font>
      <sz val="10"/>
      <color rgb="FF000000"/>
      <name val="Tahoma"/>
      <family val="2"/>
    </font>
    <font>
      <b/>
      <sz val="16"/>
      <color theme="1"/>
      <name val="Aptos Narrow"/>
      <scheme val="minor"/>
    </font>
    <font>
      <b/>
      <sz val="12"/>
      <color theme="1"/>
      <name val="Aptos Narrow"/>
      <family val="2"/>
      <scheme val="minor"/>
    </font>
    <font>
      <b/>
      <sz val="12"/>
      <color theme="1"/>
      <name val="Aptos Narrow"/>
      <scheme val="minor"/>
    </font>
  </fonts>
  <fills count="8">
    <fill>
      <patternFill patternType="none"/>
    </fill>
    <fill>
      <patternFill patternType="gray125"/>
    </fill>
    <fill>
      <patternFill patternType="solid">
        <fgColor rgb="FFFFFF00"/>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59999389629810485"/>
        <bgColor theme="4" tint="0.79998168889431442"/>
      </patternFill>
    </fill>
  </fills>
  <borders count="3">
    <border>
      <left/>
      <right/>
      <top/>
      <bottom/>
      <diagonal/>
    </border>
    <border>
      <left style="medium">
        <color indexed="64"/>
      </left>
      <right style="medium">
        <color indexed="64"/>
      </right>
      <top style="medium">
        <color indexed="64"/>
      </top>
      <bottom style="medium">
        <color indexed="64"/>
      </bottom>
      <diagonal/>
    </border>
    <border>
      <left/>
      <right/>
      <top/>
      <bottom style="thin">
        <color theme="4" tint="0.39997558519241921"/>
      </bottom>
      <diagonal/>
    </border>
  </borders>
  <cellStyleXfs count="1">
    <xf numFmtId="0" fontId="0" fillId="0" borderId="0"/>
  </cellStyleXfs>
  <cellXfs count="18">
    <xf numFmtId="0" fontId="0" fillId="0" borderId="0" xfId="0"/>
    <xf numFmtId="2" fontId="0" fillId="0" borderId="0" xfId="0" applyNumberFormat="1"/>
    <xf numFmtId="14" fontId="0" fillId="0" borderId="0" xfId="0" applyNumberFormat="1"/>
    <xf numFmtId="49"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2" fillId="2" borderId="1" xfId="0" applyFont="1" applyFill="1" applyBorder="1"/>
    <xf numFmtId="0" fontId="0" fillId="0" borderId="0" xfId="0" applyNumberFormat="1"/>
    <xf numFmtId="0" fontId="4" fillId="3" borderId="0" xfId="0" applyFont="1" applyFill="1"/>
    <xf numFmtId="0" fontId="0" fillId="4" borderId="0" xfId="0" applyFill="1"/>
    <xf numFmtId="0" fontId="4" fillId="2" borderId="0" xfId="0" applyFont="1" applyFill="1"/>
    <xf numFmtId="0" fontId="0" fillId="5" borderId="0" xfId="0" applyFill="1"/>
    <xf numFmtId="0" fontId="0" fillId="6" borderId="0" xfId="0" applyNumberFormat="1" applyFill="1"/>
    <xf numFmtId="0" fontId="0" fillId="6" borderId="0" xfId="0" applyFill="1"/>
    <xf numFmtId="0" fontId="3" fillId="7" borderId="2" xfId="0" applyFont="1" applyFill="1" applyBorder="1"/>
  </cellXfs>
  <cellStyles count="1">
    <cellStyle name="Normal" xfId="0" builtinId="0"/>
  </cellStyles>
  <dxfs count="52">
    <dxf>
      <fill>
        <patternFill>
          <bgColor theme="4" tint="0.59999389629810485"/>
        </patternFill>
      </fill>
    </dxf>
    <dxf>
      <fill>
        <patternFill>
          <bgColor theme="4" tint="0.59999389629810485"/>
        </patternFill>
      </fill>
    </dxf>
    <dxf>
      <fill>
        <patternFill>
          <bgColor theme="3" tint="0.749992370372631"/>
        </patternFill>
      </fill>
    </dxf>
    <dxf>
      <fill>
        <patternFill>
          <bgColor theme="4" tint="0.79998168889431442"/>
        </patternFill>
      </fill>
    </dxf>
    <dxf>
      <fill>
        <patternFill>
          <bgColor theme="3" tint="0.89999084444715716"/>
        </patternFill>
      </fill>
    </dxf>
    <dxf>
      <fill>
        <patternFill patternType="solid">
          <bgColor theme="4" tint="0.59999389629810485"/>
        </patternFill>
      </fill>
    </dxf>
    <dxf>
      <font>
        <color rgb="FF9C0006"/>
      </font>
      <fill>
        <patternFill>
          <bgColor rgb="FFFFC7CE"/>
        </patternFill>
      </fill>
    </dxf>
    <dxf>
      <numFmt numFmtId="0" formatCode="General"/>
    </dxf>
    <dxf>
      <numFmt numFmtId="1" formatCode="0"/>
    </dxf>
    <dxf>
      <numFmt numFmtId="30" formatCode="@"/>
    </dxf>
    <dxf>
      <numFmt numFmtId="30" formatCode="@"/>
    </dxf>
    <dxf>
      <numFmt numFmtId="30" formatCode="@"/>
    </dxf>
    <dxf>
      <numFmt numFmtId="30" formatCode="@"/>
    </dxf>
    <dxf>
      <numFmt numFmtId="2" formatCode="0.00"/>
    </dxf>
    <dxf>
      <numFmt numFmtId="2" formatCode="0.00"/>
    </dxf>
    <dxf>
      <numFmt numFmtId="30" formatCode="@"/>
    </dxf>
    <dxf>
      <numFmt numFmtId="30" formatCode="@"/>
    </dxf>
    <dxf>
      <numFmt numFmtId="19" formatCode="d/m/yy"/>
    </dxf>
    <dxf>
      <numFmt numFmtId="30" formatCode="@"/>
    </dxf>
    <dxf>
      <numFmt numFmtId="30" formatCode="@"/>
    </dxf>
    <dxf>
      <numFmt numFmtId="30" formatCode="@"/>
    </dxf>
    <dxf>
      <numFmt numFmtId="30" formatCode="@"/>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00"/>
    </dxf>
    <dxf>
      <numFmt numFmtId="164" formatCode="0.000"/>
    </dxf>
    <dxf>
      <numFmt numFmtId="30" formatCode="@"/>
    </dxf>
    <dxf>
      <numFmt numFmtId="30" formatCode="@"/>
    </dxf>
    <dxf>
      <numFmt numFmtId="30" formatCode="@"/>
    </dxf>
    <dxf>
      <numFmt numFmtId="30" formatCode="@"/>
    </dxf>
    <dxf>
      <numFmt numFmtId="30" formatCode="@"/>
    </dxf>
    <dxf>
      <numFmt numFmtId="19" formatCode="d/m/yy"/>
    </dxf>
    <dxf>
      <numFmt numFmtId="30" formatCode="@"/>
    </dxf>
    <dxf>
      <numFmt numFmtId="30" formatCode="@"/>
    </dxf>
    <dxf>
      <numFmt numFmtId="2" formatCode="0.00"/>
    </dxf>
    <dxf>
      <numFmt numFmtId="2" formatCode="0.00"/>
    </dxf>
    <dxf>
      <numFmt numFmtId="30" formatCode="@"/>
    </dxf>
    <dxf>
      <numFmt numFmtId="30" formatCode="@"/>
    </dxf>
    <dxf>
      <numFmt numFmtId="30" formatCode="@"/>
    </dxf>
    <dxf>
      <numFmt numFmtId="30" formatCode="@"/>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[croc_project.xlsx]pivot_tables!species_count</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Count of species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ES"/>
        </a:p>
      </c:txPr>
    </c:title>
    <c:autoTitleDeleted val="0"/>
    <c:pivotFmts>
      <c:pivotFmt>
        <c:idx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pivot_tables!$B$3</c:f>
              <c:strCache>
                <c:ptCount val="1"/>
                <c:pt idx="0">
                  <c:v>Total</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trendline>
            <c:spPr>
              <a:ln w="9525" cap="rnd">
                <a:solidFill>
                  <a:schemeClr val="accent5"/>
                </a:solidFill>
              </a:ln>
              <a:effectLst/>
            </c:spPr>
            <c:trendlineType val="movingAvg"/>
            <c:period val="2"/>
            <c:dispRSqr val="0"/>
            <c:dispEq val="0"/>
          </c:trendline>
          <c:cat>
            <c:strRef>
              <c:f>pivot_tables!$A$4:$A$22</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pivot_tables!$B$4:$B$22</c:f>
              <c:numCache>
                <c:formatCode>General</c:formatCode>
                <c:ptCount val="18"/>
                <c:pt idx="0">
                  <c:v>66</c:v>
                </c:pt>
                <c:pt idx="1">
                  <c:v>49</c:v>
                </c:pt>
                <c:pt idx="2">
                  <c:v>58</c:v>
                </c:pt>
                <c:pt idx="3">
                  <c:v>45</c:v>
                </c:pt>
                <c:pt idx="4">
                  <c:v>58</c:v>
                </c:pt>
                <c:pt idx="5">
                  <c:v>64</c:v>
                </c:pt>
                <c:pt idx="6">
                  <c:v>48</c:v>
                </c:pt>
                <c:pt idx="7">
                  <c:v>68</c:v>
                </c:pt>
                <c:pt idx="8">
                  <c:v>47</c:v>
                </c:pt>
                <c:pt idx="9">
                  <c:v>58</c:v>
                </c:pt>
                <c:pt idx="10">
                  <c:v>67</c:v>
                </c:pt>
                <c:pt idx="11">
                  <c:v>59</c:v>
                </c:pt>
                <c:pt idx="12">
                  <c:v>45</c:v>
                </c:pt>
                <c:pt idx="13">
                  <c:v>52</c:v>
                </c:pt>
                <c:pt idx="14">
                  <c:v>55</c:v>
                </c:pt>
                <c:pt idx="15">
                  <c:v>56</c:v>
                </c:pt>
                <c:pt idx="16">
                  <c:v>48</c:v>
                </c:pt>
                <c:pt idx="17">
                  <c:v>57</c:v>
                </c:pt>
              </c:numCache>
            </c:numRef>
          </c:val>
          <c:extLst>
            <c:ext xmlns:c16="http://schemas.microsoft.com/office/drawing/2014/chart" uri="{C3380CC4-5D6E-409C-BE32-E72D297353CC}">
              <c16:uniqueId val="{00000000-DEB3-5F4D-B924-1FBC3B5A89AA}"/>
            </c:ext>
          </c:extLst>
        </c:ser>
        <c:dLbls>
          <c:showLegendKey val="0"/>
          <c:showVal val="0"/>
          <c:showCatName val="0"/>
          <c:showSerName val="0"/>
          <c:showPercent val="0"/>
          <c:showBubbleSize val="0"/>
        </c:dLbls>
        <c:gapWidth val="100"/>
        <c:overlap val="-24"/>
        <c:axId val="1530477888"/>
        <c:axId val="1682239952"/>
      </c:barChart>
      <c:catAx>
        <c:axId val="153047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ES"/>
          </a:p>
        </c:txPr>
        <c:crossAx val="1682239952"/>
        <c:crosses val="autoZero"/>
        <c:auto val="1"/>
        <c:lblAlgn val="ctr"/>
        <c:lblOffset val="100"/>
        <c:noMultiLvlLbl val="0"/>
      </c:catAx>
      <c:valAx>
        <c:axId val="168223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ES"/>
          </a:p>
        </c:txPr>
        <c:crossAx val="15304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[croc_project.xlsx]pivot_tables!count by genus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Genus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E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3">
              <a:shade val="65000"/>
            </a:schemeClr>
          </a:solidFill>
          <a:ln>
            <a:noFill/>
          </a:ln>
          <a:effectLst>
            <a:outerShdw blurRad="254000" sx="102000" sy="102000" algn="ctr" rotWithShape="0">
              <a:prstClr val="black">
                <a:alpha val="20000"/>
              </a:prstClr>
            </a:outerShdw>
          </a:effectLst>
        </c:spPr>
      </c:pivotFmt>
      <c:pivotFmt>
        <c:idx val="2"/>
        <c:spPr>
          <a:solidFill>
            <a:schemeClr val="accent3"/>
          </a:solidFill>
          <a:ln>
            <a:noFill/>
          </a:ln>
          <a:effectLst>
            <a:outerShdw blurRad="254000" sx="102000" sy="102000" algn="ctr" rotWithShape="0">
              <a:prstClr val="black">
                <a:alpha val="20000"/>
              </a:prstClr>
            </a:outerShdw>
          </a:effectLst>
        </c:spPr>
      </c:pivotFmt>
      <c:pivotFmt>
        <c:idx val="3"/>
        <c:spPr>
          <a:solidFill>
            <a:schemeClr val="accent3">
              <a:tint val="65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pivot_tables!$B$26</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A1-0E4C-900B-879CBC1C499D}"/>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A1-0E4C-900B-879CBC1C499D}"/>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A1-0E4C-900B-879CBC1C499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pivot_tables!$A$27:$A$30</c:f>
              <c:strCache>
                <c:ptCount val="3"/>
                <c:pt idx="0">
                  <c:v>Crocodylus</c:v>
                </c:pt>
                <c:pt idx="1">
                  <c:v>Mecistops</c:v>
                </c:pt>
                <c:pt idx="2">
                  <c:v>Osteolaemus</c:v>
                </c:pt>
              </c:strCache>
            </c:strRef>
          </c:cat>
          <c:val>
            <c:numRef>
              <c:f>pivot_tables!$B$27:$B$30</c:f>
              <c:numCache>
                <c:formatCode>0.00%</c:formatCode>
                <c:ptCount val="3"/>
                <c:pt idx="0">
                  <c:v>0.78400000000000003</c:v>
                </c:pt>
                <c:pt idx="1">
                  <c:v>0.111</c:v>
                </c:pt>
                <c:pt idx="2">
                  <c:v>0.105</c:v>
                </c:pt>
              </c:numCache>
            </c:numRef>
          </c:val>
          <c:extLst>
            <c:ext xmlns:c16="http://schemas.microsoft.com/office/drawing/2014/chart" uri="{C3380CC4-5D6E-409C-BE32-E72D297353CC}">
              <c16:uniqueId val="{00000000-087D-F54D-A42A-E833FA27F4F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[croc_project.xlsx]pivot_tables!avg_length_species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length (m)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pivot_tables!$B$41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solidFill>
                <a:prstDash val="sysDot"/>
              </a:ln>
              <a:effectLst/>
            </c:spPr>
            <c:trendlineType val="movingAvg"/>
            <c:period val="2"/>
            <c:dispRSqr val="0"/>
            <c:dispEq val="0"/>
          </c:trendline>
          <c:cat>
            <c:strRef>
              <c:f>pivot_tables!$A$42:$A$60</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pivot_tables!$B$42:$B$60</c:f>
              <c:numCache>
                <c:formatCode>0.000</c:formatCode>
                <c:ptCount val="18"/>
                <c:pt idx="0">
                  <c:v>2.8786363636363634</c:v>
                </c:pt>
                <c:pt idx="1">
                  <c:v>2.401632653061224</c:v>
                </c:pt>
                <c:pt idx="2">
                  <c:v>3.0218965517241365</c:v>
                </c:pt>
                <c:pt idx="3">
                  <c:v>1.8473333333333335</c:v>
                </c:pt>
                <c:pt idx="4">
                  <c:v>1.8415517241379309</c:v>
                </c:pt>
                <c:pt idx="5">
                  <c:v>2.1510937500000002</c:v>
                </c:pt>
                <c:pt idx="6">
                  <c:v>3.6666666666666665</c:v>
                </c:pt>
                <c:pt idx="7">
                  <c:v>2.1454411764705879</c:v>
                </c:pt>
                <c:pt idx="8">
                  <c:v>2.82</c:v>
                </c:pt>
                <c:pt idx="9">
                  <c:v>4.4077586206896555</c:v>
                </c:pt>
                <c:pt idx="10">
                  <c:v>2.5176119402985075</c:v>
                </c:pt>
                <c:pt idx="11">
                  <c:v>2.3179661016949145</c:v>
                </c:pt>
                <c:pt idx="12">
                  <c:v>2.1564444444444448</c:v>
                </c:pt>
                <c:pt idx="13">
                  <c:v>2.3355769230769234</c:v>
                </c:pt>
                <c:pt idx="14">
                  <c:v>2.4716363636363634</c:v>
                </c:pt>
                <c:pt idx="15">
                  <c:v>1.9958928571428569</c:v>
                </c:pt>
                <c:pt idx="16">
                  <c:v>1.22875</c:v>
                </c:pt>
                <c:pt idx="17">
                  <c:v>1.1203508771929824</c:v>
                </c:pt>
              </c:numCache>
            </c:numRef>
          </c:val>
          <c:extLst>
            <c:ext xmlns:c16="http://schemas.microsoft.com/office/drawing/2014/chart" uri="{C3380CC4-5D6E-409C-BE32-E72D297353CC}">
              <c16:uniqueId val="{00000000-A045-8A4A-861B-6C43E406C84F}"/>
            </c:ext>
          </c:extLst>
        </c:ser>
        <c:dLbls>
          <c:showLegendKey val="0"/>
          <c:showVal val="0"/>
          <c:showCatName val="0"/>
          <c:showSerName val="0"/>
          <c:showPercent val="0"/>
          <c:showBubbleSize val="0"/>
        </c:dLbls>
        <c:gapWidth val="219"/>
        <c:overlap val="-27"/>
        <c:axId val="1467595696"/>
        <c:axId val="1854538496"/>
      </c:barChart>
      <c:catAx>
        <c:axId val="146759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54538496"/>
        <c:crosses val="autoZero"/>
        <c:auto val="1"/>
        <c:lblAlgn val="ctr"/>
        <c:lblOffset val="100"/>
        <c:noMultiLvlLbl val="0"/>
      </c:catAx>
      <c:valAx>
        <c:axId val="1854538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46759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[croc_project.xlsx]pivot_tables!avg_weight_species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weight (Kg)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pivot_tables!$B$65</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solidFill>
                <a:prstDash val="sysDot"/>
              </a:ln>
              <a:effectLst/>
            </c:spPr>
            <c:trendlineType val="movingAvg"/>
            <c:period val="2"/>
            <c:dispRSqr val="0"/>
            <c:dispEq val="0"/>
          </c:trendline>
          <c:cat>
            <c:strRef>
              <c:f>pivot_tables!$A$66:$A$84</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pivot_tables!$B$66:$B$84</c:f>
              <c:numCache>
                <c:formatCode>0.000</c:formatCode>
                <c:ptCount val="18"/>
                <c:pt idx="0">
                  <c:v>188.99999999999997</c:v>
                </c:pt>
                <c:pt idx="1">
                  <c:v>96.469387755102019</c:v>
                </c:pt>
                <c:pt idx="2">
                  <c:v>295.74827586206897</c:v>
                </c:pt>
                <c:pt idx="3">
                  <c:v>54.522222222222226</c:v>
                </c:pt>
                <c:pt idx="4">
                  <c:v>58.701724137931038</c:v>
                </c:pt>
                <c:pt idx="5">
                  <c:v>84.984374999999986</c:v>
                </c:pt>
                <c:pt idx="6">
                  <c:v>455.96041666666673</c:v>
                </c:pt>
                <c:pt idx="7">
                  <c:v>80.414705882352905</c:v>
                </c:pt>
                <c:pt idx="8">
                  <c:v>161.24255319148938</c:v>
                </c:pt>
                <c:pt idx="9">
                  <c:v>634.64482758620693</c:v>
                </c:pt>
                <c:pt idx="10">
                  <c:v>117.98358208955223</c:v>
                </c:pt>
                <c:pt idx="11">
                  <c:v>99.37627118644069</c:v>
                </c:pt>
                <c:pt idx="12">
                  <c:v>104.31555555555555</c:v>
                </c:pt>
                <c:pt idx="13">
                  <c:v>112.62884615384617</c:v>
                </c:pt>
                <c:pt idx="14">
                  <c:v>130.03636363636366</c:v>
                </c:pt>
                <c:pt idx="15">
                  <c:v>92.116071428571445</c:v>
                </c:pt>
                <c:pt idx="16">
                  <c:v>19.779166666666669</c:v>
                </c:pt>
                <c:pt idx="17">
                  <c:v>14.022807017543856</c:v>
                </c:pt>
              </c:numCache>
            </c:numRef>
          </c:val>
          <c:extLst>
            <c:ext xmlns:c16="http://schemas.microsoft.com/office/drawing/2014/chart" uri="{C3380CC4-5D6E-409C-BE32-E72D297353CC}">
              <c16:uniqueId val="{00000000-9F77-F046-AD59-D9CCB2FF3C65}"/>
            </c:ext>
          </c:extLst>
        </c:ser>
        <c:dLbls>
          <c:showLegendKey val="0"/>
          <c:showVal val="0"/>
          <c:showCatName val="0"/>
          <c:showSerName val="0"/>
          <c:showPercent val="0"/>
          <c:showBubbleSize val="0"/>
        </c:dLbls>
        <c:gapWidth val="219"/>
        <c:overlap val="-27"/>
        <c:axId val="1561994624"/>
        <c:axId val="1209065840"/>
      </c:barChart>
      <c:catAx>
        <c:axId val="156199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209065840"/>
        <c:crosses val="autoZero"/>
        <c:auto val="1"/>
        <c:lblAlgn val="ctr"/>
        <c:lblOffset val="100"/>
        <c:noMultiLvlLbl val="0"/>
      </c:catAx>
      <c:valAx>
        <c:axId val="120906584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56199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[croc_project.xlsx]pivot_tables!age_class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class by</a:t>
            </a:r>
            <a:r>
              <a:rPr lang="en-US" baseline="0"/>
              <a:t> species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pivot_tables!$B$88</c:f>
              <c:strCache>
                <c:ptCount val="1"/>
                <c:pt idx="0">
                  <c:v>Total</c:v>
                </c:pt>
              </c:strCache>
            </c:strRef>
          </c:tx>
          <c:spPr>
            <a:solidFill>
              <a:schemeClr val="accent3"/>
            </a:solidFill>
            <a:ln>
              <a:noFill/>
            </a:ln>
            <a:effectLst/>
          </c:spPr>
          <c:invertIfNegative val="0"/>
          <c:cat>
            <c:strRef>
              <c:f>pivot_tables!$A$89:$A$93</c:f>
              <c:strCache>
                <c:ptCount val="4"/>
                <c:pt idx="0">
                  <c:v>Adult</c:v>
                </c:pt>
                <c:pt idx="1">
                  <c:v>Hatchling</c:v>
                </c:pt>
                <c:pt idx="2">
                  <c:v>Juvenile</c:v>
                </c:pt>
                <c:pt idx="3">
                  <c:v>Subadult</c:v>
                </c:pt>
              </c:strCache>
            </c:strRef>
          </c:cat>
          <c:val>
            <c:numRef>
              <c:f>pivot_tables!$B$89:$B$93</c:f>
              <c:numCache>
                <c:formatCode>General</c:formatCode>
                <c:ptCount val="4"/>
                <c:pt idx="0">
                  <c:v>510</c:v>
                </c:pt>
                <c:pt idx="1">
                  <c:v>49</c:v>
                </c:pt>
                <c:pt idx="2">
                  <c:v>194</c:v>
                </c:pt>
                <c:pt idx="3">
                  <c:v>247</c:v>
                </c:pt>
              </c:numCache>
            </c:numRef>
          </c:val>
          <c:extLst>
            <c:ext xmlns:c16="http://schemas.microsoft.com/office/drawing/2014/chart" uri="{C3380CC4-5D6E-409C-BE32-E72D297353CC}">
              <c16:uniqueId val="{00000000-DAAE-DA48-BC5B-6B8EA624BE30}"/>
            </c:ext>
          </c:extLst>
        </c:ser>
        <c:dLbls>
          <c:showLegendKey val="0"/>
          <c:showVal val="0"/>
          <c:showCatName val="0"/>
          <c:showSerName val="0"/>
          <c:showPercent val="0"/>
          <c:showBubbleSize val="0"/>
        </c:dLbls>
        <c:gapWidth val="219"/>
        <c:overlap val="-27"/>
        <c:axId val="72337311"/>
        <c:axId val="89585071"/>
      </c:barChart>
      <c:catAx>
        <c:axId val="7233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89585071"/>
        <c:crosses val="autoZero"/>
        <c:auto val="1"/>
        <c:lblAlgn val="ctr"/>
        <c:lblOffset val="100"/>
        <c:noMultiLvlLbl val="0"/>
      </c:catAx>
      <c:valAx>
        <c:axId val="8958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233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[croc_project.xlsx]pivot_tables!sex_by_species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Observed</a:t>
            </a:r>
            <a:r>
              <a:rPr lang="en-US" baseline="0"/>
              <a:t> genders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pivot_tables!$B$104</c:f>
              <c:strCache>
                <c:ptCount val="1"/>
                <c:pt idx="0">
                  <c:v>Total</c:v>
                </c:pt>
              </c:strCache>
            </c:strRef>
          </c:tx>
          <c:spPr>
            <a:solidFill>
              <a:schemeClr val="accent3"/>
            </a:solidFill>
            <a:ln>
              <a:noFill/>
            </a:ln>
            <a:effectLst/>
          </c:spPr>
          <c:invertIfNegative val="0"/>
          <c:cat>
            <c:strRef>
              <c:f>pivot_tables!$A$105:$A$108</c:f>
              <c:strCache>
                <c:ptCount val="3"/>
                <c:pt idx="0">
                  <c:v>Female</c:v>
                </c:pt>
                <c:pt idx="1">
                  <c:v>Male</c:v>
                </c:pt>
                <c:pt idx="2">
                  <c:v>Unknown</c:v>
                </c:pt>
              </c:strCache>
            </c:strRef>
          </c:cat>
          <c:val>
            <c:numRef>
              <c:f>pivot_tables!$B$105:$B$108</c:f>
              <c:numCache>
                <c:formatCode>General</c:formatCode>
                <c:ptCount val="3"/>
                <c:pt idx="0">
                  <c:v>321</c:v>
                </c:pt>
                <c:pt idx="1">
                  <c:v>325</c:v>
                </c:pt>
                <c:pt idx="2">
                  <c:v>354</c:v>
                </c:pt>
              </c:numCache>
            </c:numRef>
          </c:val>
          <c:extLst>
            <c:ext xmlns:c16="http://schemas.microsoft.com/office/drawing/2014/chart" uri="{C3380CC4-5D6E-409C-BE32-E72D297353CC}">
              <c16:uniqueId val="{00000000-C627-1A40-8CEB-2F41EAD16147}"/>
            </c:ext>
          </c:extLst>
        </c:ser>
        <c:dLbls>
          <c:showLegendKey val="0"/>
          <c:showVal val="0"/>
          <c:showCatName val="0"/>
          <c:showSerName val="0"/>
          <c:showPercent val="0"/>
          <c:showBubbleSize val="0"/>
        </c:dLbls>
        <c:gapWidth val="219"/>
        <c:overlap val="-27"/>
        <c:axId val="86977791"/>
        <c:axId val="79563855"/>
      </c:barChart>
      <c:catAx>
        <c:axId val="8697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9563855"/>
        <c:crosses val="autoZero"/>
        <c:auto val="1"/>
        <c:lblAlgn val="ctr"/>
        <c:lblOffset val="100"/>
        <c:noMultiLvlLbl val="0"/>
      </c:catAx>
      <c:valAx>
        <c:axId val="7956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8697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[croc_project.xlsx]pivot_tables!observations_by_country</c:name>
    <c:fmtId val="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pivot_tables!$B$123</c:f>
              <c:strCache>
                <c:ptCount val="1"/>
                <c:pt idx="0">
                  <c:v>Total</c:v>
                </c:pt>
              </c:strCache>
            </c:strRef>
          </c:tx>
          <c:spPr>
            <a:solidFill>
              <a:schemeClr val="accent3"/>
            </a:solidFill>
            <a:ln>
              <a:noFill/>
            </a:ln>
            <a:effectLst/>
          </c:spPr>
          <c:invertIfNegative val="0"/>
          <c:cat>
            <c:strRef>
              <c:f>pivot_tables!$A$124:$A$171</c:f>
              <c:strCache>
                <c:ptCount val="47"/>
                <c:pt idx="0">
                  <c:v>Australia</c:v>
                </c:pt>
                <c:pt idx="1">
                  <c:v>Belize</c:v>
                </c:pt>
                <c:pt idx="2">
                  <c:v>Cambodia</c:v>
                </c:pt>
                <c:pt idx="3">
                  <c:v>Cameroon</c:v>
                </c:pt>
                <c:pt idx="4">
                  <c:v>Central African Republic</c:v>
                </c:pt>
                <c:pt idx="5">
                  <c:v>Chad</c:v>
                </c:pt>
                <c:pt idx="6">
                  <c:v>Colombia</c:v>
                </c:pt>
                <c:pt idx="7">
                  <c:v>Congo (DRC)</c:v>
                </c:pt>
                <c:pt idx="8">
                  <c:v>Congo Basin Countries</c:v>
                </c:pt>
                <c:pt idx="9">
                  <c:v>Costa Rica</c:v>
                </c:pt>
                <c:pt idx="10">
                  <c:v>Côte d'Ivoire</c:v>
                </c:pt>
                <c:pt idx="11">
                  <c:v>Cuba</c:v>
                </c:pt>
                <c:pt idx="12">
                  <c:v>Egypt</c:v>
                </c:pt>
                <c:pt idx="13">
                  <c:v>Gabon</c:v>
                </c:pt>
                <c:pt idx="14">
                  <c:v>Ghana</c:v>
                </c:pt>
                <c:pt idx="15">
                  <c:v>Guatemala</c:v>
                </c:pt>
                <c:pt idx="16">
                  <c:v>Guinea</c:v>
                </c:pt>
                <c:pt idx="17">
                  <c:v>India</c:v>
                </c:pt>
                <c:pt idx="18">
                  <c:v>Indonesia</c:v>
                </c:pt>
                <c:pt idx="19">
                  <c:v>Indonesia (Borneo)</c:v>
                </c:pt>
                <c:pt idx="20">
                  <c:v>Indonesia (Papua)</c:v>
                </c:pt>
                <c:pt idx="21">
                  <c:v>Iran (historic)</c:v>
                </c:pt>
                <c:pt idx="22">
                  <c:v>Kenya</c:v>
                </c:pt>
                <c:pt idx="23">
                  <c:v>Laos</c:v>
                </c:pt>
                <c:pt idx="24">
                  <c:v>Liberia</c:v>
                </c:pt>
                <c:pt idx="25">
                  <c:v>Malaysia</c:v>
                </c:pt>
                <c:pt idx="26">
                  <c:v>Malaysia (Borneo)</c:v>
                </c:pt>
                <c:pt idx="27">
                  <c:v>Mali</c:v>
                </c:pt>
                <c:pt idx="28">
                  <c:v>Mauritania</c:v>
                </c:pt>
                <c:pt idx="29">
                  <c:v>Mexico</c:v>
                </c:pt>
                <c:pt idx="30">
                  <c:v>Nepal</c:v>
                </c:pt>
                <c:pt idx="31">
                  <c:v>Niger</c:v>
                </c:pt>
                <c:pt idx="32">
                  <c:v>Nigeria</c:v>
                </c:pt>
                <c:pt idx="33">
                  <c:v>Pakistan</c:v>
                </c:pt>
                <c:pt idx="34">
                  <c:v>Papua New Guinea</c:v>
                </c:pt>
                <c:pt idx="35">
                  <c:v>Philippines</c:v>
                </c:pt>
                <c:pt idx="36">
                  <c:v>Senegal</c:v>
                </c:pt>
                <c:pt idx="37">
                  <c:v>Sierra Leone</c:v>
                </c:pt>
                <c:pt idx="38">
                  <c:v>South Africa</c:v>
                </c:pt>
                <c:pt idx="39">
                  <c:v>Sri Lanka</c:v>
                </c:pt>
                <c:pt idx="40">
                  <c:v>Sudan</c:v>
                </c:pt>
                <c:pt idx="41">
                  <c:v>Tanzania</c:v>
                </c:pt>
                <c:pt idx="42">
                  <c:v>Thailand</c:v>
                </c:pt>
                <c:pt idx="43">
                  <c:v>Uganda</c:v>
                </c:pt>
                <c:pt idx="44">
                  <c:v>USA (Florida)</c:v>
                </c:pt>
                <c:pt idx="45">
                  <c:v>Venezuela</c:v>
                </c:pt>
                <c:pt idx="46">
                  <c:v>Vietnam</c:v>
                </c:pt>
              </c:strCache>
            </c:strRef>
          </c:cat>
          <c:val>
            <c:numRef>
              <c:f>pivot_tables!$B$124:$B$171</c:f>
              <c:numCache>
                <c:formatCode>General</c:formatCode>
                <c:ptCount val="47"/>
                <c:pt idx="0">
                  <c:v>54</c:v>
                </c:pt>
                <c:pt idx="1">
                  <c:v>20</c:v>
                </c:pt>
                <c:pt idx="2">
                  <c:v>13</c:v>
                </c:pt>
                <c:pt idx="3">
                  <c:v>28</c:v>
                </c:pt>
                <c:pt idx="4">
                  <c:v>14</c:v>
                </c:pt>
                <c:pt idx="5">
                  <c:v>8</c:v>
                </c:pt>
                <c:pt idx="6">
                  <c:v>32</c:v>
                </c:pt>
                <c:pt idx="7">
                  <c:v>34</c:v>
                </c:pt>
                <c:pt idx="8">
                  <c:v>27</c:v>
                </c:pt>
                <c:pt idx="9">
                  <c:v>7</c:v>
                </c:pt>
                <c:pt idx="10">
                  <c:v>22</c:v>
                </c:pt>
                <c:pt idx="11">
                  <c:v>77</c:v>
                </c:pt>
                <c:pt idx="12">
                  <c:v>3</c:v>
                </c:pt>
                <c:pt idx="13">
                  <c:v>10</c:v>
                </c:pt>
                <c:pt idx="14">
                  <c:v>16</c:v>
                </c:pt>
                <c:pt idx="15">
                  <c:v>21</c:v>
                </c:pt>
                <c:pt idx="16">
                  <c:v>17</c:v>
                </c:pt>
                <c:pt idx="17">
                  <c:v>17</c:v>
                </c:pt>
                <c:pt idx="18">
                  <c:v>8</c:v>
                </c:pt>
                <c:pt idx="19">
                  <c:v>29</c:v>
                </c:pt>
                <c:pt idx="20">
                  <c:v>32</c:v>
                </c:pt>
                <c:pt idx="21">
                  <c:v>11</c:v>
                </c:pt>
                <c:pt idx="22">
                  <c:v>8</c:v>
                </c:pt>
                <c:pt idx="23">
                  <c:v>11</c:v>
                </c:pt>
                <c:pt idx="24">
                  <c:v>20</c:v>
                </c:pt>
                <c:pt idx="25">
                  <c:v>9</c:v>
                </c:pt>
                <c:pt idx="26">
                  <c:v>38</c:v>
                </c:pt>
                <c:pt idx="27">
                  <c:v>12</c:v>
                </c:pt>
                <c:pt idx="28">
                  <c:v>7</c:v>
                </c:pt>
                <c:pt idx="29">
                  <c:v>35</c:v>
                </c:pt>
                <c:pt idx="30">
                  <c:v>7</c:v>
                </c:pt>
                <c:pt idx="31">
                  <c:v>11</c:v>
                </c:pt>
                <c:pt idx="32">
                  <c:v>16</c:v>
                </c:pt>
                <c:pt idx="33">
                  <c:v>14</c:v>
                </c:pt>
                <c:pt idx="34">
                  <c:v>97</c:v>
                </c:pt>
                <c:pt idx="35">
                  <c:v>68</c:v>
                </c:pt>
                <c:pt idx="36">
                  <c:v>9</c:v>
                </c:pt>
                <c:pt idx="37">
                  <c:v>17</c:v>
                </c:pt>
                <c:pt idx="38">
                  <c:v>8</c:v>
                </c:pt>
                <c:pt idx="39">
                  <c:v>8</c:v>
                </c:pt>
                <c:pt idx="40">
                  <c:v>10</c:v>
                </c:pt>
                <c:pt idx="41">
                  <c:v>12</c:v>
                </c:pt>
                <c:pt idx="42">
                  <c:v>10</c:v>
                </c:pt>
                <c:pt idx="43">
                  <c:v>7</c:v>
                </c:pt>
                <c:pt idx="44">
                  <c:v>8</c:v>
                </c:pt>
                <c:pt idx="45">
                  <c:v>47</c:v>
                </c:pt>
                <c:pt idx="46">
                  <c:v>11</c:v>
                </c:pt>
              </c:numCache>
            </c:numRef>
          </c:val>
          <c:extLst>
            <c:ext xmlns:c16="http://schemas.microsoft.com/office/drawing/2014/chart" uri="{C3380CC4-5D6E-409C-BE32-E72D297353CC}">
              <c16:uniqueId val="{00000000-86A4-4746-924A-97CD3CAC4F6A}"/>
            </c:ext>
          </c:extLst>
        </c:ser>
        <c:dLbls>
          <c:showLegendKey val="0"/>
          <c:showVal val="0"/>
          <c:showCatName val="0"/>
          <c:showSerName val="0"/>
          <c:showPercent val="0"/>
          <c:showBubbleSize val="0"/>
        </c:dLbls>
        <c:gapWidth val="219"/>
        <c:overlap val="-27"/>
        <c:axId val="207042127"/>
        <c:axId val="207217055"/>
      </c:barChart>
      <c:catAx>
        <c:axId val="20704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07217055"/>
        <c:crosses val="autoZero"/>
        <c:auto val="1"/>
        <c:lblAlgn val="ctr"/>
        <c:lblOffset val="100"/>
        <c:noMultiLvlLbl val="0"/>
      </c:catAx>
      <c:valAx>
        <c:axId val="207217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0704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[croc_project.xlsx]pivot_tables!habitat_type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Habitat</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pivot_tables!$B$174</c:f>
              <c:strCache>
                <c:ptCount val="1"/>
                <c:pt idx="0">
                  <c:v>Total</c:v>
                </c:pt>
              </c:strCache>
            </c:strRef>
          </c:tx>
          <c:spPr>
            <a:solidFill>
              <a:schemeClr val="accent3"/>
            </a:solidFill>
            <a:ln>
              <a:noFill/>
            </a:ln>
            <a:effectLst/>
          </c:spPr>
          <c:invertIfNegative val="0"/>
          <c:cat>
            <c:strRef>
              <c:f>pivot_tables!$A$175:$A$204</c:f>
              <c:strCache>
                <c:ptCount val="29"/>
                <c:pt idx="0">
                  <c:v>Billabongs</c:v>
                </c:pt>
                <c:pt idx="1">
                  <c:v>Brackish Rivers</c:v>
                </c:pt>
                <c:pt idx="2">
                  <c:v>Coastal Lagoons</c:v>
                </c:pt>
                <c:pt idx="3">
                  <c:v>Coastal Wetlands</c:v>
                </c:pt>
                <c:pt idx="4">
                  <c:v>Estuaries</c:v>
                </c:pt>
                <c:pt idx="5">
                  <c:v>Estuarine Systems</c:v>
                </c:pt>
                <c:pt idx="6">
                  <c:v>Flooded Savannas</c:v>
                </c:pt>
                <c:pt idx="7">
                  <c:v>Forest Rivers</c:v>
                </c:pt>
                <c:pt idx="8">
                  <c:v>Forest Swamps</c:v>
                </c:pt>
                <c:pt idx="9">
                  <c:v>Freshwater Marshes</c:v>
                </c:pt>
                <c:pt idx="10">
                  <c:v>Freshwater Rivers</c:v>
                </c:pt>
                <c:pt idx="11">
                  <c:v>Freshwater Wetlands</c:v>
                </c:pt>
                <c:pt idx="12">
                  <c:v>Gorges</c:v>
                </c:pt>
                <c:pt idx="13">
                  <c:v>Lagoons</c:v>
                </c:pt>
                <c:pt idx="14">
                  <c:v>Lakes</c:v>
                </c:pt>
                <c:pt idx="15">
                  <c:v>Large Rivers</c:v>
                </c:pt>
                <c:pt idx="16">
                  <c:v>Mangroves</c:v>
                </c:pt>
                <c:pt idx="17">
                  <c:v>Marshes</c:v>
                </c:pt>
                <c:pt idx="18">
                  <c:v>Oases</c:v>
                </c:pt>
                <c:pt idx="19">
                  <c:v>Oxbow Lakes</c:v>
                </c:pt>
                <c:pt idx="20">
                  <c:v>Ponds</c:v>
                </c:pt>
                <c:pt idx="21">
                  <c:v>Reservoirs</c:v>
                </c:pt>
                <c:pt idx="22">
                  <c:v>Rivers</c:v>
                </c:pt>
                <c:pt idx="23">
                  <c:v>Shaded Forest Rivers</c:v>
                </c:pt>
                <c:pt idx="24">
                  <c:v>Slow Rivers</c:v>
                </c:pt>
                <c:pt idx="25">
                  <c:v>Slow Streams</c:v>
                </c:pt>
                <c:pt idx="26">
                  <c:v>Small Streams</c:v>
                </c:pt>
                <c:pt idx="27">
                  <c:v>Swamps</c:v>
                </c:pt>
                <c:pt idx="28">
                  <c:v>Tidal Rivers</c:v>
                </c:pt>
              </c:strCache>
            </c:strRef>
          </c:cat>
          <c:val>
            <c:numRef>
              <c:f>pivot_tables!$B$175:$B$204</c:f>
              <c:numCache>
                <c:formatCode>0.00%</c:formatCode>
                <c:ptCount val="29"/>
                <c:pt idx="0">
                  <c:v>1.7000000000000001E-2</c:v>
                </c:pt>
                <c:pt idx="1">
                  <c:v>1.2999999999999999E-2</c:v>
                </c:pt>
                <c:pt idx="2">
                  <c:v>1.9E-2</c:v>
                </c:pt>
                <c:pt idx="3">
                  <c:v>1.6E-2</c:v>
                </c:pt>
                <c:pt idx="4">
                  <c:v>3.4000000000000002E-2</c:v>
                </c:pt>
                <c:pt idx="5">
                  <c:v>3.6999999999999998E-2</c:v>
                </c:pt>
                <c:pt idx="6">
                  <c:v>3.1E-2</c:v>
                </c:pt>
                <c:pt idx="7">
                  <c:v>0.03</c:v>
                </c:pt>
                <c:pt idx="8">
                  <c:v>5.7000000000000002E-2</c:v>
                </c:pt>
                <c:pt idx="9">
                  <c:v>2.3E-2</c:v>
                </c:pt>
                <c:pt idx="10">
                  <c:v>1.4E-2</c:v>
                </c:pt>
                <c:pt idx="11">
                  <c:v>4.7E-2</c:v>
                </c:pt>
                <c:pt idx="12">
                  <c:v>1.4E-2</c:v>
                </c:pt>
                <c:pt idx="13">
                  <c:v>1.6E-2</c:v>
                </c:pt>
                <c:pt idx="14">
                  <c:v>5.3999999999999999E-2</c:v>
                </c:pt>
                <c:pt idx="15">
                  <c:v>2.7E-2</c:v>
                </c:pt>
                <c:pt idx="16">
                  <c:v>3.2000000000000001E-2</c:v>
                </c:pt>
                <c:pt idx="17">
                  <c:v>2.4E-2</c:v>
                </c:pt>
                <c:pt idx="18">
                  <c:v>1.7000000000000001E-2</c:v>
                </c:pt>
                <c:pt idx="19">
                  <c:v>1.2999999999999999E-2</c:v>
                </c:pt>
                <c:pt idx="20">
                  <c:v>1.4E-2</c:v>
                </c:pt>
                <c:pt idx="21">
                  <c:v>2.9000000000000001E-2</c:v>
                </c:pt>
                <c:pt idx="22">
                  <c:v>0.16500000000000001</c:v>
                </c:pt>
                <c:pt idx="23">
                  <c:v>2.8000000000000001E-2</c:v>
                </c:pt>
                <c:pt idx="24">
                  <c:v>1.4999999999999999E-2</c:v>
                </c:pt>
                <c:pt idx="25">
                  <c:v>0.02</c:v>
                </c:pt>
                <c:pt idx="26">
                  <c:v>2.8000000000000001E-2</c:v>
                </c:pt>
                <c:pt idx="27">
                  <c:v>0.156</c:v>
                </c:pt>
                <c:pt idx="28">
                  <c:v>0.01</c:v>
                </c:pt>
              </c:numCache>
            </c:numRef>
          </c:val>
          <c:extLst>
            <c:ext xmlns:c16="http://schemas.microsoft.com/office/drawing/2014/chart" uri="{C3380CC4-5D6E-409C-BE32-E72D297353CC}">
              <c16:uniqueId val="{00000000-3E81-B948-98B0-A86D744D96DF}"/>
            </c:ext>
          </c:extLst>
        </c:ser>
        <c:dLbls>
          <c:showLegendKey val="0"/>
          <c:showVal val="0"/>
          <c:showCatName val="0"/>
          <c:showSerName val="0"/>
          <c:showPercent val="0"/>
          <c:showBubbleSize val="0"/>
        </c:dLbls>
        <c:gapWidth val="219"/>
        <c:axId val="250681119"/>
        <c:axId val="250682831"/>
      </c:barChart>
      <c:catAx>
        <c:axId val="25068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50682831"/>
        <c:crosses val="autoZero"/>
        <c:auto val="1"/>
        <c:lblAlgn val="ctr"/>
        <c:lblOffset val="100"/>
        <c:noMultiLvlLbl val="0"/>
      </c:catAx>
      <c:valAx>
        <c:axId val="25068283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5068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[croc_project.xlsx]pivot_tables!conservation_status</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GB"/>
              <a:t>Conservation Status</a:t>
            </a:r>
          </a:p>
          <a:p>
            <a:pPr>
              <a:defRPr/>
            </a:pP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39807390779090585"/>
          <c:y val="0.2086574074074074"/>
          <c:w val="0.19849020674646356"/>
          <c:h val="0.67560185185185184"/>
        </c:manualLayout>
      </c:layout>
      <c:pieChart>
        <c:varyColors val="1"/>
        <c:ser>
          <c:idx val="0"/>
          <c:order val="0"/>
          <c:tx>
            <c:strRef>
              <c:f>pivot_tables!$B$208</c:f>
              <c:strCache>
                <c:ptCount val="1"/>
                <c:pt idx="0">
                  <c:v>Count of Scientific Name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8E0-4F46-91B2-CB7B90892721}"/>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2C5-B340-9D36-2467D06EDE54}"/>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2C5-B340-9D36-2467D06EDE54}"/>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2C5-B340-9D36-2467D06EDE54}"/>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2C5-B340-9D36-2467D06EDE5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pivot_tables!$A$209:$A$214</c:f>
              <c:strCache>
                <c:ptCount val="5"/>
                <c:pt idx="0">
                  <c:v>Critically Endangered</c:v>
                </c:pt>
                <c:pt idx="1">
                  <c:v>Data Deficient</c:v>
                </c:pt>
                <c:pt idx="2">
                  <c:v>Endangered</c:v>
                </c:pt>
                <c:pt idx="3">
                  <c:v>Least Concern</c:v>
                </c:pt>
                <c:pt idx="4">
                  <c:v>Vulnerable</c:v>
                </c:pt>
              </c:strCache>
            </c:strRef>
          </c:cat>
          <c:val>
            <c:numRef>
              <c:f>pivot_tables!$B$209:$B$214</c:f>
              <c:numCache>
                <c:formatCode>General</c:formatCode>
                <c:ptCount val="5"/>
                <c:pt idx="0">
                  <c:v>275</c:v>
                </c:pt>
                <c:pt idx="1">
                  <c:v>115</c:v>
                </c:pt>
                <c:pt idx="2">
                  <c:v>56</c:v>
                </c:pt>
                <c:pt idx="3">
                  <c:v>384</c:v>
                </c:pt>
                <c:pt idx="4">
                  <c:v>170</c:v>
                </c:pt>
              </c:numCache>
            </c:numRef>
          </c:val>
          <c:extLst>
            <c:ext xmlns:c16="http://schemas.microsoft.com/office/drawing/2014/chart" uri="{C3380CC4-5D6E-409C-BE32-E72D297353CC}">
              <c16:uniqueId val="{00000000-C8E0-4F46-91B2-CB7B90892721}"/>
            </c:ext>
          </c:extLst>
        </c:ser>
        <c:ser>
          <c:idx val="1"/>
          <c:order val="1"/>
          <c:tx>
            <c:strRef>
              <c:f>pivot_tables!$C$208</c:f>
              <c:strCache>
                <c:ptCount val="1"/>
                <c:pt idx="0">
                  <c:v>Count of Conservation Status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2C5-B340-9D36-2467D06EDE54}"/>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2C5-B340-9D36-2467D06EDE54}"/>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2C5-B340-9D36-2467D06EDE54}"/>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2C5-B340-9D36-2467D06EDE54}"/>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2C5-B340-9D36-2467D06EDE5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pivot_tables!$A$209:$A$214</c:f>
              <c:strCache>
                <c:ptCount val="5"/>
                <c:pt idx="0">
                  <c:v>Critically Endangered</c:v>
                </c:pt>
                <c:pt idx="1">
                  <c:v>Data Deficient</c:v>
                </c:pt>
                <c:pt idx="2">
                  <c:v>Endangered</c:v>
                </c:pt>
                <c:pt idx="3">
                  <c:v>Least Concern</c:v>
                </c:pt>
                <c:pt idx="4">
                  <c:v>Vulnerable</c:v>
                </c:pt>
              </c:strCache>
            </c:strRef>
          </c:cat>
          <c:val>
            <c:numRef>
              <c:f>pivot_tables!$C$209:$C$214</c:f>
              <c:numCache>
                <c:formatCode>0.00%</c:formatCode>
                <c:ptCount val="5"/>
                <c:pt idx="0">
                  <c:v>0.27500000000000002</c:v>
                </c:pt>
                <c:pt idx="1">
                  <c:v>0.115</c:v>
                </c:pt>
                <c:pt idx="2">
                  <c:v>5.6000000000000001E-2</c:v>
                </c:pt>
                <c:pt idx="3">
                  <c:v>0.38400000000000001</c:v>
                </c:pt>
                <c:pt idx="4">
                  <c:v>0.17</c:v>
                </c:pt>
              </c:numCache>
            </c:numRef>
          </c:val>
          <c:extLst>
            <c:ext xmlns:c16="http://schemas.microsoft.com/office/drawing/2014/chart" uri="{C3380CC4-5D6E-409C-BE32-E72D297353CC}">
              <c16:uniqueId val="{00000002-C8E0-4F46-91B2-CB7B9089272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158023313598314"/>
          <c:y val="0.13644539224263635"/>
          <c:w val="0.27603662402645801"/>
          <c:h val="0.67187773403324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_xlchart.v5.5</cx:f>
        <cx:nf>_xlchart.v5.4</cx:nf>
      </cx:numDim>
    </cx:data>
  </cx:chartData>
  <cx:chart>
    <cx:title pos="t" align="ctr" overlay="0">
      <cx:tx>
        <cx:txData>
          <cx:v>Observations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Observations</a:t>
          </a:r>
        </a:p>
      </cx:txPr>
    </cx:title>
    <cx:plotArea>
      <cx:plotAreaRegion>
        <cx:series layoutId="regionMap" uniqueId="{B815B914-D534-E346-986F-E79B83EE9E7D}">
          <cx:dataId val="0"/>
          <cx:layoutPr>
            <cx:geography cultureLanguage="en-GB" cultureRegion="ES" attribution="Powered by Bing">
              <cx:geoCache provider="{E9337A44-BEBE-4D9F-B70C-5C5E7DAFC167}">
                <cx:binary>7H3XctzItuWvMPQy50YM2OmQSJw4fSMOUIZFI1GUaXW/IEoSBe89vmv+YH5sFmikKlSJRZ7mDfFh
Sm0BZu3MtXdun8l/fen++SW6XhdHXRwl5T+/dL+/8qoq++dvv5VfvOt4XR7H/pciLdNv1fGXNP4t
/fbN/3L929di3fqJ+xsjVPz2xVsX1XX36r//hW9zr9Pz9Mu68tPkbX1d9FfXZR1V5QPv9r46+pLW
STUOd/FNv79aeutk/eroOqn8qn/fZ9e/v9r6iVdHv02/Z4fmUYRpVfVXjFXHhBPCFOfm7Ue8OorS
xL17rdFjovDeIHevTfOe9ut1jPEHp3MzmfXXr8V1WR7d/fv7sK2Zf3/ql6l9u2g7Hee4PLlZ1G/b
oP73vyYPsMzJkw3cp5gcejWFfVWsk6N/eH5ZpYX/5b/uQfgZA/7nJnKxjtZ96a+P/mGlRXKd/sKp
rJKvaXJ9M5fLdVavf+FUPrz799E/FhF48/VXTuMGhqPX1+3RsvaT62fcp5p+LBWVRBoGuf3QrY1K
hThmQpmEcuNeOG936FPmtH+z7n7DZN/u/sB0C18uf/0W/nddVsU68p+TK0w/NpgiQnF6pyC3ucLF
sQBPDM7FDdfAtFvNfcubR01pP1M2hk64sfFmyoZ/f/j1bFjW6wr2NHpGNlBsDlM3iZQT62WSY64b
BNbrjj1qG/9HzWU//htDJ/hvvJniv3z/EvB/Xs1ECbYAk4wpKJ4t1wEviOK6MvTve2NT+A+ryJ8h
f7uAHdhvH+9g/vrXY26v48/p1+fUPJQd64JzRuXEDhBxrGAMTMomduAxc9gP+I+RE8h/vJiCfvYC
XDZ4Sv79dv+Zn7btUj7kKFN5zGF6uU7vDPA27ho7ZiYcZQ5v+fbD7mnfqvpDs9kP/e2oCey3D6eQ
X5z/ejl/518Xxfro/Bp+4f3y/z706ljCenIhjTs9MtHylB4r/ACTSt4TvcX8sdPZj/326AkPtl9O
efHuBfDi0vMjP8ugFMt7VP4+K7ALTJ1zIiHdG7qeMnrMTck4m3DgkZPYz4CtwRP8t95N4b98AdrH
RhCdHlnr0k+O7Jto1j/MiP+5sNGG5YXze/TvbwhfEcpeXWf158j/8nyiYSCTwLhuynsFuL1LqXls
mooyTqd26T+Y2X55+fkaJ8Lz8x+cSpK9+PVKdXYdp18KZGy+fOfaUfrtqPKuIVgQsudjIYwYWCQ4
/txpWvjLG9uc8WPF4Otx40e0s+nR/Z2Z7mfp4W+csPbwgB0Wz349i63ryB+e0WJS45iaigskA253
48RZUQquucmklHeu+WRPHp7Pfnbdj5sw5f7xFHrrr18P/bvr5NpdR8+3iShCfkMnkgjYwo3No40v
dAb9aMq98dAjZrIf9e8DJ7B/fz7F/d0LCIneFf7R+ToJnzENYBzrui5MwemdCeJbDFCIR7Eh1I6T
8qip/AT6H6uYgv/jzRT+87NfL/YX67rwq3XynDEpI8dMFwQQTyTfPGYoL8Bu3CbB4Krfb7f72Ogx
k9nPgc2FTFiw+WrKg4urX88DhM/XRZom92D8ffdcHEvKdB1Zgb32m/JjqiMhgyzyPc1bBjxmJvvh
/zFyAv6PF1Po7YtfD/37dTI8r/Br8lhnwqCMIA1w89n2fzkyxcpQQof+v/lMUpGPmdF+FvwYOWHB
jxdTFrx/CYa3/rp+RtGHddWVwIfoW1qfmcjAU0OahtpvdQ9NYz/o726HTRC/ezqF+90LcDE/uOvk
6zMaW3qMPADXdX4f7227mBz5MDq6l7p+uxtgizdDhcPT2Y/7/bgJ8PePp8h/WP56XXO5DlE2fk5Z
h0yP5XqDmdtpGKmQ+wVbFEVNf/yAJ5ugP2Ym+2H/MXIC/I8XU+gvX4CXgwr1szo4DOUkpqNdgt3i
uw2/AbZILg0kiW9fT6zswdnsx/5u2AT4u6dT1FcvwLU/X6fPmXJUUOBQ69Rk3xX4RlhFCT+Gdkcp
RJnb0n5oGvvRvh01Afv24RTr83//euUCMbjtwbhf+993IjWCLBAxuEm/1zK2XRkKW0spdIw+uvXj
5574rTf5qDntR39j6IQFG2+mfFi9APP6+jp7ziQCUwilUNQw7xNxgHhD6BU/NgWknqk7R3+iaQ7O
Zj/6d8MmyN89naL++vLXS7/9f/9PdX309X+tmtQvnjF/ZmAHmAaSZ/cqB/huwI9mHB3FKPEj2T3x
bh4/r/2MmI6fcGT6esoae/UCWJPC5zm6QrHhXjn8fc2EEoJhEkbJfXi7vSs0Bb1k6pSZ/C4GQyiw
6f/Yj5rTT1iyMXbKjo1XO6x4CXmGNErjz8/pCInjMYhFlmE7w6YZKCAQBfdT3JmOSTnQfsRMfgb/
/Rp2wL9/sQP9mxewC7z113sZ/PvyP/Y5AVsKB//WwdyOuVBiI1SX6Db7kfXfEv8Dk/kJ8jejpqjf
PJwi/v4FGOK522fV80HOkNYhDJ2Vxl2cuw05IjFlCErVvauEiGAT8oOz2Y/53bAJ6HdPp6jPX0CM
+9G/rpJ1fL/4ZxB1jqYPQQ1DiC3TS4lCnkcakoqJz/OIKewH+/vACdzfn08B//gCYqx3aV15d9X8
50Ndg99pmpIzYmyHtuhzJcqggplgx6aAP3Ye+6HfHj3Bf/vllAl/vYDg67239iOk1e4heQaxR/ee
ier6NvrQ9scoW6GLmE48msfMYD/0P0ZOYP/xYgr5+xfQVoPet5vjD88HOfLG8GMMXb+vGk4VDjKZ
UkdvGdnbwv2YCe3nwI+REw78eDHlwMWfv96lee2718XzwY9WBYPrkk3S9kiloZdS3OUxd1OZB2ex
H/O7YRPA755O0X49//Von10n/TNGUPQYRtWUUCZbVpUjx8YpOvjEXYvlxLYenMV+tO+GTdC+ezpF
++wFoH0jCM8ZKJnHo9sI+b7zyCdSjjwDPgZV968n1vUR89mP/PeBE+y/P5+i//oFOJHL9efnLIYj
jzmW/HAy5L5bzYRYb6Rx0Dcs8RPA/i6dD99+07c5OJ/92N8NmyB/93SK+/IFuDHn/ufr4jmlHqVu
5C23xXoDd22sk+gK2eP7gyHI42wC/4gJ7Yf++8AJ+N+fT+E/v/r1Kv62U/gfsyv7v+5h+PuO5P9v
5fx++nrnWPD/7EHh+4LMCziga9efn9F3QPcvTpci/3Sbe7qpLm/uavTXwa9Ajwu963CZJv8OzGb/
lr5dw2Q/3z6cbmb7w6/fzB/RTjrU1895uhFH9Ak8BHoP68SKaVKiGkfM0X+7/Uw6ix41pf3gbwyd
cGDjzZQNH1+AI3dx3flfnrEzHrKPErM+xolbLoRGCQ7ijR29+HOvve+aGg9OYT/m91OfAH7/eIr2
xafnEPqfHzz5fiZutq7W85tbJzbuTnj47c0CcQ/GZOidrd9r5G7dgNXX318xguLC97ssxq/Y8hGu
6hI3D9xD/n3A9bqsfn+lUbTCwAMxENqj3ZFAJ706aq/HV0iSS46yqdINA1lbpcP3SNKi8nAXBs6R
6Ui/ECkYUSa6yV4dlWOe7fdXgh5TNWYIxg5juJOMfb/k4zKNejdNviNx9/9HSR1fpn5Slb+/0iE0
2e2PjRMVaITFqXBdMIHMskmpjtllX9ZXuEgEP03/t8NTj/SBOQRWRoS7qBPiS9utg6L+1Ikqi6xm
CLKwWqR5NBSXhFSDvHKUCoITMyjM/rKgXcZDy+MmV/Gs5WHcnARxUaVW1FcqnWVOQd6GqZl+9Fxf
CauIo6C3kjb09XnqSUe+FZ7uOAstjTUvs2iSqELYia6lXbkowz73YpsEsi3mec7qK31oCLNMppFL
lRTlF5NUWn+ZaWZwyrKODnZTkpTYfepLsTTdvCW2I2r9E615VVosMN14RlqhCyvssuhCb53Wt0Lf
l57ViqrgVlInAbGkb3jlIvD18EpzBSsxhSaLFoQ1VK4IDYZILGTZA6pIM/OEWpVZuH1tbYjRPubs
4Y2O+1Bw0gWMVmzCm1xLGgbMjMDSUjcorL4tihIMycyzOKSFP3uYHB2/b1sW0K8LWcOhXfwlGKR+
SxZ8t4TIVSKwAi0YhMUal5WzQLqi/UxYzAprqPzcO0uTtI++DGZJ3zdZW37q2xIi0Ptl1x5AADtg
e0YImND+Aa2GphtD8smMSlcbAtdNqG+VAUqxM6GlbFang8ZsPeDtsDSC1ivnKjJLOWN50qXzJDbc
Q9NgZDKPm/4H9P6g1QTnJrA1t5GRMqkHLXJ6z/KcKpKz1HdS9iZMQt+0Qq9qyUI4mpNbDB5JeNa5
kl8TGuUz2mlMWmGYsWHN3aY0P0LklXCXUdd4eWKFqs6Gr7TijnElKt5671pn6J0vetOVmW4TVrV6
Yj/MZqiOLUzBYJPqo1pBfzyDvd5eCwmU1/uVnnmW76v0rwE1vHguPR4FB+QJVmdCSAcRgePfhjH2
I0/EV0+4A+lwYoBmdJW0tUZF9ELEXVjZSdz5vd3qcVQfWN5UoaGvGVuGE7QFMROlGaSXNoU4Vm2e
JdJzXEsx17W8MOsXXKbOrAjM4jatfHsU+/J2a2xqz50V6tDuSsd2GfvwxHjYYJOWy4kZsTCqPcuR
UZfNKA+Zc1L1SaNO+7zS2VlVt11nHtgVyBVsA4vGbXhZCFrR1ypQZ90mWzmN4nHpStcS7iDtjpbh
ZewEeW0lplN+pH1RLqpYZuuHBWcH2fG8ELoKiVRsbHKbbMaBxW2fMqGDLBmG3KZ6213USmW15dNU
fHmY2rilNpWRQgZQvynzgCzs3WSRRhWyZhiMwLUGLaxPiiIzlk7N+VJzIvOyNBiZx5IPpx4APiBC
aA/eIX6TEsB1KaiAcHPKWMcJc+bnHPJTOl2WuHZoijK5KotkCNcR2qVK05Iu5r1U+mBUkDI3LCKL
NlqUVFaYoTjuWKKsJPXsNCxkf2l0QZNc9A0vpU2SOmJv8k6TLcxkyKqgs8x6SIe3bVp26dIBg+O3
6ZAU1UK2tPc8q3bavL/KKiIHizlSk28Hp/GHb9zPM709IaUMe2o1rUGGD7nfaM21S/LB/dCKtlGm
FfQqCC9E6zPx2k8Izd8mZiw722VuKgO7jbhrnIXE6Htmt7RVjt23Udq/Lt1UxPNOdXnRL9zBZ0Nt
1zTx2R+BllayWZnCjUVm1YFhRh+8IeK+5XXuQLtZZniisAI+dMOnWjE/mrmNnuiWCDNXCpsYtaep
VRZFbXBWuYR7r4tGJcFS9mksTvAdrjksPK1LncYOQTn4HCVe5ZwzVxTRLJTUhOooidRU+tozAhXE
q/HOoq6dZZ3embNqaGIdVt3TtDC1aoM5+jzKWdzxy5h2eS++JVwmbXGSZ3Gk+bOUJ2bP5okmcs+w
a+70gllu3/TJyvVjTV2bWmzWH1jRhv23UOqZ4Vpd6hnZZ03PMmb7XpLnts+70qvmJm218hqejVHN
jH7wgmvTjKLkVOMOfBIriYOcnWtdksnc8t3BS2cGJV07D0UVhKEl2rJObRaoJPpDsIG2ViFp2p6y
WsbmSeu2MbF1N6ualZc0mvZakt6F9dES0yvfeYnfJ5fwXbJvcZAp88ottNaTdp3pNPxUCsP1YNMj
0kSWDLueXMAr9NlVn5gmP2u6vkwXvGa9guBKXz9VlQ73aOYnutt96LOiO3FNwwkXWSp6zIuGkWH7
WRy0+qlnJMV7n8TUnKdVmygN3pFby+GzSjSng4cJlqVWEKlUhMuWljypzsuceVQus8SnUTYz29Ab
eku5Op0PWlVym5TJcNZK1fBlV8ZhtGoz2JXOjozKr5V7qlxNN/K5EZgieG8YPK4/Dl4y9LWdFwHx
Vh0vNQ+iq2jcLULGo0xYJSH+YFiV3vL8D1bVgpymjdvI2GpMRw6pNXSRnrZWLRJUQq26raScuUKL
21nBexGseNdkml1lmZSu3WkhYZdK9kDWSrN8EJ9Z4VJ/BeZ62Vw4tCKz2C1CdspCHQ4padsu+Ktj
AVELPU/z+nXG0iw5H3pF+wsZ161vU59rTW6HrM2Nk9YhTXfepwb1lqo1qHtBdeX6H43Id8P6ogni
TJXztvXSqrchHKJbZT6pHPU5Klyn/OD4VegzayiCqOthjNsqaSzVOab3oWyE759IUWZtfRobQspV
ExohdxeqwzF+9qboI80pLBJXRvo2VaortVlUcmgKa3CoiP7s25ZVf9RarHzLHxClfoyNmtRnBonT
bqUVvHIuNMerrkTXCvGlr3QjOmQQt9U1Iihkg6BsEb+g5wt+4sQ9cxLdCzXlGIu813IkOcNyVcZp
PuuMnFhZZzQHDMQuvfHygJtUCGIzQ01cqAA3hNC66c1F6LTeSeKl5UlqkNRSHEp6GLh+gN62LRzX
x0aXnBActIA7PPabbPoZmiObpmqVucjCVNmQxm7Rec1gi8opz1WtqJXGjpppkqcHfLhJTHBDWqLa
j/MdUJ44Uzkxw3UKvyJiAwK02iu90xCqorP7LnLOCPHyP4hs+lWEk2i6nRWFbrtB3MaLIA/KcCbT
hJ4+7BTs+K5SoZ8P/quSErdFitFF2YhWqcs1X7WB883rXX4a1JStdMPnB/yrbfYKiRoYOso5Miy4
sEvHwaFtKo5WDwGWWHwLYXAzq800Ui7TCH7lMu9UkSzMXGjhAaLTUEcZTMKDNChYjMPZ490Um0uT
Tt9lqVE533LsssaORJKEy4KRoFsgRm+bVeiHlWNXRTUgPnX6aqWcgPSfHgZ4d+kMJ5NxVIrx8YKh
8Qa/zVl0uswdxb3R8fEcBGTLrHOLuLaTSPHiIkd86MYWzznPnyji0iQCXZwGNBcuMOX6yPkNzjLu
9ozlQpzwxpeB5XhdXy0Vq+lVAu3oLdNSh15mQyPtytd9fvLwurd921HMcUgeccrYW6cUzgdvk9eY
K2uh+8aiNyk5iTjLT13Weq+dBI7SAU7voYXEDoOOQB5HF8YE44hVAw8Qpi7GgyTnLjwtq9P18DKT
QTd/6rIYVgVxgiyja4dMUI1q0rS9nmuL1nMNb6a6IDpzUy33LcKr7PbqoJ9GQ+O8f3jsN6oCBhYH
7ZC0MpDrYtsY9szHgeDEdZdlUKhVUISm7YmksFhWOzZXCZFWGmj8gErYQ1WZ+njYiSIMQ3yyTdVV
JZxfLrRFpEfV25SxdiVlX89YR9i7SFOhTbVGLw7w8CZK3lqsRH0BDeBScMNkOGq+TVYlBtwQZvrL
1BhCsoyDpoVjz/o0shiN5cIkrua4Nh3SephHURandtkTo7VMUgRudWA6OyKF1IjA4hkSFWgQnSoP
t24cN5PwquqAaq2d1VERfWzqvLH0Pverp0J+o6gQ8KJTA1fqqYm5DQqPVqwu86VSRVMs/DDObbRi
t7bow3imjLj8WktfRQdUxLZugnzhDj8EoNBKsEW4ynJCVjR52nm5Uy7bsCPvAs7aK5KUbWrXda1Z
yN3IQxS3dfINRZNBHRIYQBQ1prkEElKN13D/lm5L56yI3TeJFhjLhFXZHxDqT0wEyVVcud25C3fu
7cN7d1zOloTB5UeDDLyakak3Sf1NjdhlgkS5dKplnyLoDCOKdJGflu8jwRqrTUq6aLXMmHVB2B3g
L902s+O6GdNhYeFKId0l5ChuG8rYcRPN9ZquWTa1Oyx9VQ2W2cXml2JoulXvi9ge2iq0TZr586ip
2xMZSrkMiW7ODF9pFqubZlY7LCsPiMCOnI8d/WMBSnKk4qQ+UZ1pJmEcqqJfannX2KZeZ0utHNZN
3BzSnDvog5JAjmNsQ0Ln7zTZoft5XKfl0C8jv2B2lzByOnhltQoDXfuz0rzynKI12NIMtyqfqrRB
WjIYVzESxw1n2+inwk0KMZj9Elk1+Hh6U4UWj9y1CWy/PixjN3tmS8gUmsbhO5vop8Vh0imnhVZ2
fkBbugQC5byOaGeRqkiXSazCVR7J0k6ZE9lM5e7rzuzpsioDaStSkHfZ0MvFEOV/iJhltotAzTZD
Gl/EYehdJ5o8pHW2OQJv2xzv3UOVAkUu5E/EJJ1YxXEOQiqY6b7O6WmkdWL4S9MiDQrAdcI3RmaU
V3FDZKrbZt+SA1yZkodqHY9ZMUgDkqdQQ9tcCVvVNZGhD4s2NZpVomXJWz1v1iH1miUyCJFdeq15
mmh+tXiYR9sGDjZmJGzA2UW928Dh04kN1+OyC2XnkQW6/5OvkRa28cwzCtLZMTcyYuVCNh99lIs+
PEx3W92OdMeACvUq00QPNupU2wumLExdo+jJovYVWyLpzmZJ2rFl5KXgdNlGq/+AHniMjY3gSshJ
UJX1vEOyB6l03THKM2NQ7YUWoIpTDMFnj3bkgHrdtzw2ZsFxPymqX+M9JJs6TuNZEdUqJwspUvNN
oheI2iqv1q0awTjSbtIRB4z0XopI11IBrT4endmmmFbc9Cm890UriDsjZs6WPdKGc+40gRV3Ir09
xv5Tf2yUyB97+5aB4BuFO8ugxqdp4khoTdllDIAK37Vcr2+uWjyZNbJX/wEprnCvzmiruLqpMm4Y
DIW7GWrBnGExOIk3L/te06007dQ8dDpHe5IRuF0XtKOhUIlBLzSb7MSKtm4vlE8XQdvp56XuqXOZ
F5mVIFt39bBM7kIIAzhuPfi1MITGRCbjVsqhDXSyYI1pzE3PDC2iO/mHsMyNJ3nP46qkjsALSp+S
8XIoti0dlanHWYBr1xehLLO5LmoxK9xA2V6LaJ/oXjqHfgkP6JZ960NEPXIOLKL6ZH219FrSqIos
VOobplU5In3fiZZHK/hF8SHDtqtCcXE8+nZgbXA5jT613sysw8ZrfLbwDa3O39DUyHsLdWsVVFZX
lDyfRR5zOgtZUNW/D9ys4/6BBe8qU2QQxjo31itQjJ8sWA+Z1g9NTRds0EqU5+LOTrIoW+RIBNhZ
YMi5GILo6awdIz0oG1zHgPaMieUyhihmeguiuTT8+ZgCWLmwdme9b9B5znt9Ftd98eQtiTwGNj4S
VLCahI/aaGNLAtxaKNrxhR/ITw2J2gXtE2HrsSpvTyv+VM/sw3R0lCC+qJcY07KxVvpdzbWULwiH
M86SqF4hboKPGIXDstHM0uJaps+evDOVwulDNEfg9Cei9+3l+egfCPSh5LBOvTerZBrbdT6EJ2WU
6/OHSe3qbbCMoKCARlHYi6nM+ByJXE32dOHHMbM9X+OvW8Nvz51O864iFocH6O3ZlJBQ+H2GMfaG
6JPQMpZpo7UB6LHU5TM6VN2l8OKvYd5VJw+vbARp20LA14dnJ7E43Jk7dS1QO2rDsO6HRWb61SdS
J3FlkSgJDlj2XTLIPCBrh0qahEcxHtzaFEVzKOOuSFy6KIknelRNkGKyWcr4Hw8vZ1e/IK+Cjho4
SUgiwTZs01Gm1mllIOiCRAoyAUW0GJAG/kq8OLMbpynmyG81i8DMDyVod0VkbNXBwR2GojOSSBPl
rUTlx+7Q0QXiEjpvRKstkpx/6zOvu/AieShXuI8cUpPjFbeIvtnUFU4QOFAXJaFFK7k+wy7Ponmr
F9Ripluvcr83ytnD0E4pjul1gRvdkNVBig4e4Ta0jpY7KVZYoT5menZj0uuaGaedzBwLdej2iRYe
1GDXkRlD1wv6osQEzoTGjZkSs5rXWkNWOZzCpRanTmTFkQoS68lLk4hMEeaj1ouAe6KddcSqqVeB
WFYzb8kyk8zCuM5Ph8btbJKl8sCm204qjKllLA6KeewIGy8umTieyieo7zaimne00leJm/VvazNy
9Flfx8EZ6JUXzlA4K1ZK/RP+K3+iehnp46qa8V4VXGGwI6tlCN+pDbRqXrlRZyOhGix6FHitsCqG
A1Iz1WQI0uFa4284NAjZpkF0ZzYOGiB4Nm9L2f/ZBFHmXWZ5XQan0s/Cy4f5uI+YqaNGgUwyPNCb
mv6GweNoWePUF/CTsiQ4c1SYzM0UJdLKLLOnrwv5xjEXoUM41ZSFHXdqkUuRzQfq5YUVmW5DLM1J
SxQA2zz568kLg6XG5oPxATU12Q1hLR10gmHvuaipLxAmqY9hbgazykvEu4dJTU05GAZzgO4ZyAWi
7Wk3YGDgF4fljlHNY6eqTmUpV4gtxFxKhbio54GdZUN6QB7paM82rRCIInMJxxcpNojLVLf4iqNC
HaXl3MjM5FLTISaWJ4vqZGhR4HVCSs8MVjsLtMARx0aurp/7nfBzyxu0+G2UCFT7otQbDuiFPVjg
WhtkzhEIwzaOTbWbVqszwyqhBor5TMhkkXSDGdm5SPu5ixOaJzIu/EWRCTd6Kll8Ha5WgH+M22EZ
MhnbZKtAuBytIu0c7RI9mv3QVSgKndto2hpWpCqQdaDVAQO9s3VGmmOfITiBUIBMtbvbaZ0Xpu1c
9FH4zee1uSjhMKzSjJRPFeaRlED+FlxHTmfqcvCgTj2999t5K3TNiuKI20ET5aukN8IDfunoVmzJ
FUghuMcmJTqBEhpXvaEQ/GHIh1zKdl4KTbwOjCKzCXHap26ZkQqKhRJlUuTfp+10fjR4fq4b7dwp
ubPsWJgvOt+IFogDEJKiQ+2sqNiweOI+HYmONQ/sUbQojZ3Dm0vjelXzPHO7OcsZn5n6kFs52nbe
epnvWDRs5SKq6+SpWm/U42Nf3bhOBIyj+7WJpxN2lAY1iEohZyQVw2vooX5OWZw/fX3jEX8usAlQ
5Z06OCzrq6RWSOq2rOdfFSddbAc8cewu86v3qSDd0kGA+vlhVPdsg5uGSHSejYm2nRqkR7yCF7Sd
+3rzjdcpPa/RxYI0m+gPJJ/2UxK4nM+ArcIat6EUcYIEt86x4XzingxSg2oxS3MWo5J+QJ9MnWKo
VCzqB6mJPjEcT3NE0rdzpcLsPDDCJLOazCltGfIKjWGOd6k1bmBrRdoe8HQmbXRwdUbaaFJHjySy
9hCb7WUWgfKNrB7aeVWZrUXgF69M1/UuI6Pr0F4ch01qJX6pX6VSmoMlVW9eksbp3pCyKM9ypn1k
UemeNH4fZ5aToRSOmJZoBxDaoydQc4e9gyGXqPeP7zfk2kEUaQqkG+e0qr7RJOrfN8xQB9TEjgMN
KGBWxxNLJkdkPhrBDSKDjELkb8DxsjHC0wxaeKEKh5+rxuNz2vX0QM5hx8sc6Y2XBdwECdyYLAq9
VRmUawN6uWCLskJpm9fCXyALRWdK1eUC6sO1yxad/1HWJcuHt9KO8bwhjzAWHhlyD2xCvhZDWDs+
Otpy2UUXNKcNWZZSdRdGWgzKUmlUv6n0She3NzT/NBexF2ZEmOihGOtm09aNgUZt1xBIXMSjeobQ
Vp2VlcFmMo6KWROqQ1WBPSIu0SwBqcMuxqmn8Z7TTb42JVobB0mbeZbnkWN5pQyukfLU3+NYRFdZ
TVSIRY9m3K9N0DazrPDdfKYRkV+nPQ1Li3hZhTMWTlTNG9L5qYVG6XTmqk6tH2bIrsaBMCBYRA4K
/ED/zPY8y7SJkZRumjlrEJhmQ5jROSLGlNq4UYg7B3zxXTaM/gSKiMgI6VCnE9OLzcZlhj63OQ9J
Y6F/ZfgTBzWgZJzKw2o1+mR9CqcCxUocoMYWhl++vTqaRUPUDKqZo5LHCjtBtrW7jqph0GwFDqVP
J4cbbxHnIwfN0fMwMb+VQFW9JkE9LzM/XA6osP1BXPRbO8wNAvthxu1qJ/yqGiQWEC9igZCy7aWh
ia5XPYn6uefV5TVrBEfLsNH+8TCVXSccrssmmQmCpWiLVvpDP2/QDzUrjcr7RAsS5AhuGPuW89LQ
LihPKdqatab+Ax2ifJagB3eehiVfEuEn73K/dOrZw/PaEVv4ORxxD7BGWhyp0e3VRwjzeAovYUGd
0pvF6H46ST2HWD0CzvnDpHZkFul9hS47uPrjxRRTjenm7uCEYaEvUr+pL9FbJuZujPYv0udJbvVh
3R0wj3sIUqIjjEQhA/ekTYsmXhviwBeucV+oUk/OCZj/kSuc7VGmp194taF1Bwzdjk2A/4bKGv6B
bBwFsttgIoCLqqQP2KJzSPqG+a68Ijzk31yB0yhWjP5QJOcIyiinbm2S+KT0tUNB1Y43MlJXOKOB
gtRYyJ2IGVw9k0dhwxZu4uV/JihmvibIEXwi+G3HvR12gTsrayJxWIPlB0R8V5SAJX7pyc2JO2yk
ic9leG0tHNmzBUor49km3Szn+BUF9cqNe2EeEKYd+4d14ozm+Hv4QBRZz22oM25Euhgytmg6LZn5
aEK+AqLf4t71ZzqO151ELX36XkHlAPrWRE4JR3umh6Vqs9EQMQBbXW/Di7DXynaWR6WB028D64Pb
q8R+amn3CBPaQfE7mG4qqDsJ+I6bmi7aii8QxPozwfrubMhVNvt/pJ3XbtxI17WviABzOCU7qCVH
2ZZknxRs2WZOxcyr/x5q/gM1W2jC/4sBjAFm4N1VrNq1w1prl5pRfTGqQR7UMM3e9xDY/EzVyz/X
b+uFW+SggEmFikVvg6Bt+dqv4qkwmcXcVZl2mO00vxWdI06zl7Qbn3EF82IbCSE4rHxG+kUA21Zx
DJP+zFwWvXlQRlU81mMxnJrYFE9NnoX2ru2EkkEAa7Jon83WWAXlpPc/qD475sYveWO9FnzQhYui
LfWt1Q+xwCY0FT2yw5iG1kMN6uzUZ029kTJfuqQFcIR3gMJCrLB+t205um1BXnbIZPzX1CEZ+arH
lwU5nr8TLgj5f/6KvKGki9QjiVbX18RI7bAnNzEPBAvPEZz+naW4W/2b5Sic1QH4cIQEHkU0XmL6
uOdHpVF4Mea2MQ/mZIVBWZeVTwLW3Hh6mx6vr+di/yg0wMxlLcvsEyrK56baQpLYwVc8xAOYbT8M
gQjZhVt80prys0jSfnfd3sXSsMeh9ECF84zQLFrZc/S4deaWvsMYiW8q+Lgd8P+i2ZlSGmLjY134
NIw5FvDCl+oqMOxzY4qTm2WTJNph0ovpy+y1zbc8m4EnG3N0S3JGQ76c543w5w2jSwnZtHi36Ams
ObB5p0gYDawQkGf1ruo99c4uHeuIe7X3ttdMu9aCGnt9W1dGkYuhI0AMYPIHjb/1UwGLKJWVEumP
xpfwxrlXv0wn79/yswsTqweiDC2r0rNEf9SdIHqntb4y7ezn8Gv7Tb+/vpjVk3thST//bPWoRw6Y
U/1R+5je2pVv7Ykubl35bx/qwszqZdedJCnLgT0T74tdslO/DCdtI6vY+iyrAxjD0IZlC/nMDurA
3JFt7ZXD9c16Qcq+chYXy1hu3Kt3JdYF/d6aZdQ/6w/18UC/PvW7b33u279jxY+fvFO4U05t7VvV
xql7OcvXbC/e5ZXtPFbqtIWj95iER2neNLDw8k9ERr5UrFtNpzVrfbDcfWicNEPxFYuin3pS1Lu5
OfCbd4O1d+2vWeLD8dr4aSs/c7Ery5d59cvURgnhDnGGIudXPnxuiu+d/HJ951fxxH8mqCoSwlCI
pgR+bkKPOn2IS0yI1P+a32o/vB/hLjyUG0H3m2folZnVbSinJPaiFDPl3/SmfJ6elNN0vL6SLROr
m6DYVWvkOUeo24f75ZhO/lYDasvE6ia0hqJrM2CZx+62ehfe6qf6tAUNWjF/qCovTvDVTq1ugozM
ypEmNrSPhef37/LJn2pf/qqk3xlB+lv99b9t2+r0N6GnKm3O6S//znfKg3FbHLc+/grYfLmmZV9f
nWMHtGalJKxJ/Kje6cfyh/1pSPzxFhR7+xB9M2e/fYo2SlJb32rxz69stmk5yijG5jQFyqNN+acK
vK/2t/9t91ZBTlGFWe1l7N6wH2/+O3TG6bqJVXDz/w4EaRutG2R510UWNETmvClT/dGRt6XyxTW/
WMPsG8P3/83M6myrZSiyZMZMFe0hWCdUS6sgNo/XrVwcb6IKCE4vpAlWpi6yLGefxZHdKDN1/u41
blT4GiCmz8LVp/6opCIyD4hcpNHBcdP4RhmbrNgBh23/xqk0tSAsBu/n9d+z3lwaOvDq0WNhLvHC
P1r5pWkYpZG0Qvvuptngp+pYfJRKpewsvYaB6szjRvyx7OLrtwZ7ADbJJ5aqN6N2V7d7ntHTcFMv
+hFauWf6IomhUzvCmTbc+vrloA5smYhmUMAnoLpo7najSMIEaOj3vgFEHgVAEjr1tisVGLmBU5XN
FrzhciOZRoLmBEqXNtSFdcCYhZEThzKrfhh1bsHK1gs1cBX0aMBut36VtJXcX/906wtODsiTRbYP
PIakdN2Ma5NSUefYiH82uhLfzVEaf7QVVby3vNn9CKu/fJcVwtuA9118P5ImyrhsKkIt7oVWS25k
6qjMMvwpYJHt69Euj9Qe9eD60i6+HqqUBMHLfBePdGadnymV6wxRrhU/pVJ7FbzPvvziSSs0j7MC
z/O6scslLXU+IH02YyHhJaxupFuReLi5nv+skFt5JxHE+VzU1tbGreMMNmuRBlmEbugRgBc7v/eK
8NLUhK7yLY7K/lAptvW+d2LtJgnzh8Ht7RskZ8zKVxStD+auHzbKJuuKAmiCpSFGWYHKxZKSrhy1
pWZprUSh+62OeBb8MoVR+tMZ1c58X5RRZ/uaK+NY+vWsxcVX2RWFvmhNhKnyJ8343zY2fcUAAa5J
MY7qBiQ2el/UM1a/h+dQODIzw4dWUZIuCUTaOMXR6to+/JzPoePQvy5MbUeHTzZBCBbC81WT0/dF
GkhD/YFC0k0ioMMEP9W3oxdNAy9r7OY21xur2hWO1vZ5QOVrKG4mE4Dell7HxZUnUqEMD/KUPyhc
rA5OnXnlhKKU+W3qbcQQLDee7vpJF4/SzbX+IHu9rLcqFxeXnjoM5S+LK0gRCuDY+TGSHOCIeoj7
rdLYNFohwqeP4twqRWycxGzX703gzafrN+Ty7HLn7YWPBlQNoMuyEa9CCaEPfTZXjfgGFdsKKZKa
TbaPqQpZN3PXus4xGwxtOsWwYAoI/HohdvpQTvaGV1hnlEDVYQAC2GHqE5jYNYEV7JpQEDtQvtlz
2MwfulYN5W6QZOinqK29ejfLoS5pOFsViWCSiy1qyoVbWqC/4McXoBJV+zWzQU0quLrUFB/mFChJ
oNfJOB6setFnKjo73HJMF+bY64WWDR4R9obrrK6IG0pkaAwnfaDLlDl+3xRh6itJ5SH1wr5/vf6R
L3YX/BrcayKspSMNUv78I0NulKEVdco38KvT56wzuqDKjOJYpeHgu7Pd7aYsGXcmFC3/uuVL3wSU
Go//3z8gzlaHeiwgN0gzkw9GJJUPMve8d2afeB/KqbMCFm3eoe+mf9aEGX0wteivrrX5Rlx2ca94
0fRlcqRHIZu6z/JIvDrisCBSUwlronEeG2gxsZHuK31Ifw8oYd2adfg9plG08YKvtxxIJOBWqnbE
QUxtXcb3vTZKHXuJKDrrQVZl8akJu/LzkA9m/3nKu/nvoDutvcsB2SQfRDSLLZm3C+uwERZaK/bZ
etD659YLu6rT3h3GBwpb7juRxUX3q6l04GYxoEbVL1V9zI+T2Q5HdNea5F+/OkgTXnZiz4VTy+O0
2nIBzhVaZTw9DCRHWhAluntboEyW3ho9OmV+2WbTh6LRqy9J3di3RT/Fv4xSjNaGd1u78eV3LGxE
yryUTzmJ5/ugWNrgTV2tPtRNKxCBUe1KHhEXySQYzhCgndrl1b8VvB2D8imS28AFaN9fUlK6MVel
YurVg5eE7q41e+/jXHvPbp4qu15w9a7fsPXpxhxNaiRS4XdCnzZXBy212llvqOM/JHNM3a9vh/dz
E88HxfNC3a856HQToE9ft7p8wNexPixtgBhg+yASLnyp1bUOU8uoHEKpB6MrOmM3jVbyaJmTsfUm
vmVnUa0EV7zIwK5hsQjXuLGMPQM/2Svx7UxzxAmQDZRbTLq1Q2ZBBlhFAtNlXANt8fOT0rQTXcSs
0x7CdGz8VBPlfnAn3Y9UsUXGuLycmCKqd+lV0jNd07K8LilM0STaA3J25Ttjls5dN5jCTy2OqJqq
Cwy3nH9lvZdvnJXL6wASd2EgvwivQJs6X6TWeE7WdLr6EDahcygy6ai3NRGH69eEr1+NLm83sJlv
WLRVkCy8rBoB4bqnNqSFmja9Gj44UdochO20B08rvL07RarvOPW8wTO/uA06OAyOyYKE9xgyuXrp
wkLt8wllxYek1LOjnCgrFcMcIaPQNHRlVXtfld3TP94F8IRQNUiaeM5tdc3o0/q0iJBwmR/QJFU+
pplhHoxm2sI0X9yExQpsIeZDwRUmXjr/diJ00qjr2vnB08Z2N9UZolNpNG44TP7S9c2mUMBdAKpN
V/sSYG/1xdw5thl/E4pU2jshJ6XagZio01+jDR5DRZlO1UrLN7oeyLhvJMiUPc2yt/IYkc9JS35P
ImmmG3vI3DDA10a58JNihLmfKbnu/aIV4kwp9P+5FU+GlwhUqZTIHqTnm93YKQtzFZJkYMyDyD82
Rtklwi9GpO+Osoo6Cl0JVAQtGCYZWelO1G09jcHoOFV+F1Yitwq/mg0qv8cGyLEeBQnqKPQZbTdu
7dM0d3XU+KK0MjRxUGDo5zIwMrPqrZsuc0rF2SFJWGu2j5qmnTpUJrvYQgfPkPk7Lxm88UNGn04O
UDqSsU73Vt246R0yO1H5FCd6WX4paieKk5ObontaBIOtijj3p2KcwsivNF0oyFd2Mq9RNdCrzAoE
KJiePEdp7djPB6uuT1Q2tORxTnRZFgiEVmSu/jxUkd2RKVEguclVa5o/to1o5ZGszk3/QpVDPSEw
w7pXPgpr6ih7ykYmBzlqcfwsYrso9nEmdRJTr5od/qaRb3g78IKIA8m3nfwtxzZVD3WUDUNg1RA5
HozZk7VvwHLMASGXMyK5oRm1aOZlCBr4jVF1aehnRlS0ezNpNSS7HDPtsg+tJrIMPbsunYAmpPAz
b8LQaPt7tPbC/HsM8Ffde6OXWZ9S2bXed1Wl0DIGWpJr9YyYX2IakkNSlOFJ05XyT1bVCIyWtT7G
e5EZg3WwQjezjp5XKOpu0pux+VKhkVccJ0Ld6FhRl59OkV1lgOTgVyS7vojCZue46O8GqPRmw10X
GtI8ql7lDYGsjbbcmaKv5G3Cq+t+SV2lc58mMXlyBlIO7mY/wioIg1h2kXWMazWPghDAZH8gHpvT
wHIbpKyyGQ0Tf+Lvjnc9GnwhshZxglaxb0bl4Ey+bg9uKjnsqRrv+xoqYOV7wmunTwrSgvMtHamw
/Tj0nR5/7/XGtI6DcJ3229xnRn5Xw7EZoC2lw/wzTDTEFMO26vKCoK6ZrNSn+NaoXyOzTmwf1Fxk
u3vTqRB8KNvSBFthj07+XpG9aSUBPH8ATD4ivY1a+GY2qbrhu4A6BfIQopFf+QnucBrJWrObpKZV
uu9MY8zvy1aZqz81aX566vh7rU8ozdWWGsSuhWrkoENn9HWOX+kPyNdNZVCljjUVgZppsvk+JUTF
+Y5PZ8So5s1OWX2ozMhpJz+LRS9+1PykPPQVc4qhMWWNGXu/oMGI8afZj6OI/NAI2+mQFziC90kq
8vDUaABD7KCs2qRFhtJSC+2rm0eJtaf/nBAGIVCdzJYvHavjZdWKUNFu+j6Uxe/CtMq4vUn1hP1A
9JeM6PesdW68LyIn9H5dfy8u3kQYdDpyKCB2SXkvpNdYTBLHRqZ81bKmcH1DzU0jyKQc39tZjMNR
iyreeBbX0Q0SATDbcdsLY5iju3r4JzQGh1oq+fckcup2J0Ldk4dOiY3x2R4BlP29vsJ1hIPsFlga
jMHBQfjlJSl8lXEVCagJT6YSc4PnBZ2oZPQnHY3CvUtlj8/R08TpCz48IIpjpFuj9v36L7hYMJqy
9GaQ6+XVBCy+vHKvfgGozqrC8WSPFQK6j15kRL9H1W0+62a9iYF7wxbkeoqaZDqL1NfqZTYakOhT
6ySPXZY4N2VljfqOunTb+1Feu/+mauYscJOFoUzZG+kQ6myr1E43J8UecbqP2lB6Y4A6r3c/RFb7
aYBLfDSUQv9OmJvqqKVm5eP1Xb3ocGCcQgLwqAWDRsqxWmoMwab1iBIfp2gQX1EXo3xxaMIRDpcf
K4XZ7bMwQ6RL4Ql9LuUUjki7RVXeOYE+m6P2uXeEMm7UrV8aC6+TEfSySA3YjoVYBTF9tSVNHmth
GUr1IR7S3oiPkVWooggKl8jkEz5rHLNDO1FioKCTzE7te0kk3aewcJDQqhtATyhpCTWL2c66cMMb
CoKFDWwQJR6UnqtBzf71PpITU9U38L8WQPo1xNtTSsQGRaE/jY1W2sfcqVP9Zqg8IiEipGgr47io
whCbwv5CWGsh+FAGWS7sq+uAwnoOhddSn3JE2I0PlN/1cQdluqkO8VjnWu4PEObyo64rbaL5Di4o
/BRWqJkepOUk9vH6ObrwDybSYg50Y8ZOUHxclyfGWtXD1nTip6YRzl7L0tFH2L8/WonW7PQ56g9i
tupFBrXY6FFd3FUaR4DWyQ7whPz7qlTPx1fiilfhibSMeBOYUSTuKuGZo9/DV87/sRYAAZEwmj/4
0EDf1sl53g7NnBP6Pjmzk55A0MYnu/GU+zhqk5Pd6dk/wlmwt3BIcfe4Icoeq5tQKJpsRTY2T1qL
yiZq1n3+AI9cyF1bl4jtN7OFqomRC3OjB3G5r6RAVPcoZbKvXMXzAzbQxl1c/fhkxb2a3NaJpxTv
o7iYk51TJHO4sa9vHOjlSYM5hqol3GdvZa+gQZYP/SCfFLCA6tc4aYjbm9otyjuEi83klgqBOgXl
aBFm5HnbjjsI2X0coEqSbhUp1g86qR8qDqRNFGCoIrvL5ry6XXmau1HaD9HTAjnfTZYtTo3xQTpG
EFLTurl+dy53muwCKQ8qx8QtWDw3Ngo9ckUzeU/uJOtvZTVon5LK7jIiqzm8v27rpXN05llBT1ND
A1AJVo4m2mplwi5az+6k8pS3RUhe5ViK08RBkzUendASPtD0uSS2z99ZaacqQV3DO3+oatp57ypD
CcOW5o/ulq3vWnIATpggUU6Hyiw190a2faMBKq6i7DYHujY9dR4B/bdodLcYlRebBi6cgIBqKCSL
Rc/hfNPaMK9nB5HyRxo5TnTL2ai/uySF0R2aVLayu75tl9YY5AzyFBrDSy9jtWtGLtGPjHL7EUlX
6zGKPWBltmLt66pyNy7Ccs7PPhAy9iB3F/YkzDjaOOcLm6zJVKWwrce2zrQlGwt3cT03N3lWzzta
Kaaf8FlPPLvJPpzN8l/fMcyjXkZndSlDuuvOZ2eBGkrj2n0U5CMxHSOvSA9Z2EZk4mjZb8k0XVw0
9D7wcNTy7cWusdpYJGHaBbytPLtW1wZmP8P07cLwli1o9nVaJBs4m7U9Ts2i7IP6Mw+VjtHz3U1j
4U3eoOq/et3+hIRueCtTu/s6lDka6la/8TZdWFuGpFCxX1SC4eRbq9pV1SCASE9hfHZaFOeOs4Sa
vXNKBEF1p4qr/VS6w1ZFcF3tAa5iL1G6tyiOLt3H8xVmfSuHLp3VZ88TxSfYs8Udwvv1xoV4Y2VU
p+Ht4bSQAli3A8LMjQvTLdVnpRP9g9Vb4x4JhWxXonyOuKlS//m3C4gykgo7mwI8NX/ooisfiday
R0gq0ueptlGz86Js3/cTWuxJPf/zR6PLwkfjui9U9/WRpBDF3sqsfS5GWx7Vah6OJCXvKwLI99OI
KPo/rky3EXKmK00SAOluXaYmiE3qyZ6nX+MwpH4Dtv4QIhgQ2KVd/ONDA52F781OLhV+oorV0UAE
FEyDo4/PjdOVx8jN51OMqPE7lG/Gh+urujgffKhl7D3SCHDrQYOfn0JR6fZkzFaHlLuXPcEkRYPf
iSt/NtroRsIpum5uiYJeO00Yb1wvqpvUo3lI14feUmfwCV48PodO5TxZiWpRQxvVIfRl54zFvqN0
lfgL9Cj8R39JExL+B20xrhzP0bobag6VCn+0yJ+9klfOJ4oTDEAC4T72/SYx6nJXF4V3+IuIYCy9
jeW/vwpLpF335iStCX9iezdhmfZ/na6bH12UYb51Ybnlvy7AxpDq6bMSnrC/5P/r1VHiijJNCOVX
7abu+MsG4jafFCeJhRa4mRRFEzjzxOSi/SybbDhVYwy/pajjMjpNwhK96vcxh9GvOrfNd20fJ4w+
SayhSNq7hHdB9zU1VhWG0qCUnGtMUzATJ8iSLPYUuOCyo4HCrI2q/3r9wKx3csGCoHXNC0A3m7nd
q6xBbbQ8n+wi/DsJbbovqWDeZN5U70fdTr9bGkMrrttbBxA2lAhUD5EwYTgiV2MVxqtdpQi9lsYP
Uc5JAC5k9BU5p8eU7tdW8rx+ARjeTB7vLjgzPIq11shEpK9ykId1funC7O0/leol6IOEU9gp2a4L
KSIw6oLBFwc9sXgNA8T2DGv045qnOgq8th+LLMiVODGSXQOmy3w3e6bsfNyvm21x/S4KEHAoFwYF
iT60XIAaK8/Oyxn1maiy58702uGPXped2BVTnw4R0Y80lb0RNWr6pw8VpAjG1mzDz6Ha1kUQukVc
pzcJHbC63OirrRwKxRjiSmIgNtBcSMOrOKEjM5oVRW3vnZJARDd6D06VpM6muuE+bWLn2FRlvr9+
SNY50IvVhXsEQY9vyEk5v9/M/0iYEWW190gLgM1hbNlNVnj1LfK6RSCtob8jgOgPJl47sJEa+VgK
sQVMX92M5TcAViLwXNRedHzN+W/o3FmWwvTqe2TfqiRoXaGhbtFN7tGRjfuhDeNoS0H7jc2mqsfI
MQBDS9N2ZRIc71CNpVbfIzNnfCqGEcHmPh2fotBrkSHA5czC1I/XN/tNo6Ai6bwBaKCMcr5OJQYg
1OaDvM+TtDhF9CqOjDyK3ysxCiKLZjnz9JJh4wuv3MDL5kIVgiaINClid6sXuLbciupL29yXaSGR
kpQ4OQMIs1nnysZjv75Y/9myKSfSPYKBuY5jskSRdDl0eR+Vil2cOgoIql9kpSnu5rlpwkNh5jT4
uAaJdi+1xJx2kdBl4puuore+JrWw/rfHElUBnB/RwIIlBCG1hjUy0SBkoExb3g9dYpy4fdlN66k0
U8SYblzglRP8z9QSDGCR+tiaQ6wOUasPalHex8y/ea94iC8gKrQVbK+StRcr8M1xtrz/BACrQ9Rq
MbkGIz/ux3KK3qMF/jznyvgFrFu0Cz0L2d6ubo9VlNQ3QCh/XD/B68O07CZ1Y1hvfFz+XHmLRAmd
pA/N+F6B1PqZV1oJvHLub62Y6O66qTd2c0ETLoHAAv1aD3ihATVmipWX99D6DZpLY/tRz7z053Ur
b+zmggqhNgHi1UKF4fxKZnkqVOjk1X2qubSWI1UGiRD2zvAiZ9+jpnbTTyZt6tp1eKAqdFiv21+7
PjR8F5EOHiSQv0tas7Jfp4PhdANOX5XRRxUtGcH1jNVsNxl69YPhVmLrrV4u/KvAlQO0wEPJuVG9
BOiwRkmC6qjSaJlZ2g+Kcicb5vfu9GJexiH2FGh2Gb3TDwXk92evbvNbUCztc+dF+bPGIM1fGeuI
NyKV9SNExEAzgIgI/RmS14tYulUqz5lp+By0VIafaNTKwIwNudNsCzhApKj7Mp8prmpmeejU0rqV
hbsVFayO9stvIAH7ryqAMMzqRVCLIVSgSEFZzSOqLGrfI+E8Z34WbWJ3Vkf7xdR/cSCREgCo5Z14
FVNXnaILySiugw7o+/1AS/9uTphQd/1orV6b/6xQBCCERrGV7T23ooxe4RI9o+5bQhuJYpEEKSMy
Dooam3ehnZt3zKfa0jF+axdftDiZfULwudbXsWGExA7e/TDypYMuK7Jb5Ldj35oYUnZ9faur87I+
QL6QKRD4deH8n6/PFbnqNUgrIsGRqLtaMZRAc5JmF1d1/E4J9S1l37f2E3A1rFsmfVArW301QzBA
a5kAcJBwjT7qbYnAYqGJPcBYLzBEOfqdnSaH64t8cz/puC7AZkTV1kltrk82ubqHoqqrJn7d0vGP
dMXbqwzn2zD1xn6aIA6hiZt0O+FVnO8n81hGvZcRMg0ZnTe/ylBqQLjV9L4zSdLchZYjN+qOb+wo
FjFHrwFI8VqGK7eTeajJ2w9DGI47ItH5SAXBOTIfUb7Tp+jHRH1rI0Z5Y0M5ltiCFEPAub7mdK7p
y/OVYaZnYWD3ZnIYHDfy7SRvjte/3fJ2vHK0ywFlXTCnkPCiz7nWn65UEA+pJ9SDwZjKQ2pU5a4Y
w3JnVJlcRhPOh8adq70QwxYN861F4kdJAAGyEQ6sfJkp3amIuxzN9ljkO2YltH5jlujGeO6W4t9b
pwY5pUWRYqntryHKHkm2baQo0SdViFx7PQJy6fr8ox41jB1W2i3ttreWRuFqIYBCMsLm+SlNGTwT
dhMOJlwOjj2hDC1Mkd8g4Pz7+ud70xIYNrSueZhoV59bSiA9OyrQwwNziQv99wDm2v6sKZGq+ZMe
zk/XrV3uI5y/5VnGmXH81vSweZa6Ae0NxQmKMQfF9NJ9jBLOkWHe2S1dmS0FkcvVLYVi4jmIG8AO
1dU+tkgkM626MA9dpFo3ZoZoc6TP9Q/bFdH99aW98bwvtoCOcBap7jAZ/uy9I7MtSMk7RpOPTmW1
gT04Wdb4YezI+shE6SQ8WC2DOT/YUk/TPGCeTZH5lTRKwNXUMEV4uv6LLh3PUmFC6dJZ5MAQijn/
QRWitXWppEjdhUJAV+dFTEOQiRBJd9bUh/meDg+zKZw+TrUN2298aHocEFQWVW6qM8t/f/X4gx2u
tFH01iFMmdDEE+Lqt0WkuwcGnNaBw0SV4PpiL93Qi4ddckBGxFCEPTeYxTOQPqfwDh0k2UM39fGT
cPvihOSZuk9qpXmfG0L4g+jLDf9+Kd7FHQWaQDWWGTHkX6u1AsUy8qIbGVMRVarwrZCP39fMNkjy
rvo598Z4lxdM3Yytwn4HwkL9XPdVeSzncfhqOvW4z715S3bicv9BggPdWcRkPJh7qxSmZ6itEdsl
YZFZRneW3nT7dJLFXVSW84fKcj9f3/23zFFhoLkFgIgxYcs9fPW5gVHzzHVIHSqIG36pdcYqB4nb
p5WvOf28B4HrZRvvzuXVpo6zqOXABCOWXquE8DHdSgMacjDSqGh8uNGMjm0iuzz0mhduaWm/8H7O
nzloSDhkThb1P8BL5yucyR+YvsiL2jSx3JluNfo2+PD7sZ2Lnd307c6aU2bx5ln+C+/5BNgI9P2I
SKxV0qG6vt2XofUijEKpFVLowtpcbv6r7c5TVxs7TeqoSObtMWu9KQ0YaxdtFesuPyt2ONVg0Kjl
ULs6t6M2et9nEaJdcTFFX3PVie/sTMvvcmYk+ICCf/3zsiCfMO2Fjv1Shl9dpCalbhyZDM1IR/aY
AdXWBzcq1U/XrbxxcFgNT8IiEqQjXnW+qMptw2pGo/BQZon5tR2jLPe9dADhWtSd7l83dumDUcPk
VV0KsNQ817NxpzoFSqQJZM+aKPoZKZ71E+ptSH+o75RmzzsxKsdYMpZ7wx++sUq6UrhD3nTCwHXj
ptWcdonWlpRo7u4spoHHPlzROmgmRf12fZFvHBNs0bMkrV0i3dVxdDWUj0YTmS5rivLbCGe5S4zK
9ClGRPsIMP5Gcv+mvUXXls/I5V+/6o1rj+4CvD/Y6SxussTNbh2ClZNbp+ZOR9Bq//+xPvJ2IsBl
fsx69CEhrbRlO8FVyBN77+kMBylT4QTpkohNwm63XpQlVDhzNrzXXG4CFzoDS4Po/Iga6RQZbu2a
h1rOjjxURet8UUCfITkjZLMHneloPpLaJrDfqumiHZV67zhPCNwC5ZUBM1O2XM7FeeInAYbE4XKq
Fmjj+U+aGaghLQbJHAD6J3f86mlfjChPZ/AT/jXlxRSrhhENLQUWx+rtihI5x5TSzQN6stWHsOrG
YzSP0b5NGM3UM9Z14zhdeFPsgddZtNcozNOnPV+aFVPhK5GZPrS6ZHxik6Pe68+T1tobzuBiD/EC
5Eg0NBeUG73tc0OpmRMZ9ql+5Gomh3Y0kyN4eX2PJ3+8fmIvlrQQy8n/eLFeSLOraGh0lQYiLofA
YFzXFw6NdQvONdqoOl9aoaEP6mNxMGCl1wEmU9x1ZtY01lErFSPfxwj76KEvRlB1W+TYy63DLZKF
w5KErXRRdZ5hnbRj2bpHwdC2Z2Qz7RtRTNVOS9Xhn0eSAOECAoocNdPpIO2tbl/maNIqqYUe49RE
FVNdulO2YrwTRnuXqYrYwANe7iI57NLLJ9cjcl2fij7t0tSWlXs07WncI+c23wkmXN9cPxEv4nev
fcoCBqLCvAwTpFoG/Pr88PW2w4QTeA27QRlg7BiazAp5aoays3deUulh7/cdSvrvuSFsqc68KnGE
zBQZt8xcsjO/9VK0EJSmcTJ/kEXWBllKQ8YPx2aSBzgC2o+6s/I/URXKL0OF+gadMOOTJVIzIx7O
pm9MBunuRGrrX4YR2rofdgUyJFBE9dgfktB6TkboGQH8OvX96Krjz2jQ3XxXI3h31ybU8naOPqVo
pUrdm2+pYeH/UrNqdb9wJmH4tiPVz+GgM43K05lM+UEt+7Z/JyrHGPdlltq/PaNhfKoemdFXIbPh
Zw6CFgFoh+LIOxBgovZxPnV7I6w2/FA2/dAeutxR+oNt1fG8A9SZlwd6wHnth7APnb096KH2yZVV
83voyrw4Ilzr7sUsNM0HuzMPv42QQZE70N02NEnTiIcuAGmQ5mYgsyjNdpmZjHl12xUQXYLERmPX
hxQ02NFRs5LOMID7huABdrqXdvnHooH5sw/hqIs/hjl2yZ7AQ5pBrMZGfmqrcXYDFwSz1iDao8ia
LTQBocOZaeL6kMN7yhGQcNFkVA5eEyXjqSzacfyTA0SsKb8ZXo876qbpsReOkc6+43rSOza0J8zd
xonkwJ0dSOob3LSF8QgMlxrn+YFErXHWqqgP93GYlEdEBdpdjiJ25kehOR86wKN+WM4xwz6Lci9p
l27YX0cRTKohAORa4FKosKwHGfZzU07MVE32wh7L29Zpfoq+Kw62q9QHRy+3hAVeJpa8Xi/JP56L
R22Z8It66mq9li4iplU4yW1o5JU4DJ6ey8M8St3alwWNzd0c5fFwgg6tWycHgG67b7pSvxtntfOO
zmjp1tGBDzMfelGrYl/XUnX9vDanicZR7KY/yiZyIh9Qzai+Lzs1FV9AaDAUzigIbT9MY6jeDq1h
1H5Ok6bmKpv555wwvH9sQ0cr/4+y8+hx3OjW8C8iwBy2pEK3pA6Tw4aY4I+sYi6GIvnr78O+G7d6
MIK9GBuwYUlkhXPOm/Z2p+1h5wcFYwvPKeYgxlViMEmt01b6VE1N0++mzK6LWAcZlRAwRq2+IQpQ
ATHURo7VLBGDH9FRD8VTQUrPxTLarom3S/enOYnJ3atOyvoxIsPaOerBzK07W9rF/yxXFnBmzY4W
K+bUkNGzDuz2fQ8O9403VfmJNa3rA6R3MT1ArV33WneD+KD7qjDxRZhn8bPwsKX8nAHfrZdhXTDG
Tp0uwJlHVwFBEnUBgZWsZGJ1Zqvv9bOY6zo8LkbUlGTnzs5D1FiL+I2Mrz7Sz+KmXYDCRO7ew+fT
iOWIy26e+B4RkcxrpFLLrhCqsr92Q9bN7Z0Wed7ehV25iiN+jJmFC30WBUMstL96J5veFFm7irrs
2VkkFi6+s1q/B8o668zQzMqO7dxGeL6Gdlnt06hzssTF6mT6+veNR+t2tfW2VHqaLMYCePBswvvX
W6/PxaY6C5tTtikI+6RjlhMciEhlw+dGg9VW7LHt1YE0cTwN53T+X5RxLDy3dcrVXjQEoMS9snHM
HxjvjHcwhsVPM6zzx6zhIt9XE+LABMum1t0LNkTmxMo2ySId5LzY+EpgDPXEGtcyqSsTtn27rNbA
+zKb5nkyMt2+Iz7GqA5YEiEvN03tCdhPtaPMJNOmKS6TCqwiHhaTiPfEzGvSKRqyM4sHo0Iytq+7
KpwErL8mD7+4S++u33xMr7yvtiqbn2GfO0EyutbY34ciQ3s5StNZQpKLLbt8jJZ0Cv8RS4r28zD6
vVweB79srNMyFuO+qldbHiBKRkrxmBxHJAF5B/13sL0gWUpktfGUY09ykmvutRXnmbdgQ5h2ndiJ
dWrW2Mpllh4kc8BH126i/lHUdZ1+8/1q8uMaNn53L8agWQ4yY3c/pGXWYubPYoQjjivFCbmhMXJ/
Vl6/vNMYHYyxbc5rcNgkBYjjmcS8U3oz/IlyCABkBIzm/VIbYXo2KPHfgTjnYRGHatY9V6WNcDnJ
VTDITwXULhTKVTouiVbsPuQ+Bl5Ju6ocKnMHaItTalq2hQfdNvSgsadt3vgJYs5Vx4j04a7GobNU
K17UUztptLqNMJ/MOk+DX8HqGOudXBwYPkOuRm3GUMNl+Y7Cxfs8d3VffGTyvO6M2pLhyZNh9kuV
pfW+HbPJuufxm8uuC2b5dWD/ZHeg97xkSaBMZ+xSb7WPjillEGu/IU+4nTPnK7lASJLzdBQ7rk6n
O4q+XpcftZgi66knT3750UaQwavYsufycS7yUsSkcM0fsxEtZGKbg96RkgIwO0xlDTfQbvLdotuM
dZwKVNXs11TacYlDSvmpNpb0u2u0g/MkBmvlhUtt5ge/b6s7TxuL/TFY5SIuvQ4j5kbt1IiPqdNX
0j7qMhDBfaRY/WOsxOCoDoDeKqr96up6+bhas/ePy7/E9NpFBqpiR1hcQEi0CqSBdcY1d5d1Vp76
+8VVvZtI2a7yR7CC33zRaYqzS5z6VT+f89CQ7ilf8xBrA6twLgqtgr5bWggKD3nUBc4Z+4jK2pWD
bCdg6Rzhcr6Gc7S3G6Q4vwHQpujM/8ujWMWoo92bQRccR3/JynYHk2l29vDKxJo0kI8RDxX4bnyf
rM4p933v27/MFCTg19S2ot/l1Qr1zBgd9dlFGLvEtT87y3HRttskUZuL8zjOxfKgYDfMDKC4Xfbl
YBn3zDQMir9pooaOxy7CLiJezHo8mFs608wEHvUSNJayeZC6Gj91dWQb/6MGc2q4DmnTnhxDaCue
pWn9zsxc/kcSPuOeF8Af/Bv7csaVV52EdEd7MrrePBnFXJZHa02XNS4CsLkZrmZvWcmAYsT4cOt8
vz7e+VhmI5Q0DvMD+DOvj/dsgWSQz613KigX63ehWlW0JAxG1C/HznP/0VPTiokGSmtjbyCvn2HS
VJxm7mx463M0D2yZENH0/7xlWb2kb+ppGOPUi/L+uBpp/1PrHh5hPGhtBoiFrfDiRkFn76ppHKfi
xnD5BU5/VTmBqGwQOGE6W+d8zd5z6ciKGYD9FFp9RiwlNgflvT1akdrVqi8om5te/CjrJvzk1l5X
7bsKpuZzuJmsJNEM+nEx6kyYW2tjuV3cgECn72myJLF1WYaOm8q9cvbE2TfWl74Y5MltWsv7ULuF
+yX0BgyiLRGRrOujHg9vKCdeiBCvf94W+sacHp4mjpjXisNogCWZZg72Api9t4eyNs2H0aeTbgdV
P8nFLKL94I5SxBEsr5wAm/6bWuoGL5k6H05GuHxzwXb+wZKrJCqjWqZP7jj9DlNt30rPfFM4MJXB
J8hGusutzWDz9cpyQVxV0C/6pP1laXWMU4Vs4ky2gNHxzILqk1BI8zEw9dwcNm///5pTvzHCIBgz
cYBGw0Tgakbsjjk4aOqbp4GZ5ydArGHfka6DS6fkypmzitr179vpWtnFLoZLRJ/DrBio+83sgZ86
tKFR+yeIHtKEftE2zS6caC7OQevI8JHcmcpMpkyEJ8NmFLLEarGDNbHGoEjt2BlVFLwrJvSNcdGX
5fRRSj+UhHB4tYpnPQo7oYItH33+qX1UJRjVjd+w9RavlhjDra3v//+R95sQ5bHEEsVz5vCU9XgU
tBRET8zho4vq5uCfUWkj4T+obw1S3n4qQ9hNp4PBISvmet9GcPRSe2T825aB9I5KqkjfYeswhc9Z
uZT5xyJyhvASWsK+BTS/rMTXv5g3tinMLcrcAGfF1yu1LhyD2RA2J31hRpdQh31zGMhcy94JYNFn
o+t0G8vOcfvY6lvPfsqLrvcObrakdVyo1JzueHnicZFyUjXey8orj3Nll1/nzCbcypF4Nyb0N/X/
en6jc2gLrEduEBG3++H1j4gYCIFbEqH4kh7z+kdkfY8vt1kbp8AfD0sksh/aG5Z/uEu8Z+7CbL9Y
+fjU9J73z+Kt6Y3xnvNmt8NYhkO+dQvcJ2+YvPYk2nqd1+KMeqyzdnmU6Us5dDivaEqPajeLoiAz
y8nd7gM2k5grZ8Lrn+2JMI4kbYsq+OZkXpPt7YACN02mtUqrn2E1ioclSMPmUKy0nChPm6CfsY+q
tbEvOaMV0oQxtIdnTRbPZbEFkuPZdVODlK6WDMi4zlv3NwJ7l050Xvz5kA2WP+xF5+TZGcQqss/j
YuswXvqiNb61A62yvHcd7YcJI6vIzGPPGgg6NfO0N483zovtELx6a1tsCXRrrB22v71+a5goRQzG
THnWfjZj0Rwtw8nqV/3IBL05MgeQ5whsPDat7Hc7h9aJsLThx9+/xPXK4ZLclK94LKDihL509R2i
phVZ6o/TuVYgQfdlSi0Ss8cteQLTY7bpONI3d66l0K0bXmOKsysaszz8568BIo5AHAa6G0JDeP0o
5nXVVljmwxkbI+XstR/Mydia1px4Ns62cY7P0N7DXfVhmqsyXqbyluzyZazy77fBk0CQi36ei2uT
Ql49CRXljORE3p11umbhccuaXuN+ClV4vw4jLE+RzlN3ocVSP91uCG2k4G7zWAzzqNbYmLrg1JUZ
IdvtNBj9YVRiUjtldT5+q4NpL8NdOJmjPJCj2l8w/annHynvODpNugnP2JelKFKCsj31UaY0zZHq
Wv/gjatxTI1irPd/f+LXg3J+Lij89kO5XJFhXrX2Gpr4mhlBczZC/xc+Hsa0k3nxJe+G1r0BMb7B
xLfPYn4AwYD3C+539VlSDmEp6O/OcGx/zQTq4WRdVsLbT90iju3IbDQWygmag6qH6pNO83y3imr8
xkRuuocUd3PvXc/0OOhR4oFU4RhJbtm1umRhoKnVItXZgPoqkgEbXQRQRTckpscIM7Gx+7sV8fli
Bfd6hYEW8BDQGG6Hx3W5zXHim3M3jGexUQfOvle2zt3U2P10p4vBnmIXA9xJnHvTyIwPC2GI7VPn
muuuWMqh/LrmDKi+Rgw6nkQeGdm+jkp1prOzA0ajyhp/u7Wt50Pgr2V6lEzvh3j1Ef3t6qKQ/jfc
xEruLKcW2nskaaTQ70iz49Klrx2+Gm4jDHnoqspukmniqGZw487hI1Y2XXZj8b0ZLPH8IVqhFYSv
tPE4r1ZEq7GmrbOpOSPdHR6X3DMR9Sx9W95h4BOF8UCeNM65Xt+teMUO7S9Cq+bwYEmpF7ICWaQn
/L7NnYDwIZBx+Pnnss2a5W5eLUPu2sV27icvHW9FzlxrOhBIbVlatBlQ8Tdo7qplGmoIALlu1DkI
WMFPfcPN/iBypsOWtTTluSss79FclZceDbv08idjcos+GR2/mA9zja7/y9/38R82F5wWpsXQeECe
36Qc2spcwgI2BEen055nf4JDOc7Os2U1T2MX5s9aR+kzNb59rzzMWmIT5652o7LOXzIFafJGCfmH
rYVOEdkWfNKNvXf1aue8SrUeS+fcM0hm3rP6Og6sej26HXj/agJD3/jEN4w66JYbbxaslNMFYeYV
XtqMExpJtGJnR+M9lWhsNOfEIaUC4ymAobaOlavt/r0l+Y/2YcOYdWcwM4Jzg7Wgd+ONvH0Am/Hl
Jt6nBaARvfo2OnDTzGx9dfb6wBf35QoItjMzlIA/g0yLdtc3lWvc/30ZvKljeQbY9XjQjiA7kV17
tTBtWWSddtrhXDPqdh6ytEe4uaLOVgdAA5E+tzj29jFcsKpK0nL1f7W8Jn2BDZQ/RsbKQLvWpZUf
RpLdzZOJi5xxZP/2TYxqZ9Hn1imn75jnSbysF8M4pEvh1Dcgzj9sL1o2+g/k37xRrM5f1wGFLJvV
NsKBm6Is+o9D1FlPsvS7Pp6FCGVcpFiynoglnp5U3Y/1O2fQ9gh5zJb5ZyrI+kZp+6Y8oiXgsN6c
LiKOrGvGipsZUd41c3FBmNKqghpgLTDSK6zeAf8YaATjNguazzZOgHqnF44DDBvXyrnB9Hj7ejez
TzSaCAK5JsDQXz+Y3lPROnu+vMjUnbsxqRvd66+N19hRUpNVDHC5BGpw70TPoCeue3Dc3Vpbw2Vx
s3E461ANXr6DlZWjHIbsF5plbIwRIrOkcSoz/McV2cx8PkubS9CqpWTwlDV14qfTon7/fbFe93sc
nER5IJjCUGeT3mz//l+0tBzISQ9Zal8I9Rj7L2aDh4/dcmHtMItr5ZjkLdrlw6rWof70949+IVK9
uoT57E3YYuFkgL2Yv6Hs//psc4pAk8fePQNEuTOOVsscpgADgkIYELPS1UfZBnnOdwEgQOvUFyUe
N2WqVd/j6WpjhGdaMoX5MfjZVwo8rq5+ykLvIJxcOrvJG4pzNZpz+N4GtUvMavANM9ZWWRnnIa27
b3Y4ouMaAF/xu4wGdSEtyyybOLUXbD1dVTgfZjFUfZyP89wlFo5+T8McQgArR7lkFyaQ6hTmAD97
QGH8YJwJR7Z9QMyc/7Xqx6U+VCUhzgDcdXMciqnLDjAS2/mTzaj18zABre8GwLtfRrCawaXp3dxK
ZN+Ev0JB5vmpqtT0u0oXrgnY4D2ehyzM6thgWzIf/cBoz2XjgdsPle0e+4K66Q5EpbR3WKLUKBpB
40R4af2gp4zpaV0PaGqX6GxkjdEddRdY90UbNYIf6E7L/sYb5gW+fsEbOYLbP+ImYAi4Hc//esEY
gtNqjWt+YfDV6h2SgPHONXPXP8IlXO+GYrZuHPhvN+dmAri51W7o8Nv1XFcqsD1OoEvXCHf8HU3a
/g73MpyOxPJmLUKj1cqTocOdLMADIQsSBqhguVzFKPEp0mpwgRx+0Rpr0zKzU1EIazmuWePhII/t
rs9YPhKfsY3V4hGLzia4GztXOTdOu5f4mtfPDhNlRBoIGjm63rCBKxOjpawy8outsHy814OsW4v+
E2JbHPWtvM9tnYpT1I0NNrWhbHK7SpQK5oOG3UzlOhXpBUbWYO+bcGhkD8hsm19wNY2ePDltpD/X
Lv0MM8syKx4hoi0fu5aR015FbnmIHE75E7SO4kOxCqs+smUQa6yej1J/N/fFTPKtgfXsklgC0yZy
vN3SizEQCEJM/u0IJfqN2uJ6tIHJGDfSRkDBaJ/u5epaHcl877Ihis4BVvP/ELTiHf1VAH1Zbvps
GryteHK0SzpVXke3XsfW9b5+HdDxmWhzGYI+RNdpQ1GwZCvsrPCsqzTlIh6k9vqE7PL6Z5A3MvtE
P1sGIBKR9SMLBk986mkj/J9eqAU0cqawU+KTQfaD8c8wqLi2guXJ0VkwWSdL4uX4ib4w7My4DMtp
nBNQSOMzm3RlVuvh//mYdrkpdgDRISG1q5r0QbhdEX3OrDx6CtPV6VnVHHIq9lPmmwZgT/MI6aQp
7vpZdT9na24A/W5s8O2ZXz0WNCFsNyhXlOLXj2X1JLuxNb3zPLZVQ3sDMho9Wl437udq7YjZCzqM
7ypZF/gWGtVXlzgZ6AVwS7q1Zfzcy+ifTuW+OJl5LkRcE3pufMOUF5BIVoLzE6mVL8okE6PrJm4w
pf6HWYXdYOwbCAhUILVNOGlsVSWXrRdKtzu6KsqqXarnyP/uVbWwPljdHDYPRFNtDrm97HmDXrgA
1s9SuPcKX8nuA0TS2nnGx9WeLgOeB1Ps5fPaJtrCW3APJacRGNO2trWzMQaojwobRv0B0JzHyvcK
3qmK3vExCgr5vq6DjtiD2V9US5PUdumXRpoovhOAYk00eVi48qufOjS7PTvH+DR07np2hnqWkLq6
LLpL3ZEvu9TRAmpZG636H3kxIcBmK4zs89/f4wvz/vo90rSQ5cDuwkDxaugjShNW8zha57LtRZX4
hQp/bLES5a+1t+vylxXKOo8xPV73cMMWsV8Qhuj9FLABdmNg5ZmKVbr09sOipsJ6UoFp5u+kGpxP
GVzcDYmqQM2+N8Kbgg9ZXnDVeqbuHG51DBG/tn0Z5L+6fFL7euvYon3U9W6EAYfk9g+zdf4QYeSI
N1sjqwMacmDavz+CP5wufCe8DH0cXTf7hdd3FbymsAyraDn7Rhr2J/x1xmfHcJ3xgT1nm2dXTRBq
omkU/YMciK+6pRp9W4nB9tvc/jaLIEQLV8ebBqrFiGmyzqNv9tlDgW7+QbnjMCVWmZr5fpEVo3E4
Vas6/P2nb5X865dPAbZNoCjHAOyu28S8bCCljo28AFfrYr8ORv1utktkq6bXBjdO0jfQ2Qu+ENCV
wiBjvV0bLw2eqRxioMOzlVWTogEKMTu+S8sCHhTnd918HTvI0Il2dFskDJINj4OQdKlDZQ522O/K
cen1uVvkfAxR+bmxuWZyele3dWnfs1x1VULyqYfsxmN6+4JYFS8GkIBoNJPbCvpXNWNaRShzMRnn
chahdQTRNKs4WPHbfN94MLh735s+W+Mm4fzP7wcTOh4V8B1/Otd1MnZpM8al4hLmcpw/rg5ckU/m
mMHRi6mBvcn5zzct9AsGklRRJq2WdXUaZPOEibwU8jLIqCEF2oSRuJsoodNnqulQPIVmarVxP/T5
zxEVUX8DPd722tWC3FAMnM22oSCqktdPmg4rkLPXR+durOVpJhyKWi0ozHcjdkIPdpmut4zHrnMu
t0gMUpG4YzeAExLx1U92w6hsKzML6HYtvL3FLMvpnZgq1Z8Ns1HdV2z/RJ8QNYTZfQ40NSRe7eXh
s5Ut1Tc/s7IUutoEse5DNS0wPGxzqfxbc8s/lLceJEoUtAxNUYl4V5Nx09BBG/kqu3RRSu0YL3jD
rL/gvI6PxsIQJFaVWCHM1U4QF2XePm3Sr42GRVDiE0lj2Cgc4O0Yw8UfGKrFvl3lxmNUl75IFA58
PdGNjvfTSC1Did3IO6gPWVBN2Y3pwtu9hJsWpwqibk4dMM7Xb7geu3btjSK/NLNlnQg8VFB6TZEb
dzjqWEMfG7B+y31YRnV7C1h98cd7vbwYzmCTSadAeId/LZGqHE8WxSyDMx757TPi+emrF9Y9RUTn
17aKg1ZnHCHrYIZogIbNdcO0tSv402rkzgvoqCa5EOm9QG5T3OBjXf1Y3bJSnySkiPUznOpx2feG
iJpvXbc4d55fTFkK+SLf2nl8g0BWopCxTTLjoFvsGuhQ/b7XkTFfOqsa61+qM1qhnnKd973a58Yk
6yxe2qIxokRPfh1cZgfN6scJ7vM9iFHrHvoKFC3m4OY3kPOl+hh2Qv2DrTrSzRCu6CfEvxjftWNm
eEa7bbkNof9+Vr2Z0rB3GOdTpmMUxVl1dUgGMmh7W3TMOvzV1EkR2lDxlW1UX7IMQD7phpyx8MFq
y2w5iSaof8jGco3xxgzuD+sLU53QChCNIeK65mcUkM62mUB2CTkxq50R9XQHYb4ikQby0Me198Nd
wRC2uPH7//DBmyYF0GCDFVhdrxc2aDntSAb5HenVWFDGQ+FWU97wFQgciZn4yQvY7a3e6MWO5WpN
U4CTQcPJgPHztaA1yCsq2SldzyGaoyBI4AH66rDAeyjjhiiQf8x5c3CZII9Gp9QN1wdCCgm1SHvt
GrE/uhCrtJDhWcol3E9UesE21rOIzoggZyarGVVQ/8jvacmbLsAC+r5a+geKV7xuU8YRyzmPFumf
p8Wbhh/lAvX40QgYf79fO7f4Mc144x6NTmd+4qWw6vR+DCG1+rveLdJ62jGcvkV9ebmoXj+VjZ1D
Ucs9BshsX63Gwa6MwKnN6Oyxca17B06F2jlDUS/vu7qpP7NjKRMqmUUf6Q2abxAep3DedcTp9gEj
Wy+vj3Utjd8zXsC3hO5/+HYcQQ7G2XDONjTuepA4kVKep2F5mctxTZu4lq3O73HRps+I1iIMjpnV
9A86H/30k93OWKLFiAZEBwPFGvOPUcUkeseMW7g/pqVV4lZq1NvFzPwXIo25ubRsYsjXi3kImO7O
TtVeJk/LkxnKtNspxYwlu3cHFsoRsxbMKVwcrGp1o058WwNsLSVCEnQ2RFReO3YRObAWxFc08NH7
8H/oUTQMdiXuFDlr8D/8Vrg3yqy3E29k94x0KcLDjTx9DQragWxtmdq4Pc++pA4vCZW5i1IdHpWo
31kNyXYF8EkMgWj56CuNOUeno+adCXjY3jjA3jCYtkfOLI9CGf/Ct1PmIpvD1i774SKJBltEYk+t
Oe0Yt4UzhDEiJdxnD2jjaYQfYyRwVb3y3bjiiQl+Wy3GakD4mMMc+rbZi/BD1+jJ9eM1TAfjU18a
bvqOU8jI7/uVgMy7jQeWP6+16vxbZbP/5k1yCMNdh0sEzLtVsa9XUQmhuXKIVrpk5PjI79IhTee9
n08hfFMZ2Sc3WEQDbZHzEloFSOVuakuhP6tMFwfhG1D3ubqsrkgMRuI1ZC4GQAlnavAttYKq/mCW
un5vioWDvizX9HtaTEEWdw0X3K5pSRwVWLziUWNt+THScdPgaNVlSYBMgyOPWwJAua4+eVh9O0Q1
pbPjJKYMLWPYDYjAqrt0TKvwsGrby777KKumHdbXprcvGqsBME5z2lti6tDseF49Vo+ZVzrRbmgi
93uqpWWchtn2+/dGOftbbeYPsZ2rJkwgktjibvCUUAjXoKTej6zLLra0O5C8bGYi2lsrsMq9D6kh
vctnC9DQK21KO7gNAc5MQ7SuP/wChuKL3UibtTEOTraflH5BJl8MabkkQx1+KCTE3FHwpf5+4b85
I/Al3do4KmfvD0JiDKt9D01JdsFXzxp/5t4UJmY6aCRoejR20ZhTdTjwHm7Mlv+wQaztaAc4wCaN
HmH7Yv9qx4a8BQ8J/eyyrLkOkt6J5svAQxlgqHid8R1WtuhPorPa4E7B0muShQPlJ3ar/re17DCw
jM25iJZveK6aeAEADgCQxgRr1eN94cNtPmWuhUlFTJpj+TPnIrklin4LGGOXhwvupiwiwOZNOW/P
xepUdi0vkcEY5GjJJdg5i+c+Bo5KL+A2UDRDZC0Ms0pdHitGKXniSsuJg6IgEaCEVXljDvL2FOQ7
bVJdE9QUuua1cjqjwxtUWVUXVv6woP7AhTZprUYFlz7LhJGg0uC2RkngHPqsUz/rII2+wfNHk284
jR4//32BvT0+qONCDraNEsjXuWoVsiGgliHV8EIpsWJ3PS5453YYe8N/xBpu7NMbAN914Aq3HTxE
poq0wNBAoGK9XlklZUNZjA0M5CJscyhDHeIl6P9msWccR5oRI0xRUFcR/JpPyTJqHsMuLGG1uXGV
Gd30bAnPr8+U3BnMCJjCEewtl8EFebRNhqPdjc2wXcSv6hyk0BilelvmIgPyawdyWAdgdqP2LsHs
1qexaIIPYTksKrb9ZvyAz8ZcxNVoGE/1lAc3HtfbdgoQD8fajWkAhYn76vXjwugIKt8aORcWTVgX
90ZvtZ8H12yQ1ugwQ68wBA6hNUndLqKy957opZfG86LQtgTSmsIYnok3xty3Jvl7iAJ+5kO4NA9t
qQv1zjVlvxwbeyECALywthMFR+qd7qaZgTMEQicnrz4a12Jv9YVYPpim4Ya/CksV/7hFLZB82WIq
EqtyljyxwdQ/inYJ5nhZhBfsUzcY5Q7N0RCda3PGXvagpz5a+9jNQB2TxrU7T+44awzSL0yzzr7Z
Y6MuWuYd+cI4akpSTzN43+9mxyrDGyP2N/MyTgdOhs3MO9hMkaKr6xMUkNFsZ9anWU3kErb2wC6w
1sA8Ejg2vg+FQGPnbSIrWq/z4o3VQadBc2e2SNc4tIcjyhLrRPpw+F4S+o3SBlVhjKj0VhNyfRUw
ouKvrQGhXqOgvTqRc7hiciIe4tStODeFZSl+Nwy775bOMPatbTZPZWHcOB3+8JmQFImeYWa7ff7V
ZzJCaHTaG/pUdpN5h+H2lKSmXSekK+g7i8IkFk4w3Vjy25Hz7+3G2fDCjyYXCySXJvP1im9lC/c3
7Ma72l2rj16QBkWcAx5gZmYy0b+xAq4PwJdP4yzabFWhPF3b+wVDZIDomeNdi0qbOVgtTJQzfdDu
FmvOWaDR5NxiDr15rPzCbUICv4FVh3jg9S/M7El3HRISMiMj70vUDGrdtWFW1I/uLAe0b4YqP1YD
1daN/vlPj5bbkFYNxskWbPz6g+doijC+ssa7ZuiJh9Besx5CPKb7GEZFcGta8ebRMowFWt3o2htW
fM04V37vi5q+975y53w3F77cR5QBB4yAfqqWUv/vV9nL2OHVwuHzInyduV83Fwb/6qgcq0iTIbL6
d1gMyxLxVYcR+Zi4tajkcyctVyfBuPrrE+HSLWkcRutfShQM7XNXKXrubrWy70gnbLFTlWEg+R8c
yCMy4mzf2b70voVWaf7oONHmvb24TKt83ciPtZRWsefCi6I7Edb2O73kPUJ8crKaS60iX99Foqzy
TxH+/V5+qImT7uw9C85Nfwk0i9aPHFiYwwPC3bDqpDPHofylGEGRO9Fl3tTsKul1+a4Eny7hb4p0
SLqxGn/ZaWeLs4ktb3lABxJkXwpa3vEey6921yGczO7Ro5IM5riLx3nOKWtfNLXwHidVOOmqcyY/
sXUwNR3kB8eiCcKVzD3VS1aPmxPapD4GMiqaf/7+sv6wNjY+KuMjyHPISa7elWG5tEOyxLu/yaz1
o52THNYUlfmPntU6PpYLfll//8Q3ax9Ye8sxY4ZDPeNdM2EjMVHreaW4L5RVPgZjaKmDSVLed0MM
4lbg7nXJgMri/2EMXGtQub0ggv8qn6umGZghLLB90Oo7zBUYHcKTnXdhisOBkal2X/ehSe9lVO2t
fXB9fgItWDQNEfUrfLBrL1ZPaDxS5eixyecUFoZtnjKrdR7c1Z5+/f2ZbtjI1Y7jA8gpIroKdd01
t5osiJV+Tfl3dBI67uxGoktA3ihvvLs/fA6mWxyZL6UjBpevzy0r6qWEchKSAtsa7pfJnLR3qpRr
jrdOyDdHM8xSwrGwcIG5zFFydUIKYcNyR7tzNwozfQKL1e/NLLSw2KjbFQeLEuws0lP53zAZfI02
VAQ2JT5f5F9eH8xF3blRa+TlA4MZ82w34RcLf6yEXI+Lrtriw99f29WP/P9Pe8FkkMtCELu61gtp
0DF5Q/Xgm3qo8SvRjY3UABOGfWvBK+05mU5r5zvjjfbn7QfDkCfbExgW9ROL/vV77PKUkFJ3rh5k
mi9o7ZtP40jiVGxXqXUnMDl7km15K/Ts6qjh126tDb5YL8QWMK/XH1ohkUm9OqsfsjDkPG2YHvSH
EgkNaL+XOgcsXiAs/NcnzGfiP09duTU8L63pv/Y/FIPUlqaoH0DDrQNa+OgOpXhF8qyQz/3ik7hm
IH34+4denXAvP5Q7fcN8AixZrydsWT4ttYn+6gFMpN9Pgln5PstGClgF6P7ftuRG1iH14/9IO6/m
uHUmTP8iVjGHW3I4oxGVbNlyuGH52D7MJBjA9Ov34fn2wqKmNOXda7mMAQg0Gt1vMIHRcttuRNTX
q9q3iEQtieWFiVZPhq+WsHj8slLnqygY/qM/Ysw2kIcNDT1T9Bk2/MDrgVoDQ52x6r2Q8nERxotp
fpy8foOP0MAZAF/9nSnT/8Yj7/SA5xJF90dxynVNAVjthXkjnGNfszMJ4U5Ix3wOFMO7Mtz+o/03
PVbSYWbchOZud2oYwFJH1L2wdEX7Hfp2GwqsvE9pmbdX2oK7KPq/mYGzceEewYfZX0pab4k+7kwv
XKvGOjSJPgS1PlRXxMN2Vx+j0KLCJ5g+DQxe0Oqvv5eFhEVs1BDj5yHJ/cRs7NBM0WXRtbo62kpe
HBvaOCcgqXr4/v5/Oz9GxuqB3BZpGfbn65HTsaj02B49Cp+Gd7S1SR76NbkmYHhtlN3G1xNwta0c
vJA4pkXWpNnH1JZ/SZT/3yqyelxDyPVSBHw9l2LSDIG4hxfWUk0CuU4mfpDpcoR7LcNs6K/1vi/N
anPC5erbQJF7LD/0+bYDgOmF/erkx2xNUXGeSv34/hfah+Jtb9CUYZ8jtgJpYLfZ1VgV3VAlbtit
rn1T4Hua+p1eO+HaGEtoA3+/dp+/mZe7WZLAe4XJwo2+f0yqzgpHZNCK4zoCURvspb1PFezc35/X
m0MMHJb64saJ3qq0e95XUkC2NIoEVtGqt4Fqc4fOXZ2H7tLWV4baVzUpQ6FiwMHihG3xwtntP7wK
FKXX02IrD+afSxirJ4sXyhpU2JN8Nys5PBH/s9Do3RRQWWPFjwMvsd8JgGmcZjRFv0Z729/q2y8y
ee2TU/NtkX19vVfFWrrondNOQA2hOldGTzVFpFBBdBVventFJsaMvSvB7NKS/znottX+uGHBGjad
QPzsqMQwPwatiw8xKiPBmJvXWokXhzK2J+zW/yV5eT2U1bG6SspQJsotNIBiVAdotS/1zQhwT4R/
v5eo9ZOZ0aGi7r8bTcaFVAxZFke3B63B8eCoAMR3e2SrsR4trqzjmyPJx6MJuDXyyY/wGng9OfrI
YhkASWAXoWQPao19g7pitpZXaUPv1pmu5A2XFtNCyBMHXu48Xg6vx0usPB5NSDzHxUQeI3MmFP4y
pz4AyuyP76/km5uI7giNsa1qRrWDl+broRC105PaG+PQrJ3E/TxqmYnmDDWt7myWVGYCZBmh4wP7
xpkWiua0Wn+ZkW39GYBWlPppsVJ32SXaqjYYOOdIJdTjyfoVdzQ+DzN9hqfYypBMeH+6F74kpm9M
k3e1hpOJ8Xq6WENM3EsqmUTRzFjZ1FkzHwZHpB1KXdO04aS7Vfztbe9yMKjkk8Ag5UZ39/WgdVkM
jeP25XFBUyzQEa45CIhKxxXxhSf2rDwMSZcGa4G57PvT3X9dROP+d0qoiG4qrLu8cIgRC5Og9aLK
RpjlhGpa8z3zDKSjXHtcDtJcey8AgdVFeZFe9Ufcb2NGR3+AvA1UG53XPbqgy53EiWlNRmrlul2w
Kl77s3czmq5SM64cmW2f/pkB/zfW1rBG42OD3exmmmVeX2CRPUZJP+pp2I2VCaGGGtK5NDL06by2
yPOPNOumMzyGxLkjZfCS0/vLvQ/y/Ah6IFSBCYA8Vfd5qpEqZVF4+RSNKuXvGLrHB8z+KHqL3vuw
gqA8WrjPf3x/0P2W3lplVIc4OGwu2i/bV/gjyA/8mpW6O/pMrTp3v6lqeaV69ErNGEIlp3n7oyaM
pE//f6PuQiIkU0MvsOeIJqxJihe6AaUF5U321hfT7omIgJOmT++P+XY/wXYzKNYADwcmvf/GqtJY
o96XS1Qr/eqGtZHRBqRBUmi+m/XTfCUwXVjYrS7lIXRFtYPX/uuFHYXVTDX4tchoa/sEkyv5XJjc
2+OCZH+A0UZ2LUV6u3+ogm1cJYhKZGP7YKzQ3IKjm62RthIpNrUJ5EbaftDOaqIq9s3IdfAwwFC5
gnTZd1y3dusm2UEfg2cPRejdHqLjCuI9g9c5JJry2e1iKcFwZI526Nb6SXdb50YbkRt7gkhq58cO
itjnWLGc8pybyWB9ff87v41aZG7/KZdQi2Qxtr//saO90Rwo/Kdz1GI+/a1zCjhQjfpbTo3yzKFy
Hg2oZR+5rtorX/xtENlSRlMnhYHxhODm64HXXFZ9C0Asiud6PuqZkRyg09gvAjGnu5re0odpdMt7
M177R0Wzq2uE8osTh7NLXXKDO/2nxvvHxONx1DrL4TNQ1xqf1872Or9vRwqGCQXENUiTrHxpjbb8
beOI8fL+ql/YfBvmn4IT+qqUZHd7AKJJIuOZyZfpqoQzmLj7zpvhqGGLMRyQkOmfE6F2V572F0fV
McRCOWCjre/yjxk6AkqJzoTHRAqnAyRO5BRucdDVQnRoAg413B29+Pz+XPck8W3Do+IKR3xDlVFe
2g1baGpqDdk8RW6srt8Wb1YPsOGzJtDs1Huq4jkLx2bGe6WwHpUt89PGUp7e/xEXp44t6NZXY933
0q6AwIiarpwiAD/jDy83vqcpcnK+TWPlY5xm7cdBSb3j+4NuqePre5KJA/rb3iEY0u47pOqSDas2
uDMXfmef6HS4AsZTGv96f5hLcyOthDBnQuGm2/T6JAGXqbt6LOdIg/pF9ELv3XdhyIlg1jMnCSDS
ao/LrEBuen/gC3fEVk50t3jmgqLYftgfR8hc0B0tsopd7AhxjKshfpra7tOGrb6ycy8dVsaB6Umm
DlZlW+k/RuKJqEq9H+dIrJ37qW+X5bPeFO4NlCV9OjoIZz8meufx9oJfcCVgX5gldz3iIeASCZX7
rxivEpDgqC6R7qYeDFtChj7mTXeLNqw23ry/pBeiItXZrdZPwRS/vN1Vb6SluyZZv0RaN+q8QYRx
SM1BP/PElqcxq37RxDL+tef8k4m+1c/3B7+wkf4rgsM5oXGJj8LrVbZ5xK+j5qyROcZLfCSnlLXq
42MXw5xb8F68q8dMqvRpM9h874994QujXEFPElkYfZNpeT22NPI+d4uZ6xhJRsVvKcivdybiCJE7
uNQWulyhRj0oKgLg2VgrV4bfo4C2IEVYNLiTVGIUqe1ufFDJU9kpfGXPHRmp9izlAJJt7O9rPVvr
AGnQEjhWi2EJ/svQ9dVzvWq5OFCAsPWgygGIhGZRKs53tS6zNiqysjlIWpnqNfrKhbiCxh70pI0g
xJnfrRWKLF6VGfocqd20fHXN2Awctc2v9a+3Ke/CF0CsjSP4H8N67/IwWuVgaShQRJQWEFLXVrUK
YcghZYtGaV6fZkuqV15vF7b/BsYlJ9OpQ9PIe/0VhiIRea4va+RRFlLxCR/HhzV31AcMe5vHYdCS
2ufxbLTnIrWnHxnQoGt54YXjDvNq8xWgeLRVjV//BMilnjJYucpPGPsj9tsS/Vd9aVsfsGNZXql2
XBptw58xGLGF19Tr0fLFG9xOrdSotJvlXhjAmvyFxqZ2rpOqcq6E0UsHnJTH/r+jvWmPKk0G6qpW
I9dIplPumvNHJL+LF9WQ6g06B6MvvWK58nq59E3RGSLF3hRWeVW8niJbDoPrKlWjfK2KoAdYcNuL
JfU1oVfhbKc11xQURMXNxCNy4NcAyZfm7FLW2UrwW/F6Nzxg0VTNY02DQmg4Pyu5Ond0htLbUqDT
E5Bhw9awF6+yD+8HtEunh1SDw0Mx4m2hFyPpNClgkUa2MKDu+029lvIBPD27qopdZTADXThZ/O/7
w16Ko2gwcHsQGLgpdzF8NtQ60xUOZqoUxkEzUuPZXXATxjDQxhQLuaRuprtolHN5BSZ1Kc+j9cah
3WBSiBns9rKl0u3Ip36NRspXWYDWCOxZ6gKd5nzCMRnpX1gqnvNtkNWU3kF2cNBzmXXNx/dNu0Yo
uPTM2hqBtHwQIcWJaFd9Mms8IKpRrFFaIx8zFbWJEvaUIj+MNgVCu4M/qWN3mibTO8u8A3PbmKrf
Gyigvf9FLv8SxAy43ggpgJ9fH4AG6EruWvySGlj3j0Xa4scMMSvAiDy7AccOqUNBeN53ZUcVfc2W
5tYbKKNgDMOJfP/HXDgNYFx4aKNpAGxhbyaZcgPm7qTzjSp08SwqcyHRZp0OwCbEg46c/kmp67Q9
vj/shV0JtZMoh94nRMM9aLREWL+mu75Ei6f0CLR2DQIJBZWdJGxst7aKAPLRY+/GszjkpkbV8Mq8
L8RZapD0eDYnHORJdlHdUKhvy4XXfrpgWyTitfU7d6q/upWjXQmyF+dKWYzayVbs3dNZzQbkJq0/
7jBHSaKlz+fI5UQKfyLg3esIl0m/X/Ki+iAwD2lP76/0xVO48Wi31u2mhrW7QoH3mD3qGHxhDfWc
EZjVg6ZtKqBuIpBPUJr2YOu2eLQqkyf2TG3dt9omvva8vrTgIHFQmdOwT/P212ipNq1m9dumNzVk
5+slOySIw/n1lClXpnwhHaKUQzGF9vhG5ddfny9Dpis0ZUeNeGzpH1q77EMdc/oP7y/shWvs1Si7
eALmG1jGwCgYDWhfhrmMv9Y4+Ry1DhuQWJPus1PH5dmxAYcbbbV8eX/4/cGF0sYW/c8aiEo1gfr1
JMkEM2t21yVC+da7xwW+/Vq0c/4F3nGGBr7QvRpwvGFeyU/2s4ZSBuyIzshGRAd/sGv+VPR8kIFP
nchAAz4PsO7AYcjI2uWEa6iQh8XOBIVW0T63g4vsZllQ/boiv73fSttvoAyJWjQvZPNNzPK0qcc+
UXOixc1H97D1TM2D1uWgPJAqA4z7tytNN9OF1QpqgEr+/q2JcNCct7HrRAkZ/2cYnG1Q9XEV2as3
fVgUgJIwgrUrT+l9trDNcastb2aASPft43LiylyYmJ1EBfgjJPXdxfKHYXCeG7PoHlZTdfrwr6dp
U8am/LQ1vnj/vN5QrQAMK1LhRgt6cgEAT/khnVW083A9BG+q9M2z5k31NZ/mt/vY2IjCNCgouQHk
3g1bSKuxzDJ1oyTHREczoHkE5KDeB4mQ8qGqFww6Yme+Fo72MYL1pYaNAsUWEynG7GJEA9MMexuP
PSRsCS3MST3vsMnITld2z4XNykC0B+BnbBYu29//qFSYncQYOindCLamwNHGk8cWtdkzDrLXQsLF
oQBHEBTgCVAWeT0UNr1m5k25G1mrTO/7zkJDZ2hRsNGTa/DRS0Nxn21KKcD97f312cOLc/I29SIh
rfZeg4J3BAZlfZlGJ7+SRl44Ccxl6/9u+AgaPK9nxaPQW5Ws8iKpJGgNrg7HT/dixIGT9KkXs3d+
/xxc2hl4MEMCpbq8oUBejzdrDXBpp9OiPCuGrz081J8IXI3h+6Nc2vbAKDcZQYM8aJ+NahRxqoSs
LnKdZlKDpUI43O+cwToLNKjik2HF9Wk0QGtfyT4vBHAbwg51QSC4W5nu9fScGIW8Tf08gkmi4R3E
Nrw1kbO56S1FiwMAiPqpstXlDqIV9NEY35lrAXWfEG1nj24d9wcaMCzB7upqUKfIvcTWownptN5f
Tac54PFTHrG1QPHXtUtBlpBnpb9iS6xdOZCXVh6ENehnar+bmNfrBZgIB61pJkbkpL12p82iuxlr
DkimpN3zkinQkcxkvrLqlzbVFlm3SaMgtj8vYG8UylmpFhmIoR4y2nb/ZEPTfnt/U73J9VhZh9I1
igcbapak7/XcVPw0UjvO9Kiuvfy2pkkT2kM/nUwFHTh67DhGeYp4aBOYcxDE1ubQZ5778v6vuLDA
G6ibJWaPwQzbRTzdwjl8rTwtmi0cZpOw2sQ8gq5AwAl7ZWMuhnCkf5XoQTPWnJErN+eF3eVgmGYQ
2D3EjPavq8wY5Wj3qhnBy0vus8rVPiXN4BxTLEiGYFnn6rfh1MoB2+trVekLoYqawlbcJypuH+L1
8nOfNP1StChaZkbf3GSykVixoIb31ehnS6RhO0yqfk3C+UIsRm6Xbw42hmHdXdiPk9ZTJ30woxlo
Wwjivf8Iq9713RjLzfc/7YXgwTuGtwyiAPZWfH89QWfdbK2E0CPFyGvcGTodAYexS4SJgiIg2DpI
eVBYj4hK1Nlzm+DmXk/CE39/mhyOqb31UfjQ+3Wu3KojO8IygIcGLu0DJO7QdYS5XtlKF74nfrZ8
SYjrmInsj5OLn5Hbm5kRDZmX/NtQkEJZxUKpJendyZfp2F9pLVw4OqQiFDwhNZMP7WPT6q7EQb02
kCFS1x/QH2kD9itCRHiNgi6e7tbcq66U4y5NkvMCY40i0Vu8k6mP0kqS1IjK3vZuXHQCwBuBidUs
aYY8jK+BwC+OR4OXHcQDnPrH6z2UmyXZ69gZUZajqeMgoosVZoc0jFGVJxKYa1owF+IBxQ1ry/e2
SvKeQFlwE+RyFXaESYveIN2oJd78LU0XV4aOm+PJcRP3Hs3eWJSpgn5mqaL9+v65uRCYqfqDr9r4
uaDm9jiroXAaqMSlHbktRvQCMqqWis9TJR1SjC5r1TsL15JRDwcvr/NPAEcWKZDsbpaNFzsX19Lf
t4vCs8kEwsdNiCOwsX2kP7LS2UPqc2laO6qpsJdh0vTytsitEa6+WXwonGL44PbIS7qw3v/++mfs
ze5ga1dsgnu7seWKBwybC/2ldZwD7hKM7RLZFE6A1pYY7yZ3yOBxNqaGthJY99/vf4y38ZLNrvHW
2SCxoFl2UXrVB1SOldiMsLdsTH+tq+k0VquNRIRqlFdC1duIuQ2GsO4GhN2cnV9Pdsh1bkKztiJ4
m0uIglx9LNrUuTGm/pkEJH7xrNx4rNHEOK0SkacrEezi8Kwx5U5zK0Ht1jqTmbASicYy4y13INLo
pFVW/HFKteWAtLN4SCVw2MOE3cXsmz0v4Ctb/+Jqb9zlTcwNQMFuAbzOzBxndbiOrar6tKjlx16f
mnM2z9cO+qWRIHOS+Tg0PeHuv17qbm3y1k5dM8L98KZM7Phnkpnq0Rzn9C8reuBDNsTERgMGxAAc
6vVIXLdtrRidBVQFLd4nSFq1Mx1BDVTzU5XKZEoP3Xbrg+dUk2idZfXy91uYJIP3JCKKQI72n9VA
nt1qbSsq1smIurKfP6ppKyHPO+WVHfQ2c90afiC66ZkgQ7gn6xWIlMlm9Cwko3u7hQ6Pe2aY2Eb9
5f0pvb0WUBGhorOJ/G6fcH8qFRO7E9E6Ee/l9Ki584exj8cUnXkVs7d4vVbIurRbkDdCY5DwR7Fl
ty8TwV3YSsaLEb6ekbMyeA0NU13f2GMtrmyY7Xv82TndNgzFMhohONoQ3HYvHqUVTsszx4kat7Rf
7MSbughRG1n9WtzZ7H7oE5L+KKgOjXn++2UlwGz6njTSKfW/3qrugCwEtsJ21Km0zBERV9xANJYV
KFWZF77WFP/8PwxISZ3zR6eF8Pp6wM5odTQuXDsyW1fgtIPPKi6FQ5k8jh385xC61LVa2aXVBVjD
9iHtBs60+5Rji5bQuCg2Gb9on9oR3nrqtPajJWR5s2aJ2gelm+GB/P5ML92hxDPyYcxrwO7thiVu
FnjksIOczhTBACqSB2tXlHd5JvKDhu3XEuKusj7PKIVeOZUXTotGRCWmOqRuXKavV1lvdMXI0gy3
olhBpH8tlTCr0uw4YTMdgKSvr2yjC6cF+sQmM2IjtvMm8Ze62iChx3gUda0zAD0kEDFP/z5BUb1S
3b00NYD+WNFsK/umuuvMPGLNdqEyZwsjVMdSDQHcmMFaaiPsIkQu3/+MF8ej8kh69p9w4e5sYgIV
205MAbKGhn6eJ8V7WO1K/LOqS/9Qodt4JSO4tJTUkpH1wFiDPbv9nj9Sr8wZHeQ1FxuAZV0f+nng
NkYk6vNsLMo1eP+bViPpHXcUdz9N543Cu9ujeAAgrewlXhSPrXXEh0X5VLn5GvZ1i1Wx1XWBqRgF
UdZZxoOGYTCMevQXvlCUvSZp//a48FO2jh/bh0tzDyy1M3Js+iAe15WC2midp1/qxdLGcM2G8mxr
i/Fimm2C81Rc1D/e/8Z7rb0tzYXUBQofpSgwpnsNXb1zE31SkJQtVx3Z3qauUcd0vP5Hr2Zj6c9m
NZ5Nr5KhEjeK9K3GGWmDeQPqYIs5ul/qLsX9WnGvnWPC1G7/IbBHMszTZDtb9Kz276GkFah6dgqe
vZvt7aGxCmRBKY8NQ4CHLzaZdhWr5WFcFudDZ/HQ94cO01F/ko3Sn0Zl87Sx0L/57LAARojbJvJf
GDnyrjIwh+gOttaZt3FhxFa4WlmO5uhsxl9SZaDKBe9kWV+2Ps8NmpyKEkxWnBtLkJO4zgN2xB7a
kEGFVYAmgzmWYyL9aa20fA0Qu83ihxz7tOIL3a5u/JGoepsda5sc4Qb+Sp72Pn5QVvyiSGRA8V6u
DGeeAhTJliTzZ7frpt9jsy3yjb1gSGb78VBN0yfT7JLsfkYmQB7R7PTUb5QWmuVRoM2VnQ1hKt5X
C5sDhCfVhSai33MFaKPvtWPcnxq4gR1szjXxqlvRIafvO3liJ2dbFSY2SKMba09o7YN4LYQcRZBi
t2KvvgUvS3xFZp8VWoti/Q3BfilxtDHXXJyXToe75S1ul536ZGqru8UVo/mYJrphRQuI3eykmz36
P16hV87qQ3WublrhqeW5hnE6fwaaMVdBrZVdHOreYptf+6JbCgQ5KPWGhoyxUR4SnmtHpetjNxwq
Q6sC2j8Jqot2ovcfJvSP118xBSXjXpksDV8R4ZQTJrPWUnUPygy1zh9d+pFP0rbT9ZeldEV2dPM8
S+8HmVXKcS4UdfjgJHW5ngrbYb9B5d/YVFoFiSAC3TYm8xn46+oF2HjP7tehSZr5N23tWbPRXeRl
eFvaWKL8xG66bsRhGiZ0lMIJvrUZNFgScLI0Y23LEsHVOknRyDZaQ+rBTI8tcf2sgbP1WZdDTE+H
63Fo7r1yEfEhQYIpG/zSaBIlR3YiNd07/DhorynNPEw3OqQh/tlaZjglBnSE7DS7j1f0we4zfOJh
rAt7MUrtkLW1tt7gc0tflklw7h8SY2u4B0h/2gnSeVNlt18WtIfL23y2zfhY4+doIn0ulTy5seYG
uYOQXLpDcZ4yqztMvoZufzrBEUZ5qT1UHYe08us+FvZt7TmQiVeaJM25kEXvPWkCy3c70CT6cQ9j
nCT9rwS7oiyY8TrvtTC1K9n3wbT2gH5Mr7WLr8jOKwQmb5pY4oC+BNqogdak9OvQYV61OrRyjD3D
GmES25+l4jk/FPxBNnyi1tx344JTRKwVg+dvdKPqpeiVWYaDEL2493jnUuCuOlG8UJNxlXNSxYM4
ri3NPZxs9dTWH7D3dFZ0rnoTrTXLbq3z4jo8pQ5lA4DkpC9x1X6PK5oEt3Vlu+vzVI7tnAbK0kvN
z6e1wBsz6ySwHlWLM498Nm/VVQ10RbX7E/T7GtQTPodK46/rqsbEKlcm4iZXEazBW1Dm5f2s9vry
1FtLj81FmySxF81dYq1+hZyY+ato9D5ZfTWfxhxlJ0/Z4Kijo8a/YrNSlh8I5InuRUuw0kY+Z0iL
j0mWtOpGxUmU7w5VJ5O6e0X1u/VW03uKO1WqtymMyjXKUZrEmS1tMDpF3LyheXDQkZ8DbFqh39z4
LRLh9vfUaJXkZybHzgIhROsyTHWZy1MhhNoedTnqyS0ftxM/BVIT3b09W8qi+rZZqJwFgUjW9I9M
6mI9Qg1z89LXpDWON8mEIAXXjDtoP6nvq0nid7OnLh+VGBUa33CzuLjp9MV2jgXVuuRR9K0cH7S0
VcazKvpqfmGDOHaACACmVHZn9uI02trc3qT6qKY3OCJv273u5vGfBb3pfI0Qv6X1ZI+llp+HASGt
KFsyMRKkBCbrN3rSZdoPPB7a/py7LSbt86DG8w+MaDozcAEjDaVv4y4zrqGRdPmMFIhw+/5lRTXe
GoK4NWFuqElqqt+hhWJuXqfLsgzHEinb8atudMg/TC6Xgnbk2qnkyRO2J3qfyjOM6xTCxeAEYs3z
JshxshM33IFt+wlhjKb/ClJOXZrQlnHffp8Xtg+XxdzXDo8c8EviUUeEbzkXLhC0B8dOqW1Cv4/j
G/q+c+0F6ZDYzblSZaacGduxn9dpmbLPacKpPqPI5sw3QtEzIOaW1SyZX5pedjcOdjzwMu3d8oeF
NukUSfogVX4wh2KxXugAFOXXpRSTrR+4CJb4prKAKjRcmkWvnYrWQi7QX6hp2ycJ5Gf4SI3ZbA5k
7A21yU5YwhY+MDVeK14LUPAJDWezDuvcBXjgV1bVuOiDNpnzlAuy6Ps2r9YqLFCnQ34MxHKSHSoo
10pQ4ybaS3+YSUN9ibBIc5MuWKHy3wLfDfi2OhIcVWbaNwmSqqsvC2CpkVerTRoWytKk3yy78ZZb
w57x7AsRAnamW4DvrvdN9qOSfUxGT5ehDWu7M26wHoo9f+4HGEV+2dpCbw8q57R+cMwp/SxVEMN3
csUR+DSudZalIYjhzMG7S9rZ+qPoJ1H+23etyi9sqHR7T0uC5NVLk6dmgQAlL+Y1WMwqJnecUR+e
HgzZe/PjOnjGcix7SXfpH0NZx9YMuCfn+DlGtuC4VgpOolrXz+mphpeoPyTZgv0pvTMIrgc4H3EW
eNq2IiUIyl9EpXoOhwYPCXQNIGUu+oqnTr0iGfqUt1hzAhUs6zIAXqNaviI8698yLbJnp0MLkpvb
QDZGyrEnP0tmGeGTFP9E/JYuvCJIGzBOwbQr0OnffbNy180ehEAW91T2blefZF2QgKtoYMBzTvT2
CLHTqo5SxDr10FakOKJwqdQPUxdbDqMBdz4tTR9rvhiH8VfmSmn5rptk3zsjTl46Y8G06T+XoSMm
ruWzYSSx9ThjhJiHgEAkqjrFoDbeCbKLWRzl4rTybi5QeL7RFAlys824Rm+rsp6ekcWN56e2RWvx
W1wX2PDCGbY/mhSQlY8KDkHTTyxL7Wet0UYjIO2Ln5YVbVt/NkZLi1S1kr8KCHBFUJrCfO6Hxnjq
tHU1fa/WvTZapqY4LBsR6Kw2KsocwpmH/FDhUk0m3JoWqZ2eUDBekkVrTkTbxLoRej+bPqyI/lnQ
BcC5wWCZfneN2XaBoy3rcnDtWCaHxhTpczyyIQPNUarnrGnFL4zBhvike7JZvq+VY5S/lrUqy2Bx
CpvdnApNnQ+2BfonTCc6l99JMKX3QSmQU34Z9N4aQO4mc3WzIptT4y+n5NUdeZKgko0U5eB3XOYt
+XrcOh+43jL1dqI5aR7Q/jel33Wzqx7RydWwmTeS3Pk3BrvF48zjeXhKwK6IU5uTLQfYGcYFmIDR
lE96RwvxTmpimrBTom3li0ZOdWgnLrZBRUPTgCRqTZJTLu3EsA5tpdtsH8zknXAwU+fWxICbbFkj
DN6No1SzE5r1Ch7hgILsxpejpX4si3L+nat1hd4av+QT5uzeEHKFmbpvowC7PK7xguyVP5mkCTXx
DbPzAy6XlEKssm2LQ7HgXXtLe7lKD3mr9VmguIkjbhr45d43rs/KCnNuKeVEM21GSXBV1U45TA2E
MHrVblWfCsPt44cUGz5k45zOqcNJqL1xyifkRQO8aq3uiGpNNt33SyfpKIm6b35QNZFlqODDtEaJ
QTj71uZro583DGAGSWGavZvEmIzmi4ET6KmNRQf0B3VQWflVMRdp6E12Nj3xsnCmAzkjbpcUlrT1
rAuIo7wWse0r4kht3DzhWBu5c0sEAerqW53b2UFetPKYAOUfkd/zkE8jKRjofetzFR/MskSuGKpd
2p5WiFoDZlhJUX1pOrQj8bgxxHpw5CyRLXUbLMcXr8jV87zyug/1skPTOhcFdESjsJLlE46mjvpV
irJZMKK0ylrlCJFiJTe8q5Z5+LRSRQVIAULbm4D29tpQSV/J7aTMIiueHa19UkY82Mk205oXKIV5
m35EObrqrTOUmnmI27Z3Z57EKW55M8RN865dRw09LkIR3iLmLH5nQ2G0EAb1Zbm3K3QdH3g71+Y/
KV+0OkiEyNlvozbwhktMhsJXBJipNkv7eYlBnx5yKXkEzchvfXUByXP2OsX4uphGNp+1Ni5p1ujp
ZJy1RA7drdANbARSdylqlOt679l2MutzYdjLd0zKbdWf27EcsCtehAs3RVvKkFNsdEFhL4n7o6wd
NQ8USc8FRmq5+mUvCuNsrKX5oeK9RaGk17z2vNRK25xarTZs/O2qxT2IrukH3GGUxDvErrdZS8y4
VgaNaMZHWWjAhLR0BtlQIiSPhXpjLsQDKGJ+Tn0yR7HT6FK/wYXSupmzIjGCtBHmVyoeXnZEPm4w
ggST3DZokdYRYb4KMFyGmzqmP3tFWvs1EoHLCT8NrjmcQ+Zj39eq7Zv64P7rjX3yDW1ERHQdM7X/
VbFB+8denbUKphwpKsPrsBDEL2C5t5QNmaCW1uiQc3g5+qyemZS+LhLr60RD+N90HqsxSA3ZLoHt
jdX3wilNnk4ZYeAAaLzh9SPyOj6vuSrbwG1AEOtGmVkgPqmoHAYzI9t3vMTUsPjS3X+sWZlaTGl6
e/ZbFC4+2R2PEx85O1Q356J0FBByTlkEE+xROLeTRCBSUYZeIZY68kM9VZ0XxFQx7pRxpkYzVlLr
w9ZEB/K8kmQqvtEvOBpjRRHLoNGxwvGrVdZakPE4SYOp6TzHL5U5faxnFXFku5Xzehp5gzzaRbpB
zmNrHo+Q6yXSMHE23GlODvt2NuX6FSIw774pbleqA+2MuUqCTMgnqedNE2A0XPzkedbAEla6pbuZ
t7N3N7ZdrgVam2WjH48eTGJv6bUn11gL5BFUb3xSTLOQh2xZbHxkgUvdTajR3EObKEXgESAngm8v
/tX7HEHMuJOlQFpJwUm0IkYfQEvlfeAUpcplOcdp4pcJz2JfmT06p6uHwYff253+r4LKaRVoPTIq
Abus7IKx+D8cnddy3DgWhp8IVczhlqGDcrBk2Tcs22MzgwQJJjz9fr03W1vlGY/UTQLn/HHQbx4/
mZ2j9SqrXFvHbrKqPojUawEt6A+ql/7bSEQoodX7yO1QzQz0WRnU9p/etfY1WwbbbrLmFjCZ9WUT
cDUjpHpZXLpIUhmI6tfgUNONrbe1RMJCi9rdX7otY6Kkd4O6MfWI1AoUNNoan4Vux/GQE14VrJlb
tVhGolBTuDmwZGs6okv23kB/wpNLeuN84zqczsbdycqz0FduDdLAYp+JKqNGnS+4mSMGnMhU7AS2
2ywFn/FtgnP20quyQQf/heJmUe2dW8FCG6q/43bw3lj2Z1vN0W2z9X+PdWP/3G/Ne/F03Ar8Ctk8
LStgC6dJEX1T5THVp8mlbeZcofhRiUJ3AwYyGPdLF7FNmqbrj6zlYAcXXjPpclAquyebf95dCgmU
F2bSMUfJ3731OeFMIy5/moB5CwZdbZlN/WjHp8M1kcy7bRf44HoPT6886IASYUguNIL6YEsK1a74
UEt7JSx1bJySAMGh7zNbRtZTUM/a4nK2HJUgmY6dtAya+D/PHWq8bBx8X7VDYQ0FkiGZiyFx06/M
P7oFwOnJwj2CAZMnHQj+9op4sUAgQM06WzEgAciK28mMwHjB0DOOiiDbutu956BA0csnYjsn3P0g
XHZv+UXm17L+zcTg4LxRi/hvG2aaR/duCt4ll3KfDks1sl9bUfXPavSgc+Cn42fvDAtJswtbW6Ir
nGmpobVkfke4XPbPVaj3+WmwXHUXrkH9XjdTtFCZbTePC5e0PJkIme9dpxU/pFxCe4BdWIoxL2Vf
/DMhHatpQ9OLz3Dvwjx6zPGXFjAxTFt6ANoEQ3hAXimS0CHtASSqE3K2bjh54E7HCfyQpWUIOoqo
1Wy414e1IK6frgidlj4e3pzhYmruO3DmOrdgVOJv1moKcM1g61gU++br2EQd5Yq8S3b+Ufdt7ixW
80rrhGddHd6YLcUYK5c/nbBQRg/d5C0PtgLivxYLHoRLUZumu8bMAmNWMBW9j65pgF1IaUJkIR0F
KsyWTDrvMYfs6KPjPR6w6XaySzIe0FoHvnMu9zk4smNdKv4RHXrllVlkt9KoF2ZPLJeEjBTCFK7J
lkdTXUaiz500qn18Orry+NNu2dbx1Lnb0T8KYaTOVs/jDXaWvrEuVoMIsJ7GoD0PFlUy0CBojlIs
j1acspGvNIEKt5rPPRVwrF/xtPlfod+E6ymcwYPSTi9NnwCHav1nrHcfQkGwe6YNefM9KcK3Bg7a
TmQd8QDQan2Dg/8/NC3mm2GnaV8j42yfyNfqMR3HgP+U1LqaH6sGdP0sy0W8axBeJ1FTP9UwUOsQ
DulqhI0ZayiCf54zcsFJ0l9IQK5jVmC5OAPvPdIekW9sRXtKKYhzHWOt1Fkiu/gs0VxSXVJi51bO
Ldq68Jfpc2rjVicHT1qTdex7PdkjEDo5Nz2QoTvMVZh7YR8+02YEXuNXm7ZObdBx2nHcj3kY16JN
oRaON0eJ6MsqRdTcUZq52C+OUj3zjcPwRrOmPU8Jt4pyH2+orcqc+jDmGiLIeqvxbMzZNldIRtue
l/JkG7pWU17pZUvjit33igmleFGWLlW+jL79xp0bl1nRW/Jr3hZfJeYW23JfW4vv5ZJ6WgWe6bpv
HWhpnZCnLX63oVTEVhM9UmCgXkbgiLrkD8uxctx0CTx19Roc9mnp9cs/vnvxdyEye0xa5oF/5F2y
3MihMV1iTd4OF6EoSSE3Cg7hFDdd2eSUbMdlTtI9BStdOHd/BteMcz5SdcH9a471adC++9u7LT7J
TLUgT7u79SVEcTfcyYhdOzuiyimybVyXH3U/BL8C+MB/hV0Pv8pYkAhYFGKy6Z30nD3ncmGqambS
0JO5J5DlofX7I+/HdR6oGHMrfme2umT02+O5W2cqL3Vz+K98t+HBy+zJT0+FQ0viCS2qKdkj/mfP
smOn0WgWj/E1CJeUn60fTgSwr+CGc8T1VRDSIemgMNWeL5zQj7e38oMArGJKI9xmfV5AZZhTANDz
rvbwlpLgbx9TtNd7Vre0814OooTf0bHIKvMmbV7UzA2XR5Kmo/saUPjIWbP4umoCHOK0XwVUkFO3
FNFtFA01aUASwpTqQrlbOgKRyHwKLACHeEFJlvh7V7GqRS19BXMlaRg02jNP/XKTe/XMvjtfahMr
oIK5DrNwUlFG6yKhOwEBjCewBKc8eda8/7G504OcosXyuhIT1mZyhxyBmJvJxKF+B/Sj8YbqtHiS
T1CSWzskg6qr92UIwNR5duXXYO87s9IWbG3aE/I4JnoZ5ItRtVKZckTzAdVuUTBrW+ZvsbIYZWXX
TX46ttQn7YNS4VkZVfyMB9HdbWLSy0MZeNW19qs5YLy3N8r/Nu2kDcqKHWpJyyPDV9RsZ11XzbU1
KoxPpGuHJvVhjgSbna7uwFo2eoOgbu+Uh0Y8cSZDt8lqzdU9opJ2osnHKcas5aK5YxtWJA6ENKhm
PZ1PKp0OBCepmsbqhrrFg4WHAFwTCHUdoHLbcsFTq0z5MRPUpHIf3ol5jEmsydpS6Hfm6YHCYXet
gSir1sHwjeX8n1tEWIRbZzCP/OKmevR9UW139bGy6ju9X/6KyGESybQCQqcej9RjRFc1Z3fsDD/G
IwJBj+q9iJJGdcuXmQ5RJEcfqSJdwCaOU4l57tPa8XhasHI/iioQH15pFb+C0J4j5p4WrPowMUZd
4Nc2wSE8WHeTWw5b6tiVf+8yk66p6x3yw0xl8W/nBD4Sluj22cNHSqJ5qQYamAlatdPSssWPZhet
zNuYFTBFRm2aXMSuhN9zh91J+kJGXUpJyk2g1zrAT+0Yk3G0BjyI2bbiIsw9bWpGvWP0ac5cRtJ5
hrgM6ck04TJnlCFCJrIa837szbTBjAhf9gmWJ7Vm2+SzC1hTdbh3/qKEna7LDEI0eqt8Cd3t5rjd
tYooJZr6/5o9lmiSin7/ClfqKE+HH4s1Ay9aiyvh7NJ5EohHu1MZAPZyXdfhA8HYmwOE09df9kKG
IYOvM/SgBeyJybCrYz3ZXmdj7QosbspxtXk3QkWpesrsX393Rx6/U1hVWiWDkdXfSEXGwHjpmr+2
DCsvE9Cl/Pu9s0WXmo0mOi1+BYK227V7jr2qq86ig1w4T6Mc1yeNmzRMHLkBAsJ70Aw1TEyyOc4h
FdFF2Tc1+xtn9AndV7FdClsvijnEsb81e1iZM9g1gyy9llubhWTX7M81hmDenK4Htr096G84nSaZ
r9022VwSZdVRQ1SpSoAExmbbkjIItvFc69nJ+8pT+jSMi6co7YlG2gyiI7YuAc313zlTeTip6m55
+rqtPBI3WHzBBc9Qgi19Ou7HdtIglJvQRyJArGjfguUDpy+bvSFFUEdUc1pBrVKnqZgfY5blLilk
TOjeADL93eFtLbKdeq7bF7LETcKjx/+q0m7v+maO380geJ2RvIE+rtLcDFze3vyibXtlqqGyUOZV
eTj2pbGnwzDV+cUvt48JpXVvJYKZFYrqLiR957uuKlTMdjSxJ6Auibu8CTY9MtYjuUDnZhHA3a4r
fU4wC/4n5txmTYkvaE22LI73JVW5E26j3OiRgEYGd8vepgf4i6E8Qxra/V0U+kX7KGiBLL/hMlPi
gtiEK9823grxP9rHj7heFJxYT+TCva/qRn/niZidZPI1wRkNkwPYfOFsTSqjYIXwc3u3yetqDDnu
Q/oQTuVWQHIJ332Lp6Jy8n2Xgn+6DWqLaOiS+rXWwo36eBPYHU8bAEz/yWtYUX1WxJtzPHbSbvp3
Wiv8z6J0+uOd+EA+ciKxoj53yXr47U3u3J/4sfYKUx5568+zxtH3o91trR5pk3GW8+ZUcx6tTPeX
QfZciaOhsijxJi/4uQ+uJka656W7DCSuuxdrG6X17iFfMNlx9B7NrlEwcSiTG3NwDGrzatV9f1zQ
AsEbJcaeKv8sAa7sREkInYdjBHmggCgw+nXod/63Bfk2LOXEPvlXB0Y9/OpCBCk4luJ1fxl3zRe6
q8jR4KWNP7w3cyX61Kyuau7Xho3mNLoijF/MGqzipINhHXNSFPvhvoosMyWuA4V68Y20Vqhmt9bp
IL1teKhq6s8+bh/Sdi9j4wffNqLq9yebJ6xkloHM89+NP2+2nyN9nFSTezWLMcOk6fvHdh+PP/Lo
ubdWrp3LFDnF5wbuhPVo3eHCYN6jMFHLNK1Z0ZbT72WF9svhxtqfBoFQlTt+3cXZGhwSv7Guuifq
wI7+WgqqU4CD1lTRNc9CPXGmtc/cN59FEBVpHEzT725bpisnmv9VU0zORjlu9U+D50482ZvHsjvj
AOCNoe6eoNxPCme+t6R0ED3WjR/lGtUJj4hK3H7h4Mq8dpDneiq7T1vvXnCyxk4DFVT7z9Db45i7
qiuW/zrXbp8CawLMo0YsWBJPKSPulriOhhRdDlhoM9GZl+jVj/+aRUNV4CavL6Xy4yfUFgBXRVGG
f5Trld6J2z/23obwGJ1TxbS2U7VStkQvWm2Q+GsdOJfSd8wZ0ty9B+8C1/OG/s1BinoC34hkIupq
/eM5pJvPSCM4b7xG51M0NuuJvnW9n9w6dsxz05MbVPlEhOQw/jK3/IpINuxjfhaxlUDkhI3/q5EV
MEC03I6XsjyK39DY46+oOZ4Rmscya0OKIpJliiWXp4O9LpmFRGEmlBPmU6kBR+e6OJbMbHo9z17j
TWmgad87Ox13VFItYW1lPDrxkHC60ibj76wWejerxWvrsSxQOLG8rsU2X+cahy9LU9z+ZEDon1C6
UlliB5N/mXgmXbaxxUWbOZZtdKKQqvpHWlcA1M0298MlT8lmPYuOP0OJWyHdirH+G1Z8Kb5vKv2K
3zRMkM+1FeTbIp8afw+707oOk/uljkj+3ca9BWy2qDu8hro6vpOcW7IemBsA5NuWeGj7eIq/DhRA
7lPjyvWrMtNCFRo3u6D0fukahDm0BnOsoF5JjC+2MOuV4O2PtANfOKEmPruFCYuTssJ6elSi2wLo
vsr/W0WD9R+S2HJOcONb1tvBVIR9x6235v3oLKyTlPVFf4UpeHOKvWlzKfe5OvtbCPM6MYQ9IKlq
79BY2eSdlKg5PL4rAY+xz7n222F84xFkARz7vbVPlrbmLa2DRk35xvCrMkxJg/6rx2pZ0eI4XDaC
89++2PiYgDQVIFvmwpasD8e0K5v/nIqRj3NBl2fqht0KcHjTFTO69OdTZfvlliIQkrFMOyQgbVaE
NBcVXbwzwk8m4KcKCra/LkR2dlriw2PXZucYb6bqec5M1Y4itRt7/B50iGjoc/QW8kWUaaJkXcoC
cUPsgo66BF3EDDdUwSQRBVsUTKH1Rwy2BW19V052TFHMOPp/hV7l/ETROsOdZ0iJRIpixUlLLOkf
Vyx6SGdv2nUmTIl8ZosQrWaH1J1IiqMZl7vOmMM53TYDwC+LpyjYQNwTbl2vyPXB7ZXEe1gDzoxG
5dAOKD9i3cRIjrylZnAUACmpXAIULw3qIhbpQ0FljN1cTXfBUFEnFeL5o6yUIs7j2pWtV+U1v4x/
WncvWiF9aExKAtn4jxW99q9jtU/fWWgKFm5hybeysP0rd422stgsik3UyBtUv3TiOvWm7BOc1kOT
F/Uk3w5o3N/NfsRP3uiOG3PMVP/TjJQAzjCwQ0qhFVgxRVKrcwkPl9kLedtzYx10UIu6XZMd8Zyb
9Cru75uh0VcF0EgCC1zXbTK1p8TqO+cvS3uP8NB1+m9D2LdNNikb6q2dS2oAUXFZYWpHev/R0Xx9
5b439yEIPdymV1Hezun0WhqL/wd1smGpFnaUdVQ0EsO8UUOVh4WFnC2wh81PoD+OONeRN905Tbd9
eqTEU6tWFMOe19vR3e0wc8MdiaOdRyK3WHxMjap5cSioXe/XhX2plsgoE1z5ZNM6EGBucnj29Hk4
Q3CacfmgJnBI1jzRaWVuQVd1w2oi1P9LptuCRngTM4w7ez1++FHT/+U8RADSll31QoV9ld+uepNF
ixsVfyMkgacoKiBaG9vvUIuoYvosSMGAjGUwjkjbL3wK7HvJWcBNTkihUyEg4qXpPC60/eCO2L1p
W6htwB2LGKPcTiua/YfY7NwvoNXdnJJ2bOociQe0sRhW3b21jS1/eD0IRbp51CleW6vT3UM4lD2s
lrOM45HVlVNBoqGvzOF+dHee+T2RnGrf7xPQJinh73mMc3+q6jHrAkUvU+Q2LA27IQX7rFgj5JOO
F2u7FoBFkKRqOSt1NG8zdHmb66psuveuaPEzNfy4zA4U3yeUE0GAlCV2rIumfqzliyDt8o4umkGn
vmk98EWBSoEaU1aljPuvtM+G2Dm2bX8TSBZ66YD3BaKzLi2ie3b/g8SaVDvE5SS66eSSdaHW/+1t
Wxb80FQc5sD8yHUXlp/fQThUTgZF7Fdp3AnXSjurCH/5/k4Yww5xne2lwmw/tHF1CvsgfOi8bfrD
pyr+WuMxjrliCbUurgxDqDMklLBTRckQGjbOtKAwbIb5NxJrNnYE5M7jEBrzbeZ1GtK6EOv9wSy+
57ZsrN/kmm8PB3lb1XkTVvS2YTbxEqfrlukSLIZp1u81DWa8KE2HaZe0wtTtV4KxNCpSkCxV3CqT
B2KaWBCK8NP4tIwm2lnd+OKNxVi8zJ1X1tcDQUeQht669aRWhVRhirb2nVMtRosLYLGXJVOGXF1Y
8y62zkcQwPFRcDY/GeKCVNraxTzwhKLO95PCCjfogimO17NX7Htx2RyakvnwBzaIMWIgaZuoca8s
QVjZFt52P+Ws3ARGduC/k+ka94ncUAQitjPWdmbNBnAVMHYJk9LfrZFZXO7V96quI/HTsECV5wFQ
rEt5QofVTmBf5HblgvTXDI0qeN6O9CjMtmpAke2RTRWelhDMM902n+K8jbyfPg1ax3Blo5IreaZH
rpMh6K1fMaLWv42vnY4foZj9M12wDrWo2y02uzl4Hd/hUpslnUQR8W+qkpMaoY31VpfBhkAZC1ST
eAJuZQ/n/qsp0JY9EptbVid3k/v3ttVTnW51E7gnj90MmkZK3pdlmXaOgDhs7essuK/PbU3i7oMH
9iVO7F/0JDvQWeGZGQsUk2p317rgYaFIUG3rdO/qhVIHWXAORFHLxyuE+m/tgmA5R7UuPCaQujUc
OMKbHoKdLy/tVb2+6h41J7iQP7lJPN1k9gJaV578wjTls+lcHWfB4nrLKeCOCP854Rh+Yokt9tMO
hxneNXE0/3Z5r8E/egdEjp5nXyYWgC05eX2JWsVMsk8ZnqZHe7Sa+8aevVMr1u0xHiubcAGuhKeB
JoMPJJJzkJsOSwOiwGh2HxH4QpOJyXVfx9AzJf2CZJfeFWrzvvmTip97Tx1tBtffb7m9+vIdE6Db
35fIP1aw5cqCH4sKcVliBawS0Bdr5SGUIzuN13weS6nNR98MQXsx/MZPWEJbgtwCBDFn0TrjA34g
pC5qxSFx04k0imsbpy6XelAGGSrPrUy8TXvMusZnMQ7dGbu58IjmQJno9TBJMd2KS0cUakooavmP
hMj4OId4jo6sic30B1UsWuAKbFtDbXjmtOHFzu26Ku6Iw9Vjvrp7/XHMAc/ajc18O46SvR1S9SYf
LyttpXqt6x+7APZNAu5hhK7Fz66fwweI6v0VKcrxH56oEJ8BMDcIDSJX0kuqth8e1tpD9yK31cuX
2m8+l9EGhtm4CTML0e2RjDA7b+hklj/7inKSxaAJX1wK4YtEVkSU3TD98X4p9+hurob42wBl/EQz
TPd3jhe2qbny9F2jWv+ldtb1eZjs5csa3ZihI163Z8UPB9A/+t33RjHUG+0ve6LHyfvbG95UZFtk
vbWl39/3yljMXdjwMi+29kfVW1CJ3CW9H8qd9PU+MH/sBeB9XG/ifO33Xzpi+zmajrmmg/JyysBK
VeTt+Q04zuslUKd2l+PZ2KH8O+6de9WFH1znxZIfsz3b96U3C2hUj5XIl2OVxQNUnz87jwgol5w9
entFevpfJdeSz4MfRjYkE4nOZrIgmQklS1+YS1fFv/DfEfHR3PinUZ2tcNTP6OCCj9sLfW4dKD2x
82Nvxqsv0i31OZLRQzkCgDve4dGlfCOYfdX9QMgbP8H9nuK4e5VdRFd6z12bUmB/atZjvi/JepDW
8hOFwt9+2ZAiyON+QKKY8Kc7MFawP8zjPHwrJoIz03pEibN91KNgvSLtc0l1NFIRilIu+IhuHVi5
H85uKtk1H/0qCNGIj3r6LwiME5xauwsfzdyp6zYHtJQuVJ+ihI8GxCP1+oRvnacbzAC1dySX+WSG
dVjyqmkPwmxGO0yDqPW/KHMXr5SZOp/UTM/naiin50HI8r8NvTijFSkOv4Les74vLBQ/xSS8b1L0
9jNs9vBizV1/p0qxzZlVte6p5K54sClezWOA6HtYfabk5XD6fwMyS4Q2w14lkTcG+YJyCP7diZ8O
7d+URqvOwVm7n3aLNirpYru56+CLzxEaaQgz0tY/A3lEvzS3/p0DXfov7lEchU82PIlCy7+AWTPn
qBNKif2R1Er5UdqaKT5S6h6oDNt6X5rx3Sm09cvHeZIzBkDergq8LjbODzF5SEVN6+TLPHkfEe/K
pd3WGjpjBcis2/eSe/vFDl3+KjGFzu86vpkudr9E7+cfd5y5HeyhI2ek7nFtnyDXws+YHvMHRuSB
NxpV+ovdet13LucQ6q5w7ixB6CciiKMY6KSrrfO+Rd29JVFmIxwSEnrF7vffrieq1z3Al9PVjXgK
Zbu/mWZy9sSdlXNaR6f+KdbC/VFvk9oxXEzHlWFNrFhHvOKd7ID+x06cD6Jh26v/TlXh8veXRQ00
olbnJ4CAfsOQNKJWOQKeuX3o+HsaCPIXFOCUCDBjl/HV7j0BFhljYOIYIbTmiEpsA+vG+1YO+GNG
2df5Nij3ETHleK+RR947CDgSHUrzvJMbRrd4N9l0bm8SIWRUcdR17JE5UOHwEo/tAaMPgvhRlHP9
2kJ6Iy21xA7cXA7lz+Uo5ILfCgmRNmL4r1rmMpuRxkVJoP2YpcGvaaWwm+pQKAY9/zFmjHwahcaW
FOD/+gOvggLR9SLzMcgYT3+MwwvjWHBzYt2VQji/Ga96GrZQi+qrGb3iRqwYp1IXhhLbe3W1VTt3
bGMgRSYWYvk79GqzEjA269Ot1BwgG8fR/qNYEcNfWvrP+z/r4oXLWeM/bH+23dFbLHxRMeXsLcZP
o0W031BC+h3ilFbafY7OZGsyNXejYZmSAc2lnRknbDm7ka0/8MttrXOH3aM9ruwaGiHfrZUTzw9g
AwlKClvWiNN2FH30Nqmj0x8iqNDbpTD4tTnVoSrCFx0VkfNY9oijc98voyueGPMf8dh1n1ZHv1SX
il1geJE9Q8MJXdC+W6dqsvvIPA0iUOF4mtkzmvI8h2B1dRKpdVwx48W02L8rhS535d7TJvohoR4C
au3rQX9b3P4m9+jc8ThwLfjoluezO6HqqHHRGZpEhwPuIUcoGyFj0KZQuIYFUgrroRtQMdI8ByXD
djtYjTOPaLwhl1S6I7Xby8zdgsp+kjBN0cXpZ13weULmqD8ccg5g6maUveqrU1DZ8b2fzSrOSNFq
vSTRipbXZYAvFmqzrGiOjpkqMnZm6xRG9VZ+W0TIxRwtxE4+IYuZFjCN2bVaykGxEHwEdrfI64rT
LoQUYe6+85AMxKy0+7alXukU5J93CDPzGtVf+1B5oS4yfu96tmDRnGj/4hupkOEH2/5rwXBrfTsm
Tsqfc2j1O/vB0QD9JeVc9tYPArIdkmcMk2v7Gizanp5GGF3nipV6cM4kaEwo5b0JcoYnoR0xRu1d
Xz8FI5weosjZcnMP6iY8d0Mh9b8gkC1dxkikw3dcDYX8PriLDQ+9OQ4Iibsr5tW1Hu36ae9xwQKc
0zHjpDVGpOJs9mCHZWNJ4+pwLaEZfHvUp1kZEXd0b6HcKAx+j8itT8Jxa/er0nUoHmE8D77eaRbz
8VRAcUXfcLZgMLBkNZB3a4a4eemQDlNTT+pPccFNGRYJ6fKHufYHBr3nOa7nArY/dNkvjOA/StPv
zul0EdFy7Edag5V58gSaO9SvpPX4zTNtHhzIJrKQVMhg9MGAaDCbpmdRrUAhSSlUW8aphrfw/TO/
YBxebCtsUSrjTF66K1b2W7V2OEGlJzSIlyXBTmzQ/pfVRYv9y2uCApPIpvGs5DiLxwLKEzPULTqo
mOLlPJQMQfnIT+jYWadnT5/dg45N98rZHjFlL/UEViSd0XV/jpbgEQnnVjgivSnmGX4F3i21kp1V
ML/is/H3h2IFuU046cSQFXyd4YL67waGpK6QI3oMIPnC/myswVUvPoqh5rmwI3hxBUgx/UPz2Zd3
XsRfg1upQrqduGAo5d2og209o2Hcil8kcm/Tv0kN/nyVDoBtjsq3Knhmy0Odl3DZ+geSFkR8DiOA
i0sZDoYKEVkURWaHCEKpXvZc7yeuU6/JidHftpcGPZM4zSCCeFolNuzkCCMgMtzIMNiVZCkHDSyV
yUXpjAEPqUPqTma11eZkdtPx7J8iEO/yOzOjVhL+W+yudefHql62E9eLA4Ew1WEt7g/Ro3HVtSUm
iO2WlHWuj4CG94yhZ986dju5TPeet8YjpOusGy9ToScODVqiD/td7NAPsEws5e+BwSeC+NZ210fR
HjI8+x2c0Me29zS2YWzgz2/0MLqCfcL3db8hE1pvsuSjSSkJVOoHbuNmu5aD7fqccrhaB5Lp/AZz
QzzqJj/4UJbjUvjk2L4PaoBecNzBa+6HYrTQCbulBQOQR6DC6lmHTdP8HO2m5FVl13dMlw0hVtni
xADUO/q0NPYwjleJzaifzh0fyTF+Bhq8/oeFd8U5AGl57V+GyJ+74MMpXPzNSUU5Q5DZ9RLVbFSl
6qI7OZby38pJEqeiW5v45Jd6xcCMNt8y52J32+2BiHKssIaNan0J8ZLibCWX5jXcVpuFyG37Pd06
Yn14M2bXmX8PJK/buBV9SIbgVA90iDwv8TC1fQoiKpqH0G+F9yM0A12glBwt8iRHn0KHZOQorizs
6ljwrirw4uKhDwMbTKKjUs+7E3ivu9zlvOSgRdcY31MK3gxXpAsLBLZy5PConLFt70LuWcicDbJj
SJARbDEPk9nsUyBBZi+du9O0iD/GncrvrmjL4QJGGQvnstrH6Nof08p5+6cK3aH6LluSvFz0qDho
dQLvaGbUTHRXyWSd2wB1UKPRCO00NFS5v4IvOKyR26zvZjcGqMo32pzGB6ltDDdkJLXhnM5kpNav
MoKolkkX7QOiYyjBLjnEVMe/JkID5xJwXlR1RXggmdknb2q8zckJ7A/c9TnyF2muOKxH+Rt/BIQH
v4UrXscR1PPBjhBTV9koSva1ftuX4g3jtqZwYAO1KBK8wgicB4du7HueL7eFMjKlX2IWLcR+nphg
//NNoPSdpwvCKMQaLDAmoYrHd2NV8fRVCWQFHudaG493EEJaAElCkA0T7g+vYM9p+ZyqrIo26E4G
HhWkexm17ZllfcQG0fn9/zg6jyXHcSCIfhEj6EBzlSjbau/nwmgzQwd6ECT49fu0t42NmJluiQSq
sjJfyR8JSCx/CIBe1P9wTfb5P2++7vTcjAo8OQ53zGyGOq2we4JbvSDDSYbQSyw3qwVybKGzNzIO
sjxN2FTb+wA/Qv4oHXJX+7X0w+Y0m1JRCK0QoOTJK1pByxySKiTiGa3CZoSM1e5LN4o7CdSeovDR
89jVei87ZZVkx1Vs9CEXtpO1SamZFRyJcTKUT69b227sqQqaXV8Pzl/TSFk9YtMXo8ajyrt3rvFz
nUsXoZRSnTjwRzvFUfqDS32arY2ccFQnPa6wMEqCtAu7b3up0tUcTZaF05to4Fk0m9wF7LTJoJbA
eGGmg5Af6awSoHxFRL+1ECwIk77OtN53jF77z3pYNdKOtJ3lHcuFbghbcP84Lx4WG24myy/aIWl8
7Gd3nWsipl7GsbODDRwMN4zfzRZaklOley5/DlaNeM60KuotRoxaMf3cS7e8GscYkXoM1O3FPTnu
MpSHlHppOrYh5X5JBVhW1ueK1IGztSjs+N2fWgAOW+TJVC2bKfRL+UuJn2HcBT9L1yKYx6YX46mw
h9KB2PrECGjytiXebQouZqjNQ4YBy7xleMBgVlhc10kbWYH/w/3S24eZjBmo1bRA0NY5QIBi4/Ui
7fdFXLj9HbFLq9hFynT+bxraoR63vl37876E3lVSkuBfXvgBs2D4QrxiabAP+arcOpaPIrQheUcW
1wjp4vPOCguewBQx0bBsrQDLjY3uWEKdNqO41sxZ92qFesF0L6airPdqUGH+T6UcZzhGs0XOL8Sv
I3PgjIdrTgO0ZADHqQ+da4aMYCNmQfoS1+m85tusTTrbSSc1tcQ0aF6QoNEmfIF7P5cXzDakukt9
9QcM4VTUx6KdbDwo7NqA1qDGyjMvvoq1fx1VBN0NsWJaKissTblQQ5Lj+gNbZBgOvSCHdlTxIlvF
k9xZyzOICSZ4+86MCDNGaFJGh4aqJ0/Yquo6Zm/NOIwPVZTR8PJVz+JQiynATYmRyfXIlY1LikG+
NRlBuzl1pbjwua/mblpyr9v7Suv4m0wqJ1ZiR0qxGyUrXPPSsf32EzeY/9n5zsIt1mEuKi7lJBAD
d9hMITMId3LyG8dtLAJgPOflgH9EoUElLC6S60Xlgzu+U32O/bs7E8dmZzBX1XyRlA/ZkUIsHBIz
ER6XJ573ZowSQ1VFqlaHXKAWfZRW0YtdkbWIDr1VTRnu0bRcWUwlG5jhURcv476vRqOeXa9W84y5
dM4bn+FDh3uTnT14jcbjSEqsVGCL1qm9d0Le7AaZf1x5hLuhzJdnPPhW/rDSPps/FQ4V60tAmlu+
q4yFjaeWg7VYcZraTvzFx9qagxkC/FCEJ5cyS+y6Uwt2uz6ipba1b9Yf+GVEnSjWtO/ypoYxHnGG
YXlheRuhFAIAz2GvrX4DA8O3YqaPuLS5vblwg/6ygjAehx1yY9g2+BtGHXiJDzeiLo++9rryld0K
Lc5y3A5i+Y3XbDA/SAK2+mFwF7hPEwnW8F8+VbP71176UVcbhqK+dG8lTup53KV2o5tDbxcj7/c4
xzqMuKSyWYnEWVqIEtuwHzrSLdJWhTxI9H6wDC6Z9iPT9sI/LDprosc2g4tyA+K0V09V00Xibuit
tHkaGLGWH32LtWufz2vc3dlM44KNZ/klO3jo74svgfifngT2ae4RblEn0SzRLrZ27rOa0WEE5L+u
6P/Bk22oWaGfeM31b2DGfVm0ibzhaqE0LOwauEIYeLae9uubNLNX+S6EFPETmTby+7TJldskTseJ
fIzTMnCOPQqXvwtbTqAbxXPRH4A/eTh9OhuIcJSznyIxC5nzsyl6e75CBlZ6EAGWYeFQMr3vPeDL
Wf1j4AQx+if4m2lShyGK8c0w9p5XkjzChMVZ84AFQUKIIKxPjKV6d4VD7aPsTNlaWLua4Y1Q3Lm4
yfqE7R059q9WRNbwDS+mltN2JjwJnd/01uLfdLPTLFayMsf6v1NbiCPj9y3JYZIGXkVpNrg1Pevv
7FGOdOyWDNLlgI1yLu5ET/SGNderl+8zOWbiqHykqxwMBb3FeVxWQl7k1Nvpak8NCGLf8q3ZhqbY
qTssAXPWuyeS2I2/b1arVhQf9QoEoCXBFt1SgzXOgyY1Z4YdcXzgEi4n63Sryj5o9nm/TKLDSRLb
wReleg5XjBQwLdlYBw19Jh6ZkBZ0mqxPGgix8ERjXlq2vo+1fUywXmbQuwuCHLq8xEteNPTmTaW8
Twutyn/sKw6sU74w4rhp8AITEuTO0pBKKsdJxiaIcrTEMmvK88SktIRZtHKYAWbp0bjBxfT5fuUP
xo86D8xwGEFejS8DBpLr+dZ6YfBWG7r3v4ATou51ChpJmCt1l5D4XcMI9Y1AjQ3JJMBL+6bb2Bv2
Pe1z+4llwKT48KCVFD9zZ+vuEeOjRSFHRJHXGPeFqx8tA8mYOZqTrwl2S1k/RvV0tbA4vUP5P0QT
iUkdyNkKN3Hbp31wyVuJuX7IsHXsV1Xq6WDAvBQ7H+iFgNEw4L+4VFlICjj2l6V+bn2/i++7amX6
OKuJ33WOqN6chKVu0/wx53y8HbWP4Ow91CUy01mijVc7wWcfx9tqyWL/kIXR8DleYQBkPGODlUR7
zvwVTQqa4xmtj4ETvRxUF+pplghewo4k4J808gu0eXq8jprfZe5Qvq3QCWYqNsyzFYV9gKMT31pK
kBCvRGd9Stim6oXRlGpemRkzH92005jPtzgR5vX6DyOhtnNM8sRtFIp24cSNGe6dfMiqcGfi1kGE
TpXHqhDsrGRadGN7ZNp7V5k77s2WoZSlyHdgt2yrUecM23OfnqCsxFjjH/awEZToWsVdGvu9tSUQ
qoavxYxrd8S33RbbrAi0s48od3AaFdkMEJTdM5MQ0QZRQDJo6eNoGW793JPx69K1Ma5ev4tsf8Px
lff0Hy6sng3S2CLIwkQ9P3JEyjQpyMBFr2tD0p6oZZFyrO0Kp2ST0iBaRZy87UOLgJnInGZNWjuV
kX+XOS6Vx6nye3Y3B33rmu4BD86UiycaK4/d1WxlDf2XMra9+bQMEgA1ii0idFabOERnKgtvDyTP
dh9l3RTqURgU8FcFO8H5sCOGoPsUUIm8IUsMz1Xbuo3STZCLNACtEHbR3Typqj5XxdgSEc0Kn60u
h9z4M8sUBw/yfolF1+Q4bdvrxlJm425Z09qLRpbqTxtPHR9G7jjnOYqt4p5EXEcrOLSUMklDKKQ5
WLpjQLzBnEjILwG6hBGAyV0Op6DGhZET8qiGkLaVWEE6rDsmwGioER5++jCrCPxhB9NJx/cou3Vx
5LRhIoXeZ7nRZ9tR9X6YoXdRDfn08P0TREQRIwXs+K+TZSiXN8TYsXaBY0RcZiQU2vzItF7lSRM+
9ZOSe6ovt0XWoGeGLGFyn2SKU0ltw6bM1k8FCgMwHDuiWvwKmL5THi3Pbya9i3s8phgD89Jxd8CC
cM3Vto7Gh5WpFPo/ppUYC5o1wb0MTYbZHDKFLI5uoVSd316xN8NODqvByTTShjX3FaKAXZyma11W
UEgQCmySSasWjxLezWCKsjMiFb3fXTfHxBVw3As1/aMTJi25ZepzdV41QSmX52F2QILt2cjuNDd0
/cb+u4593Hus8hty19q7/lJNLAyaWj7RdWUGkZDXTc2j7HK7fgLwEgXzKVw9v5NnUieqvCOgU+5b
mu/qLyq6jhCIKkx4ihgqMBHXmV6cOZhoXzs1/ywExLgvs3V+QpeIwoPdtsVvnuFH3ayLmLwQ1dUe
rXqzcnx5e2uK13efl+I31SCb2CAEXmxDS+ndVP4yzP8o752HzG8KBppTHjuJmIgrEYDq3ftlRKPa
SyvNq5MVuc2+lib3SGou46N2rrYOjMs6/OMgqbaQRmaQMjiHMFbOBJbL5wHiYHOXcwtX35pcp+3Q
lce5RnRyR29+5ZwNI29jB21g3gZtqDA2tEqO3LdIc1dbqjutd2NHPpHE4jrorTM4I42Pr68dgd8K
tjeTB8JNm/eYl9yFjDm+a2zz+5ErHjRGmI3hIxeP/S1ljgOc0I93nkWYtwfczjTmGjSYyzPa0tFu
p8olAZ+TAUsRewpG615tVjdhZtf81W4DAz/EJvWCccfD6AAG1f0Y64g1G7LFd3YUU9dX5zJqPAf6
eVy7u2Ycy+lS4GTsHwUr0bx3DLjKf89qf3Lv0wgx48Zix+lwU2A6gBIjg9od3pEwfXGCjyXP3dgv
yO1BE8d4b8C8HuI0B6TLL2tVp1KmqcKUmrWB941Trxns7VAChjvhyQnLfe6tZLcCx46tu7GQGrG7
NnQ8G0a+0fqWV6KebzESAYWY/6fFw9nOH3ysohAnpIrXc1xbgfq0uC0jRbmIqImq0uT8G+y/cSYs
b/C2NBYURnWMFHSf8QTyrjxWNlrrSu2giqJBhI3rcNnxxS1xTUQC1wTjvVbWcbUV/lph/wLHhkKK
TTdt9LuHYOrjPouQ751qtPwbyqjAvsnw4k03FnEoH59o1VbTuy9Eb53tGJc+8rtYXFxw8aiHo4uG
L76suAcHxwIFMZ9UVZE67eK2usd0ujRUXF5Y7RwxUDBQ18ycKtG8BjBegMhUeN6DmHOqcPib6Wow
KJf14ne7SDZLsJdlDGvHBYJIiLAk4Nol+ETUF03zMicRXTiB0nI2z4tVliio7uwBW8qwSt65/by2
15BG8MAqcq13ss6yeTcygiwf5nSOvcTmRs/vjDTXMMJc/inI69xlWBNJ5DnYn3eBFOapL/FYXzwL
INfNwhHJTKsa3LMky0SJTNGBVL6GRKYeEelIc0Jssr1D75KcxniOYv4weFV6khx5RJMmXPL33D3F
uIk4yKLj1f7ib8BNdA5PQkRwzJ+CgIBTWMzqHvNs5f3M8CUykqM+634snK1mINSl+xHTMai0vAdU
7EvMJcM2pscWaGIdVS8LSsZyMPOO7b0sKMhs2n1OxtkHSrstB1tpSBaWFVNft84/zlOJOaknRFc3
56zAzOofCJLlU+Kghq27cTGZj6zp1t/RYtxu3C5R337C9CRIXIRTHV13HSor5iFFwSAtRtC1w9jY
5frMEkbJl566oFMOq2jCAJJ7m1vtcV1saR6BeJCmorcezavJsRhDpmlK39y3beX96z2v/Usm1BaH
WETZnZdSYu7KYqKqsht6FFplWkLs4SMblkmFFepDYGPV+4xi6xRmBQRplVoSAMVaePxsUBWumnUd
qGqf4mF5whZfEt4iRXwBIdiSHsez7ez5Pbwnol7Nl+O4VXEs+XLqvRwGgaYAodFsQooU68xfvuxL
K1yL504s/0e6KMfOqc1C2ATkAY4gmlZeXHSlgGHFnP94MtAvISfcj+X6kbkUvQqHO9Xa/Su/0eh/
ZnU1Tt8iRwJC1FZVc3QKPbSnXA4MRvu2y9IdQ2T4KFk8kktwDGF4piJtteugTWBBz4t6enSxtJuj
hTQNysSRVXbh0Wq+WYcsg/06FOnThBToJZ1Pdb2rMUZpngKil8gFIo8ScKhYqzM2jOBmGUbbbr5M
pUS25eGmKipoDfudyzqG6rtqJFAphK10lASkG+GWbmJbjAk3UYyvksRZL3VwBE2cAeCISspC0gQd
L5LZsWms7bZMYvo6WTQa+R+r8Lvl5PYgQx5sO0vNlRLFglWs3J0MgTb0DgXm2mNo3ZT2yARuE5O7
K3dTVVg40MDCibvMHtVf9DpL/E6QTT+G0SnKZ8bAOEFCps13zAcBx0br7J6YlXHLZ71trCMqZ/SL
9CTPsQWxi1SGn3c7PwzDRzziqtwH4wychfynA3sZPHANQIBl0ls5gLED1EKYGh8teY17j5QrMmDa
F8AHqtUixSdU5241o/7+lezocEgRvQ0lVgVeA0hhZ9+lcHPKUxsLDMapl63i3Me8/ozhneg+s3XT
btXCfOWMYqglFVUHpk+3DjbHjosmIeapOmAEZr5zcWfqbQsCzME2FYXPM+1Ytx94YP5ZwFSvJILW
0KPiTbX3cZXW6SEfI/tUd7L3L0iW5CvH6op9obXKXyokH5h/dAvuFghrdDAMGJH3hXRIgFusMLzt
m7C/t1mQLLesA2t+Zx4cZrKaJeIBKh6LI5ivWywtqRncbpyicQIUEcwgSdWEFXuMdTyGRyoBBqN6
rmwsZ4yP2G01r8MTpwFm3rXIxyWBZbTitWTw7MUHo/r1rglF96DS2ZeH4DoQDxjahIdg6UaIrTHZ
gOKmZWWX7+0bvqjqyBgko0mm13J2vTWKcDhHHbKL8+Z0llD9jnBhjhWApEn9Z54Cp7xUI/HdA1Vb
rVjAGqS/hgnbTTo5UXdQcwntziN48JHjC2dQSs/8FsD1oPWjfGJHRsA9YR0XoMLqS0uiNAcqzbVJ
slJwFCLLEwnPqsDlFaN29m8yOIb2bkXoMl+gUJjpf5u+bYhS22mdS4CDXWqzFpVYbpThkeijG5s/
GdYvTN46bpqw58jAH8IJXjw6k6kZZzp54WR4ido8XYzBx5xl9Zsc4/XYjs6UfUh7TcEqugCS9L4Y
TDOQtMCpm0xzAJBidB3H27ieju8g7E5Mk3pcIntsuMyMLMsCKxQ5vG+4sAe2KZE4rQhLc32t2OsX
NX0U4GsXKEHtUiUewLB4x9wfau8wu+BzeELONnHM4ajZXXkXmSJckrA2moUyuZ4K54lVJLr6Xfq+
Z4KQRh0QH2AzjveOiYoVCDuX1qg9uUMIako1bfzZM3mJd0hyqOCF7Nzp2NWKmHiUZtOZIJqIfiID
9uGDM97kF6ATQ7LE+MaZpkzLqeCjRBipI3jR2DOKX7cKWDzNLSoM84d+vqeHX5oXCXPu3ziR/yOX
3EnwA65YOSbHZqzqpC9mPMUkhEx28bGCIueUM8gPt8akc3KBysM9KWojD3MVL2Jv2kGa58JlYSiD
1Djqzj1c0xyXkJv2h2ioBUnbDll3U65YatGC4b9WSJJMNI7dnC/4sSLgEhlW+nKPX4duM5wX+Rgw
Eu+SQrlVt19ydwKIIivuziyK5+l26cru3PGskzULV+tQd9dlelPT249pX1rRrvTEdFn71cEHvvJm
30icpSSm2346lR5R/CRzp4oAgCmwhaapwwh0w+6vDqOhCsfLQgidDmq1hkuT9WToGk3B9jJY3IwH
V9PIbEIjSvGnViSuNhWC/y9XbPYQjSTwD0THykdrtnw4CNdhEbrzsAw4mpjBWxs4HsymZmcRf8Lg
mljhWaFzJ2UIbaUnaZoYp88fBgAF/Hmts/eRZXJzQq7CkX/Q2SdvgzFwvYNqpLIt6lGI3xTlDi6X
FFjI49D1MfUqIkZ7h0B2t42Mtv4Eo6UWgowOLdxUgnQjdq++F6MJbF1xDRiSAna4sUFO38Gyp1d2
2BL4urShAgLieFitoBjPfwKU1eJelnY2EVm2gBtyZNaDemiHwSX0Tu6oPOR2QB07WZo4Aou9GuYI
K6tGhmUkRrDEgKSJ29XFYWi9brrtqXSnY1/N2bcuOYRRVu3lJTN69naTWcE5FUzv+gRBiJoGmrbd
byUbYY6AwzVqfV5OL3FWiGBfe/M87edy7n/ymEL72hSrp6a0BIDqCXMexJ3Ag6yDjXYmS7z67xKT
v9xVlfGqzZKXPMS+5OLf0MnPH3HWhU0im8YrE6APmllX50aHZm0LAoFdcakzI18VyAlMkk1T/cFo
mMmbDhbum+PC0bkBX+Q9MueXbyB2VqZ5bjaeo0hPJMwx4mB+W81MmDJdVk/eYU+L/jJRzcKTD/Zt
PmOya/u7OBDNaRo7PKUAI+JXgtdA1bUkVo3xquzMnV9nROyLihFcrnXp7RgqTDt8hYZ8WD9JJB2W
QHVXbFeKuReQUfw30Lo2896nn9f7shNMHlIXHve+Y2FBugVCEZ+rFCNLQk6xmo+V9oITgER1AGGo
CB/MeYxze6Y4uSNbWdu7ojUWqe6OXRaE4TClu9htD4WXszlHYbWj81tNxdlThXawB0y2vjpp6Vq3
ecuw6opAH8gkQgrgBU7BZc+q+GT+avPImk7H4Z0MytR6YjTF9ChaxKDOdtB742npMznsC4zg1qa0
4vjP0qegKCQVH/DdxSWOFYxLZh9JR9L9xg0DkZe+igRDd2sJxQdh8zLi9hgxTNgV1OZknEInbbGQ
mxKByDMhc8M1bJo66VLI2kDHMzV9Om5Mu7FJx1y9anaCof06akgmZYXFk7yahTeqia3+vhrYIXVQ
kmWFJyKhljmo0g7BhOke487aV/Sz44h2sV3x2dE4su9quEw6apqfEeLB/azoui/pADIWCyo+fYQY
H0z4Ro1l0FxQ+AGLwbnTPa4Jm8N/NiQgk3Zdy8fKD+VPyu/4PJY0O2T8+SARLbV+AQ+qBgRHuTL/
DQ3QfZjnjAc6gR/c65oQKTzrqiYpwjXqjoHBs8WxVsXOeQjj8LyMxnsTUVHfsb4YsI6Dpe0tt12I
XH7oQipFxFyeDeUT/BcC5uMtpklm5tmCgZNQ+uS0iZNbTfi1zmzLOLN9MMoPxUhPTpeJNpx08OsI
EVtQEcGicNyUimjG1vVhu25CcDivzG75gkvTpJwLuV7UnupSRkkltAfYuLXKj1EE8ysYczTEDuTb
G16JtLqw2s4aP4MsZFmerfNhj2Yh7TsAzOK28Rg3MKksyh9jZ80lH+RQ/h1dzx7Y0YIsTaEfQTtl
yQNDK+ph4JVaG8WEa/bX/mMmGkeUpeZ7O2LdL18VSxOqV6XW/jZi+lt/RcIX/QN+qPmfgtpXbqWz
On+oprrmDKN6qPFCzNV3J6zqoR7tCoNe4EKWM5UdY1x3lJlvXWGTJaKjQTlRsT0Mj3EuGDaGfNsX
o8viZ/JS2/q2icoSWAwHE+55LFJ6GdovmThuSC6IEaF/XEakgBO0G+0/MocL7ad6pRLh8K1bsdxI
O3ejx5DcvJfg6F+qs9PW6lc7sd0dpjmW7Q0LIyWjnEIwnmxmfGebPuoXjXhnRjuZ3QB1aaOEtfbP
svPr+AH/rbvwTzb237YqYv/sisi1P8izTk+tkul8Hotah0QiHGeE94o394HeRKYvHfmEdKvxrS+7
ATzs04IdsGXkMI2nuERzf24B9LJrw5vEoWpGeODU9xCXiCeUOCM+sakF4jaCvFtsdITfk61iLF04
VjHOS5J3ZVztRzvCFBYzntn6cKJ3QMdZyTkVvuU9DDNbBi+pcRXWq76ali1TMGTFeo6Xx9xkLPWi
dFd6a7xCfFbL4LTZts2cet7UXVrjzxZw7/Co9DlJH4oCkIhD6v31WySDWxvn1TvEvdI+pAwmQihC
rnoSM5dUEuStu7JcpCvVrwCOxqgvRpmBTcuHvav5njHXjIWDtLKOrUiKkjHzJe8R9lxRT/5HqPrJ
+46oPk8jCxKQAdlSU/14vvHGLYVOS8yANwI7RKriM1KDQ1u/1t2lUKycTIjFpXBWW7qqbW4zz9pA
zRs+G9/Jmde3gxAkicP+O64aIBHD6g8FEymF+R+c7/prpR4dBFho/3etSWvcZvNkGHJFVcoMoKWl
6cfJpVWjFW43bPSgXIPEi2tAD9Kia200dDownCHPkvTleM+uFQQbBrdZuBXVbCCZjux5HDCfD5CS
KvaM0Ga1V+ggZqgjdogUUWzCMeEU8PcYPXXBuGV3bdOj4DjuKxV7AInfayCLVRVkFi8X08blWvrn
GEzl0HGH9oeFARlLK2gpOIpTdLqNrVP1QOpz4vbmgswBR0bzy4zN5AfkO7SGuNCzoXWw4YORe8bp
LIxYjg7F8bJBhyHt2cNtehyxr+IVlDBUNj2OIS+BCTl95tUKU7RCuWLVil8H5W2xhqAzQpIK2HqF
bj/WkYH71V4UApea6ye5munAEwOQB+aB9djjmUkp2Mr+7MWxTaxSWC604Gry/3mxjaxheZ7cF6ay
vrHX4/ISQ1zeT0vHIZeC8upQf+XwhtMCQGxYsosMLdQdt1V31Ywdwg7XuAj80CT2Fvetc3P7eax1
2+wYSOO/rqba5ZvQevlFKKlfBUFAAZKLUc3Grb2JDTwoJ2QnIO/VYOACQUy1Xj/bqpffa+Dm0EQZ
0rAsr/ZJtaVKpSh3VRCgoKOtbhwvqp/yOcSFJGcMt/xqOvgxMFWPfGmB2eZQPHpycEVh7e086NgP
bq5m27rKu4e+7tyMgGeB4IDVTeVbz8SAeNkYu8qtQ3v2MjVB/8DVKQEUCk508owNi+0DXNdvtT3j
mV/ydn2f6gATIG9mnW9DHUT3haMpFOi0J4KRrmXkZnJcTKKQNlt4Oykhu31K8iXastO5dugQShRw
vP/dmx7d9QuGQBkS2MQ9nTEwBC4vdP7v2h+DrF/t5TkMKwHODbMVZRyfNzVbhvZpGtZ8+O1kkXMz
5JRtNmrc9264wNqF1xttrnbLA2tnmpiM7UC4vUQNKbYl7/MJvl3Un41kHLzJ4VqQl80j/K0zuZfP
2a1mTPAgYB915TJXkk0a/UjCtDBMAoK/+7ALojfH1Ajnkhr2CY2T/8TJel1gU4y8mJaaunC3tiGs
jxHq3rpzo1Q+FpmTf3XTlTxI4s7aN1w7+XboRp4uaDjpXeDU5ImpHhgW8kFwG5s0ppgOs3hpt0tx
bUXqpqFKkm7QZrtWeyOiX1n0mCnYHfaKu5RpO0GYaxTbxMNJO1hDEoXR4K+1WtlfNgENLpP8yD2l
Qb2+a87BaRuPMvxYFmvIGToVxSvh4PlD1sKNiIH5030ELMnett4Me0/b3Fqbglb2OR6dFAE3mGAH
McKm6fdKLOsIEdgQyVVV4lyGY/seG1Stc8qH94ONEI4IMDla/LXKw3OIjbXYyxY6AiYANe2aKQ3v
A2GsaTeKOr+49cKR7C1pmcPqEN29HpvoxxS8LnsCGbG1YYeSW++ARzJg1Iwp0KGZ/rKOIKAPXbuF
odMkltlLhBiArDKMcn6dPHRw9PmLGI/FNKaPVe2BxdAY/PNkgV3cbttWzVCphsL25Wb2XJeHxZ79
M4kz6ytGfoqpwZfqjs+SufXISsgToy9+A1JA2bRv2OZEjzUu3U1boncnUewZ/g9S/7OXMkzrN4x4
HGpGQP2E3QlSk09BAKqdi5dbKSCFDubWe4k7KtxHI7B+okBoJsODHLDGbtioxNvbrD3QCabMWXST
iSL6tt0B07fXDv2/WeM8YEVIOysWfyrAnj+rAxnF39RON0R3VzoAbjQeqxbTGxK1h5MfR0fjHmbY
3tOHJAMwEEZmw8ICmQjnEvtl0uKIt7pDS8DEoBWbYG1K3Y9QGDT6vaGLFEdwqYw0majBH2aSzZXT
59FyZN5M6KrVgzmWLEagNgyrnOVdMZlskXv9VzEEQ7SLckcCWe6D/LvjYPoiMsHKrla1cU6HnSPb
LY0isTqgT/7GcRes6bbO+1C153XwvOiEENyRt42x1fLxD2KY/IvmIqr/sp7H0NWq0W2uK6GGaysD
xq2mpejiKf4TOhjGEkTZTBAyYyRzcLsmv3g1tuPttZiD2C8X4miGEACJTjmM5XYt0BwmmTtk/r10
/mIm7WM9cLpmuRgA5zHoeJfd8ny4bT1jG4LZqvsnQcqiD0j2hOz6KCjdCTJnaDSnaR2G18ou+XOs
ozDdfbEgiGxCaUVfcQrViqqMjMGmwXNdPcxZNbKRpUqr7xDJNT5OoYperSGaDX7DgDiNV7fTv974
ZMRq6JF8MRZoXrZE09Xv4PRFwyEe+/YF2+IgNhNlL9iKJqzZlZMNS/iq2HD4MsPuxkzgxaM5OosH
1zpjqY45xASru51oG7tOVKi8O2Y+k+IoQHeNNuS1qv5mdoZCfWeMWe2/Fn51l1tilPB2CH4fZm8J
HrIZxfW9K2bGzqVnd/OpraKaQDjotFZuEbMK+TUx71Rj0uTkjakpTEYcd+OQ+rMuNDe8XLikw189
KRCA/CqWvBTN6sWAWUbBODkte3EzRlgwWapUpOVG+aJjtRRUp9G9j9JrGdixAGAFyJkHOOG8qiqx
gMyz2TJ2y4FzYQ2pl11ny3SA2u1W3nzP0ZLXfwWD7uHoI9yy+GNC1d9AEcqaZ/LtrXlyysA8GSys
SFWLjnjB2wB6Ic9qMUOFX0v3eUV9z7nGY52/wnaOl/d8LHV7sR3lurc5q8A57srSB6ZAXiC9mfDy
sd6oJg63CwPiSaSPq/8HUOVwj5JQQjzqympIOlZ5U6oKJiwbtPZ0vI+mwZhjL9vhhuudq4a83ax/
kcRYbyTwH2E6MCkGs/84OrMlR3Etin4RESBAwKvx7HTO8wuR2VXFPAmEgK+/y/eto6OrK9MG6Qx7
r60bod7SpWiCqyn9yN/amp/4o9JF633iKnWCpwC2K582kmTGrpCyEA+RjKUfOMRbSusONt2OXVFi
743W6YFqPA/iyggW7Tx+ut3UKHmHHzThDELhHKF5TBbD8A5oDxDJtJqn/g23FCCMNFSJvmcl0Pq7
VjNj/9Ir70jFdwbHd4+mocqf4I2xIfGkrt4RTfZyM/aLecgGA+GoWacViSg81+DoVn43X1jq9uK9
Hbp12lq+IgZyw94bT7dJbKf4x7Jgdk8Kz8X4OBCA1723ruQxYZbC2MNHkc1D/8ew10VPFNTIMVZn
CKCJarT2xGQa5Do0JQ3xCsDoPawzrI+6Cx0pbVeN0sd7Ip1ChW8usC6cr0gxkq9QyMx+hm04gf+i
yz0DpVHBvUaBMtxVrGsPzD6aBhU+4oUT1hIgPqvDVPIXGKfPNgfhs7BO+WTJ4pWCEaE8YP5K2VNc
FxhZXsNANd4rJjAXnCBzOCx8CCGteABggWEQS7IN6xyGwGuOFkIeKPftI9KIKnxl+Ucml4OuMt92
chGPps6z5egDP7gzJnVek6jEgGjhFtiVusnPfmMze2NnkYJXyWuKpWjk0Y9nd6ru5v7mKJGa3dlT
bbFLP4/4b3D1YhfBazAt0HmQFY7WaUUTmeFitGETPrhDSnKkuw5muWeNhFSThO/c/S4dtrZfvFOF
v0PoieSDTsXnCtcVGs5vkuMRXgaMFMhyqwI11YTWL0wsKHIDXBGbwONuPguGXP21adne4wxLxmsf
WRGKQBsIX4AjLcKeqljf40AAK51F7INHxFJX1436V0ROzQ89bJD8RPyaPzoYmGiWQpRsUvK1+YfP
TYXMyyrBDmme5yw7zW2aPaHCXtPtCP5giDWYV+glrA+uTHsVizm+pbyKe1HcjiMfN1fcW7XY+oXX
18/J0g3O3ltr+tRxRrsKPsWsC/lfdvDgh7Uf7suoYVDghxmbiGaawXkkdR9tPZZKPHV5btrtxH1s
vfuMdOXnOFpvKY4bzBStdfACrgqv4RPeEAwhwisJL+vE6MZtudYVBiNByRp1VnHfevOKyXgsc9aT
qmejFi7BfDcKYqop00CZE8IR1bpbsS+E7bWtbPW29Kq74dxWx34smBZbVwUi3XuEnF96B83brg7h
whv33grKq83owJsDOhdN5aEY/egry8Lgb4iEmIJgjaY/ZS1rwh4G3YEkAOj+okZZE75J9k6DHKeZ
3+lr0XQs+eTceQ1SKRK+TEYx0mPVOiZMMHFeE1eSnZzOBy6EQgIb6ZqTvnDIsWD8BAgXlpcb42B5
iBCdgjrtWeru6iVP81iiLCwOld3nRH3W/X9VVNktfbbVIZy0IuMeU4q1ducj8r/rI9b6WybrtmGo
2AkDYhW3NzrnsnqYlt5ngwQpxX6HiAOVDlo1LeAU1GK9m9cCWK/jRp0+1nLo+v1iM3RHnNOLKib1
1bGOJd5tGnS3gNElJArPmGhGm4lggMtpm7AGe/KpIyGKwj4eBsSrOuc5XKxm+fD+nzZT9HOO1VYQ
+3ZFYj+fqIS87CpE233SmdbDQTjSB4owaADtqciGLTatDlcOBLW9KxuztwJCQjZk6S7zvh4ilZ/q
HM07JBQnYuLJS8OUT5pgPiTsl+p7hwphvfi+nPzdmATilvORT0V7FH7mPSZ68rovPydGmvCQZdAH
trnBe0KIGDS2in0nruwQKBtgeeIKcmGNhnZJCBgHARWVJ3tJuR1lqeyevMWpTp6scgvMrTuse4fh
WPcop3X4G6F7ZYWxLKFTX4Y2XbZa3FjYTJfW7WQxrL8wrWW9YbUYHB4n8PwE32C4eKxE2OV7h4Lj
lmTSFt5nj2ge8/mcWz+Oa+NvY9Pj1TvUeNrN4wn4RHVk/bA+ryLto/kgsCN5FNhY9AVfh3HZzLur
ZV2QNKEPqeuEUjOVFntYmHrYPlVZ7DlOrEcUjJ0TtyNW64h0v1LWu1B6wRQ3GSsF1NXKpTPVjf5e
hrC8+DNCrThi9h4dpHZlDz0Jto+klAyocOOlloobHDtAcKKZdma0/ZKLwDTgilmJrGAHVvaZMovQ
vjZyLq2PDA3iRekqmGMJL2fZkyRIEGpvoRugoqQSBmy0jh8rpqB6jxQPRPKoQRShH26fOODsFyJC
kvVJ9QEFHrvNtqFWmvGcVd2Nwez7tQUIoRo/Ca5D1OGgI0IR2yRvCUq4b5aJouA7nBlgII4S7rGt
w/rB6b32p21u9JC1h5ncR9Hi3hXWwOU/rmKGq1S09qXunEX/1nYedU82BsY9BXNHT7/4snl1utpP
zwGL7upsMyg7eLmrkFTMjbCfOtaHaD4cKX485/ak5KEw5P61fgsHxQ2xeS7AD81OEk2SUJloh+G3
46Tddu1SKN8ERRIexA7BzV6WeUq8bY0cItjOfAvl7sZS9TjiifLc00EtDTf9qIpntdiTffA0AZwb
OBgMWdirAdKYhI1Rh5m5tpIDy2TJ4nBIk8A/JFOnb8uQwV2fvUzNf0i6kH97SqI7qJAZAgVBevVh
UMG0viEmp9rwnTn5o3SXjlflWMkjBw6ELITLI1gxF3Trxh2p8k//zwj5tM3CBYkGXiXivzFIyX62
ewwlO0jlnJx1lzXWjzXg7BVCleFDmeX+O2aP1v5iudqEz6bhnERKyVVoE6S8dn7s+PY6frnzZFts
jW7Sh22W9WGCGgTr8sbQAaCQr7NOnXLAvMErGh0PNBZLUetrWD3vAupqUQAECwe7VFRqKOTad+Gn
2/wLcKo+Zh0oVs3ZOEFqth4lzx1SvyG98hVVX1g6S0I3hi6YiHtoh6seQHrCuO2m6TI6GaFym8yt
U15ovvLmJ2UuJD+9bhgEjUNTEtHFyBWtOj0RX4vm+6XCA6nlcfbU5HCH9WjdYf4DGzNiZPmGdRCF
nAF2Mp2UCufmWAXodfdewIF7zqjw/KPt+sm1opNcH71uRfQxBOucEhiSifREF4wae2OzqEzO/S2L
+xFNwboe7Nzv7AftAiGvgaUhBXBquFaq6jVVasNvi/+xjIT/1LilOt9MsuuuvS0IgGW4jxKQ1V+x
MEvbTqikUAuTK77FAeicsQVLlnBtmKbDazmZYfpvtOqhGRF+qWB5bsOssnbKzLcHXQhJ60Al9ZqK
kmTojeFB+mEjZ4mvm8LB3UFDTNxHx+Q6OkUdzdq1rgN5Xom28O9QVzIVDHnFxw+GmLo6RJVrzXE2
RCM0mEUNW9Ap1bgbGFpwm4Y3G2xcSU/OP0uSDPCJeXzncY2jYDVvFiBv98EH68X6mXxpxv3bbrEw
wd96tiuqdtXfM0uUw76lqUCFkVU07ggay/lnXBrNYFF15r/CdMny6E9zj3l7nCKCczhvsbb5xp+e
mKQ4Dvq7m76KKye7h4EZ1EzgGKixzCdUKxb+YponAjuH6pBNLBRjQ4bI2a5HSd6FGTlFy7zo2i34
vuDhZsmlXSKf0dvI2amtx4ZMsmXjuwNRK2MPf3FvG+zgEMAIhN8a30pfyAARzhmFb8CvodOp3isw
Aq9zD2A/hqAekJ8yTxnrt3kK0mBf5451JkkJzYoooPLsWIVSTXVj6PRxQbQnLpwCaRMBHUXh1AsU
4dRW2xWMjty7TN1+7ahYEtYR0XDPOOgmzoRGu01xY698GjO8PowfVCAm0+DBGFjUzZ4BDCt2KOM3
8pkgRzIORljjbt/NiiQatzNbhrrtY1rgx477ZKBTQOGuyEW4JQQvDsC5OBytyWarN/r/BV2t27cR
57d4YOVri7iXqYP0E2DhFd1heVHQFtd4LTCWkZJWF+ZM0F7x1wENlO5T0GcXN1B5CvfA7ee3pugt
5M1jZF0KUpXkXW67a3TOc7+tAGZ5899IdDr/4CibnuooD9ozu1q8spuABdlTETnzjVRsGyaJ4YSG
1CXUkiDzuaO5MKxMGUQ5lDmOHnHQkmM97pI2az8xIa7VA99m05zx0BHUtuTg0E7sEDEV8Ji7y5+C
koc7Q8uhjvH1CZIKBCPsLRcN+3mrSwwx3Q2RRBTUSeWTPlKia+/w34cbR+OtCgHn2ohs8/ZcAZMG
4cM07Bj0RFDAEmSYtdVooUhAZ2H6vKIMDI5sCeX8Vo0BJpQBcsNReapMY6TstwxKgnDa5zFFvyMj
U1sv4Yy1kuONZd8j4wPvyWqZCzymfELEpWcJIx4PA+shsApEqh0br5+2JnJ40xml0RYE3nywljq/
srcX3qHgBDkbezYZ0hBgnPeR52uSUziACxfvqx82Dxhn7YMk1QZkZduoYb9kCPpfWFemrwSpNt2x
KUPrYOqRNBK7D9W5DJk3Ps2sO4sfbPIazl0o1/yPKiwCUeGC8uCzIHX7jwnJxjmwepvMzBnX+tRb
aX1nVly5m1mVLpzjAGN9HOJ67s6Lho7NFizyq32grRnSzkJ8A//GQNZx+D23FhkPTCUmtmnkqvjp
wwQCbz5D8gHInkH7/Af8UKNlYq/3zPef8fuFQR7sShcUAXqCsdIfVZW0+KkDdoaCjGImkOxbmh3X
ofIOI7cOzhyCnZyNWipApFgt9F3dsKt6tBUuKGYX+IdJRM3bnekLuIMsQFbKXzC+pFqaIVl3iTGg
c31GMsGdB830MZvIsIu7LCs/xjos3H1I7HxOuvrqPyyNMyY7fEq9j1vxBuFeWeU8IaJhwcFM10UO
UTjRNyYkgDeARMb+vmUoHmzQ1XTfMOkyJk/JjXRYUMqxGJtw0FiyKgjsK2jxNv4CJuEpMjZaQmEX
3VNLVWYfaRTEhz9oh/VwEZoj+aPN+jjbqLPQoKHFxk292hdURwSPzaoLo+csqEO1W0WhGAuP4h8T
UUN7x5P3h5LanBGKokC2OYtBo0zK/ncTP5NASayie+5lp59CeEZ+bFkG+Q/qNHyjC8FfNzp2T0aR
Lqs/zpCjYI+p7MI9yBYvedXhkJ0dEJfVX/xLLvw57K8CJV8+9AAJDZN5Arvd2Z4OGv7E/O7RzNp/
Esft82OI3omhIAZmkPlO8zolPvqZ1ctT/L9pTxbolnXZNF4AYoSQ5bET7VZo/FgVGm95GQCBUGlF
2RJ9kQUYQNgRgAEhmzTZPSELC6/04iI+yqxA5GAr55wkxhwt6SUJ8+LfEEg0ZhL82chQJiwcTAq3
rE3M6xRFwaTSl1mt051ZWBbHLaG0SWyP9UJkIkazB8FdM7z6TZi0m6Efm/zQTJYHEiKa03tWavzi
QmnC9RqnFZdohAm4UcmKZ8CgYOWcQuzyS4WtU/5ij7n7RmkyEI9BBe3jqAerP7QeLv0DMQW3ytBi
0X7q6748zgqFf7xUwYqpL3XUBbDs/Iu6p64IkKDSul9y7SXbbGhD2MUa/fsWGKKPHVUCO0BkT4TD
0VbhkhJH4CVk8zl1mfxjXMSRAStER1s6ZusHXTTdY9baoBwTz9P1e7kkK2smH+v6C3096FQroGWM
UUigHRNFII5E6OllL9dWdmdTZX57R6k38x8Ky/8HY2+EWDWI4JBEYUjAoazR36bY6fsTeYK45hZY
YwmjdD6w93DM3Vew6yEbYomvCi5NKuBtFAgFV1wY6sh0oxs/07ALAnlxKZOXr2adlXWaieK8DrLG
isSk0XuXiFhknA8eUVswDFZCGIzVDkgAZdYhCiQLExCAHSl54P3JvIOJSth9BaKd10ERT3YEgZ7B
o1OFFrdoAw8irD0w0GNRR9MuppLW0Il0aWF2mPXNNmSHO0/1ywMoIeGhjo2GW9+FnXonCjeZ9jAO
yIlBgQ+Xu53sUG0Il4VJyoWr74izvAGtUOfSmyyzBaTJLdYtawSttpFZ1MdkyHSihkGQtmOChfsg
DIR+g6U7kjtJG/ClVcsyuUNMzLEOac1GyE9s1SahnYmIWB7GZ5BWZFPQk1rY1mzRndVgpLqzaYZv
tMUxMAfHbvp7XtNsvSzl5H0XVknXTkrHsN6VxWL/DAQTdXGydsHbYMqGrhwvP8mknKRZjH+6Xljw
0w7sYDjKN5rjlByFwrV6Ekbs6H4u7TG8DpXhggab4bxlpo/umVSXOXdeVjEnb4y5a0RLOBTclGmv
VtBo19Lk+cPsmDCN+1aRtWcVusnOXDzlQ03bShSkE0ThdWbMilXbHd1/BfSNgxMsJXp9GJJ7piCW
PEPEnDksRJI9cpnZZsMiWzo7s+ZoMLMW2JxACcPj1PfWJ3Z+8V9Y9cRr4lTuD8QBVX87YbW/zUh4
GiKkhEE8nWxRNFBnU+fRJ78SwpAnLKSY8PVohsXClCIenBEdeuIMrHUTdyS5tWV6ezcR5iZiXmoo
UGO3IufbBDy8yzZdF1/HnQe1Z+sYq9y3DPLcuO5y13tii17q3UyU020FP6lkt66gvlGrWnV3pWgg
9W8zkWj4wgPTkHzI9JIuyk3Gd1m2lGJ2QawUlu8I1agz8VLsmhBR+hb6AU7xAZfvX09M4VtJWUs6
85x1v9AlUYuI2Sz62plW9B8uG79doCrtMzK0WJzAcB8/iPQA0CTRMj7YXYZqnaxmFDugtT5qsqCi
GOsF5Iic095nUzWNZ78OZ3tbCpcFSUmO8+PiMew+DsU4jycz5OEzSAPmBh5Ti4gfXZM4nPOZk7cE
TmdDQAVdfhMlZCjiCM3CY9j7AVIegevyRFQ4YmQgZIKoPyIk3116COsXjXECl8sodZ19k6ZP7hSg
qWZu94nQB8GP72Or3DF5yliyp5XXDB9+m0TriW5NT/BF2wi0epis9lHxSTP/Jg3QvlGT/OqZJI7l
YdEBbUqG4eyExy2t9x2Jme09q67wAonX56GTmHZALrRwp1dya6pLDZrNOSTq/3z2OQzBk7bA8Ecy
snbRmnjqkHtgPb5R6YsHM1MUbh0iMXQsFOQuqq8F2EaMACQjrGQ2XVCpTQdxoDzgE5wwQvqWI7i8
PKcih8BdnybhBkx/SzM81fDbmBiPPh6ud98mF+CnBlEhLxGcWWBiUZBqp3sMMw9N9Za/rVksruvS
YXTBzNNlGcqFaGAghRXRxyucAR7sfGK27yCueQGpYNq9mU34RGHptbtxnZtLN1T2tPUdD+96u1KQ
fNIWZemBrcHEKLwUwzlyoeZtKTbcaFeNcnhrFk170GW2gTq05P6xDZg574QS8g8mYc3hqLk+Nl3T
iI9iEuEF9GTxGbaEXGyIaNHk5SnZ/7TKpqPuW+IWiMJFMbPxWZDR4Tij/4iYMyEtL2iHcDeqoWkx
PbblyUVko49L287egfEMyUGUkCxu5xKl9YHEhvZrJcPT+rTthax1CypeRT+TTEfSS+fHCJMvAgur
L9sfy0KmG0dgD6hhZYuUkBA+i9FHpmr3G5btWp5GAgWuA4CVeSOSZfwH1aKQ29VzscuuEkf3kRwK
I3dMz9r6PJn1Zl0AwIRslRS4iPUeRna0bv7wX+Ck/m/W9Vi9Q2usVux1xD9nU4NXApdqlZ2yxrGe
cLcrTGkhkos78hkS+0J9niCFXkRv/ENLiFZ6IqS32tY6Qa4RQz5K6mMUASS5GHcBQwOPACGbx0A7
pqOpswub2+UpyXlIj9g5F+5mmZH4qXyuUCR9cHT2VPbI49bA9P4LtjhiO+tUZ+4O+xE2AoSqxoDG
8EhigqxG55IPzM8hors6y3fBWEnSM+AULfOthcBfAqZErZ/RpI1/suxqyP8ryxKLolUrQfgKOH60
fBvqx5XKnj8HZ2/PhrVUzrbA0OHuiIkif0+2Hg1tTTu3AoLAHkhyFP/jLcYqJPsAIsYd1X70VyMj
HZEf9yyCWo92YePT9jPHUVX6kboNI80HyRomeSEvDp8lkMYI4yYvCUKYy1INnfuXKmQt9hMX1N+W
LJyvbiRE+xSFPTQrw4JmRdgg2JrwBDbRGXuFOpNKkCbnrh+clzGSNa8l2wpnX+GnMmeyI+Z/pDLb
/zVMgarbC1OFO8w3kiXoGHbrVtkQutESWsM9uDZjvYkJK1Sy5EwZmDeWLo1ymiPZYjpW6tcawIx9
TVJm2X+6kriAw4Ikkc8UjJX3yQOI+SIeID0lx4wvX/wqOdrOaclR8zHf6marOgaBa5eYV4X3jya6
R8A/8xWdk1mSJLu1HG9EH+kxhftj+QUFeMi7R1hCMij7BAELQ7GFlDc5OgsP5TnB7YqlQyAe5UQS
0OgT3/a6gCRX5NaxTBjl6q2YocWCToFzwibOtXyuMe1yCdlJZslrB5gZ3mhE0bNLI+DrO7AbUj47
Ts/eGbvLlO/tiZ/4HnU04iwz+OokLUu6pzXwK2ZynsSqNUHqcullLL/fp31Q3fOcJiScTUzpgR6X
AGiCsZa7HDqWx0fKMnk+2xkiPGbEfhi81XgcAMVVKnBZELf608478dOjnYleB9yJgPFZEJ4jM2jS
dmURPHPOWyScLYZRK2yC5m7qPII4+7VGqw/BJjoOLKnItXdG96LBBs8HSkya7c4KQ6aL+FrqrR/O
nr9HYhBUH27B6uOUGUry1ygDYbLRY5rJK1ETiKDhSsscdUFRy+yFkaxP814yKJCHsYfizWi3voEp
Ih8+K+j0gN3Ndk0tetZN0JNq+oLAyqvvVzhV+Z5JWvLbtEBK8SwiR9vXIxmZce0YFlK0SOT4zUE3
f1rrNH9mgZHWsfO7wLsyU8PLh5Sy3CogJX8a3XnIGWXhwnMdHMfa1Hi7DdpCyaBpRatQbpbJxjNf
aD2bXU3wTUSuldc1x9Eix3Lnq5BMVxsIi3Vq5aT0mZvJmY6hS/f1jJNmunkLa1rdMYXJnkcs6zcr
TgNCyTybuJ3QTvxvigdOlKGhEjuIhYHFJkHQgLS2Is7oUEceMfMYPEGditE3j2ivw+otYGx3ixDW
4sIvsLicjMhFtmUSQdh0XRi9UdUt1VeEUX2BMNDlk/UshwaZS66BrODyRa/xDrBXghLEuYPi3iAP
kDuliyG/JGQ6I8K1vKy8LJ3xmq9Vktv3ww+lkp/OF33g/DQDu9MjbvQ02rfu4N6PIf0Llu8steKp
BGpx5r5ZoU9SAvJ3OrKxngtYVYxn1q5fxxfT2m2J+ltDHDhr+GRyr31GYGc2E3r5yUQ5fd5IpqBm
zDoxd0wSewumIfMY2Th1mp1wUQcWBOAuQAU6ppN9sZQtw3gmfbC7k9VEsmLECI4Bcu6ljSH8jLMT
jAXkuSx2ShXe37YuqJaKvIYsqQF6bRD2BpdCJCkZ4hBtkL2THk5PjBgKwOute2mnNSgOc1gX3o70
G14eOQB5gZzIg/DCnDmELbREnO3gSywTzymaNbSukcct1o5p8h8Wlil66hQ37105r5LPR/Jno4dC
6mV4JQtPFU8Sfc5NnaOdhKqBnBzcyywzTw3cK1B8kPnw1hdLLiFaYUreB3MkaBcg13fI+vIkObQy
A9a/cWY+JywUORTVdVvPrhIEhAde80GjOz/Z0m0cQLQ5PgQGZPJss0iyaOItD2F8UIoX0rdXsrpM
Bbhjh3WxDreCYxVHTd61By37PnjzopyukmXkuseGjcuhh/kzIvtmU8P2ybDFzwMRvHG8ogbHOSx5
n1SgiUOEtPU9TIH4k4GTQ1fEUQmHNGJchMzCtj8yBq9EUqIYJJrc7vzvOS9JraYUIRmeLpOgyaQj
iAe2CdflIyogkrxcp3Ef+kX6JKpBG6debIeAc2zTJxB8sJ0reA+ijHJ7tyBruoWeSN8+rABaX1k0
s0dp0FSXB8lIAxlY+v9IZKB9uEK0EvbZm0VUQJ+XhAiomkqGBeFIQumoZu8bFQq0EjZmeAyXkLk8
pNXery5Rrfy9y5CCWJe+kvOW0lFwspJFh7JcFjNLN60RenH+dHDZcUcwfOZ6TmKoGunffLR7Ahfb
CbR0tLp/dE4KX1ol+S89EFgLNIh/oMeS7eDgET+5NaOyDQHkhfXLOYyUPxl4CHcUiUR/VpYTICmr
oA/eta0Hj85zdd8c8xlVLCI4QOX3Ge32d82sqtgGKihe7c57mPUcVQ+qmMVdEOhyjhflu2TELAEY
x2ixbPfYy9kD9cE6kJk42IecIwKt5gt9+ij37FZX0gxWTZlTVUtBJVoP1FdQ/lbTYL+s6R+hFCEA
hGDflE9BJ6b8qsVa/uesrefs6hprg+Y3s2h7Yvr39bdc0BAe6tXt5hh1KtHbqaYnPDuM/oa4CZyi
21ilbJE8NLX9oabSfPROH/T7OjROtFOFY7mXNo2ST56JqT/AMfXTj6kCyB0H1sCAPAgWea0Xeopt
iN6PmOi5S4l56hOxcMMm4jUKDeF0XTSu07vqDQhOE/n2XUvCSb0FVEIyKIMvd962jpe9N4uN88ot
wWRgNWK/GG3nCL1dbM/DUF/xlrRUtE2DamdxFvtiLz5h1R3OU+AYYapt1G5FTe33auP8s58nLFj5
hYC0rvlmbD7ChVYZVqmFJ3FOqmc63/QT/B7DNaxYzLR0kKRe7Ke2hRcxrVH71tuBmAFEdq2EIxer
rLXGu7UJdBcv9D35y+T3ikNsDvxoGyExw0g4MeYDa4YnZUZmrPqk8jjUtY03brA0P+NNY4IphQEr
KCge8MkZ0kPTDrhfu6ruIpjpsJk61hh9WjA7Kzr8O31nGE42udQIfY0VOsjDseHRVFSD67T2ISPQ
xKxXXMcZC9newm6vHkWX986ezqtr35fGXknuct1ujPZlngz4yGWGR3mQeJyf687TfLCQ5YBOIDLW
uC1ZZkfLWa3IGPczcTn1tQ8bKe+KfOR8vDip15KsglI7nMDZcc55cA86Xx9Yy2v9yx5q9j8TNqTF
u8pqtMxEoMBKiJ2BUNttobq1ubMZ1qMmq5ngggkLkxFcVB/gjp8YoVcHp+GPv2QVficQa6wqEOp2
2rfOhWZOfVjtOssf+wqt5oaGv+c/qo3JgNil5AWgeZ/U3ejM1fxVpK0ggM1aPGIa7KqJo84bLmTR
eOuLDWfOPXdTBRzKcpYpOGka4XmTU4ISH0oeBTOGRi6Uu14PhulgWB/8R/9j8AaUgYPIjCISJRWX
dAMFKAUbRCcFPfSsWKnqONGuWOmPQWpvHQifkBCkbZrt2KIh3kbC0tWzXZD5pza9JDz3qhYuLuRe
I8CmK+sHqZ8L4Q7NlUJqGd59Q/fLbLNM061vzbgGXYS4sEtkO/43+u6a3eOaF3eNo9UrMm+7Prq9
gA4mMYPYDAxa4mwWl0qwagSzoNZpbDZBeT/eFbOGg1yZZEZr0k83IlgLKOqrKVDHYgMqw9+S98vs
AIvKikgWSs7NmAESQ4pqRxDQ+WK84OD2EaruHBSvPC7ROrBuIzGzilFsEYYKqhk3UkQZSIBsALSP
Vbsx3XVuBW160wOTJmp3RjtYEroSncrR0+Gnw9j2o0X5i+YFEc41q4p8vbemya6/QYyo/LHBcAlp
B0zMihxcVVHwounT+i2sBfPTDhYle+tTmRzRwyefaIO7E7QyVPfo4mxeetqpu6nuUTGOt0KNWEcm
Tq8sHPrgAlAXX4GN+NKJTT8781GjKxC7vnZG+Zjx8GIIqyB83FuaTIftzLX3Gyrk9AchfZ3hgGS4
uFFOKIut03RVdOaJJp0Cwt8tn8F0X2xGKrX1Jb0AJJFhOc9833ZsfAbLdz26AlQbsGfHi+q6dNVH
X69O/Wf1w8U68zcE9Uvu9PMjya+zfWcJ2/+gMvTqivTmuQC3CZ0BbUncFUPofMy1Ny/lge+iTFlE
Yx/0mSwScfrdZa5O9pUbFO85q1Ri1kpePmx7N4D6CwvLKGP9HTXjW1KkqcJiLxQmSlB4lbP3qdCq
K+vnJPnm5V1dYLgs9NEu9Flqb+kwb779sTbEJeNvUkENBkAUxc9YAuy8nZV0QIUvxI11UvqB2Iqw
YrCnq2RAQ6nz3OtfDP9YnUqfU5gzlMmz99qu43zOogIEQ8/dQrpN0WJR7iTMeCDB/u1RKwv5Qxvm
DR81xtIzT5hBRT+FOLNEJ2kESVT3oPymQIh/8WH53jEICzLqM8j23UfF5qQjcYpvHTP/4iA060EM
7gUq8Q+fuPh7pAxEBcK6GsyepDExIrJIuplRSFCPjKhC7x1EpCSyrZos9w2NvtceDMIj51TeCECU
U2QYPUsfP48241QdK+Dn2a7wnQ7fJ+K4i8m6NCJKCZfFznVw/lG6WMnJ7mY8RsNalL+85OrbYHOH
Jitt95P9Ebl0C1TE6JBJQWgzW7TuswkShwjbaUjf177Wj2CmmFy3uB2QtxEsjcOj9abml6osMn9L
y+V+6XxiMbepVvl8xlxSPzeRDv9l4EcMmezChIhhQ8hYRTY2ZYw0fF7fg9kTp2HBKxlbLlvLeGQi
27HC4So6sFBNkAI3GkpK3vjeSxuqpcRtBZFKOdWtYuqc2mVxcYtUR3NezIwLiRk9heOErKbuprre
5+Ms1dZQmREFCZGdRGGExuT9zh1r4yxKWyQyKmd2CZ4SMSO1maNIKNFir4kpt3al7/tXUVoazcfq
Fg9cL2zip0gIWPIq8Fnct7Psgzi3OJ32pKjM4SGZgxsbHLh2MX4k5Y02VKkwVeh2bIyYQ2qGn9LJ
wa6FAIQw/JKGMOE/GJibCrd+bRDm8J5TyHkbg1EFaiz2aDE8Gx0hB9igtV/FdcJK/G/NQYXHynhW
GdcLsxyICGTh1FDd0hdHuDireOaXdzZ7VNAwAOnGmUMM8Elzp0XCG5j/cXRezZHiYBT9RVQJECBe
O7fbbuc0L5Tt8ZCDSAJ+/R72dadma7obpC/ce67122U6vciyDvObeomb5GT5cXVX5QRnY/rT4+hs
pnRxye6WTHV2I4ayzwmHXHyT+hD53qgcsssg2ipbLbRhfWdIjhA/s+eQPIVPNwK5YzntB48NXO4Y
k4LeMj/2wBv5Wfzm2phrjrp0UFqeAXuX0+eINwD56uSFxXFgcvYEIVD9HZHxocMfS1t+mqgfpjti
fojyRB8LsBkWf00IWI8Jf6MSp2HTaFc/uCzUHVG5CBhcXB7PgXHIH0YzIcW9shh66bO9iIX9JgCW
4VrZXk9ujGhL+8FbptQ9etxGIVJwS+ZtcxjGvDAaETqpCQPwMASEVPCVp8R8Can8ApBkdiDHDUTo
3KJZYYXPulAL9RdXlJL8I8h/PqHHGQPijpHmbsq0Y/yAn9GAwxHdjF06tTtA9tXsQ5GSdEs47krc
LlSe023YkMx9kEaoG8gS0fcYgNTcDYXtNh/UkWNGpj1nxZcDJOMNjMlALEhc/QbtaI6VnNw3LBnB
b8KNTNSFTUeAR5xkLoLOryHaArNzNCw8jClT/Y/+epxPk8jA9TUEgLyhyebQx1DHbawjwSYk0A5T
msT4XnQBE7z8QZWyfGHLdP+ANebDOIq1DhM8LHWHAAnRGqWD6S4lzGU5LQMlwxY/CdalkFLwg4ho
e+GbD8PpRBLHsDoFac7vmRtn/gPqqUogc6Hi0nde6vjLLbRCa97hFgzwkxOhAvvPXrlbbUWXxLsd
AAZs0VWV37rxTXduADTBNgjcrLhE8KwsgMzEojx5gr+VbSJUmQyD0dpzfIKMsO8AuObYCsc2eFqa
npQNZPopCdYDvjbeBhKRU67QV7cR1l+M8LZ7CuCTiccp6SNub9QEhKbgS6t3rVuW2XVVt7/ylpAn
02XFvAWDkzmsYuf85Ng6B1mdR8Rz/eBlQfzZR448DcSisCDN5HTrh1knzxmhnDDZqPmh2WM5Il0l
DVnb129WkZU0YildM1m2GOL37lgStiOH0enhriWm+TO1ThvsXG33y5HFbT7fKOZa7N4hLld/0RGH
fBEZ73f9WfqABI/4ClxzWMOB5jcvt8Z+m+Ur+xO4BWkirLV0FD65Ge85lav08Yxh7weypMAYtHlD
Wu0mQ6uyEbVFdm4cU07d+GHZaUC8aM6jw3qdA4MpSNJyZL+qW13bealYlyVsQeeu2roErTvbhYDO
8bmgkk8OcLTEUx2D3tyI9VdmsFn26RF7Tx4y4qg5UYu4NyiJTCluhVDlidhJsipokRZ9AtyDUCCj
tP/M5gAzQ8hJexpRufJ5kZ89AKTxo2/YYynemdjXlDxRSx4g66X5jv0FyRVR4lmwL0cPUpfiyH01
zozobpA2+9LJd1tIjb0174XjavchmceF2wYnP2Ig9NMvfeLMOBGXVN+Ngus5dBoTHhJpM5liIVst
KH0LSd4tmo/2iX6ixcSLj+hXldrVFzIGDFkFUzrc8t6XAbpc0bwgzCD4Gz0H/Utr5SYCSDgPyX6o
Pe8+Y0+4wM/EMJq2evmued9juqsBrjFjec/GtcmiDxAKTNsIagLOV6IKghOeG3bggGRg7mnaPyRX
buhkR5dTpzp3dGHjvoW0XA0Hlieps+d3tTG7J0axWyoGd9lr5jtht2trNi3+EVVHz/koUpCU9pOT
Z3R5uvUs69jX7twePafjW3BSdgk8ijH6kMyaxesgPVPQbFkoERrBzGkn0jQKfif4LhEpUKR2IDTT
gPMqONhorMzU8YoxWS2eEC7O8zVrsFfxLIOxrYex4TIlKeGOZejAQHTgdDsCSPC+WHI4CGHpq/uj
rkDOn5FMorBKc4gKWw+nxstqBEu4ny2NTaIau7vMosAl23Fmt2NNTs9sOO6pGvvCQexHyEGMUwg9
Q39jLC6MHSYYjk7y1qr4xif/Flh9p+J7puowgAw+HbMPlFym1zHryUyhbEjA08WkUn6oXBR3YQzH
gERmnDMYtpGC967cMizlOI8srb4lghKIeBoN765jXs6IoUqGxyXuSDhh8qBuSN4gfbHJo/hi55YK
37QYhlNBBki+8dWINIIksBk1GWP5VRtg2kWK6giz0zG3bF+T4An4EQRfpvTqWtqCoKoab9rvQspl
v0NAaeRWrDaFk18mE0wjL6QLt5CuGnRVrjw1yQzFdfBIG6AAqpQ6UL8M5r4hFWlf0KAH+xgQh3vb
qbDV+5YgE7kZB3AEhzxzqLhG8tSy8wQW7VfHEwo77IiANskF/Ncu5MedEj8A6w2xhUSVE8undDnr
0QAkTDMKdt5kSbA6mKw2PvZsbljpBpor+tqgJwlcfo2uGU953nV/umzqPRRN5D2vKd/gHLi326FL
m1u8s1qNJ580vu4mF05ho+PhOv2wdYP7oDQwh5Bk6ZKfxjgTm02NZ3GL0B2AY0sb86WDJh9RHMx6
HhFmgnf5jERRH8GJleJNIgbPn+B3RO11AoS1cO5TW5gJ5qK/BqWmETY7h9Uzs8UF0gJ6NTzDG82g
LXv2ywD1QUCutmJxn1ARZ9Tu+JTyuPOveCbIAWIDsDJaFsKF5m3tdGwZ8nzsVt9KmZNpl+YMFO3Q
8x/nlNyBU5AozqyNXzA7J8muJ+oGlS7HP5vxYmY1G+1loSraKJ5KGWUHJyHkEj7LAG74KS+FHa4A
FqubnkIk+sgstNeU/SYnwnKODzQYhdS7Za7DP55V5MlO29bSvTYkt+W7AkXyFcvZ9JxaUWY2+F0Z
9Ex08WrbQS6+qxhIPpUthTK7yc7cuMpFpelh3H+KrTilmzGEtB8IzczOAaLp+dhAqpWfFt16RkYL
6p9sO1pZDN5vSQu4lN3YLZ+LNAhxt7zcBSBd4ZgG9Swcsu8+Hco1/yo0vr66jLe4DxmAomFXXl5E
rEuRlM79powa9CwiSOGxyYQR8XUIkJdcFBQ5NoJlhD5yx13nyQMZ3ZYizYJ48vrKARhJRJ2xx/4R
Iz1grW3LsSTJFw9iyDKAqaCB7ujf6sHZOCwcIbejY0uLH+WiQuO05FxGh0/WFgC1nOhGJInUAYl1
a+nJme+GKvaavwwDJ6Y3kS18zOu1k9rHCvwRKr0CQzsGecjPi+r3yO/z+Ku2Vejs5ZRM8cUBtTKQ
bGlPSbR8TFxXfxPUcBNlVCeKR8Jd8CPsGhQiE8VuV9jXLA1X7xTN71tb4tN7Yu/oyo/G7S0gHo4c
7fS2Fkvr7acJnMseuXA+/Ep6CBmxVE1gY7Qjl693ZW/rlWgZ6wiOLZWOm9wr4tFtFE1p1mK2K+ax
veLmHPM952BR3QOIkmgJQdzFt6mHdOOhtWmwv6Opg/u0tzs5RSyPkXUmeOVZ0vg/HuWEs0p/o+LD
5WbD4zEwxboJBczljxlrHhL4smtEyt6tZldkDKu9Zudg2g73FPmwb/g/ghv+Cqdh8eMXib2BpSIr
ljQ41qyWx+9OKrvFmZs01sHUrW8fle6pmRewgAkkooCMjV2HIiwk/EpFRmCaLimxto5Fhgp77iSo
b1GBhzHhaukiWbigahnjc2e3noDbpX0zf9fEBgfHUfqsSCHy4kz+zDPqZoSXThLvRlk3M+JKE5a3
U66dmtz0hA56jGCAfNvGg2NjGEX1CB+4BKJ7mB/cDnj2bFZZYSKg7lbNiP20S0FZBmMD1AUws2qc
45It7XSFQRtIJm4QchD8iCl8nRh5FPuuDOfgOOCx6Q4N2uxs2pZeX5J4D+lGPJMdRLImwymnPQu3
6cgVTmVecOZh6XEBmNTRyOAZ1KQVkBw+0ZthplicFJAgYiA0+SH1DTRceAwHqIK6yk8lkAdZY8Dg
MCQ9bQxs3lqigzKxmdmNN5953/f+i68RypK31PrEEpmA1MttnZnE7bCS09GyP2YSFja7IMNawn9k
W/FdDXNebXHbdWYzxZGQn7lK2iy58N4ELrboHF1+jZcAZP6GuBBOaUbCggy/WLQR1DIfRNxGZdqH
gtlK8hpYh00AnuAV4S2gY274MC0X98fE7MO9ZV+Ri1+/QlmPFHeywBcjlpaKMImcaSjUYtLMfYFs
HmxjIE9uEw8uEsOZlcJN6TNpPRmp0tXtKFxOdaJCyLzCPIMGr2fmv/WQcvwpqOPGv+gbGPsRYeSo
gTQUDSVFQmjpuPKMsZ56QjDoqqThoZe29n0f/zd79bsA9Lh8UC4EnQGmLkAnnKB1MjwNlF86vGGa
3QGK2+L6TMHvVNh9i/QaQAwy2RU4YW3UoQaypvUe369TglisRCDUFmw+PumZ7AODel1ly3jIqywo
PiPqgPGiePL6o6lasinKOEwNa/SqC0/jZPfm2AibBD6rk+CKGFtgdDX2PJOutFJGz4z7+xEZcIKO
s+1KBzyYUYpE9Rja174c/Olc0FuhBuVLKnclejUWyagVGJhlRfqEUlYz5/fGnGQjTduwnfFBNLuq
oubfWSbsKY2YX9CtJRXpdCinnU3nzn1yYmDjzaeAzZ/YsdISLw4PUHgShCp/c8ozZCwzX97Wbk+I
rdMu77oQzrAXZV4ZbOEd7i2JWYSZkhehIsBtwFy0mZLxTERU9NvVLnHKjRep7hd5iOd90drYDT8J
Critj4zFOxGurM0j6jlib4bJha5QZ10ZHJjrwUDOdWdta6LVWPe5ozWyzONE6nYNnj6D0WRR8jtX
pr6gDckA6uULXZRN1U5BVHgTJo/YwcymQJJiGNd5eum6tg4vQBfGGjdzgY4tJsTe2bOaolQL4pjI
kiBLebACq85Qb9aTt3AoQm5EyquSD6uv0+VUgmzseLbtKrpwCiCT6kfV/yRsHV9EISZWvjjOUMrb
NfVwJZF/MJuiTmAoTsO2Ubmqvc2EXQ6oxOzzDlggT4lXCv3wjw0kwHuYXQqRPdWNjwCFBiW5IV0m
GO+RimfpuQu9XlyCqZi9PckQyWs3SqVQ/9ID3sEv12+ZQlz55VcxU7nKA6e1izz2Aocmt60/sfKK
3x5HecWvYXevg7XMWKrI/Cu3BqXXN7AYLP7k8LJCaKI1f3P0hX7Cklw654Xktp8i9psalBOEcfR8
zZKSGBgbhzVfZi4d9M3ffkQDBo00DJdHcrOS+xri03yMytLTWza8a3hNLYJ6H5DmTMhMG1QnVMaJ
3NlNHWpmoIgcH3uHXdOhb4mlul96JvvPbKtI4eD7SWqOW+KRNiwMvCMtErS8pMvfQCi4/7w6zU5I
qsHcY9xKX6QeYn2T+S7oC3J24KL7yhLXOR5x/hItWj6NQo71ofRnW5GwFEqi9EDd6o300+5ZV1PO
cJrD6JAhbq6OKq3jeyVZbZ9Gl2kXsTtFiC11JCpyb3XaBx4lk0hs3IAB9H1SlcYHNT5IzA1drxjI
xJm19e0UCwIZADI4M2OZzoFl4/QeTCBpE6oYcw8Z0PoKl5e4HcsPcJzaiIcIqcUaQwxF6FvHqo1I
xchRCuRMn2VLVE+bsocmWNR6qNUElBCuTeZuEKXFqDJxOq2nNaa2g/Z5jb+iGCPbLogs7wndEdD6
oTLxoy5F9ldambitGJMziPsf0mWFHrL9fFnWAxHvPaLEcu5hsPcZozRwvNWtB6YCfVjfiVUnPUUh
GUjgzPIVWthfYA0EyM26hdvGz0vzY9vUwAFJBlA2gjo9j0QRrHMm3H9IAUdJNpe1lP1O+I2eL2jb
4+YWcRqWiClLPqn6Zp8QryZ+GfB6eDfGS0i8wtmQv1dW33xnhMf/zaBs2jdrkvOL1SK53LJlrG40
HyndJVjJGdfY5G281HYXvsWco0/elDcF+i8OX4EGvxUvJUjd5kwaz3hg78e3rKKAIEK38cw2QHze
UdwAjp2AP0ffjK1c5BxQyoqj8DLXOQmt0p9FiOWvYrlE4uKwZMcQgi2uPKsQ6kSpN7OmDPn0JFSL
GKsqr05IkytMsCsRfxDtFXvdbQ9IULId50lhblJ7kDtlzsyMBKblxgxjAH8Lof0dUqs+PvMLukCb
bbTPu0p4OYuOJqSjm6w8AtLdF5196fEwppvBnfBVcfNW17lNzYg9wdhQiRy72rkLdJ3bZWn126Dy
4QOfIzid0FJ5vg9i6sjt0Ntrh5jGzR/NMAjmScqQ7bOyxu5vuwiM92FvCENCLJL56lI4lT9+47xj
PAt82P+OzcxLOThSTxuWe+KX2NP5l01rNdzqJUKOufGrKP6xkfDkcOqWzj2plKTvTQ1wh9MUNbxz
QEauqrtBK686dLR17tYNtNc+yzJiEU6sXXhAHjiQ8UGU6/rStv2LiaGw7FmjrihBRBQEJFG3k6AG
/4VuN6sSF8cRQret6SWGiThJnE+fdbB325EGNr1UuKeB2rhJSWwvoiXMztYI1seNLPushrAgziVv
KYv9PvKqC7IyMkIBTtQ/mbUwjU4p7J9VLfMPnGTxdwQHz+yrmbsbNUdIZ9qPAc72VLb3UUOVuI2T
EWp63bfxJ2ht7Edgm3xWc3WkGQbFLPEQPXqAfdA1DjsvcMnCIqiqKLe5xOVPwH2whhJKSz4h/mHh
6KcEMU/Ec6uH0vbdvwADRkDnsnW/igQ9yQm7BR2xWyP2IexrDvY+cUbVvYttJOf+TkV+tQVGvatJ
W2+loMI/wESlcJfvCk8tZ6jrE4jCcgKZKMqwcXfpZON3aUzeSap5PYDGRF/Yn/RYT4DNoGnYRztE
Ici/qiS8qAdFskuwFYsN7g41PJqWlmejWqyqN3XnZadqoEu4zDrRAMJbJgCbhQbI2yfWkAUHzu75
TEshEQMT5epbVyOxYQQnEdH07DGYuuM7Y9FE3JcNe4R/2Grwae+HoAE2ehgRU6fxHcs/QqSPLBrc
rt9nAZ5S+g9n9DK+5zx+tibhpcCYwmhob6vBc185xINg7yVJ1m3noIg/OxwT3d9lxl8t98xye3vr
G7zbBHZLt/zSSeFfhh77APYSpAQlIVBojHf5LAd9hxBv7g6DmWsEhUhirGnnUYlFPO2OhQtSR4zu
ntjx4ojwYOXqTT4XTgijIXDadx/Oa33EhdvU1xlnqIVtMoL3vAXBVSUPJH+lDpPvhaENqpsZ8TCL
U6gO+MtJxIE65hfb3JKLuRgOxvS0cECj8yI2MMaDjMjojH6kp5mUwbgGDfghhwaWt2K7eGJ6TZaw
lbh9u7I9ICuyy72NIvHJizGZ7YKS/CDGKVbxmpEQ4NxFjU/xykACuSmT/Va+MpUbfkNeYGpl5Y1E
Ak4+1zLeH1+wDSS4dstTsx7/Qa3Lo994Y3BqbEbLbLVA2JxY7jjxX+K9EEOCK5T+oW4ShN4BBt/k
RILO7LI4l62oLl4y9MNfLngnvQMKwfeVYdhbITq1fHbWev0JJUQcPUOZWjeK8yKBExQzj/VhdYwn
B7OA+uKOi5Vzkl6M6JIqdngP5mROj3GM6X+juwlTGR05knV6ecFgJbFpXnxKRsg0fqHKbaaoebcV
CiX7yaOpZ7dQEqWe3ScKgyo3AAipfIHsTFEE9RF4g1KeAkzUzA9UPQ65AAoq1B1wR++3A9Ax3zLG
UN3LaAtC35iJawREgRWcyxxI0qNJKX0/GhwT/smNGQ4hoaoM1vNkGTdz7FnDe5J4qr6pDYLaLZPV
RhBvpdvw3q2nTuwZVAruBuIp63+OzUrwgHzNg3GaVAkjUBeO5zP69rE4j4lhZMY8JkT6FCPtlI8u
AtTPAT+Ye9eSWtwf7IgCA4aCg91nzvm5DiPJ7Sstop2M3mLuS0jQbltEJz9MSPB9kxIgbxEDTjaw
eKIMkKVaUZO8NKWav6gr5vFRhwQ4E1FkbO+IAs7BMmQ1UpUbtOZVcxfHVZddSGsIsmtTs/zZhQAM
WVnj9agY7gDtdjFsYgMEwO+40FUZgCs4TOixGh0SFYBbrbutUb707eNUelH2MuRjir6fn4VDa85Y
xnPNhJH1kPp20LYvdBqG6NHYjks2UNbSE0ShZdT77w0GlQmIxYBnnT9Rbvjeq3Du/mYhbfQJI9Tg
nUbl2ek7V55tPTAxN9GTjDPdnShjSBY0U+DiGXdtrpTS62T1MKHNTvbrzsc+CQ/P295PUW7RU7PO
ZtckyCCJJHbzqPQoTilzOmJmIV1YLaIjeWA2baiwHcKM1E0TY7jZ+17alT8ACeBaTEmQfmhp4vMk
sbEwUHLIxUI0Mr46PpMORHPaTGd7zPCEydj4PxF56922ZTBN+lBucYkG4ehcGYUTRZJnPKu79Qbz
16mr/x46oIUYeMOJYgFYg6VBJgR8s+rs9rSMYlhpVRpDlQiRe7KymfMGqIACRdpWarmJAqxMzLwm
mJF6VEIDCDTk8XTMheJt3iNQaQs1/bGqtHickzBJME4lHopNpNiQm2HivU8N9yOWyDZ+FQnMF6bz
xrqzMDngVOp4obYI8qjmEa3JcY3gTd/QW/f/UtOgRrKQ4LNRblKPvwIhg4G6lYIspwD8i/EaC7KH
mjhih4zXb+dFA1ZI5N9IkyuzqPfcz7N6p5Hbf6DrZ7mX+pMhZxaf4SeaGofAILJUzr5HfN1+ZDD+
1i/rjqdzyvna8pDewTRksFnktRrewYoWX8vidCtSzUTWNgkG9xFUkHkyTtR/kllZ/XM6mX9H5M3e
OI4ZgDg2CPM3E5c5NjekRV8MR1FetbNum30Lh8Hah2WRfYRDBQLPRv/8meJTe7bQxifIm5Gf7AyW
xWuZEJi1Cdsa/RUQt/any6lW2LM7+SNWWvctFK7zL0/T/9OahiHYLqpsUWcPvhaQL+2caEDUx2zv
4sre+bbDuTghPc13bJHLi0KZCfmImGO9QcEIU9mAK6049DT+xVlq0ouwR7LIyCLONVJRWByVysck
5MiM83bJZmwUOkG8tlGdoCOg27MKHH2y/tfKpvO3pGm2v9RZdbp3TBWkFDAV1M6scoJLj+hQ4KSS
bMJV3fBZNeE2KW1FEBY3vlv0GIs4rwbCohCuKoFGBb1iFo1HDoPy14xafluG83YFgpfWzdD4+idg
xRei4Ssrkl9DBvL72IJ8tR8Wqa+9a6tn7pzYP5HER3zDjG4WGEbF97QZOFfp3qw0aM8tI1DwfmNc
PLe6I5TS4b4m0bdmabu3Wbn8k91gvRgUwadFN849TOWVrgOWqWNnlicITrjatybMnPKYRjEmtDkp
1KUtlvC1goIxbAc4Dqgb6xrbSOpQpKACwd4bshF8sBDN6LMplfM0jn3yqCObuzCWBGgBHYinq92N
FWAOpOTuJgFOdsHUt3yLkep8m7hkXW/8iS6cDauNo1aO0/RmxAwnk2aUvSc76xZ1tlsxE07C8uwh
dhq3Q+v1j6zV9EsWz/VdVhGPtUEzw+DM64LusYD6yJgmDqZ/dp6hHWET5h/dvC/qQy/IJz9YFgn0
W3TnBFgqPS1/sE/pZ9WOMSISsXqD+9GuygN1E4nmvPf1uBUW5dS+8tLFbE2qwFshphMbZnz5Q5aL
5BvbU8CMyNReusPDmD2FNLYBVWNUfg2uFfyEWT9mO54EMrIaWrKnENoP/wwbH8+eJYK+hKtNYbvE
pcWkbWny1zac0amUlvFu48aunENI5aQ3QZdxgMYtgyRigzhXNyFwso92mgLMxz6/P1VDxKPBhYZA
iLMBNvvQpPYDWYicUwC57K+YPREPVT3IYzf3xYc3OMUH4Jbqs+9dhJW2mOUtC4fsJap8WNB9xbj+
PJZZeSwmaH+7ib32JzIcOqQo0Ej5zYIIitoho+wNnBrypoPaPDlBeWA53mFvHc+yon1WEYJv8E4z
e66WlxE8U9NQDhBsg8jKDgQ0Y3pH8iTzJfghy701YMy89qOk23x2fYvQZQwgCjuQdh9n3ELT3sKJ
9adIkvHeKEx6lNeOR9E2lnJZhVhMwUDKFa+WQOm1wToq0ETGcWh2THu6bC8QASHk7JgDb7ohXPHr
bFuY5tSB/aZ4f1mo+1UOetzQ7G7iNh76LcOhsWEvjhJgj3AC3jO5xvm7R/CX2Cy5IdY8bzsFVm5M
SIbQXUQLFoMNk4eSo/KqgiW+IIxpph38+yz+zLrE/ZcidfI3aLg6xutFjwmjTOqvFFTDRaRmhf8b
GzoxXUesCFaZq3e4v/Z8z7C2hf6BYusumSanPNvZBMkEaEcJqsjRkD0zGpf6VLXZKryEQQH3Sbci
3lugl8cLqEqWibJF4cmwwvauoy6t3wEx9tFb/+nwWmODdY5E0x9/Lm3U78MqYHdHb5W85i1MwjBr
9HM+lcF32HaGW5QzEJ8qLJD9LBwJVYlR6K0cJJhNGjRQPQpoWnEk9RBuHPekNpvWccqJ6AMAcshD
sRHC0dHFkcTiGoeQjqPk5DU1pBFlqN73Cfwxj0PdM/9cEozivU0r1LPF7qzVlNB0Z6yc9geAdXa4
k89NtE2ZV7PPtcCgAyMdg4qBh/CiDTcaqxFgX2wfhlSFT0jVuLqxrcV37IRZYwkx0tsJ21TvBeG4
GXT9OnpDqI+tM4qNe2x6Fpf8OPjJbXIJ18zMSa3+6orezWnKz7Yoq+RCASHv+f01qvAmS76xINev
pSoZPzeRjMubGMIGg3lLMCFIWSV1h3ZU9XNEQg7lcx57dxKXE/idyTefcdxzS7PjkO0usZ042I8+
OfYb4ZQNuh4m1jvDpkttxgyHJEL9rr13aXzx5nuW/uZNJw/D96P634TrhzxZJBYIVeWQfakQB7U7
0EkeKpHAgcKZ1z+GxA0xaszq6oyAvRmZPwXEjq1FJ8OOYHLeCyDz7EPYFa9eZmJowFWq6lzEyTr+
73L0ggMmYfIK2L9yG+kEta3rTjylBMxU1wng9k8Mp4iwm0Wnepv0efzWISedeHGr/qrqcrJYYvCy
bpx8wL1SuG1PwkEY/fKAM86BNFwxXM/EMydj+RwvVVvtvL6b/9hYLx5ZOPTelvG6BvUND+saLf36
xJBZ9x4EszmTVCvFdulCsfKoIuAZdjzmMWCSafmwkTrf4QbEWCEGQBp8fYKxW+CNDTp9wqYNVNEE
xiNfBt3+PNmwuwSLVYqW3PLqXRFa7p1NAUZWS1qqC+nfWJX4OZ1657Yuq8N5cinGegImxdYyrcMO
m+oEK5C9hGbf5pbf7hFp8+1zDAVvhUyZ2SaIe5h76MY98fzz0ZrS1u++o2jfymlkjtEjeH6cy9Uq
RXGrdhV4/Wwd9GCL1ZS0+IYKSVs2YBo4tbhuCGxJx/GVUMPqmcZ7/J6SLMdW1BGTYzFqaLYVM8ty
kxApLrbxUtpHpyfskHp1Ne+2bpW/IVlv3zrIexmX4+pkSK2ZjXUIzBseQ0aglzumwT8OFRXs8J5k
am+K3nwlULHel4b968Z3meLuiYtL/ZNWGMuOMTXrfacGWi/U4RnaL1Okb67EvQCKk2D6m6Szqid0
hQlaHQzy+LSiavpMGmqtbVIxqdzBarTPnFw09B0ilGJnIRcwJ6wE8RUzF1stl8kHVMaUa4dkstLL
tngN/RAPfhpzB7DqBpIe1+a7LNj4HHBGdXub6AC2hBqxDePOtrV2bPHH5In5cky51dTWbsIJKa79
lNnTLqwKdGazYk177kkYfcHP250ABgrWgwtyR9a1rFhZYTvZsM+GJQK9wCPh7iDxuJ+D1cONbEmg
7M+Jwsx+WB8Xj6+Xt2jPNhvmBg0otEp0gy2ZXFbg64OF7ZkGijjwGZYgqeNTrSmvCiVhQyhJuAEi
JXJf2ax2AgRiWJujso0ethSfXB3YlPVTQFZZfNC2P/3p0mklvrQOhmFWrhIFA3IPYrv6of5i1irB
FjjYUDYWcuPXDKANlBibDL2NrhBf7mSew+IRIkUc0kLUBlOX1vZX3wCZ3nKEO/cLvCFkMp4hO2pE
s0UQay9nlvnhipXtktwsZ3vK0u5QlX7xruY58TYNlC0EGNQLxanvmpAUaZx80ZGsLtoQpoegSlta
m3/ZkOGBdHrUXOfSCjpohZQyzB6lkdEpZlSCtX0i/xreUHG3zKO0uF7isXrxA+JPdtgmovCacT7/
GRKTsCuqtbJ3uooM7St5vt8MBmCNDFPXMFRil+c+woZp2h1+y+whzVvXIGvgD3cYlhfeC6wkZG4r
ipyd61nJxyJLVN9x6sYPxVi5/Z50J3kcA0Gm0uTlwx313pQeHVrKdCO5iARv/wBNp7Ny+wfAU/Zl
D7Betm1jVe0LnHb1WIqBzaJZnFYcvQFlKLrlluaOHUIKvxsCFTMeR2df2E6rX8zldr0tRIRng+hJ
e9lb0k8sHF24OzjWU4uZCn0KpD2Ku4TUy3HHhdlSyUD2+hhzBaivHXr/S/qLavHGuDZCzDhZ06n9
YTxFgycRQhJhVx0UFe+vywAy3mXoyCkwsbU8YBfiwvVq1naYsPpfxYimZSThBMCUcMVFx1HgugdL
4ZVvKIZY3TVdL/cMVFCEMNGjkSsgLbwwb2tuNUM5PFZFW5mXEqBhsEGQw7YFbQ6pysiYHcaSWZCt
uH6iR+PSS0+d8MqAp7icgd4zbh3+Liirsn3XIrHY2eg1PnJO978Vx9HzDII23Vaev+wVLSd8/Dr2
3twhqy6iI8lkJ2uXLbrr1X/KwEVGA0OqeQBsltwvrpIYDYZi/seUdvoV2Fk+KSebG8W8Nds1IP6g
Vsm+3BfQRt8SfuAnllQohfKB0X6a1IDrdVhJNOXlOmkLm6GbWOKUxE5h5smvvGEwjah1R9OAfCfa
efhL8cUMlZeyyYpHRDOJj0ZV1aPDKILjeWcn88AhIhxvDJ9DvGjVoU9GP9g49mxy7DatCKJxUyr2
0MN2sae5v01zp2a/jNCq+0MOAF9TkLNjZsDdpcI9x3D6B1Y39axRHjFWZs9eLQ4Tr61tlWyAU57P
NUajd9NjT1zgxK57Frwp2o7DXHLroYU9r5gOl9R3DT6kz0N3enCQzeCl8DjB9EPkBA7LG9gCPvlr
mV8M8Zvj26JU24HfHAfof5ydWXPbSJbvv0pHPw/iIgEklomZ+8CdoiTLkm1RfkFIqjL2fcennx88
EfeKEIMMVy/10K7qw0zkcvKc/1KEEuF/NLKQsXwKMYVGJL/LreaAdZ1jbIxmCOXWxNAwfYfTqlno
RWh51aHBmGfmGmEHRBJvdAdlVvJ/TzSIzvuxMGHxUvTs6zvfbqwq3dkOnkvmAb4+DYh14NsBE9Lr
OYo76yqCHWGskSLskVHx8a1bqNT31en1wAsfTl9PquYo40OMTn+yBfJN6w4JTw7JxKi58LmhKusm
xD9QWfYizXCdAOyE4SpEq0kLrEOoPcR9fEQwB2fgpe9DWUdyQeP4gf3jP4cOCmOLsASXSmYRpAIO
rSl13ufkeisDy9J7CbQev/sSqEhccT4t4F8rP0sKbr9Mwyh/UMstq2WI1AAJVYJRy7IOXPlMUxsH
nybTBBg8ien5Ksgg0KxUz471Zdua5a8JMowHQGeEk+xJKeHhA2XH6zzSkRxFgNzgOdYPv2wTojVG
2ElPRwhYP5kPlIZoDQ9L3QEp1CQliLy8yxtFDgvUvp03K+6GDUrvVOex1KhBHjU1VTTL0EHFdU0d
vPRA9H96GOUF6z7VU+pOPNZwHKMvJnf8DnrvNo+GcQdhiiwfgWCSsrwvkHD3RtkY/FWx74wkR/ib
d50FCGisYRz2JtnqEgVQt1yjeIRBfCZxFQna1DlSWQe+AhU2MW9MWvhAKqsIAKRTJ8qjahrUZ6Qe
Fr98irDDMhmlbA52WGpP5HwgtzyHxHgxqjiHrjsDzMtCSoSVDFXVwz3eJ/BJ8pSGyhLyI+ijQLPx
cNcNxSpu6mmJrEJoM8pW7foxQEFKAN513dDylhiYhUh+iNH+bvKipZkKjkLDO6/VIIKB/cRLpIhw
U+8G8GE9bSxyOI2iT55DAOd4wP+MRzAAb9QIUoxDGr+0zV1VpvVN6FaeuQparWuXtnQpRiC/wt+N
ro5chGnmvoEkqp4dUKEkqZAs/pai0P9CIKxlmZgDKzvXasTie3RrF0GNeOkKapvx7KhUfzcpVeqv
AMaoLzG2aNeAsf+KxFL/JlM9v9NMDG03AT0cd41VjeGsK0zYuDH1SdpIL+lbrwwN4vFSFnxg/BnM
Ml7iqkFVDS1XR12gtIVmgd26A83SMPwrjVO8WdMqVe4RdYrRfrPU8iaNUvSVLdMutkmAgePegXJ/
UOsyOlo+BzIeoQgJrtA7AIMIuhn8kqhNw1q4Y5A8g/EQ8PwQ43rzg2h471Aw5n0N2qRayMELggWF
Yd4+PIcRnWU6uPkraqLfTV/rXrSxzh5cyYeivphSiEgVdOuxENORyx069TVMZEqbvgkeIzFVWINE
H1pE1m3Wm4HnHPS7nqoNrz1IBCSvEAIsrwtf1QzRVhEFLZwFBSEHeE9j8OwMwjJXPlhCZ5PToM4X
JAR0ChBVlpD0BJc1Auedj1AEBlswf6HP4dxmde88/gZskou+PvAdoQ2Fwg2mVxfVuEXDUYSYZa5J
e9JUsF6kY0y05DFBjYa3VwocDj+KLzyxel7sSiCbHZXJslg2ppAPyPj0r/AXy9eQF8s7vVyv4cE3
9scYbvEj/c/6iGx3+dSjUY7KkC+Q1xG6yYgRgWQi/gPmG+hLMv11gT5pvitUy0dYo3RaPLianEbQ
TQCuH3sqEx6Btv73v/7P//2v9/4/vb+zhyweaLP/K22ShyxI6+q//238+190Fab/df/Xf//b0qWq
GtJwQFVaFDzBoPLn76+PQerxN4v/8NXAr8qKRnOuJ/VdixR+7vrtw+Ug1mkQyQPBtKUhpTBs6EPm
9OcfgmRagky6LYIjcF8+TQJA7yugIpBEGe9PfC2tiAumDDIeS5cjm2ciOxbIZVWajhBSnEbWR9Tl
+tFCxZmE8rWNfPuWFxAa9a3m/ywGF2TS5YDyXEBHwnUCJyB0axbQVWKN7ar7R+A3UkNNnrQAvVuc
stYkJmFwdzmc/TmcpdJ/wzBa101DOqfj442aTylgcPTxna5uK4DQ+bLCTpsHdTJWw33TILaIJPGU
TQcQ7vLN5R9wZryWyl1q2RpyM5CPT3+ATjsQwewyOPLG1VY5PLKlVkv7L/RQsqfLoc58S0vVWULs
KyDX2jQXH1YRoFiyayMJj72RwkEcR0PkN1i7+JBXbKTYePSmQ3FlAZ1ZupZqmA6lFTpriBKdBjUb
oGppZQRHWbRi5Til71CEE9YvKgryUHoIgrhizIcry2i2LacdA+9C2obEDAAKxmysFokdfhuK/Yzm
+YR1V4M2/5o0ReTdXJ7Us+NzTIsRSqoWYrY1B9PVJtdF55ljApoj3rIgmyLdttyVTSc1/lohclUt
Fa7U+Hg59Lnvyb7ULUsCVxT2NAcfvqfha0AIh9h5tr0uu+WZaWxadC2Bjhi4EAllWFyOd25OBVLT
IF05jdg0p/EczSpigNj2s2xpIu2FjAowOXncHS7HEecCsSUgoGCFaEt9til5XaaKQ7XlOR2Cbh/S
gKdAo3T7wRqUJSle9E1LSLi3XpnRIuuUv3KH45HWY21SkZEm78bRqgtYgnp7ZV2dOy80IXUNlD/f
XJ3NAWqlIBiayn4GqeOoNwUUNG+nWXXXfAvB/iiLQjGaR2dCIW8NkQXe/vLcnPvmmmPo0hQ6F6k+
++YWpBkKO8J9BkYIuhA9kdXg5O4GHxeJcYk7XhnvueWtqxz/5KJCs43Zpyjxl9cBsLvPFRLRb2qu
axlQbzwZu1WAqjkmkDW9+kM/wrr+enmo51aBDntw2lsCUNx0cn5Y3i4NSQA7ifLsWkZRLRHLbloA
FVb1/g/icMfpUpeCXarP4gCKTag1O8/QeftdlJeYmBgJ2/3K9jl30huqoU+Jgm2B7T6Nk9EyEplU
AJdUtD54cCUH6F3QIJss+H55SOdDgfPVeS6TNcymLkU6ntYeoXT8cHYtVpeRW3bf84q79B9EEgY3
CrIZmj4/3jVeRHA5A/cZZ8l6hacHDMi8VW9Zw+6Vq/rcoCQpKshwPhXJ1un8FRGaOvhY2c8ioPs8
JFWCeACWpQBGc6d7ujyuc+ueLATqnoBWxE1yGowOKOJdmqc8m74HhjlQkUJfWHk7ArWBXb93wNuN
aDCP2ffLgacN9SGf/H1xOdN57qi4UhhSPQ2sx/AMZR14x6C0ylf2R/6EvtNb3mjOrQh9FwiAOaEv
gry4raO6vJKOnBm3rZKPmKYFhUxYs/2uoLWaozPpHWGupU9KlfQo17dOfqCSFP80UYB6Kh0KjMvL
oz5zrNmaysXisIq4SmejjiiADZ4d+cfYstOX6Z5e2hAD3YWpRMYjWUN45XA5G5AlOx3hE2NrtphQ
ciigtoXktYAxf9BldR+QTHsSOLngg2nG3pUBfj7MpEmUKQviABDGbPNj1maXk8HB88CT/ZG6HvcV
SZj+enkeP30+EC18OU3nmpYayguz1ROqSarAiTxWPIefnFTg5toiGIsK/aDXlDQQtKQOK+WV4V2L
O/35h7MagGHYC9BKxxj8YoDEq/xKoQyxDiXtAPEGKlCCwf3Tu3AarC34l8NxoBuzoHHPwvQBzh1b
vuZqhDK5ikqaOWCmtUfKqNmfnnXEswRoPAHvfDrDTwcpOrWCjOzlR1P6EuVyO9dxCq7NXPkSuEEQ
/+lWnMKZlsoBZNncvLMUFjhWplldVNCaR+0Menq2Akua7ujhl9ssN/Bbcmrryr74/CHZ/qolOZ8N
1pEz2/+YMuSJIfvsaMsAbr7mHCI3oLdldkm4TIpQQQaqK79cXrWfTnadoELlSjU0Tls5W7Wdm6El
qFnZUQATtlY+1N5HVDPVAfOPq6+gs8EkdWkLwDyn+2wnRrkc2qSK82NBvvOjybL8q5VbQN7qifF8
eWCfdv00sA+xZtkaxqYluiJpfowHgIJruuM0evCfoxp+OdCn42wKZJIQkqgxgfNXpDbmlGH7Lj9a
eW5/7TBz3sBvjpau5WmUme3mSop+bpkIlYeVZvIYcOYJRs9tUHrQ2461pTr7msWBBQA1qwUMNnnA
HUD5WgT1+vIgP+XeDPJj0NkyETKAqqWHGUpD2XjLylCgFAY9xHAbQOGPpoi9N38SwGkBBF85WM+t
GiFI37gV+belne59gId2b2FcecQfHMsc3LXbFcA/CmqRoffPlwd6btkI0m2N619Kqc4GOgml6SDR
siPAj+JrBBmYfnuGqP3qcpyzE6obXEpwqHWqD6eDQv3JQpihSY/jEML1SwAvo6r1d6m6b31mYW2I
8oyPHnyexleO7un/+STLmT7l/4uMJs1pZLyYNA8CR3oEv2D/yG3AgOaYqNCLPMBaTet8G/W8hyQB
6BtlYDqi3y4P/dyGgftg8I5i9VK4O/0BRkODH9OY7Gh08qBpuXGvQW4GVANNpu219OflcGf2i9A1
ioWcqaaDmOJpuNzh0Gbvp0fIDeiIqn0CFcuG48bhEX2jEG3fdsB+Npejnhmk0HVeAMTWNFK606iR
ndeTll967LraOgRq5m6Fr6bYCpSQaiI0C4srecCZlctnRdXQgUqDUt705x/ygCLvymrKHI9pXmNn
6CMstCvprtR/fBVjnfIhzrRdP8TJZJeiRR+mR9qcLsBPvSm3LeoRFqxlih+Xp/HMYuWxzXfjY6B9
NM8VG9w00YLLkmOl54VYto3T7EVTVu9u1nvHAgGkpAWYwmNsAXuosh9DSErO9vKPOPstJRqjZB/c
zvNCbNkUuEP4Fd+S1j2lpWjcerWLq4/ujduxjtOXy/HOHHhU0ZHakLxDwGzM1k6DpV3VtXp6zCPA
ZkrNKYf2h6PhrOKk6ZVlc3ZwCCKhZ6LaVChnwTRZQNxzvYyDKGiAN2fjo9oW6r6sfHEPv8q7sh3P
Do4XFjh/9gZ6BafLB79g2Iwjg8si1IT7xlCwdGs6P10pQe/oV7bh9Otnhx03h0Z50GYr8ro5jWbm
mlVitZId2R1wL0Mwflgkql8FuqgPXOp4MqLA8+vPvx8gKoDvFgOltXgaFKmINEIHgB1iCPvOyQVM
abAZPydXxP3lUOe+nqHBqjVNg+ebNhufyGh9dgMY0rqmg36b6GGA+yx48eGOHLl3f6oYGynhlTVz
dlZBHoFSohjJf08HCLiEcnXhJscwV9VvWP/Z+rZW++hNFBqO5250h887TcjLYz1zZQr6PZzjv2sr
83KvVRtjUupVclTxsfnuwHdb1I2W2yu7CwSctxQd3YU/2Fq286FI+1fyvLODNi00D6hAqqY5W7j0
ejJXKGpyjGM67a6LEkOLOru9UOpSrBt/pJ0at/RPL4/63BeWYppoDgLOntmxbqmy9uFvchh0JTqf
OpLL3JH5LiymFr5Gt/VyvHPDtKXJWUADyOQde/ptnRjnGtgv6RGqSfwCMAovBKWLHgDPtTAgW9p+
kebl95ejnvu2rGGdJh59Croyp1HB8bqTxGd87DWXzumQAgDMLO8ZalS/6btGWTe6Ub9HtR89XY58
drymg8AEtzRejrO1DPoQJlJlxMeira07muIwB4C54JuQo3iqlUm+cmRe3l6OeuZe43RBaGWKalDk
PR1v2aoFFVyP8ZLs7WBDdY8dPNBVOuhxi2YDopvAqhuuNeTy5KNfttbb5V9wJl1gDXORU+zSp47f
6S8Yo1ao2GHHx1Qb7fAmaBP/C/0Tu99cjnPmvCfO9E6hayF4RJzG0XBUKQsri44FEDjg9piqNvty
LKMMTgDIl90/CKfj5Q53ClVqa7Z8qcFolOPN8KijkoSbCmrr2q2JAi9idkmG0Nu16tKZlcu6/f8B
pz//kA6N3WhOLhPRseGkBVJqKRDpsHd8BsIE9xiRuN2kMfEWFd34cHmsZ44GQiMIShvVoOI8G6sF
qSyKrCI66h6AVBSVkC/YgAtrfhRO5/yFNpW8smjObBYiWmS0DukQndPTwXa22dcGVLljWZT+F1VH
jmod9PDrQAKXv9BDQMUuM0FQXh7oud3yMexsjpsWBolAq/noeOVrlmeIxxt1BFoRr5LX3C0Ptt18
Abne3MDGy4r15ehnp5lytLTJQg0SpdNBVynqpBq6hUfk7b1jbyUHdNuH11o1hq1RW92f59c8F0xL
8jjkP/MVrAESVMIuio+IaL6h6QP6GOHvo9IK9Hkvj+zs2qXJxxkkNP46+5yonbupgynv0YnVG7fI
kxu9nEwrUUrDdaIOaqinvjtxYDvxT0b5IfTsk0I2iQIUaOKjQCwZkFnhWGuUH+VzTRp4Jda5Vcs9
6Ri8OckErdkVimwZvf/ICI9Z0rTA7katbm80JHohjSiWs4oUDYh8W4Aq3l2e4HOHH4UuSydTMlVQ
8qdLJ23wrpgUqrhMreHQS2VE02GQ70ZTNVfyhLOhyAExtmTtgKo4DeX6mtsIhJWPEuLa3i7Gat9m
qfU1rvr28R+MijYqQ4K3zw12GkrJBuQjYH8doV2GWxv6CQolDWZ0qEBe+XRnRwVbV9gqlR/KP6eh
rJGFi8EDB85YQMdpEYrYmL4B9tiPraxfXh7Yuf1gfYg2Wyj1EPUqVtzRUYMCAScgF9K8Ey5qrEGM
PHIBrtZdCIDs21xW6ZUU6PdNOHursNspPUlH2qyX2bSOEOZVryV6gsAiQkd+F1eg5rUOTjYSohbm
gLgiUYaTT4ifY0Ewom92E8Mn966cC+dm3dYER54EhenM231agQt5WITJMekwXmj9yDrQmC9hwcM7
/iexJNVntAgNdsrsIICynFuIlMZcKegjB0kTClyIEAzvCwxornzgc3MMDsdQnamBPzUwTtdTLKtc
GVI0IOib4keS6viEwLwbm3Ubl1A9dVM0HUR1XNNuBFj+ewf4PnKl/Mavl9famUOJ9yFnr2VymQKA
P/0l2Dr6PYKe4THIYus2DTrdWVpKh0Dtu5tgXgLxT7u2vs/cZDS/IahgjDFh2WZzTSfMhOEIwAt9
gvpNoicgNhZsTOsF45ACxmdgp9H68jjPxuTRxCuVjcotfjrOWstUnE374Gg3KfaYY5/BZHa6fmfq
mnqPrZ6SXllR5yJOT1NJOMFIZ2cGXpwqNDE3PCLuigmApth7qF7xgyRLWuKcgAvY5SGeSaUtmicW
Ut9UUD7Va3RcsFSUZsNjiNgrYlEaihOR6IR6ZSrPLRlNo4dJbdrgQpst3kp4Zu8Jm6lEY/qrFgK5
3eNv2XmHjhanty1ym9qi27dW/6eR2TG0pib8GmUiUA2nHzEIQEtMqm7HFEtY3r3Uzf1l5unIy8Q2
/utLCVm8XCJ3bv11eW4/jXlaN1xrdDoQs6ZFfxoZMrGqaJgHHREPwZ8ErSoQ/ybKoeMiQBZCx2hn
rDdDK64dFZ/OQAJPVSNAKVymVFdOA4eIagdozndHCy2quyxrb8DEgzAesqT7eXmMn0NN1TeDmxsQ
G83G2YIFRwyZ2fGtY2RUwzOMpP4xALa8dNrBurJUz4aiJcyJA8CBXXI6qqLsZN+i93VsaH1260wB
D4B6puwPSQrR4PK4Pm3EaVhUwciawd2AmzoNloc6GVVoxC+27ftrr/LGX0ZnDs8+hpbfp3V2LZ/9
vFh4ymoU1aj2GzaiQqcBx1yPq7KO0pfOl8naKKsSae7ESQ6xk48/Ox1VljSMnH8wTN7xwNKEzqNo
ft646NhgTFEmL6jjmIiTThoalq6BfHTMZAfPshb/KKK0tAkhYxjO7E2dsxNDmuHxS5KPaOT2jX2X
WI13hyFIuskzzAMuf8hPeREfkrzZtigMkcrOc0tsw/NOwZL0pTcbBB+aAHV+SKTf6bY0G8iBfoFh
bB/ycHBc58qVbfDNPmRFXBi84gGwg0cGufnpyYlQuA85dwifcjGZAYzLutldHt3vS/9jCCZSm3oM
XIvOlPFMm+bDE76Qg9KY+P69In08bLIyr18o9f3UhlE99DxyX/K+Ujb4DtTfqTtUt2FTfQUOVX+7
/Du0aZ+f/g7gfgCvecsDcOS8Pf0dOMOBFFHH4qfUYhMfB12J+/YAi7epD03jZKA7shH5rLWklQRV
Jwo9vVpYCCF0X0Z8poyd19hZ817XNd7ISe3YuGOZ5ZsVAeyKJjBK3+4VzG3SHdhWp70vO7P6G6yu
fIYiq1YLYSTtvZ6bTfB+ZWjTuXI6NOnoIGPQm56Ouvm5U5t1h6GJCH72HXDne5AO9U+okxCRSXvB
1g8WMgtRHdpyF+iFgeeY2at4nqdBGo8HqGxCPFiBgvrQiLq0j1ky4iZLLQnGfKsMWeTeCyDV2T70
KHpAiULWdZ+jfSW+YrLuooPc6vIKcmJ2unHXA5xgw9tYdgjeXfPDBkAfcp9YBgE1zh61xgmQphYQ
v2vN8TZYW1wpGeradMueTCI6wwAngPpRICV5nJ+nQZcq2HYqPxEZyiWyywMPMQSlhsK8GfFx9tZF
azje0gIWI+7KxsZ93UydYS1dLAkhaltGskEBwv6p+r4iVi6qy+EC+BeWtUVgIj8WKn6ZPiYQrDBt
xtTqC6Qty7yVdq0jUFA7Xbr1kW9KnyvDxf0CA2VjLL6MkydvfQfxMNkaOj2WxzF0umw3CQVLWtg4
p8AhNcq+3dKNKW9UNGkQoccTPnhAZq67Q0BFw5EbKcM3s/Kh1WRGOX4z8J9SEShu2ZOxFaNOOwx9
u4P3FeE+HLaTMA4ePrdZHBdhuGly9OFvehtXjx6ty8E17/G8it8jymJoRmouRhiWDlfldTAgO2E1
GVvhMkYYDikHgcNvuDExagye4IFgbz0wZYeURrm1LCRST3d5gahGQ7HAoDW/qGFCKgcdjeCfFumR
v9YLfGsLvJfQnIEhZm4ltnfYjzhDbOx7uIX5CpnvZFiPbdnlaziNcY0/bu88pnGFUJjaycrZgtSL
3MUg68HB2bnSoarmCFpvkF9sgj1+SOoNXJ1Reay4zNxd1mtBgpTi2PvfnKLL7TUG6r69QgfCrG5T
VUW0f+GaiYNGl8BocgkWt7cOKNULi+YBvK5lUbghKnJDb//QKZOaB2vQnOIbryejuUcqB3EhDfXT
G60x9PQp99mzt2WKGL0qywZvSOkH2BsXY+nt0STrHS7AspBrQ89EslUaxwrv1EiLzPs8qFFYNBSs
VnZVYIfOorZ9UOzJmGa71uiVQ9BMDsiY+nTpT/zUICNhl2a/2WZlDUt0aPIHjs9p1kLDQxgjwxvj
oNfYYN5bGPT85Y213+zdOsMTZBFmmOwgAYYiPAz6HHtqe8mdZWJn77s9lu+dquAKjNdEU6Mlnvi+
d2eQmLjfRGiLZo+0uyPuDLVU0r0L8xldmcm/OPmGWoLibfq26P1X0ZpF+qVSrRilw6qOca9Emy9v
0HdDMCX84SJfhyR5Jyor05YJOhbySQV6CLc1A2K1t4oME/i45fWwZOs19TfVxnzK22ijjsg8QkrY
iy9wTjHcm64z0WyAaORFpbc02xip6EVc2IHzXLoaTh/Q9lwq61VBs3PAGvK775Xq40hz0FuUnAvh
PuBoFps6UbW/XXxhDoaY5Mfx24DZpmGLqn8bfWXoXnEn0oGjoDQXfu/yVt4biu4XtxK5BSSjharR
BLc9GHyF2zn90pNajfmCYwLO6dA1Uh9hxoZ/N0Bd5b2q8i4aqOyZCMeGCX6hIRzhEXlUsVBLy3wz
x1R/LmDTIjOh+HCzkeaE2+rmOpZFDjoD6KbHtu/hdOJBfyusKqsW/PMaYg1JjrZ2MgZiWQ1j847S
Gs5pVaQkDxXARRuRSSSidynNlmGBag+qEBLngOSmQM+q2qh+7e9HHcuPVVnDlcdeusbcYEH5tVHX
JFVZsvK6zv7SKqOCrD+GcWJluDLztzramQZkWgnPFRMytYj2LcylCixCHDvyBSGT5B19Z/Z13MSV
vzKhxCFoE+Q1Npml5hq3CKuFbbIJ1dEwb4LS9Z8xUhuqVYwOuL+RpQYrHdko+Q2KZdghuzFY0BBl
J1tEBAubdzRq11H2xTMitz7GDsilJW2iSWauUKfRZXmrrOjta/mGLEAb13nDEfUVonq7wy1X49FW
wiVZJr2fjIeqw3T6y1j5+TqL3Ug9ljSPfnG9Gd53Lx2GTS+qVH2vkdnWlrIagXohRh1XW4nt8ANe
Hkh1ZRjfybXeG02+GWg54YxqFka/UWhuguCOUhOidwTycRfTJcHA1TWsZ/h/wXDoaruNMb6WRrNv
UKN8AIgQZEhm1XWKZRKYr3VuBj3+9KJjPYsEfaMFfcSsfDSCNMi3YJlarL7VFEx6lSM1ftu2SPiI
VdWh1fQ2oAQX3KtKMVrpQvZhrN16UyEVNIDHfDrcGc3S5TWTPzdhl2fB1gIxiR1GnPtjciWlnbUz
aPzBAANfKqh5UY2yZvkmzXNUeYZofA09WbW7zKvjbwVM/eaLq7vscZtrBN40Q+w3GWpj+SJJG7u5
ktTPnoLTr6DCR94CktC2edyfZps6Gm7Qn03x6mIejIiFUxxFjWkNFJP478vp36dUiVC83amAO47J
i3rK8T8k2JAXQt/DlOOVUzE9IqfmHSw/KH+irT+021xYkb+5HHH2YmFwJjVSIMEOL3ebD30aMQr9
NiKxRTgqNhA5Uay8uxc4YN7WCmbpXl6ECytDqvK3MN6Vz/t5Yi2qixQrfr8JIamexk5lR2eoVMK3
uob7vowGM3hJKEmtzD6Or70Zpqk7zQkBCv/uyQEUMkxjVtKrSvwO6E+Fr55fK48hnKj6jrsjy1YC
PoONUBmF3G0qW+l8SbA8K9aFWhfYznkjSVmEn+NPE05ZsXcB5X8zQAO3lHlrp/2FACm63StcY5vg
R4chN8ZPPpfHPnDK6q8CYaOYc9NOssMIyLHdkeul+hWs66eFY9MGo/JPjxoWEmjz06lsw97Eu3qQ
ryPZcjnd5sJ7iJDAPCBLVrJoiyYr15eXzqfPR0yTPGtiTkJenKOvygbZV3TBrNfp1sKqmV5qcNMo
lE4WmeMhr34l3PxpxORQGpnq/rBgHWteW/O6MU1GP1Bf+9AZ+k2OkGHz0CsVXHjJQ6ZbyxKr1Vuc
kGO5SrXY/gk6A/VXmjOwpQYlDnos8GB0xk9+gYueuYVJOpb3GkLfYged2nQe0VHDbHsRKmR86SLX
dT//OxhyNGAWags7oUfrwVWD7zk3mbd2o7FK7h07TvAhBboYrbVGEy+qLztczI2iADuZ00XjkYP1
9Q0qKiOGo2UuywcvRTERtr6O+CziI0jtLpHhUhQbfnuHa1iCwCFqVAjvN2S5rqasLS2SYbuszVZY
G40+/Rgue6OyKjxfVFLjcJ20sp3o61md0kRzkVOrHtFyQmLOcb0kfbP8UmIPcfmzzFceXSA6XDzv
VGgx1K5mR1aA6lzQld3wQr/AWwcjaouuH9j31qi/ZXiuX+lzza8EZFQMHshwuSikarS0Thc6HiC9
6PxafVEy3gobc4i8DR6j2oMaY6C1VW3ksrBWQJUv8nV8Xyozi4wrC//TkKdH/3REUwKh3WbNzq3O
UxUvdlLtxTM9HOSxP/iGbAOWYpmKLXMBlW1xeY4/FV4YNfjf3+gJoE1UBk5HHeUCPbyw0l4sg6wi
qG3eE34ZYOHl4gjSmeO28jKxTIP6hxIo4QFbX29pF7iiX/4hZ0bOzLPp8Rim0KTNRp5IH3mdItZf
3DoI9irMq7XRlsNXgFfqAan07lrF6dOeB0tPjYcLSmW6uS1OB14OVtPJzjReBnSu/7Lq2Lx3ePeY
B+g0loqgYWg7q7rGD3ib8VDhiVsqSKNobT6u3A582gashXuloDGrntIs4UchsQSPgXqtMScWeApd
f6huxgswIB+ZqlSu7axokOpp0w5bYrQINmOpu+rz5dmfN+V+B6aDCd2GW9MEvHw6G1U0gG/jZHzx
fdv9AcakTFalUSEn4de6s8b1DLX+yMURBZG18pnuabiGeKuKP7xtpgmA+McpDNAYIsd0M3xIUwwn
yDC37OVLU7X2Axoy1hJbNrMmCSywDBY2Rnrby2OfrTzaGmAJaatAvZloAHMsvBraviSDdnYWxs54
vg1gZjeOVrQPceUih2DWdZldWX2zC+53TINmCkhmHRjPvHpchw6aH6Gr7EAcki0MKuCH2gDQc0+W
/GetDWJJQB4ArsDX/aZunU4p/iSoUdMz23fUF987+udoOJcjcsfWoD5cnsvP4+IqnRijEPCIOC/I
JV6s2B7FwRvblUi+tL1EflAJeZvWPA6u9Ro+fznyd3qptHDhv1GvPR1Z7I6tqftTmTF2jF2MZv0D
6mpw4RrHXqHQWl0p/52Jx/2gTtiO37z82Q2BU6WK7qpv7uGktAsbv8hdq2ZejuJr6WzDKgiuMajO
R+Q8QHoESYd5+0ZoCfIjzSj3aSF/BJT9Hki/uO7rvluiJtte2QqzK5ClApaN+aS9ABwAKtXphEa1
17gMUu6jUhlXiBIaC0Wq2VqfaKGuqgy7IKlxy8BzZosDUbK5vHrml9Hv+DDdJ4QQLxRaDafxE1Pg
eVTH9h6tfP+FMmd88NBlelETI3mh41rvZOZo0VKXqX2bGCp2X5owbhK8fa/8lOlTfsjp//eXTO1r
WAAmNfPZ40XqSRH0cAT3aV+SwTfj8F45HL6lTJovqOzSAc0NxduBEoj+vjwLZ/YQOQ/kVQ5B2Ovq
vKhNvQ3zydjcA1pybmqwh+ivJcETniPt++VQ55YX70K+OpglmkvzS9dxcQLuCJWnRr7pmoCE0UZT
TOmabmsO6F1djjfdIvNZpSXIvMKrAPoxDf3D6Q6wpwS2JFjOAnmDRUficUCxvl2KSi1X5eCiwsKs
llfCfh7mxK1AoojDiettznls0lLFmrI39hYS1cdWICpujg2gZh3VUBtPhyuJ6+dhwqvQ2K0OHCCk
6mephTMGhql4nb5vYwOfY5TecKzx60fXTV25wEInflCaSSf+8ux+XjiEhWNBu5yRynlYL8VQgVPX
4Dhsgy0+NXJvVxWKb6lmfr0c6twI6ShDeqAh6QATOf2QYRO4VVsnxh4zBvVXhaz3sxuS0izy0Bz7
BU+t8S5NClQq/zAuTWyehWD/UWIB8DA7gYPOLNzMrp29idnLXaENNuK1eMbd0vgQt0pPKRQFt+DK
bf1p/UxRJ7AdOTnSL/PRWkmG2kLT2vuMmsODZ9W9sUCpKHw1jDHDHygy7CsRP31KS6f5blCHQ/qK
/utsoyCbbrs2NNN9SCsAm7o08XfBoGIUH+fqtWSEfOfTvoQu/+Fzzh4BSSa0rKuq/Ab0X/dIEcFs
92CnW28pkqJzJvdZsHe4xZTyPsuSXH2zEr/aFxxO9R75yt6lCTB1Env08hCn1AfU/pfaSH1mQwo+
Iu+KUt+wznDkA+ug9+aDF1p6t9LVQf3G5Y05JdgW6r+2BOe6DzyZNQ+qnrgJvRo3KZ61yuyG2y7B
HuahReA+XpMh53JnoJNXrgZaYdoxj/ugXRo26/Jm1DIr3uCHpGYrNCDH9geSqJr+xOUmqkUBpy2l
9j3gWZHicv09M9JU22qI4YXrTAjvR5oJxVvR3GzuIWPA+BIM9l7aReIfiq4rHpWw580P/iW21kFr
FMhUCPPV0hLrqeYFjZal7ii7DprwL1BC2ZsqW9xGx0BLM3RZlSCcuMLhsKC0yDnRqEa98fMmKtZh
JoIGoEvlP3Rjopn3tpkE9q4UyfAFJQHvUWXRv6Qkiy/o1gzgHIzSQa4QjspSLyaDInSA7eS7ECly
5SjVGEc99kBhpEJQevIQLdO3AMH6Q4M6+XtZGDEtE6WQYkXZu0bgL42aA55o9l3nJ6WD6nUW5wdE
5pzJgDXS2zsL0k2xQP+wNu9QqM3CZWMLxX3IUR4w7/ywY1p5redPTVEiY5ygm3ZXdtFQLlQ7795R
hpe3IjXaZp3a3v9QdibLbSNZFP0iRGAetiBIiqRkSbZll71BeJAxA5lIAJnA1/ehV2Wpworu6OpF
21GQMGS+fO/ee6wfNaGkVRqTUP6laOsYzJEeR2k/Aulpytug7dr2gdQH3/pOnPN2Vl0RJ98RQXX1
wZSEQGUL8NZhp6UwydkSyr6lq6pB26wrHpJiMoazCjRVed/TAIcO4IrWPzjhwO462s5whMbnJPcE
ncTBbpGLrHaEghXNUeuSLNqKICv7h4AlJO5wm0FmZTjuh78Izb2qroAwzPdDN3nbvvC64JfQiEaP
rBnjbaRgGHlpNyknuM8Dw0wsDrehORDz2WT+xmjzEyHSBlKgD2v+Fjd5qGaiGx3EgaSYGuu5k+BN
/Xictm9zFCAb2Hf53H0neqGevrhrbn0TeuLrkXSoSJEV+Up6KegNyHSprITbk1g70rbZDV5pFx9k
iU+d+em6tAwZ+6EAYhDacHtweDY20MCNWY9dNo31ga9xGd+3LqorYh5tw2BKjRH2H9eCuLUt0Xho
yMJfYcQou/yMDRR2IZyLqUx5mYMftqaIAwuox1s6GMRHjjQYPtBj2rwbHPmKw93sROdQQSraDdXa
PgOJk34WL0Jae5JNwYY1Id7Zz6ZJ9HQuFOHGRPKW3UHDd48vxTBoedNvDgNLNkPkmqLZpvXSztLn
QF+Bi/q5WL4QD2UjGBPtFocQ+htgZUNAwtE8nlB7zJJW3QIuY0AY1qUWCQx1lk9WIG4Jx/Hb+0Yb
MpmV560/5zBPTNZWLNmp0it4iEXVAFW4s656ACxAUr1TBc7ncdT9Q0WyZXwoxtgMkExBruxmoqr5
MNQ2f+hD2zxaiyT4EaaxQjcEgdWQ3RpNfX3rgKBzn3n9y/jSFHZ0FxdDLtJwGarkRK+meOqxuoWp
jgr+QuJpdNIMhYgAG3hVDj5fzHn0Jan7C2q+S4diwdp1JLAxmVPW2OyZM5HyzaDN/pR0mzUCi66X
ZZdXBqRNG1XdKfZGz8umuoUq4m8bARGC/Gr/KDcR+7dMZsOvfWfie9+ezZIpH+cNUGR/qffRwn34
PmpAVynB08WyMxAXwbxjTiRlOjSkZI+RJAOVZuVMhCOYew1yZF1IWS91/WwRWPNLg+r+bhiOfAxH
Twa76/mWCFEnMT9hU7L6eE2yXkhULt9v4UBY1ZJoFg7oKsknC6B8e3JLuybVtA62U81rKlInH/LP
pmhhxwbxjAymiew7EmOJ+LU2QTK528TFrtxWcrbi2TKnJFEkulhETqR6dQW858maPtHL9X6Nlqsi
hm0KljfsUB8IkYmqn42PtgG+QzQkXrr4SBmQdrRWeRRwZg+bYLhzNAzL12waF8sBKmTzkDY1NfdE
HMekJnvu+uiuUoNWmInVvk/KxnyavKJ9rAlZ2Q6IBeVw79fkrD16vpWQxUvBnKsTjOvi17T6y7on
ylE2j+DWg8s66Yg0e/TWX0U+GfrHMmgOdj8m7mER7Xhb0hQFMNJO/juoyqFDmmsoHWKTMewfJRrs
26h3LJTwZug/tqqwnvNocOSJRpQGHyFpgqY+2e0cvAFVI7wtod96WzG0BwbrnJLzSfTgm+B6iRtv
4eamJLvoO3A/vs+G43d3C124J50LyBBGBsk5bNggslD5dXcac6nVyePkBwxzus6ExyGxghSGadPs
2lrJW69CNr5rQoJIiWpup5DRKOlZcOynQN8FQ93da069MqvtXtkZnUUiCBIvrG7bpEjMIR760AP3
MuQ/a4axbHFxWYXXxBewWXPlqfdxB26Sg1HV1nsO/vPzHHfiy0S2q7/vSLG94URLGnnSMWOgQx00
j12VC5rrjd0uqWM1M4PahId1JLF+fg9iFKgT5Z9zvw6CGGOn4oibNG603YO1gD1CMz5qyHft8z41
6EgGdpx+AI06dwMUssaZGIpWifMjYvCqd2bTKH+sePxmFbZubj1bg0Tv6CcRV9yr7oONdobw+rGP
P3uBQtHPAHd5vhKtm9OcoCW6cSGqFxf+Bgp4YamSjHm3nO/jazr2JS6V/hkthQPhJJTB9MkZpkYg
Jh3teQcrxnNuQuQvI9rAFdpV5TuTe6y2eHoP5LIG5oQOIMmUl4MZqvJ8zOmfuOLdOotQnMuxwbQ7
UQN7z0ZAHMXM4uZNJkW4wEdnWJJRNS7PJObr6YCWIGckXZjCvwsaDT2AEN/in8RXGsJdKN06431e
kl1QMKdL3QWs0ckMxOAfLTtGyjvOJCdeZmcF20hXPAdc25D5ayVzkB/bSHmfqlJuwx6v2Viic1yp
y8Akrx9kpYw8VoYycu8CF6bpRJ0GRNMyMF67JGne0x/X3qEIB0AZYotoXxYO6IBeOs6dSDwYpsqR
CKMgXPkkPgPufC6TXiNZs8YrztT0xJCggoGV22+xe9Udkc+zS4aSPOqE7WnJgsnpy8+kuMcjSLfZ
Odr9VtvoNSjwMmah199n3VADGRE63V1u1X6OJh1XS1oNOZFGTV64fIjaMTql6zjEO0Imwzp1O6sc
3pMQ62jAJ5yLsb7K/CMQDWtMXYs80WwQyfBzqILmvWMCSsEgYrc5a9eEN7Nu+QBQ+VUXu4XRkzbE
gmKWWe25RX4Fmz5V0rASBf1GSYdWrB9Tf80bOR6imZc+Q1iw2NeXmkBvpy2Kfe/Hpf0BY2PkPCQb
pKQ01nBiUxvMM0jnoGwuMG5MnJlNNffh4A7jpevcKVMrC0fHaBk7PjIEhHEfg2lOVBbDOtvSaAs6
uHGN9j6iaMw1RNd+4gNwCXI+6NEaoMR45C6cONnPZPCTCDWZe1eTAX9yg7VLiHOuupIFvBSHYkJI
VqS4K0axywNnpsqOXM33nuhcfR7i0Yx0OWJgx87S1sPhGtVPlrecrUf66ACY4pJ/cwoWd8yxfsjQ
gjuKEO5hEj7DVsgQnshAEHNZObvdcKdAoFKmdK31Hhyt/hiPSVtdAjlPRMZZbXS0xon1O6Y4xSRu
Tf1w64J+aE6+v9he6iQDT25w9Dq/wy8SJRAEJ6HvfNVRztBkrK0HKmtKrwCuUfSBkY31hTG7l3/d
tBzfTZHTT6gepR2/0fj/r44CKn96UDSQOf2+6JkEDX2YeSr8U7Go87a00weXJAMoupZ/sLv1lyJb
+vj3ZsLvhsif7SjE1JyxaZAz+MCM82cXQzMOA7/ueCePXn196w2LAVdDAR9lqjYaqS+ULpBK5Qgz
IS9ZhlKhyZZvAmskW3talmYXUpM8Yb8A8VywhEcpvdzqJ3MGnkKIuOvWhgc+Zm5RhR/9ZPb7WxML
5wfNtf7gguot76Kg4eFNa1xa2bzM3ZWFwmHzvYjqyr24Rneo/XTYhPvVbxduhmrQTEIJvI/1wqKY
gpwvzNdGCD9AnBz7vxDI5/4JJlv8BKomX28HaYLP4UQWSNqzhcBv6zkEJmFuQaHwN6vl9BWL6sI3
KifODWQBsc3oqT34jL3idDJhHx8Z9IvpXEVEzp9WpuXTgdYQyuBQu/2BXPLS2Zdr2DytSTyXT8LK
1y7jSGjy1J9RObA7TPkb84ZXjYuIGRG6Ay9muEGb5MVbQz8NghtuqrMFQuS9Vt5223SV26Faag0t
6iL6sU7DeCzN/PHvL8/rDg30RNxUdKOIECDY/c93p+BkbzMZrc/JFF5hJ/lz1PXQ3x1diTf6eq/a
TyGpE/bvnAL3Gor5oitu5Y6Bq9KEJ1MBtFsnvr24UetOjF30Mc/bN+7pf3ThuR6dS8ZiEbpq+0U3
KPQTwRwgD06ABKobt9rqB2vTMaT1MVw/uSOwmIgX5eJWc76ljEupAedF+Ge7srbnv9/mVw+YgDXb
YefCg+AwD33xu1MWugmag+A0yW25GcXsHshz81MSEVscD6z6X9XsficZNI/e6DX+16Vxf/N8bZsK
7uUo0oE6zMDQDk9eca3rOL4cKBXGQ8KMhFIVhvg/EbfpEjXWcvj7b/1fj4ARAHYW3BC/VSl/vl2e
L+Oii9bwxDgkz9xeov1machFJmJi3+iLQJ3QtFeAAZD9wt6ryO8EgOnH7xA/tuaN1fk/XsHEwbd4
HUxjH3iZSOJ5kVgKN6Lfuy3qKDRJdJllLPs8mxZRiz3WZtn//R78x+3nkqDEGXdfm9ovxiAqcQYC
KnRwCubOzaq5LI46sKysrPzyDMfHHNVoJZw1/O7936/8H1vRNYuEf3jw/ivFk3JM1DTA8E7JNMUH
4GH1N7quwMnLxDrNkv52Tt5z9/+/boSWkjhw/fT46K7341+zEc/toOnSPzuprYytb2hYPVjkbkKg
pxsRfkk7BdzXTCrBgVl8Mr6hfvmv232dOvEfZBgsqH9efrXMNkWAaE5JY4CToZm8xGbVD5LsNNhM
5Zj/KKpB3fRU8d0bG/HrsSNJ1khevN8eDhR0f14bNTa8v1wwV53pNKTE6jhA+loJ6DJRuge4Ec/A
NFxOTGG1hHdtX7dvrLGvlvOr9ci9eqtYafnnxZoHBAyyShkHJ6WgQHWrLE5DOd42Ub+9IfF4/W2j
9UR6So4Scwx0Ri+qDhVpodyNdWWmp7scvN7FfuvPMY2zrvRbeYtjogJnYY9FdIBfU8tH7FlTedia
mpy8xVneGsu9TJxHc8KJmHWW35uGEIv+nw8g7FogOkUdn0ohg6MLJT1Mfar+Iynv28XE+VifSybR
D1Erp/Yy26qpLn4f+uul26DbFz3pYTCcqhFOq8rfejivPkgG/LyULP+sh37kvxhTJrFiC47n+tyK
hX4sou0DA1E4ZkXkPm/+sF9I8nmLxPHqg7gaw9kAGUYji0En/+c92ZSvmD80zTnonCsRDtH1uzFq
5KUsinYD2Fo5Mz0UQhhuCruuw/93OeDyjH4I6yHelwjzF99jYEuXPdevz7YGAzX1sSNSxdCN9lLr
yJv6CpnFAZNf+YDh8uHvK+Dr3x1yxO9i/Gqtil8KK3jymkQiVZ3yYlTnyhUOANOEsygGUn22rXk4
jdjJ5E7as/3r79f+HWDzR1WOyTFgOWBNwB9iv1wNPI5Fq+hWRGBrvz61eC36o+1AgkpVzahaaQY/
t/DZ0JeospvyT9ol1CMT89J5NBJm0WX+NCw9mOqeUNRvwD2Ee8HuUtjHhvSym3BuzD9//6Ff7Y/X
3cInrZiZHQFWL/NRRa8J6qbXTMmU34Y0Kf5ZRTkd3GD8uZjEH94YaL9ara6XC7g/nF74x3vxQTjY
CGNXhgJWrXT3Po3VX9gNm8PUOxCZ//6rvf74uBaTJF7FGAXwSxO2PThDDXZTnAq/Uu+beaoA61le
2KYT+KVqr+PF/lhV6/JGyfF6neSOoiRi6EpKBCv+i11h9tGxW/2CJyXpFnOmq+ruJ69f7ipKry+y
5Ng6roTiplDuyQSBk6GeCRmn4dwhSn1D+vPqjuO+RSEGEY2uPwlwL1ZIAWAJFpD0Ts6Ae1oxLr2H
yeYlpy6BsvvGXvzqll9d7wEvE9EJV9P/i98cfpQO+gEZDs0td91pcu6dm4oXLz5hTVIOppqxyXer
bNf2jQSUVy9yzCpLEgbhkESY8hP8uerJaYDkxyH3tKGUd1OXb+fO65lNDe5yH4ro/0vMQevH5ZAr
gFCIOcJ5L7bdwppqQ09tOQHd0pmY1vphZDE9Gt2+VV+9vqn+VehyDYhA8WKHL+rJwB87rKr9ckJO
XR873833Naa4XVfQ6kzn3n3XOcVbQa3/dVGEPJhWuJ+kbV7//F9FHTKQCMebv5ySuddxVoJ9W3ZL
i8o3ZXDptzfFJuUzXi3zVsTwqyWctA9Wz2uMDdo4aps/ryzo1iAfTrYT8rH8s78V7iPtWhdvUL7Y
6rxW+GYhgnUWol/sv+7h/1w1kEmg4eJ4jGmc9JoX29fcdSNyfcc/LcWQEBIJlCxtIUecJ924+0Z1
zxAJpzeWqtcfKTrH6OpuRp5HGffiu6kMtrGVvfQ0VKI5t04Aim+jeh53Fv2l/Obvv+KrT4VcBpeq
MQSpc7UOXP/8X89WJyUDAScaL0IK3aUYy5hgFUXJ/DDs9TOdXe7w/31JDEtXdR7aYKK0XrxOVV/G
U9zq6YI8z2HSqQkqVG1NgRAmpSkICZPTG7/l9Z79sRsndIuuKRUcwj025RfvUY0bKedFmi9w9wrn
WE7RNJ/ExMDw+e+/228V1osrIZZiwbsmRUPDeLGpjYz+w7q2zaWWaMJOlaVC+JO0bqufhTLhhzhQ
BkvuRmOu2am+ir/YvL/dHfOU+oEpra5+ELYFS9cOh0i/cT54/bABglCCokumPEHx9OfDtlS0wJub
7YvoaE6m+AHpmaMjeIznVd90an2jCfPq800iEkJQ5cKWQZjzMv6paUvsASZheNsaE50VYMV3kwx+
Gccpj0VORNJjLT37pl50ffz7g3j1FWGLo+1xVYD6HuXn9c//9V47pQ4mOEPepU7cJZzTzvOQKAcG
D/MttKu3ggVfv2DXXxVBLQ0uRF2/y4B/XW6bPIK68364ePEw+p+saLDbQ9dOgXjjTX59SzlZEwR3
1fondOyuf/6vC8V9wFyWTIdLS0VTrftJDItON3tuPnfBGpuThehqfOwi8qx/EFc5fPn7fX15/YQM
ZBcTHhU1KwaxSH9ef6kKe2QrLC+msLovXuP6sNoDd1+7s+p2+TgAsHbz7ehbCzjpv1/75T70+9rX
7gL7H2aul74SvLbYjlyuPbC7ptVYyjMjECaKkdj+gV/QfyKs/K0c/5ffzPWivMEcKpESc4x4sePy
sdcxkUTVBWZPzAAKTdN7X0u50U8GalszX38rNe2lj4F91sW8Yzsc5UlF4OT2501G7gj6ApPyJW+W
cq9EmZ+0bKYHL6omzH8A1kcUS7u5yWEGjxNitWgO30qj+Y8nfe0lIIS3SVzFAfnnD1Gja5GKadXF
KwsPh9Ts3OMp6i7x4iNQC/LanMko1VmQIH39+4P+vbH+exW93gAOIghBKXauoYp/Xluh4HE2b6ov
MHuH9qZhAgydt2CYlfZFIZ7GFj0Xs7fRMB0W23bCqG7lu6awGJxPevlRFaO7HmZiKQ4o9r2M/KXw
RiDWJkEfj+OiyvyNXY2jCz/Uix/66rviuHuNmqEk/POHnnsOnOHYb+dRJ/W70GhujoU/Oky7pIxd
8Lm9dw7IKql3yFpa81DXRfFLzV5cp6QJ9dHTyIbysXelekbWpZ88Q7DvjVW7IOnckM3iNkGxWH0h
OKo1hzzB/UZQd7HuQQXnTMwBsBSfSumXz6aym2Qf9aH+5E3Tshzy1R1vVsa5KL5FYf0qRW6cO8k4
GzYEoWZC3jOgmG/7mFiFPqV719eZUvOsPq7M6JuDkVKQbyHazXaPmAt8hycBnx3sq3T2rKoWKNFN
rurd4Caz5K1ECrNz4S0+zKZfhqdhCgqVWqszF9O+81Rg35ADMTyXGIrvnXKbv/bGCcGhF+7yVDB+
KlMLltuvSTvCQs05NvLUhB4nxYQlb0l9f6oulswDfz+3kT4MeUCnacO6f3A97D9ngFNjdGtaJ78G
jSVL+3FA9FLfj85k6xtvDsZ3Orz6AmQ0l8GNDkh9OMYDk55dPZrIIlUYZP3d2Db5yccsb9KkDuX8
uIbSODtnYKJNNYgc7lCgNysyGRlR76uCfkBW2Z1+0lPe9fc+BPBhN/RbYSMcXMLL6gcy3wXzTFM4
qbbp1Ag1kPUxENEzFUW1pMO6xWS8z02E/0OaJquZeM5Z0bn9Fyyrvp3WelIrs+vSfJ+tgeF7hXTs
OdbY5N4tDWRlAkFc930yr2PxridSbb0TrBN9Ss5tF+2azaBT6dbJu4REKdhpbMej2lfMCL6GSa4e
dbk1U4qrflXHraiiEorIUHqpNXvJIdIwBo9O7vOKILtfR5Rwqjkw/l+QafOmubuG9rt9kN42dje6
k0TyUNnMOJ96Of1c1kL+sG3IXfuFmXz74Ee5aG63OPedo7UE0rlLcunRl5nD+NM2B5s4JQtSlyAK
9PxYbQQt3NJFbH9Epry6yjayofNjvQjFu8aB8ENcGLE8z9IU4iKmZEITOHvdV+QdcfEL1UPZPAa6
i8yvgElfs+9JOcuzbhNhfuMVUkxpMDc9AgW6U0fNyYNTqvHWh5lImopAEllMpzUxRbeviw2VaMc3
IGDISKWyPDcDOoGBVfJk/IU2O6oD23nPh2t5H3JDQFEaLWVV7VpP+z8Yx+o2K5ar4qmBue6m29xO
0xNCKPdzXLLsPShdT3s1tLbzsSpntGa5E1thtkasLP/Ua645ShOuECZnt9j8n5AneB9Q+9jjDqJw
97htVfjUtUXZZHNpB0+04kzz5HJ+a596PzIqbel8qtNQVN56WAoLi+Au9gft4JZBC7dkYBaS/hvL
tfrGnHD7CrTD/mlXHSO0pUR683VSzTgwP1HxMamWxMkaDxc4TFidQ4Lw5q3JTID6GsPCwl8EeVWM
Z0fRi0nzTtnvW/jitAfNFNxqu8O4pgx+zkyNXd5f5Gi8becvxZjFG+FauzqyK2ylvgePWkla29Ie
t+6LxSQFIagPUDqtg0VO0OecUdwyQ83nvS2jPNjZJqT35k5leU6sjt3EY2P4FsahgNaNKm1KR056
V3uoGffboKPgkPciADnu6Mbsh3rL/1HVqscdjU01MLZKhn8WfxVyRzDMSD6J4KPNOc9+9qoi+VLP
i+/fRW6RZHbpB/PZGvP8mAy+Ze+WQs0d+VkMp8n7p4l7FptbNUcUplQ3nYDGbXY1p1Mkn5Oo3ztl
v/rnQdSiPLkhCS0y2ObhUTDCFkBLENc7kMPj6o6Irnk9z2zsZ4tuu5P1Y96H+6se/lPSosfMKNV0
nObK0RYr8uB9KTtHFkeRoIY+cmKroyxGnGLvSlMp/z50FEzBdEXTQZxTsvTDh6Rje/vsV63bP4gZ
k/V5jEdkQrVwRXcvWXesm4H0/+dcwQF30XS7i7+fOsc3GTGXyI9XpJBWhv9ExqRxQ+6UllVtO3vt
OsDso+s4GTLcsMvaAgH9CTl7rG+qEoRJhkybQGldz/R+7tdpyod3qg4XfaH1taGh7lBmIMcCBq6m
L9ouRXXSiatu2zhpmttuGc2ZGIXWfr8kxj9zXurBQkvXmrM1nIRDNb3Ik+fMssR5nrvdSSzLVO90
7+mEHIQ8/GCKMXnyO+37N+RqR+XnnJJUP1zFZF9YQIbvk1dadxt5Tu25XB13/Cegy6H3ZbuxGFm5
1TlZLKTffES95cjzHOflUdostXu7JmbkG0cHa8+Nk8Pt1RFzsubOWbKuJaicYBsl3AANULVFCv/j
NbrMzGIj8KM1fjPdbu5aRO+2qdfj8xyW0XPZDsNwoAvmTzc2SSg/V1WgBx6ECFEZ5H7NKNhhADxk
Vx0FoiZOFsct6MbxO51SLbIwbv3nZOBH2REtUDoHNOKOn5mwCJwfguyP/jbZYFigu0eU3X7OJe/p
yd9cp/yVz7nrAyrK+8+mxfJ2U1RkPO0IBVhuHJ5hfPLgyX9qyd+s53232vQE6ACXlyhYTbAnIsry
blYrkj4xRr7bXoKx0N+qqFqmrA4s27qUEtbjxZ8jiI9JUfnRbb7E9rHCsdoeQLRW9pN9hfmsjHVI
SbIHuzuQtD303wvWiWLXD9JHaxWtUb4zaErCY8t+6hyujzPcGZUn8BanyToOPjI5vBZ0vd6xQhVV
ZhfFsC+XiY5cZ61bI9KhVFOYCQAf4lj4cffJgnaW/xTW7OeHrvfY8KFp1wdUNa7O3Ir8nGO0mbU+
UCMuCBKriXd3cQqx3vUrWumdpYtx3jtFW8xZOE3BZ5PotdgJfsghHR0Z1Xs9JO13ucrKObTJgnBx
qtroEPvlQhkTk0G4zxOJatezkie3WCP1PaoHSOjU1Pb8KxoipGLDVGNNXOyK/uFSunF9N/qb405p
2G31XdOLNgDeHFdZm3dVsLc2442p5fXhmjo6UsGuF8LL95TAZCeRxBL6KE+tqPpaFWTm1iAHzX1D
C1XtAmSRc1b18RK/ox+jyvsu6uv5w7pY/bEjuouS7mp2P1qTinqkk0OxIp2TKt5w54ikWS2ImIUT
PeDlacTdWNExeU8Hqf4k6KP0N4RoTlRbInAlqVRi/ccaFjTuqQjbzt0tjMzFjaXsJcrGqg2sPV40
1PsyQKa29OSa7nQclAZvLLKynmys0tI/3GooNPTYwfP3vNyI1GK3W2lM0sveseB04dem8Ztxn0tC
91mpaO1lxo1UeEMkXn8pJksVO6k9dVd5oQrfRQL/WZLayIXFZaj4OPehhS54V1KXzbvCqh3U1q3v
ManQcdLfoTQXI43X3JL1bqA47m515ONbMaizEVkgtb5W3DT5HyVSoYDi0ZckD6H5lazMYdetiKhH
9dGMfdBkzhD3BFJEILP2nunn+3CrrfWH3qyhzbCl6JO0mxG1XWeb5K7I200DcGYncB9EogmutIu5
ucVekYxYC1QyFj1OosG2bzeA019DQnPG0zWfiHWLzoj73orJISAp5lp74kJVZNqRLl0uaRETbZ8m
g0Q30BZb6R3YUecuI9qNBjrkMaB5faHbmzAPIveutJfgO0J8wXh9SqLyaDXtQtpjAmuuHolpTCdk
OPat3rTlwdMW1ZjBKXe6Q1dRr+0MMpuPXLoLd5Nct+FcyTHUR14iGWBfqo29I0XXa+7XVm3WkXTr
jo6hKOXOXcySvFvminLJJ2rA+dRtV81ou/Zlcy7zcS2fCLBXao/AVtyERVvZe6cxHPAcVMH+bmgQ
X2bBMNhMmhkFWXmVBjKRAysZ+NzdYtURqVT91OjvsUVBkrZTDHSySAArZJjLApEGmNbWE/WIO91s
VzP1JpNwTEO69DkKWGaJKTvVlPAqqN7dqwrjQdA4TXzXJ4W/7bnLeJNLe+SkQW5S+LELXarPqw+l
uCiQzBK3UYi3aZ4Mtp+2MxWL1VDsdRtf41kWlR8SqvyizwDwjSSDukt9lv5QfXSqNVr37Yov9ne4
XhSkrpjrYQ+3pDW7ZZzH9kYtkv//2heOLzSaLJIjuxFZP+LaOSh3uWlQv3dVGHzJtxWdZ+5uVrxH
G0rlHKy9MMD9pm0KOERaBLaVDWvEkFZe0Da3pgojdWeF7nAXu6ZzbwrF8IYvGT8nkXdJMelUl8bm
uXVrs1uWMf8njJH/pCH+s2xrORWmIeoSuRPa9NG5IK0o2jdmWb6usz/xO3iuUXsqkJy7j+A6/FSq
QqCPDfXSnNnS473lma3PnGlInkdWEGIY2Uam8cfUDPUX2dm++dS1A5Y8O8df2OvK+4EPRK53kULN
etROX3wtvW1Zz3YXx2vKB9lMjyofp3Pnj86Qlbrz9E0zue7BEXGCznMtZXXu4BwNNoL9ra+Py5aU
QVYE68BG5lUzWgi6gVb80fbCZTxrzl/f5FY4v0QV4iVpY38ktH7m2Ro2sm6fGNjYGeAgawlT4VVS
lqnYFDYg6nNkkK7C55cWyL0fHdc09gFBaLudezrMhExugzAZh5pA79CCDE9rJxGNoq0ICRHtiAbS
qR1s/ueorluzX5fcEXsH4bmTSa9ydzMD+e4zXLctOXSla4UfXLTL6klakwyzaus6Pyu2oPQPa1TF
UepXwRbvXCxo29dchca8YxPWxG3IsgtOC81pTr4BSJ9UNpYxLJg1WY41Fobm7JOyTi7AwipWAGyi
V3xsCJhTMN7QdqcbOpPST2XXdP073ReOpkgMt2nPQcceUgpBX9/Nzage8Ymo+hiGvRscrz6DM/Fn
wk6dtsO2E9SbI0kr7Csb1Udvi7uGj+fbWLFQZF6S1/Ghlku9YiKQVVNBaik7AzNATtEnNloneioq
h3IfaKkcvzl5oOoHiVHYuY0hu9S7MYIDdYfxyUH/va5XfyoklO+srOxj/WBKkUp6CRzS5IpUm3BH
Z9u3ZNVUB1MX9meFZNPejXOJgDrvpgW166qL57CoJ5tzXGhNBYGNVW71/3dP1wsIg6eZjW7MZ3z6
Z9OMRKqGd8weL07rtst9HRJJTUBKi6YfP6U4jhH9iPcdb666+XuT8XU3GZUDYUkQIyL0Sy/99KFX
q5jcw/biDXZ/GInkrNke8YCmUVVPRzXAdTnX/hh6b3QKX2kCGLdhQYYHzf8Sm+e86G5CEB5aONvE
QjQjJRwn7dai7yVcZuJFYePIirrvhQFsNbkkOKTh6EIDoMny01mK7o3h9X/+NAwBkc2hjGSM+6Jt
qSITaD+wmksXI79gu9+2My3DdqALIsSTRH88XdZmZGiF8+NrHZW0BJCvYKNzcGH8/aG8ajqzePBf
KnNqroD4gT9fB8us/+PsPHrbZrYw/IsIsJetqi07cRLbUpINkfaxt2Hnr7/PeGVRggjfIIs0ZDj9
zDlvSUNPb4LHqLPSo55O8b005VxximFO0iXlcKc36BPnhbHkTHyR6DfASIHSpDL5ZhMza7pig7Ym
KJSDk2ATqrfCR2/SgPlhGt0D5Msl78OLrrLwVZADQIN1F6rWrFKohciQ5saYHPqwKtZh31tPVlVo
nya+kSUgc1F9c2IzhkszPkcqAsUCEMrdqsk8NQXB80EebB7GwvTSQz2AaN8moyvir4bVjhiOOW8w
hjZw1vYIJmbthkMebrqRCGfn5CimjKqAH2SP7ehtRdLl3kk6pU77hNPJ3Fl2Gof7Ng1G8z51tSTf
+PCMPlogoXDMJDnECJRlgJe8FVDeVcHyIcuAnSTxax3U09aEzZqtEN3lmIeZxX1fQvN9JCtTgqgp
8ciFuUZ6YtXZtbe9vWBnp8jbl1A/l+wR8C58zflYytexq1RD/Gq0qp1swtZP9300hXutnMR3jBeM
bWTWSzjXtyPiXa2BZoFjmNClJMAOaNvsCKkbMXXR4KSvCZqlT0hUJFDx1cy4F6htxytfkvNXYdhV
5crkztwLF9SL67QZmdwSumeOmm+0dK7NdpD8KBLm6L5xnkoFwtmKjn1P69WAM6PM8hDdX4HUqFMb
LTy8GjmYVVi1DnEhBJ9gU+ajqEgcxzpE3rRQXtyhiv9WnPN/Mgg/UmQcDOVaT8N2j6Rsv4AQmtfp
+VbMT6ihSg8UXAXnBnSEIGjPVuH4zCapkCoNkdZaeRE0zJWD2XG/otJZQL3yUwxBCt6DyroHkv6f
2SnZd+amHh9GxDGPuAzp4wJy6nIcKdNrKiBRLgq8PGSx+d3qrhKgeUbrDc+EvPUDMG3vm15bkbqq
8jK7txjRJXjc1RYNeQdzGtn8OG8xN726y5V2eE4jH5ZW0ob+o8f7BpkBsmjRqhyM9IOqUG8zQPdM
iRIDjKbK8/FdL9uky/TOGYbniBzoN8d2x+9YOPUnbUziDZve/O/2Tp2dt2/tAShkvime29z75+1h
Qus2zOPwbE4WPPy8LgDhpuOrjshvtfEMhZDP9+ovPAbLBbT0taZBOsjqIIpizhwKZw9oXxAijs85
bmB3ratYUpbK+lOUar1LWsu8V7vAfcU5pXm93WnZqfNzAiFCIEzAUSDCge8577SdaSDda1rmWk++
Ii9QiZUYya0qgW4sLNsrbVGah26momYGxHJ2gQZlhQ2AOU7PSavV37XBbR6kEFaLRoRq6gsl4isr
lsZA11J2QBdprndHJa9LAB2Pz0nptnC7CIO1+yxrWwDGaotSR1KhpnZ7MK+2Ca3AAy2FR9MFVqrp
FG/g7fnM4fEHRa2+XLu16Sm7IhEYlntNXTYL4fG1MbVQ/wLWbiCGZM/GVCNzZESxoJtRI55LvXjK
68Q4puP4+3bfLu8xdsW7hma7EQamxARP4zPHs2Twx/HaE6j2iDZzXv3eDe6gVVp/bjd6MaAgRYj8
QU3C15AIu/PVaVXp5KaRM7xYIuLh7YU9yRQfBfBqFxWgdNAMgrS5MItvTLP3ewIVLYB18ujXJBxq
Dmyoq3LSUscpX0EEG8jeTa0TbQf0nclflXH2paiSVL8P9FhHN5LSxw5jQk29z3W99RD9N+rqMGkn
vDHEKQgn54tZ5fUO7vn0WPX6umqsdep00Ht92wlbVNHtUd2PlZEovOQtJaKCAEF43ZqdHz4Hpj/c
NX5QibWNMby9CsoYPRbQN8YXIwgpeRSBL45dhBrGikun/x57oeH/JYkRTL/yeCj/Ft3oPg461I91
38dhDVNad5fccOevBJ5mPFRgEgHl4gQFPHY+VWbZOf4IWPtV8FSAvBPEkLn0Zhz8vSYgdQErsCig
xOQtflPMI+2dWr2D0g6a/ndizLFQ+Nja4Vgj9WJTB8K4CGLdbMGqZRnWjus3rxpWYibgisLdaX6O
vr7PCybZZLVYci+6iLpkm0CB5PsNLBDQlPNBCEi8Vz0OXq99jrvfKuKh3a5jJDJy0kVTb24dLen+
enGZ4oPi1uqnwOv7AcmMzmzvBm0qBFiljCLbwljMTwn5XRa4djYRRz3Aw/PvGkrYFYbfl69O02Wf
gqn17wAWBZO80EgpfHjg4ahiEwm9AcKKM4tOyBHYtY+8wqtphcZv32/dP2Zg9MGGEkmPlIDj9tnC
lp0fTvQPGJ+EAvEmRNBAP+9fbTQAFJyqfVUySsECy/gjcDx1V9dp/0dwIhYPKboy/QJ4Xy6hs4MC
gJ18ENO6jW/6hQ4oAobU20zlxUDptN7rje08GZjh/NCcGPG0jEOf4yp3iod4ioulSX17eJ83z8IG
NUkGD9i187Yl3wVIwkfsgOy584K6EuUPa3DT4ceEXZG1sYTtNK+14eUPbtZbLLnCf3U1Q7HuxjFE
A0nH1vhXFhiRt+9NTtk95dz62R1jVFsSvdbq7WR2eg5huzdzfMktafdAXcDmkd+64s70qwEPSbOB
ujbsQx4LgK6xFEAgR8ORsN0MJfkNZA9U79UdJRZ98nN01EWgxVvFxOlznxSsBED+bdVu+8DX/T0V
K6X5NAyh1z9RVfD+8Yxzy389djzm81gnTvnVQviAdtFMhiC8QjE8EJ9sX/Xcvx9cxKxfcFo2GFjA
fQQQ5ysqUlsH64vAe0GJAl0KB/mZFzHk2UOpR6W99QQLZWHfXCxiDwlOXhzSkhWA6NyOGcBAgXgF
ydAhjyrQDviZPzVjnlLzRCdbKvtQGfmmBVrh72539mrL7FXyG6S59DkHGFGQiXx1l79y6/XsFLKS
aqO3T06uqZ/zeCwQq/CXUYzyIHi/fjEsIK63kCoB7u1qb3y9d+vXSWouYm4/WRJBkljUmnVCBMPx
DlVXj2i0IzLRocKN/vsQK+qDW5LpXrfIoIQHbBns6OC5BblTtYuaXxnV6aXgaj4uJLze6NgcLobB
187uND+M1cIYCuW1TWxhrgDUlL8QhRTF1h/N4ddgjf5zhQ6A8sGg7q1dSPeS2cDrfU5PwVwF8MqQ
B0fF8kvwOAV6DaJzv0ZdWGxvT/0cSorDJn1EwYBMiQ0BXZUh2LtJGHsNnIGmKK8C05+Hpm7KX52v
Zlsl0rHH1arI2GZuhudKjXtQfM/bwL5vLKdect+bn6XyOyT/2dChBHFny7l49x2JSQU/9gb/dewG
17ib4nT6ntZZTi21R/XGlGCgdR60k/6YRVyVC5tvHmlyV+n0H0oyKF5X12dTjc1PUjoQQI+Dr6ox
fApEf7rC708xpWsIulTiFkb+ssOyRQ5urmMyNXMPvkDn7FEQvjoi/tQezMQqN33W95+zFO77Shjc
zmpgjwWsSLve35512ZuznUdvQWBqOqxHGMnzBHMEhAbZiyY5VkGq7tW6VxF+b30AAU2MUYPou20T
42PnOJhekBvPFx5n83hEjjY8IZMQm8cgIPzZZIej74L/TI5BN/YPilY4ewvg+jZpTWXpmrw2zqxt
+TgiCkTt4byt2qFc4mtRehymMsdi2sp+1I7Zr3CLSPYQ76YfpF7HLYLMydIb9PL88KAl2VAlpXIH
XJ3zptuqVyhDe8nRnWzQ/sKLn9WwxRgFdMxhqr3q5CvUY27P7ZWVTPoWdI3jWNJOdhaDDkNG2aYm
OY6CFmxaEEwIAUcaWgvrKIqTYQXESluiN1zpqXzYUyRHz4Eoc5blVDQ0pkRUZEcwf/ahaafmhZU1
Ec0mkc2Tx7C/N5MSfHwZIabjMbBkaxzu6fPxjRvPn1pjyo8gLQ4U+jCT6MmubPUeS5mF7Xply5Ce
QbKa1JoULpgv2YnNimpudsQxovuZ+YO31Uy0bPokLu/R8NYfSvJSPwJkbz5B4F6a1evNAzp6Y2uT
Rz7vKoMfIJdjM6vtkA0PQyvcfAWVhCxu1hbOt2qELx9qPtXCkAfrplKb2F44I69NMmkNRK1xv+PS
mF0VTTSQrfaT/OjDJTzyL+pN4iCd2gwqyqZePGJypBT1B3NjnBUGokUEuba0UpvzK8oMFyAsPfPj
NNrBne0Nqr1F6rreF2VtB+uhaKq1mnswdioeWB/fSzydJCcfNA6R4Pmo82KNEzZrfnRG8FrrHrgt
SJN6wNWu9tJtMaHLu7CmLx7S5CGp+zhsXZIQklFy3mbYATF3IiM+lYo+tqSWBUzRqG/CbWMhiANq
MQVIGGjK56EjUtgTQFsHR8AqA2WkxunCG+cyQJDfAxObZyOiKLCRz79Ht8KxE00YnUY/MIA6Fn3n
7yO2CmeLWYLIDLM6GrZeUkbOVh2auNyIYODLI7Jh7sKEXGwDTlE01WWgIj235nIpoxr5bqcbAXFi
3PwZQTQ8hn0JZLaNB7RSmlqt6n0ODMpat7Yex/e5Azbk9qK4+g1kg3En5wLHa/Z8QIwx7WKK9tFJ
1Na06Vk7d0oZpb+SpPvVq5PzGhkZCqi5H07roFo0HLvYhQwBFS2ubWkirM0tZIq+7AsM/IJTrgbO
lv2Cwxg4dHwRm8b7oVGyx8GpiBZC0ovUBqQuakkyZkAilrLk7AAqqg6vplgoRzT4kk0xUuhZRyXP
uFT3otcMs09kjqtRAmKaRxPIwV0zJsM35Aj6p56FuZBLvjYJlMdlqp4v4sY5nwRsVH2YNE5wMnAZ
71ZhDqliGItJRWkkVldGNjqPgZ+Iu2J0iw37dlpYBRdhBeMhaxOyTMT7cP741ixJw7UnJIHtKHgB
xeMdpTrXY+qY6auNCyVqPlGV/hmmpD/eXoAXNzxNezzV2JY8gahynvcd9O6U9hYrQBvq4g41pJqZ
qEgmVdF4sLrS3d9u78qK4zlKzYqcqIuAyuzcN7C97EB4RCcirP65VdOGp5iuru3IUjeT5ZtfwoDV
cLvRK51kbZtAEHkdktuQ4//+PeAmKFr3enzyEP19gvnNsVJpNtLm9ZOYlCV21rU+Yt6HJABjyzUj
//5dcyNPA1xFp4RideCiLapMa52sA7zQEJ1NOwARjNG6t3C4WvyvZ3E4TEnucllpxwTs4lZXyh5W
+uAmp9zISgRrQ6TV2kmFO5OQb7k9oNd66DkyEAXBoBEhnvfQbGuOVFgDx86J0tVAsvq51EakwKfY
AXNnJTxq1fDr7Uav7BJdR1eD2gBqBBTBzxudQlsx1C5TjkqreOUq8OLkZPS5swlSq9sQrRvdOgf7
+eDEtrOwQ6/cpMSiZGERPaISxAifN47Ag6rHlu0fg6LHbVKHciPgPQkMScta80Gg2mITYnuWoZTr
5826LDKXNCz861XSpP3+9ljI5s4mmwwhNXnet0yCjNDPPyckcBxLcP9HxMDVe3vEXGoV1Z3qbtIG
4MHCdF/sH9ka64oHiFzXcw8JoetBUrdqeHSVyNv6eKrtKz85tDlqMYhxj97z7d4ttTe7FX0d478B
2uSxDZLo34RXfLhyqq7P0PO1f0dp0Oj/Rw/RTOMlyYudyGQ2vZgUlej2mOExqspfgdLCTWqc5KUG
rkYH8+j7xzsoa3sWeDDS+/NKG0XhOCbdGB/Vpo6+gQbNDpkTiJ3iUzVfExC68f3tFi8XDM9HjcQY
Ln2sX2t2zkd20JOGK+OjrbbYTXidBiZRJfXRlTgrL4zmxfEAWxzcD8MJl1dT5zlAF1lHjZxrfHRj
zjoFqL9/yDsHy2pM0nBFcx3fuNdCwNa72728XDg0LIvv5AQ4KubiKNqILWNtW9ExHECVrcfSS5WN
YkaJtgWTX79CM4Pfd7vNi2NJdpZyooVAGb+Yp1qhMKAg6rfJsWma4tWPIMcAHfa8z7gFuy/+lI5/
fUNkGBakYbJkP3UZUZPlomJLohX+EbHDbF4LrP9MJTGSI8GN/zMTLlLaWWgEeyXzrd/oAUaIa1SD
Dp075O1ej/WwhURQffg84jNsRLtlYA9eYpYY8f2wzWBmxUcKUxM+rbGFI6ea9CNFOsV5uT3iF/Ga
7DPxqowg0RmbLy/I1mPtlUoC20VFe9jLh/q3GMnbuhyhu8gjZbACslf+zPMAzDusjeR4+wuurDPe
zm8Bu9QznScYsyic3GQi54QSQat/Lacy3CcBpaE1zgjBTp3SVPtokCrTmVxBFMbZVxdlN42ixqAY
VnKcqlbUG4zeyV/bblk8KxDU7qDUen8g2zTtPm6NoOE28MMFHNOVbU0xm1wiUCFUZOdhaoqrhGJh
jXAEpukqKxyQ00+dULo/Kmllb0sxondPcEyLhV19kdun6y5nMncvQEKqKOeXHXRPAjjhp8fMjON6
G+MjO96Bn8wWZvVK/yi58jIhHUHmdr6u7BaEfZYF+dGLauO7hUvwvQZHfV3DHXphOIKnAQbywll5
+RgCWcc65vmHnQ6pp9llV2kDBj5+nB1tyKPBr8Q3y3SPdGhLAkoxgmdCSWFuVK719rfamugvaOi7
CZi5XXuPwnozbZWqj5ceRVcuDARzMAqkHsrbaB5tIQ+uBaiCZUfNqMJwW8IuWlEWcbsH5L/FsBCh
X2kNQWC0rBl+SBLzomthAnVoS2YURltbfQV4jqolOU8n+YvfrhktnNnXmuPxTyQDGhw2pFwJ7yJ0
amKiUAWIOihuHWxygzfWmnxX/Z+CR9mP24fFleXL+LF2wfEg+jB3ptLqFvcYPCggYljGtA99nIQO
fpwnr7fbudopQ5qooQpBlDZbSEg3FDFHQ3Ecy6T8oXnQnJClp0peaN3CCXzlzkNMgfwNTsMIn80X
BwqjaPggP3G03anFQEqrugcoYhg3T5g75bWtvaBwHe/SyWgXZOWuHL3cM8jn8nClvjOvZ+WA1I3Q
GPOjWmWYGZi2YP0nvrOvIbQ+t008LSzNK6cCp51cJUS/FOdnofYwAg41Uqc4Omqgf/MCDMRrXmHo
kKXJp9Avq2BLPQoo5+3ZvNZPNPzAmvC850SSs/1uiWpN1USjUZVHFBWqNQ4J0bY0kmJjjDUgfdSl
9x9sj/kEi65TXgCnzW/O28NxuyblkmpHk9LwA+YANeAWk8o7PF+IqTVM0aV64cWCpRW510lBkbSh
bnjepGK6pNlxoDgGKKnuwnSsn5KwwYkgG2rA1Lf7dxkpURCkaAMqEm16JAJnt0hqNAUwb00/xtpY
Pzt51X9xe3hsuywDgoRkYGlVd52mwZZNlRRDrMq5By2wJIt1sZxkXZKjgAwY8QOh23mnDcqOyCVo
xhFzM/UO+ulwwvYI0oHb5ZgPWnvMyuIlO8cLBDKxElkeaBeUQ6VY2KzzedoXY5CY+hEfqfQUhx2C
gWjEfmnHWodZNQzVb3UwcKNTm+mUlyLeDIGDVRn2iGt/qtAqGDH7/nd7Si6WOB9FUoYSLcaEZEpm
H1UkSa2qrWUclTyNfnd1lPq4WvSeDv8Yj/Q7EQnAH7fbvFxztInmHXpSoMtQNjof/obHelwMtnEs
c9f5FWPN97lCbQH+WKhvbzd1ce7L7kneAHB9KawkP+XdDoaoOMkL1Dx2Q282a+RW8nQjemVJfeza
ipK5W45EgkNznk0N3FY1qzGwMEZLy0fK+ubPoMMtpA60+q+F7Ue6ag1j6Qq4NnlIjYKFAtCAk/Bs
IG1lHIqELzo2rZrYq9bq4B5GNbos1Ned70PrIe1ze0CvzZ1UkiM64+y/gOGKpqKMEQjjCA3BfFQC
x6z2aT+gj1F07pIO5eXsUTGhY0QJHE60dj57BZ66SpbExlFEhq58dlDKMLaNqFX7z+1eXdylvJoA
ZzCDlGoQ9ZztApipAGYmC7NiQ0Wg2Gzke9xLfPVbyFm2y10Uzje9AcsDCVsnXVikl4uH1jkXEe2X
kdDcP5isYZmHrW0dy0hDH14pkfvqq+oODSGxCaBgKivPHqvd7T5fLp7zVvXzwU2TKkpTXaFVdeye
QxRf7gv4UPAydOu/GJ70wuV2bYyJYjluCdM9NPrO2xOoHPS4F9pHNNvTberq4ZZUYrSq7KD+hDBJ
tY59BJuxgGn/j57SV5IDKLZy2cll9u4QiLsAP512so/oV+HAmZpqtA7zqRbbwkPcLRwD3HA+Priy
skWujvD2IsXeDQ42iyK1j1WamHew0Pyt2WJluQFSaIOPTezq9+0Wry0iiowqESHVPfbNeSeVEYhi
gkXXsSlt99SJQc92Q4T9zjoOdMjTWlZQ1G1qlIaXeEDXm6ZZUJMa61/+/bvxHehRZaFydQSNH2KW
5Au8CwXVQyG0+h6HJkYejP6S26w83c7yrxAcSLfIZBMax9hvnzebjKObxxgrnpD0UO8spH4GYG7F
P5eSWrNKU5jAQIWdDWIlAYps9kfXMyBC8tCSzudC7pz3uu0aFeKxUp7aKNARZKqbkxZp7ZY/89cl
qt6vmhiNBycT4ULLF+Mt+Q8OmFxKGwz4HLpgFINVI8RXneIgzlFo0Mxt1XfF3uijCA2WMjhEWSoW
Lu0row2yCWwQUoxAbeflhqosXUh3tTiFAs6OKILqEUlAsUf+yd3i5qRtMbUvt9iCVt/MvlEW9vBl
6Ej1XFYHpY2yKaf9fLbLPLC8HKWzk40CR4vig+L9s0HlTk+qMU7m3iFYwjbVtpSa0CXK8zsFv3P7
PsFtdOG8vrgD+RRmHB6ThBBYc5XTckhMJiCpTzCmMD4NJgOzyTH6FWu9tZBx0i+uQNkWxQVgZeT1
gC2edzsQMVJltSlO0CxLbx0Q1j6PvdNqW0zv6kcxtkqwJZj10VqKwxzzJqk7V2HyQ/opjKBGmoMS
1zgNpqTuOfugluCcFOBcGyvOFyO0FH+HrKKNmHQZN9Paa4spWqHP2qKnBXPfWYdFMj2nNZTRD55Y
dI2UC7ctGCPpj33etSlFgKLBHOCkI5u6mQppwGZ7YhNh3nbftOVn4rpygQp7cenRpgtzE9kZNhFn
x3mbQCIBYjpBc8Jt1KGv0k59oJY0TcjhqW758dywbFAi9SVnAUz57JACW+QJ3+qaE1ot5qmsKT5y
+Cu7wFGVAwlDwC5dW8VbLZ7ybB26Rou6CHbJHx5qekwZVBYDPCrN593ukPAoBrVsT+Cawie+9Eeb
RsG+M4dsq7ZCv/MbfQnMdXHfI1huAergfEba2prjfIYghjs2mO0prVDqXhfsaTAkFgIz7aiah97J
3L2h4+y3Iuf0/XZ/32hu53eDzPbw1uIn9mXWfJ71soZy3qUnstPha5+o2Z07iNZZV3mQQxeu6nGH
jTCaWE0W9o+D5omfYYN4lSLQ/rpva62FN9cpxd8epfenGL+qXYuMyx0SxsHKKL+ExU5VdO8uhte3
j1qg3gsRxOV5Sw94sAAe54jn0DufsmRUO4GjSnqykjH+0cDNemyQctNXJjIZWyXV0o3WUliAExyu
qsnQ728P4ZWdAvOFmgopCYDkc9aH1/h1EahFdipdI/xSoar2OVSwUMWsEA2joHQWckpzN3fQhshn
A5tlwpAZ1udT1qZJilm9lp8ooovHWneSO+wwOpQup6nDLc4snjwvCF8q3cnald+NqrLOkW36mkBb
/ZwivPQ8TmJo0YkzoRtPTnUkVT9twN57m9Symw2AReUrNcykXRV12ibrwZr8O4GH0bMBQ2ztjBN6
pJnB/RZllfmYJCEvqdvDqsswd7YyZfmP5y9sZGpks604KB6yraWenTxwyPjVYDGLhYAtinzVWHX/
E6yUh+5+gqAOdToj2GKinZT3ksNv7LBtcZt11pXR73oqle/eFJpiBzHNtFZDSc5DAmXGaJWyzQ7A
ddCNcvTQ/lTqaa6sb/dk7njyNmFME3kUiZehsnm+QitqPKLAEpywJxJia+oxIo0lYidrnaTx3eh4
xbiBPG59ppYRy/tFc+6Rr/VfAizBv9a92f8yVIpnGxyqU0RPs8ne6aqSrlFx+e/2x852kxRYNkEn
Y8oFpw3Iy+wJAAQccGll+gdAE9WOwr22IVtQoIBqQNGqK2fTobi1R5kEMdiuiba3m59tprfmyXVA
Q8aKBObzbKhiP60B/XsodhpJvi9yrHASLSPj4bohsXr4QZECsqQUtdm3yAeR2CNGPJ+acvIdkStT
ehiRGbLBcPW6/Q3zZVeVwslO/SdDKRnWYRovUp9nwelb05K7xTVLHZIH17zpMfGLJkhR9c/Uz8ha
ZNHaAILxqiA8Fq9zs/svUMNxYYDn2JC3Znn28LgDqaiBDD9vNvNdm8LrSA1fVUdjZfRJsXfHPP4W
Fn2OBhRMxr0tHBab1eju5yTr4MmVlBz+2AK17dvTffVr2BhAQ0AX2+o8X23pGEtJjPihqZUQK5Qh
87ddmxovpoIQ+ArvQV1qbHnTkfpszJnel3W8xl16ip9IdTcLZ+vsKn4bHArkZIhIvBKKzJafXfZt
p2Zqdmiy/l9k1912ygUqXIVvkDWixLRydLQ51VBHLuv2UMjj7N1xJ5uGkC65k2TgZBR7Pi8p/n6q
QLTuoISkdu1QK8YVp8Nvk9vl9XZTb1L087YoEqCQQW4ZaPesm8hS5W3XJgW+A2F2bxgptPs8raOv
MOSK4qUeRPEjUB0l3EFYBd26Lhst+K40JIAfTBIS+gYIYGGtAChX/3q7c15bI0y0nYrKxfh8+2Ov
jQvBL4l34iPuWHlgvXszp9XUdFFSl4d+1MaXugqO8SjaT4Zv+wvn9NWWCHkJIVzebvOQF8XjylXy
oDwEiqrvJjtwEMTlEbfNyqBPdre7dWWlceTQKzY+BKA5SsmDoDn4hlYeMKEHUIy4XT/c4/QRfO4V
oaGi3RnZM3IEJjIlU+b2Cwv9Sl8xZCCxT0LbtS8T+2o8kUhLykNTZfFTG2b2l3qq+x+a2ht3H+0p
DWnEt9xgACHmAEOlEJ1Zj3l3IJJH/7jBWVTJFeuecCL9pCh2+Ik0/murB0up5tmLEMwmMFE2lQcD
huLwnMRW5Z3q+IiGIi3sRo9Zy3peySf7wlBenOPkd2HykTfjOJVqEucLtHEjO9JV0R4mJ9W2Q6Po
6L+Laa8qo7JuhKjvhqA63R7Ti1tasn6pgLnQ4TBym1dIbB7VTmlb5UHoAMPXbpNW2wJl1hd1wOkR
WbPC+VKUwkJF2g+QDUtE2vy9/QlXug38DCYXr0RpiTa7R2pkNkMdjs89pRcHiey+xNJen6aH2O0x
cClIRa3SNu8WVtPlpNokkhzYKBpx8AUxQc2T2OrRAjsUuNuHK61Tkq9Gg8j87d5dXkysHQI28swk
nHlfyA307thRohJoFMbeh9DDtOa1h5qAzBfgleIoJk8bVmMUR6h0e5Gm3Ceunje7HvWyYOW6aV40
d2WLm++32x91OevSYkqi0YEje6gNnH+TALvY6b3SHdKWDB65ygprcTMZ7jllcmPle0Pyz4/9fouT
TXlvNJiP3P6Ay8HnAyS0RVInPWf+RldaNHlbK+0PmhoYf41RMdqVkprTh3cUqWCAeDJ1JMHeMkh8
N/ap3YuxLp3u0CF++SM10iPJHHcL0LJ8hD3X30lx18VIRC7Ys0uRiivAcmIQsC1kIGYzHpUNcrC2
PhxGVu0X7P3Kcs1kqO1Kq6QmJTjL/iVyGgNZwmawCRA1v9rlmJGNG8Q4SG0OLNfosxUpIQBC3iu8
NNLBWhtWHxPaJXXtbDINmuUaTVS0GWFy+/gT4OhtEnbV+IM6joAol8SApYas0R4aTc19LDgHt8tW
4eSnT7Bhw/I5cYHsUQ8YAWs7XdO+BJ6d81+hQlY+Iyos0FMlxWm+mHahtE9sKPcuj8ZE+6nh/OD9
mzqt5lGnGPCG2qjr7UdJNNNWZLeEveo0cvG8JkPIsKhxNiwypWhOaHGUR79svfJQWYXxC6ZKDUkz
y6tRX3E+aPkGrQDbWpcVVoXUddt0Xw5lk5+IOZV/OSrW3p302kQuk2EpVjAhkVfssuG/sBi8RzPH
Qm3F2mtcNNadydt3IIjcdWBp3aM3RLpY4VAiXs14TF6Sjiw+Hua+hyVBVwOp9pGpHPYF1r4vCiwu
xgt7BXM1IZiPUQxeU+Fp0gdfB3FmxsO/JI7CihQ0qQ+0LTEFuDfxmfqV1laPxr9wDOUT0t7dc4xi
bPWDOm/3xcdW3d/wgiz1VedMwfRUwgaoVoYunP6LDiVEWZHhiZ59pOmSdWD7abI1q7Jy77Wqwd+y
ijNc8OqoDzFrsaJM/McgIT1cUdXK123sktjDfMH96adpWyxEN/NXKNchp4ZEoxNvwBq0ZnmSCYle
m9hSHFyjV4+hi6X9KvJRSV3FGQgyHQn7ca3Emdl8AkEy6P4ahR25wMpWfUotL8C6xG/aAYNSsrC7
rKH393E4ocKzsnnCICjtGeW0dBDLuHe2LeXXQhimJAaOcna9Jm4UkMGI6oODoNjGxn62W2V6XCCi
37YgWJ3hGzJ9BU5ZIvtcY5sJJ0nXDk0i3J/g/6YlCNxF5MQwei5XPRcQBBhvdu91iOFkjW4LlOlx
go99ExnKUenRrQq0ceGym+fy5ZxBPOOikxZ04A5mjwIYxDHRdV4f2N5MFPfP0KP4CHqSCnv3JdOQ
nRcuj2QnLbJv4VCFOz8FDLWwdq70GUkIwBgc/LxR5k9Vj4di2/k1toL1aO9xgOg+ZaKOtqlRaAtN
XSQAKF7QkkPdhDgc6sT52a+DhCbk6M1DJvTqa5rkeB50wcjJkBZhpa27Miy/377VLiIZqCi8Kxhk
wO3kA+bXTZk7TV/p1cHUQutrEWfFPXBw5ZNeZNM/RQmQzgeUu7Su5RvrbF3bpvT4kyhZiXGfo9Li
LtdzrxnNBxx5SO0iAm//hFLUoYVrw/DDE74OdlZk1WJNcDv+7mP0ZTbj1CiR9DZRF+7ci3G3ESZz
wNwD++NRMCfGT2lTE1U51kNNleZ+4sGya1JT2Wh6q6z1oVtC3cttO+s+yX4S3+SYyO3Ns3tTZwNS
EKH5IDrL2nIf9H/iVBfabsLVsaDCUMdfgxDVqU95liDg9MEpB9vIqLNJZDQJ/+h8lZljHQ4arjoP
vsUmbhFSQ2xA9A/CshBfR2I3+2J6haLubjd7ZZBdqQGJbg6PfKi1581a1WC4XevqDzhjeOtMcyNx
TAkU/6RhkKvH2EbP8HaLFyGjlLcAmAevQZYk53DOMcRQV/F87cGJRv3olla+0yZN36MyYvzBxtLD
wAfbH4SdTX1vktorF2DYV+YZ7hVFZ5ibnN9z7k/Q1+CmdEN7EFAPvmdDazwrAp4D7nzKXZIN6n1q
B9WnUpVs5tt9vzi1AJAxv2iPQpMhxzbb13rbZPyhpz0kYzPWKyxSpxddeAiBByi6LtQfL49qWgPO
hOIB7QE0nYWPFCT7Am669sBmldK8CqIOcNH1VUiMu8k51+4gguX/KnTxn7HX1Pv7QR/iDw/3+VfM
+mx2IOmR8NAeKuEHJ6uwOTJLZzLwqPGH6QeyxOa6zIJAwEjLg2Lhvro24sg9gHpHug708GwMxgzp
/XxgxIfWp4KEvD+WMzrIQcoYTrQwvZcrC2lMoILA++UjeI7CDjI7U+3K1h9CtU+Mh1Z1cTApsuAe
u0M7wmDCbP74SjJFn1K/aPOF+b7cyuToLB2IDpNNSVZuvHdvFCMOxwIfUvtBmXxcoQKk0sfN2Ebj
k1M60YbChbUgB3C1RYlbgVkgyRWzw8O1+tYryJU+GHlWblMM0OuVquba19IT9rZTdP3js8n7nhQT
N7KUIZf35rsumi2iCujLOg+VBv/TmHoj22agl1UMk5pqobErswmhHC4DIR5Jm7naua2oFm73jv6Q
wGp8GozEfkaFfjro3VStEjXvkSO0kmhTlL6z8PS7WLWyuASul7gGj8KLBE7fIXQvsgmtsiIw652a
DCqRcTKVBTxNFAwX1u3FPJLpZsVyICCuC1JjlnxV8aAitFErepqU0kYpukcYKHmIgIrfp6gffXRk
wTVyDFLkhTFOMX/Wni1i9O7+x9l5LMetK2H4iVjFHLacpJE0GsmW44bldEgw5/T094NWHo5qWL6l
khb2AiQINBrdf8CG7MGyYmVfVuzM0hPtJqKXudOKRPuSKJH4pKW98fKPAZiRySQMmBLSs9lcLCCv
V6ze0qf6oY1b/UW1Z+OcAFPcxNhclP7tsa6SOMYCXWQReUEagdG+XKxRRmT3hFk/dCa+SVbYJvc1
pzmOOj2gBY27oK/H1VoV951vCc6e9UPBGJyRsRg1FFBw8nDUH5qstcJNMwjlta4s72OPvcIOYadu
ZfFcHzOgadB7oVdCKIADvwixcyRcWwGw86AEZvoBT4ig/mWrsaOxZO2cMp9vCzP+HFhS7ScDd3RE
ICiIPOpSolhVPLzeOgZXIORJuKXQel8+DZ5TbK3InR5qvXD2aiadUMPpF2nbWry9LshBaKYhQy2Z
uCvB6JcfuGizLqodbX4IqSFkR322uZz3alAd9CGnsovyuTtsRwNpiArJmvpVnUlnMJEpzGkCehSX
8afbS+4qZPFEqIPAUpXal3AaL5+oNFNw2Fh2PZRjG6IxZGtNugkEV6QHHMKQEESn2xWbMMpFe8i5
ebuvtx/ges0TKIlatC1BzVxhtqfMnUKaZeODiUMHYHkgMRu6GKl9N1dCN/cCl+nhO9QwY7WYsLiV
c+hBkKPBzk3trXtnXL47Aau1uC+E5w5J2vkhdfgEzkPSNQD1fQW3RuRhsqEIkx9jlyfdLgznIkbC
L028j1qM/Lm3LS2rxdCCV3O0lYi+XCx8EqlPIeUpwWWgi7k4nUc5BCqywzlsJ89sHsdc4eIIzqtt
nDu3UFBZVI0sMinNj6Gt7eaAAm/qz5VTFUeljVpwc8SMeW37LpYMs8WSIUEiYpA0XCExgzn30Pzy
MOmkkDf5AyXs5i4CzlFvaxsFwn6yppOl4em6L/tJz/7x0inHp7j5dosnHb+SXmvopmrMi/5YuUZ5
yPgMNocBOONffe6EB73sx3TvTWmSZH6qDXl5RLpLnRBwDsYNwjdBuhLP5B756xr49kDcTpAH4DjU
2daX6yhPEyWIlNh4TDGju2shukx+hM/Y2vEgP/jlOFCT6JRgCEAUuTp009ab7CYFi+OkCs6GOOKN
iY/0g+Ns0hwP612f5YW9ycXcZj7oFnBY1diAk7y9YxfxktflMWTvgorDO2boHY3syigU9zGxsLvy
M4WH9usKMQSIwTArV4a7Xm4MR+8C+CUtRmiil7PrpRZM1NF2HztTH/duMmnF0VQCTGOLKNlUqRi3
jqLZW7VBfGnly743NrRb+psUc1Bjk0fnX9mj6KqsHPvUfVS46SNHROmKPlQw6Ecgz6FyF3Pv8/xI
TPlHWJ1oON2e6UVslDMNrgDFddoIJHXLtjFcsLifuJA+Kg2ScyYcky0Ry9rPCq4F9TQpd00k1tKB
d94ZEg0S6FJXkpxgkQ5oBHwrUVvvket4XG1TI8aNk0bStLVNET+EzYAZEvjvF6MeNH1lc7/3xtx2
caoBSUllcjF4iOsS2GvemG1a7pzeS++mODBOtqp9afKo31FBd/e3Z/mNgXSxr6BV6nQ+SSKkXOeS
m4orUDjO8zSd1CQ04u0Um437Eyih9lpYJsLcodV7UoSv7+3XXE2m8OtYl3Qo6cOI58xNrY/4tabp
B5Br5rhJrXCyHH8anTz80tpdUJf+rM5at/HUcjpgmDKvMReXO1J2pokIUvzmjd4nA9Rfy7TuXaVw
W814xFiv2E1erMUbw6u9U6eKSVnZj8tPRCGGVgvXGwhQTNayqajq2aznlMQeQtwfd1oTY8+uFcO9
Hfczdsqx9qHrrbUyyFXo48XImIB6mLjpAGu5fMMxmtPSVMC2dU6shb5eao3zSu9W69SNEyOM89pm
oMtoSgUjza50iJC12zSShbWCKV5uD15a0phlX5UVwwa9fJLCG3FGpM5/mrAhxLXbU+Z5Wxba0Nt7
RZmGQ1k5Q3M35XicfUdt2MPQ7vZ6fWuM/71eJfEMAWyyNm4KkgBy+QgInOTYQlfqo4e2aLjlI5ch
kquAnf24qxxlG4Rz8hBPqhoeqdtqn+oBuh/dXqOBszYUuMMZG2T4h/ipDggBFf2vwpk3yK95QYBO
vxi7uzyo9PyMsZs9bhjQbl7LMIrsXaoZePBSP4qMlywYZuswjv341Sq1bjw6Qaeqm7ipu/4QWlnR
70IzMqJNq6vhuSHFj/Ygp1v+IfXQxnCNGaQ5Wmu9rlY06DJ3i4lg3vrcHxQTF1rUEnmcZnwtuXG2
pU9DMUm2Cnh8jDt7AMfNzhyGVHsBRD0e69ALx7NmNDqyp1CWze2Al6PzLR7m+VWNQKr5WpTB0Ln9
Pa42BJw84vTbFYpqrLM4JHALdSKkWqNHxLFVbW/pfXUOK0N5arBR3FpZVhV3JJNrVdHFtY3dR6yS
S9CERgaTXy7Uvza9MYdD1lil9+ga1bwplKQ5NrmE1efTaL8kGCb+YweFEUn4qFzIACzlTxZLP/dQ
FkHZynvscsvdBuhLv3StNWzJODEnvj2pV9kvg6HhjU0OL4eA5DLMJCPtsaYuoxM4t1m7SywBeg3Q
tmr4M63NiZqcWrjbKp5a6Y7p4LLttJOabIUVRQ9yF6crO/96wnkikE60keUcLClATeDS/oY8dsrd
2vo5YW3/iSs6rfZGOnxprbPWXrgK63IKCHtwtWkaQv28/MJke6OASBieCstoH3SG3dPSFPf2MFor
5+7VUEi0QSaDjyjFdrmtXA7VRX3APcvWH2swjE+dLsYnpaoFDqpQXm5/2WUoR72MUhx9A67BNOOW
2XI/1WEHoMl+SD1RKbu2qbxd3waW7U8229tXytY7Ir2LirIZjd+8fHKebz+BnLeL+ElKJRWFqbiy
dewlP2Ic6q6s6rQ7qZFjF9sUof30MaymbPpxe6A3NcflSCi2eejuyZqgtfiCVQjzL8GmnusQ6PZN
MxvO4zjg8LEts8B4ngrEa/xq0sqISxzyH5tw0DNlz7lLDdyHnm0rr1oH4vuEmZLG3SLtBnwczQKD
cDe26NFjJmt7n1vu63hqAWj5HISe0TsriejV0mfGUHBF0Y2iH8jmxXtodd1RmoW5SXWkve8aRzuj
c6TdBwig/tfVyhpG553xONwkeYVIQxN1sRy1vtFqDceUU9fPxSY1g+wHJ5U++YmRPWdlYa+E8Kvl
TyUa2oOEJMEbJ/G9XP6NEls96Wh7cmdEMBthB5w1djL/4Cravd5eFFfHhRyL4wJEH3ubzunlWOBg
vBi5sfakVrV+0uJR2XtuHDxoYaXvm84a/9OjcVr5gFeD0o6GhgDUh7DNmItL1OCE7oADMyqTzixZ
X+gF2vqQHLSuBF8HxMfZ9EmRfL/9qlcbTY5K1oY6CqUlmtOXrxpMhY7fd6ueSm0GUahYYvoGyjA6
3h7m6uuBnCInYrVIEyMC9OUwJT0yE28M7eTULg62em5mD+Sv9os+ONru9lhXK5Ox5IJkN/NW1PAu
x4J6N6oCY+LTKMz8nj2g7/GDme8tgVITnkB5+fn2gO+9nKwZYhUCioyL2eWApSqog8U9vthIcKk+
qxdl+Rmg1RH5lWFtnbzhgy8iFld6TgKOeCYIRORip0OyhQQ4WcnTHISmu41rysPb0Ys72r0afN+5
qgwPtWir/lyUdvIVABCqxiGCFZZfeBiFoBrsYVASju0HA6RSuclsKFUq9PPBp87mKN8xInAaqDBY
QP1qxoylONVO2n8ncQuyfJ92Jf7Mfdpln4dkcD/Uo0GOqGYTeH+suEX5BVCsgqvE7Xl+05q6fHPd
khh+yRthtpeJfYDaBniGUDvZia02HneI2p3xqOK6Nu1CI3LFg4UV0ZlaW4g3Zhiaz7FRYkEfm+T+
dEibrLuHiF3qx0SMLqWm2HJGP8uSBho62mAeZhi6nnwuBvTi8l1NF314zFK0KprNhNRwDZta6EX3
oWiYvm9kwprYBk07KivRTmaGyzfldo33DUfwNVePSIBGUcn1cEqi6qMZ25XqJ4qq3VUenqX7tFLD
+i5wZPW35qCeV2b6ekWTztHslMK77KClCA2AOzfsgjI4cboV4Gv1LhhwawCuwDUcFMnt73r9slyU
uB6D0aCDRAfwcv9UmiMBRoV+KrE6RM0yjXaOGWV7T4nFHZLcxdFLU2dbp8mqi6eMO5fzzJUcJiZu
XgxNiLoc2kbqJeyiWT/ZbRg/1GMljhheYksfe7hrRdWQbcuy1U9tpRp39uS2Pi31Zq04IAPE5VNI
CjU/JpcFaXV0+RR5pMZmF/fmYwBq4Nx0afwSCKveBUkxbXSQkNrKjF+dNUQpjCGoDFMhwmJpccD1
XuH0xdSKk5cl85+qjr8NkoqUjG2wydLW3GCntKYOcLWmSMlJGKSNExh52lmXLylaVwmjJohPQ6GI
h7Ab7Z9Iy30XnrdmqHw1nYxERRA9QI60a0kUJPRNtR7U5DTj9w6bTEOPamvkw4QLrQi77xM94H+U
YeHEAZMPUA8OOkpCV/2yruybOgyC5JTGbX6cw04B14QTLOhTjI1u75f3ZpJXo5hNPgToZTGTfYSf
ZBTbyWkMOEvdUNN+GMqQ/zRy0Se7fx+LcEsFk2o2326xNwtGz0JTS9ibJSG1toxt4KrdMdaUeEWr
+b3PZnK0kQXpJP7L1zKjno52kKUEnVIu+049iQFpfisGQbKLQ61dI6ldbwOiDRGHMckVtCUXyjDi
0AHIkpxEnsafLRG7n110ZpHsUeOW3V/Mgx9OJTfZ25O67K6+rRa2IDhACsgwNeVU/FUYmBAlSjEV
5gt6ffQjtxJz16dNjsx87Lb7cpoctJM9TWyy2Jy/55Uzftah8a18W/ntLsIOa1YmSqasGlBgXQS/
LrWsfpoFE96p47PKzFtR9TsJx1491lhf+InezsYWVE+4ofqzVsW++t6UcknOJbwVDigMsctJmJ3R
U9x0mM5mmxb9A2Ujs91VoKYrizqYmoZE/N4K3O3K5F99dVJCLtIUBymioWu5KFS2rajMuhT1GeuU
yrX9vFKSj4ZRgVzaVLDNix6UZAQIpXUm7YMmwacPRWBl6cZWMlvbYK0T/wY9X7R+j+Wdh58PXYLh
3smsdHp0Alqi0Pec7ufKc8ttffG5MBakkkJyJqvgFF4u52twSmrffdU9CWgRGARIBwg76rGvR5wf
w/IGMLjTKMFD5GnKR5EU3iH29LLdDKBA1I1qFtFrG7Thyip6Q+VePBeLWEJpuQiyjLhGXz7XbOES
Uyh9/9QLPMn9MU/TaJO2in0OS9G2O3Av9Seys6iZfHeEy4Agjtlsx6Z2440mynJ8SSxFPqHQvfis
YUWmrUTMq5UOLoXAzG2VPB0BBJmB/LXfBDpKBX4tyZM6jaW7iRCv2qudFT9lDey4bREPjbn3MFKE
k+oGdXOwI6tYq6pcrTtIsByB1G7gJzBTi4dwLeQ14rRun+yM7mMX6eKnFVdqs4PorL1OqAhsc9OZ
v9xeNtevLhVxJCGcRiDAnEUAb62uRjbBbp+Kuun2YxX0R3uKR+zv6Ew6Qt8UVhZvlal0X0rb6Vdi
+jujgxqQkiwylaUieTnxRUAhrFO97in0VGpx7aB2e67Ag34Q3L7DH30Rtc+UNMtwM/Tp6IHZoVj4
cnsKrgINuSwoWIddLzmQy1JFQecd/R6vfdIVGwsuJap8lvH020WjflPpSv3tn8eTkD0oPrbjgsFa
bIja6ebUNsz4jMiHimXPVOOshlZO+axlafHHRqU+OdwecqllqMkTmg6kLMZIwPcSIYM8YkGLrMvP
IWmu609FMIWKT1KJjKufdwEcQeSA0EgeS8Rpdtmo2N2e1BebRb8DKffZ0kO9fzSSzhAwRcwqUseV
QGHxrS/jhEkFk74MfSlqbUuVwakYIk+vBnHWmynLnsZmQtktr7vgcxIgUrS/PSPXKw+8CrPMwcL6
o5x5ufIYPrbGoSrPnpNP0OeUIeKv9QWFpvpj1brfqNpCS496+36qhKquZNhvxNrF24JOoSYnRTuQ
hJWz8VfIqeOsBhwyROcC4so56SFtbWwYV+J5tIMqOEWjOXWfI9jz+dbp8Lh6ivrETP2K4P6tqVFJ
ukOZw/1MQKvDTTcHXgjuk+vYPlUzbiDNNFkaegUlLlTlGMMVspxCHw9uohfPvHtOFgoCW8OMuzDM
p5x1fqJsEL9kXq1ofidE/tK6ONsfKhCf9dYZxTxumyrJ811QGGmGDIzRQAVIS1wjMZxVPsaF0OOX
KHTanwFN/fkVk2rN9MPQY+XMmjUTR6pEf00VJ/gMQtAz7u15nGIU3pwg/RN2XVM+JNpUGp9yobbT
xjPS2thakRkG2wbiUHWftWY67JNEXnykPnC5nyg/jPdlWffOvZE1+RO1hlJsrNGZkTKD3mQc+xiq
9pklVGj7sZ+NzEd5GxEWRwkb50M6qGW0pn71zuriuiqlb8FZyIPv8utymOR1lMfibLXtcD/Vxfiq
A0t+DNwEL3S0x6o/SlJZKL3XmshYZuk/6r2z4XHjpeDJFY4nwPXi8gnURO3Y3WQxFF+6D7WSRq9R
lLXb2lHTAC9J8KRCUc0nU5TBnrKKupJGXc8Au5gOy5u5qOQMXY6f1s5MR0cPngIrEvU+LrwZhUZ3
sNIN5tdzPfpePdvm19jtqlMHvzfdeo07Jysn+xt/5XKfceEixvIchD4wIIvnsOxpLjxdnEU+z44P
2UKoH93aaB6HoW9cuMJZ9si57HzN4bTc44WSfgUwHrofZg5/GxmvsoxftSAr7G9WSofoIU4bXMLX
4gGPsXhMLmuyfE3WSS10EY6aqpq5X9B21ICL3U96HNT4enE0+UrUE6k5topftyPgdX8OUVCa4DSn
KORI2NPl1IgMsJXn9fm5b0Cm7hR1yF+F2+TILPYZ3dk0smBL+onWiPjTHHlGttFzZTgNWlyB5Edn
PbG+3X6mtwP/Yh5kmsgcSJ0FyK/LWo8157auDJn2XBd16j2VeCS0zxOXeP0xVONm2OJw4tl+mpte
9DJZo6WcnKScwMmpRR/5eh1H6StA6mLYqG0PiEKvlDbZ9RicJ5/p5A/loc2mwXsdy24KdwUdo6da
m9Txw9TN2bgvAyNUV5KcpYQQpUjySsIBQjbsScpJlxNtVF3idrlpPMP5nI/qFM6/3K7IjY+OHoQH
o628+IuoKvalF2FIdO9lVpMezbZrvxhooKdbfAXFo22mpvmlTqPq0RkoVxxA2XbKo5YnffbJs4SY
PmROryubOneyL2mgizXS+1J2H3YzNxUUwlAexi8YzY7LF4nsIUchIu3OauM0OgAEpA23tloU4Yd+
wOjTz2YcVe8yYQ3wTlOMbtoUi945lDqwSYD55dYebSxNbq+aq1jDs1DLB1VOT0a20y8fS0Rx3+VZ
P55z/Oi0OwUrj6cZI+f7AHjUJsnT7FsVGAKQhNOPr/Pg/qNckJwXagQURLlDUChYBpk+iAsaFd54
Njtw5j6wEvN3ZtfC2gxaWHxU22jV6V7GrYuN4lL3peACckEKgi9VQozII20E5XVWM2H8VIf+fpKC
4BJk4SMLSIUfW6ug2mhOUDw3XHRPlE7WrGOWZF5enKewqRBSKqR/4y1mfhz1ymi5lJwTfUYWp6sq
s90q+ajfK7OXhpteybXxqPbU2Atr6vMHY3RjgYFOlSGcnRCctS+jMhvxybLb3twqQyOqrealMRJA
YEQG35q0NQbLdeDjqamjwrLkxiyVSC/Xi9YEEIhh856bBtX/bar3Pzk/snlXdPr8FLTzL4eHTLZq
Xzs7pVHGcQP/+kUpbLSubi9dufUXnxGUME17Ln/ShWwxgaYw0UhI5ASWprOPYve3WbT6qwor6ilJ
m9JbOWeuaukAtd9aJAZ9RDSnFsfhLBx11Ft3OhPO4X1HzfyM8p55cIUefoy62fLn0WN/OF1tfb39
qlf3WwiOBEHkQqB4chQvhqZkX1PG7u3z3PTt5z5IGkHTJNScXYB4xbPRpP8J9H0/3x71nQlGXhew
PlQXUqHlDRNGwuiVjeWcXTfLkKUTUbLvHXv+lrVNfOoq8d/t8a5uMZQPyOgBvDqyxbjUNGqcvm4G
+O3nebaIhJU+vnZt3SFSlq8hLa/D3uVQixRvtpNacYvYOtt5BlDYjWpALKqFC3tURcM+8BxxSLws
3Y3GGJ9jw1qjEF0nV/BpKFZSt0chAxmURckiLNIkiwNPPY9m5SZHMyvL5q4O6jmhUVjVd24uzGhn
o2vwK29xzSRnoPl5TNvKfEKrUftpzH38UgGw6zawScQ+T6JprXtyve6kCwUQXEIzSi3L+pPSa+VI
EqqfS2Vot646dlvVrofXIZjG7qSjunYIwkYv/hVrBCwP3IjEwUohj2UPhXbAWMdk6GdoXCr2ZE65
aQDmvhRUWu8oNITH2wvvTRjkMpSAX6OUKCMbhaxlOudhAmuWZe+cJ+KqdkhIKxBjSVJb80s1TJ37
qFXbjgmwx6PWDfa0b8PGUziRRQt2wKhQHIwF1O8D3DftzC1qHB6NuUOf15xM9U+pC3c6OG3e3nWa
OgWb0CmqxK/c0SmyTaCr8bbQjdTbzVymrUPXaoAKdZH0GnUk0018PcuR6MgCNCu2DULmyYvVWeYh
gIYRfc1VZfhIQbDOv09ao382jVkhMtDHcf1elMMxavspuK/pnn/Nhip/EV3TBY8D1+TCr2E/hpOf
D6315/asXm9nSQckgkDUpv24vEZZTVN0Ra0555Z+WbQNMgt14hwwn1QV6oI1w/I3V83lRySXoQxC
FVoCxy6PpjY0FKVvVOuMbCm4GaMwyf4SWhN+jXr5wamcZj5ok+gyn+t/X+yMnnB9LGNozJFw9Pb7
UGSkIHExZ7kve7/bDhSohkYaCNx97SQaZb0mI2+7PVHvPTnJrUx1wZtysCyiUVbWeDMPSXtG6cnh
QTM92upzY54dKqbWa2hKAn86Kvp/WdIlu4T2lfuMIEle+YiiGNpOTPjB1yXFgo2idkWf+Coiod0P
xSuKTaO7efqRGcf2ZOVIvA6jUs9YErSJ24jGLZJa3BI7uwKscGZLzBCnishXc8e4b4qi9GtP8bb5
WH33ejXZc4b8c6uVWymLCy0l8Ark1vL8+qsOBJ7MzZOha88TJ+eL5gXRd1j5zk7q5hzmqas/100P
xOz217pOA2gUUBvgrsmJzCa6HFVpU2XuHac4N+NQBFtISMHWKV3jrhybYDtKneMj4TG7y8IC0Obt
wa+PZK4QtAQ4HCUTdDl4YRaWcK20Pmd5qt+p1ViIjeoG5K2UIb/moZr8uD3gOycAUC0OKQAxYHCW
SxMmVGFnU9yfi8po+u2ItrJ2zLos3GKgPGyiHgX2gFb3p9vDvjPJ1D0kKw+5LIxT5GP99WnbpJpn
N+qGs8tFKf3KA8BEcBwAzdshbMrmd03dxTrls5UXH51galdi17vjA6aCPU3A53Nfjg+oLycNK7qz
q+joLNUCHllnTMI6TGhcp6w4e1J9ZWpccSgUS13r/Lw37RKiIv3J6EVbi6VtQNQuUy3pz7GeaJVv
trFw96bbBy9Grvc+MhEK1e9RESuFjXfWl0wyqSIQjBAKW0QiGl1ej0YZ7z1Xw1Ef8PH0I7VQf+qB
IJoOiNeurOh3gh9qC0AKZOcWltNStCu3E6Ni9Q7n0XXEeJ+PRv4fMT41toljJ81DByz2dyJbiAdI
7MGvoXZ6ZVtXYx9sdKW3zQdj0BPloOQ1gg1TCCWb+phjZz7SWV14aE03/lRnvbB3t9foW1ZweeBI
nQgKQVTCpXzBIhJg8KwXxZTP51gTwwu2WTxz2aTIGNdGUD6OYRLjLk15ejObbhbtFJsEdzv3fVs/
NFEkCpqhGrrIyJUryRZ9KbXyJ4+e8Ea4VendlWVWNP7g1KXxkGuFnnwtEXwcNkU6Ov+pc6t9ma1R
OiBQh/YORjEUiT/MISS42y96vShAfaOlKsHvErO0uGiNqaOVhqO0Z5ZqfFdzKH0KuX2eslgXW3ZF
v5KOXbc9KWNJJCNKk+AVONIvd1+rwSn01LpH9qxK0tnHwC6mFWxXkOwMF+fPI2HQTABturP5PerE
8MBeQlnYCvMo3uq5BW3Dgo3/RS8QDn/R7Nn++a9zIuFyxEOKf6gZLTNGBf2qeGxwZNC9SEPmHaYH
oD5PSMG7bp/EKkjl2yNehwRGpDBNP5j9SUy8nJQazet5UIb53Jro2Q5mqt+Ho/IauCUBqlA79VdO
JDrcHvT601MoQWeYyiL1TjLyy0ExCcvcum3VMwZt0zbPE9NPxjr66qbq3TA69evt4WRYvdxRl8Mt
ws9AgxJR2EE990g2+3gptt9xbfiaxZP+6fZI15kLSCL4KlQOKGMgAnL5Yolrjlpal+q5zKZm7/RD
4OypPVnpTzT+yIcTvRnpahlmA7JzTtxkI8Zk9MaV6PfOC3OvZqlTUYDnsLxidyLznCkKrLOjTTU+
vkqlgwMM1V0DhHRlW73zLWUmTmiHWk3Ilc/y15lqRm5V5EPB9aRP5wOQisn0TSuFcFQ3eIcgI6vt
b0/yeyNygML/lo0cLgGXI0ZBbUIEG7WzVin5h9hJooM3miNyfVkXbmeEhVaylXemU5amJEkPCBBI
gMsB67DRGuBa+jnv53HemZnVu89qanqTD6YtMFfuqTLwLZYrpENSI67IdF6XnWEwq7rX1552LgQB
JlMMLz4AB6/1lSr4dTYi0YR0N0hE5A1nsQuVqJwBDSX6eWiLbqM1Jo2g1Br2Gdy3Dbcq9YjoW4yy
Xksd+Z8/ITuECxV0FQBdS1GXPjSMsaI0e07SKrmPehEcjQDkCdzgbpsj2bEiyvNOgZF3JXeTMocQ
j5dOKaKiuAgMW4dElpubMYpRhPSa7jFPw+hRC2Jv40HDemmR5zkpQeVtRN1NO3THsnjl1d8JuEhO
wdSR4BbUIWQI+Wu/cMmucgMfrzNHcvpxrrXkNxTo9M4k7A5+rmXmvNUU3VVW9ul7i5jqNA5Tsu52
VWfshnISalVpZ7q+xsEbXEysFBmBbCNwft7+vO+OZcF6kmwgWp6LHUoBykwK/v9sFVX/vYqVGm0H
C0B0ryGG8n+MJXEU3HWl4MoijSiUOIz0kfcqjWz83QcQuhEw1XvzR9GhOrayZ977eihIIGpCYQeY
wCIUaLHpzTWV1DOK3N6diavqzozzZu816vyNZj+m9PUsPv37K4IQAQ/0toSXhauiNLuuq2ftDF2P
tCNM1PtMr9JsQ+OFDur/MZjsYoDYp2C6XJ9t45aICFr6Gc+iuHxQIZbvDFeBjyCU1FqZzndCOZUZ
8HE2t04i0GI6i8HthiGJCeW2FXvbBPKVykXb079X1aBsu1700cp6ee8Lkm8SAkg/pFbx5f6bI9Q9
CiU1zo7iVlvhFEbuF44bb7WYrq5WG86eJb3me/7OjgBGRuWKA5LWwrIhNjl1N3SzSfwRpf6NYzvV
fkjDlTsOOdN8uf0J35lVyEEcxkjwuEAd5MP8FWIQcO29ebKpr4o6PQ55/6ds0CFFttHB2KpOjDXp
03fmlAGRmpFbggR28RkdNy9HQU3rbBul2v3qm94b7qhBWt2BNR1Q/saIV0dnAbWXFV2794Ym93Ag
KQHwZ2Yv31WkVtzZZmycFUcpn0FvZcnBMVDAOQBaS75zQxryzYyG/v+R99iS4AmblF0JKeFyYDtM
2jwihp9nxU62NZIg3U4Tc3CaQ7c6q11a1Nvbn/W9NSRFfdAT5GYAkuNyxBCFCdVoDP1M2Vh5FoYT
OFs8Q+Nkn9hzlqxM7DtHpu3ILSnRGiA1lo2wUSuhRJlq9jzX3AbdyMvsrZO1lA3wRbknQRP7XsP4
a2gzlPQNJxRPUamE99RTtA+33/waLCc5ksCP+OUPZITLV3eNNEwaLU6fRWjzrYu+NUxUrUfxoajn
8YFTpT028VSeuskeAtS5x35rl2P9G9wkNes4RTjbRUtkRXnvOoOixkxhg2sTqRoh7PKxNAzsO8dq
6+cALgjK2EFJWgFY6xEEEPVgJNk/JmCrfDFBhF2JY2+x8TJNZPFxm5WUH3bdUr4BFFsSicZsWfTl
H02ZQOBHlvVY5ZFziLQk+5DXeb9rdWH6dhfW94MV9yuB5nrzuTqEeXpOkuDJhe7y/SmNw83K3fGZ
hCbuNqMAAzdSHnlpNTtGWUzPDL+pkDxZOaOuAxzrkeIscCZaXLAPLsfNyzbtY68cnqfA6P/Mrtce
4QQ1yifg+xzBlhk64T+fVCBMJWqE1A1Nt2XF0pyyOszayD1noXaI6kTX/aaNi51lZO6HbK6CH7eX
/PVml9dIFFtg6XMGvO3Ov2J4NIsBEXjVOXNPLv70fW9RH7WDLwNkyY+3h7reXQiAAPAhf8JXiZN2
cSSaWchhmyf1k9Vl87Ezx/zYVQim77whC+7NFLmsPurUXdTiHrmphlD/ZBlthMS7pYmvkTEVv0Si
Fe3KCr+6B0E9BXuKmh3fmRi0OFX0OqhaIC/1U9bp1Z/RU0e4TvQy1sRJr1aTFOThHokKClzsK2J0
64nc1IJueoLV4Q4HM4/YMWbLFR3N3/xPONv2/vaMr424mPAgtltUZcbpqYOp0WwQe0rvgrBtHgV4
mIMQ+uH2eMvFxP6UHSBJVObIot5wuV8qu1EgNYnsVOZmcuRYNk6FEZw15DvWejfLkPg2lMutVUXg
CbarfPW/1m1aZRNOOVl2Ek5Aj8vMigGIX1p8BUQLF9Nt7R9aUeTTJtFCY2XPLMORHJvWCVaYFLjB
ei7CcddYoz50bnoaR3pSIq1saICZi6Vpp5U7+KPGn7zN3G//NLnEAxao5CpQ0qc9sKTJ9bozziKz
rV1hT0W/0YCtvSpT1Vq+4Ym6Wgl9i08pR2OlguSkcU5JYgmNTy0tNylpW7tK1eZ8N6fIIG0m3evA
2qbxf7dfbbED5S2VzjWbAkU4CltL7e9ksnurTGZzN7dzzeV0RtvBNxTj6+1hrt8JFAoIIPJHQPiu
vkhsSg9sMJo55k5kELhOvdbY0ZeBlrZ9N5mIoK/Fu8U6kV1FCQSB/UcupVNDulyj+EJGXWDF9ksO
2wpEYjF7TfKEN0rg1v5oNdVwGJSwD48Z8lRVvcn1qeu3XhekP2Fiu/rOGfGj94P/cXZeTXIiadv+
RUTgzSmUa6NWV7VMSSeERgabeEjg178X+g4+FV3RFb0HO7Oh2Z0skuTJx9xGRuYwYB07t3O9aYpo
zoPBrCJ7Y6dpXaW+C6JC1258y+u8jF8PEHsxAwOMyZBynZeB2UpJh2f72Hq2eC7oMqTbiZKVyUQa
f5gZrH1Xes7/HKaufaiAz55Agchzhb1ge6Ov8nonOWrL17a45IGsNi53EhtSJmWFGZ+KyGk1H1Sh
HcT5qH2XTey8xOPobBkJ5e+7i9kB3B4wI6SBpNGNW4/RsKxWoHkPw9GVRfgrxKTqU6igCfyfgjY+
2iODKacbKvhXdp01mUUvnBgq8bVceYGbiWH2qnqclnH7XTXGU/FQmWXhIhcS5rort4bI7H3YRoxX
tt5o59U3Rc/kvJk8GTVbWLrqEN6IBkve+08OuOwEY3JyYtofaOGtC69qNsN8HNrxqGYz7Ld8sgMO
xx0zJNMKxgo1hXA0iUSLQ4lxiKfQbm5c0uvkgXhEoAdu+XdqDmxulYtlTpd0cB+0Y1FjGo2KGCOx
PVJus3I2ZKg+z10hi23SDM0A3AZdn89hpkpxX+iZp2b32MPBV2+ZgYpNRKWlmreqptUZ5QcSKGBM
o+m1+Iyt28XAlkMH7T37GMlam9N7u7e9FjvzOq4Q2sTLRnk0m2kY7+bYxY7a1/rZ0YK0gWR/VOH1
D7umsTIXPtAozCbA9iUvXvTCiNqHUJIqYbss5Z/GMGZcn3CIjGTQTlK0O5FGMvQbUP/MWqci1Bep
TLPpXsQo4q7eyalKXNgaleJ2Gz1StIMmJvqvozZ54mPoFVW2U7woBbpVucN0dOvGRu16USHdNoOM
5TbNI0u5LxfqedD3s/xkYbxpIAFO6qiDVp/SjhQDFOCxyvQItdtcSaX9XLTjhK/fVKNPZsc49xz0
MVH3ypypyolflZ9Jvl3XByqb5AG2TuCWYWdjDdnX4xOqI6Z4Dkvky2459q6/suVdLQM6BoPUNUvn
8DKeYCeEbrnZaUdZy+Gx8EIx+vE0FUGRVprA+hIriE2WZ4ncRcTwjQ5hCA3f2MEQQ/WmT2/fS6tc
hl8D/w8vDqB0mH9Ae738NV0pwYKWZn3q5vCjZHJz8JS8DGTeYgpehNkf1yzCA/yA8ka0ubow+F1t
Uelc4snlwoo0Kz0rquY0emZ8wHkVbFHRVlv+WDynLpiMNsGQx2/sTBzefuZ1Wbk8NMGVTsqCIYQM
t7ocYyyYEszi4lMlndiDX0SlhZjNVGe4ydm0i7sQF85k0JxgVqvkJOnKfM299FZ9+3oPDJrUzE9o
mDEOWSeSChZyDRiq/tQ7nHQz1HRfy8X0iO1os1cx1/mRqvZCW7WVL29vweuAARyW5vUSXOk2rKdn
eaXPjRClcnS1cEx3uTXE02OSgpXdAEebNhrAaM0vq9K7GUz/PtU/AZ3d51nppdFcxpqDVO/yzasJ
dp+N1+Yniew+DFtAgPm4G4tJ1fKttI2i8ks3566fvVGt/Ngzi/llHOGM+t3kYT6wSZQxlY+Ywemo
PTeWDI864W78M8JTmNLfk1A9+WEaUCLcy1TIeN9FuoetmCfD/BEOBlxLN86QhaJ/wqwyZkKhH5us
aB5KGZUCZS++wi3Wm+oH4aY6mnGqOiqBps74L6MiHFUb3QmH5kOIszKtKW7kYedFjZKmflgjBP2J
xKx8to1p/g6vMgmPDAlqG8VDrS22Qw9MfVebMEv20BfMOpg7GwGz2KYW/jnT9hFBNGtVeA+0NCc4
dI3k/2ugrvAcupF4LFLZK/tJeGBrSx3FM7aKDevum67GZq3SB8A+zgDRPRCtbjc0C3KnfokVN22f
C5zHxIMcLXyY8T9ws8gvrSHUUOxGhTh5RFlnzHZOM7onldym9B2GkV+zIh2xn0e0c/xm2cL6bpaJ
4m5t2bfPsK4Ke4+VmkgD3OtiDOrlIJtdp6vy4ArIO1+kOTUH1G3SpVAxGmWhQRUkj5WcFqSutrRr
6eG2jR54DOnSX43MO4iEWanjtxxNUD+/uxKzxedGz7L52UlbRbszythq42DynGjbkhEZAVmcMdeH
Whbqh5QInNa7Wc6NuWkEbJhghjvvBGNZGd03JhyyfITDlT9oZZjZvyUN1edCCvmFgf3o+jT/0M2N
CiQmNrqo5Ba3ND3fzHnkHbKRSbERqAKRSegzMURWNZ/d+7hOwmlvSbf8XnpA6n2Jr9pXmPO5t5mA
3/Yb0DlFHej4sTTT3pbgV8+l0abevporBCYGpY7ibVO6LaxjbMtxuJokfaetZTZefjcZY67eYX8+
/MdsJIIs4FhlNRE0B/dzKzEZeMSotwfTr8dKDQe/GxxxqPNUTwMCwvCAqo1jvnSTZgB0BIqFUpAp
PHsCL5Ll4kerk+Y8hSNMpjvF8gDmW4qSVnunVzqx0TSZiYciSzrrE/2nCH5lrVqtP4yx/nOep4yP
S1ae+oAYnWtlQVsmdeyHMQi07ViaaG470tQ+KfWszNHOTmK4kl5ZdPpuSWrIqISjfh6Vyo03CDNX
SFK2oVXuUD3TR/EkSiErZWvFUwMsKM3a42CWtEv1uZ8sv8+EEt5ofb4OkosRNw1ZpnuLEsUq7Rtx
5SlaO+lOYR7pm7Yv3W1axerjpJbx57Lvs/uK9s57L2Q+OlLdRUoFijxtscvoCBs2l1alhicw1P1O
iDz55KZu+dMDP0tE5nvWHmaphR+LDjzdjUTy9YXECJnOBoGXRgqgpMvFhau2xhwb1pHDPGsQcl08
i4Rv84H6cBhtcx+HkxiewNgh3ICbX5bEh7dvpiuXM5ouSITTDWcjXoGR7VbMKejw5FSMKqlRQ1v8
Y8scD6B/Hb4Yg2oeLPCEB7ubnSNqHe1W6RJl//avWHWvuKP4KBldA9JdEKvrbtKYNmPuadjK5ZbQ
sijIumSK9nxfo7uNJEXSnaUhWn+j0Li2KmwBMqIF0ocv++X250IFMZDP1YnOU3wsNSf+3YXFfEAp
L4f9Rj/oRm11JRllZOcikAFygOLWWKV/Q9XNFH1FeQK6UxQHSFTZuO2d0vShdZTOBuk2132aavml
iJR0P0QJLO+YbO5DA0P6+e1Nf3368INfpqRwCWjkrQ1FqtiYUZXSqpNsyvx721X1o5hC6GzpDEUb
qe0xENFiEzkq7xRX/Pu+SUKRE+LYgdhYfeq5wy2dj3V5Mvo2fRp6Q92M0up/jPjA+lOO7JVIu/T0
9vO+ft34oNF+Ql+Lo868dvW6wfY05VSlp6Gvo+cqSbkFFZD0mT8m1a6njrqFhPv7HKvcixEGABGd
6QIYwdUHLkHY9KItzWOWzJHmFwpA6yC23Xg4RNys2r6drHw3G5U0dvBlFm+REAW67ivRQKkeK7de
7uMuKuv73kTi/YkeBZdyGOrzC79cT3yCi5hjXymBlv+amBgWmZ9NY4LSbShQkobk35DLvTdwLSBY
HQ0TGmyLfM7qHCutXaa2O6QvwknzGVI3NvJ4NFt7rRrUg+MlwEEdWkTqBpT9O0XGOaxLT29RolqG
tJQVl+8xSztAx2hhvpgWDKgWNyd/IlN6VMe8DopmyA6FkhkfDXgV90qSard6fcvhvHipaErQKuOv
DDLpga/WZ5yjqTWH5cTXIg1sTHMP/R13sBgoDMmRvpXp17PqtPu0totPfRXnORBB1fk8hYWAxCys
L2+f7Fc3J7HL4e6jGwHskp7n5Y5A0HJqJZ/1U5ol+ckQjnJQEe0Ot3ptWoc0G8LHgZHrjUPw6nta
cJZsg7dIvaPEuAqfs2fUoRqZ5qkOldB9mHCRfwxrUW71svayg2yU/ufbz7nq6vLmEdFYthdXMmA5
a2BgrJAT9GM0nfpREZ/aWilPTqKl+zgnu357qddbusjFoBXDxQC2d40BiqIYNJP0ohc8QJuvpdS/
SdyQHgrKe+H3IeQWW6nS9xbpZLHMzShSUT5mUL56j43UcBfv6vCUtEb0QM3mBiqG0KR5ofVk1w72
aAVpn8+XfUuk5/XWsjKYGTBIi6PDOiJjV1yOWd7HLyW9mQPCMXnia0MTfQwbrbmlmA0x4NU3BI8Y
PQOTixfu3Hp7Sw4zNVTinEg/6uZYyFnWZFtzJuTW04XZ/lYdGQ6fYM7AyBoiTdB2JAXH/rfs0Sbz
l0s2Zl7aacXO1ivll1vXWbJrk0Q8S9cT4c7oJ73BxjZFe0OjyxTfQ19sjdwH+9G5ftt3cXtPzyus
N51joaIRmLpo7qSETfFMNq71P7XE9fKnzHJrlSorM7XxI/Zibu53ilGZh162RcJIxqm/VCIRn1F2
ivPATRYuwhwO0byNerX+qREQsk1pI9IaTGlrDAzPi+wJ9X033JBYqyhgxUXz220ZCfsTAindBwt9
72+pZQ79k5aN7Ze4KZWzW/Ttz3zWjHQbjZB6bUuEZhANsdU9qkZvncxRzD8lXbiXWDTwwbJhwnSn
G8cy9xNgpTguTFH8QRp6EvpSzaf0vhNpeepDre/uiqKdLeh9aIph2pa49xHDp8JHtndWA8AyUmyh
Fc7RwZkmlQljMtZf6lFTvH0ftdUfmboZX0UeIp2Vu6qMXwoqd+V3g6ZL+Twhb7MhrSzHneWlpfoQ
0mZ5jFIjV3wau90f/mOClpwd+dOzB2lskUZICp+mzfBZkVOtfy2bqrgHFaOb96HVGe42kWGPD0is
9d8M7nT0AZu5aH0aeO2Axq/XGn6VTgmJM39ub3Tozn3q61lZ2k9Tjk2Xr6rMuZ5RIzaxrFHLqXk0
6V0kn602FTXS+VY5Bi1TxfwwjuRqfhwXiHZbkJsOTVkILaDjWCKeVPapucdlW/Qf6oneSWBDehi+
OFadhfduqg36sJ1hpsxZQL3lVd+Frg+Db9VR8aV3pjDbLO5a+2FyY+NlLLPW9A09b9JdSiqKiA2/
0/DB8FKgKnqIRk9Slu6Z5r1n/wR9NQKEkkX3uY5MLw06PXXSB1hZRbmZOm0yHzFfwmgY043kRw/C
wt6VIO8o5QejH8rNUMn0Jwz1+Gtk9PV3gT1S4ytqVeykF3vWU5pE7oeumZ1iW4fAz8+0v8tqQ+tu
cvxZr0LEizj/WF5N3pR8HcLe+kXw79pjb8nxqVeyJN1UMa51nKWaQyjsjqlYUsLyzJlbq89ZhwvS
BIPUtk9uSNP/Me8Q0pHN4KkHikGiCD2BTNY9sgdxPW1bVPuSj2ZjjOPO61Aj+lwOo4k/uw4DXfr8
1Ammqi0YIQVWDEUKTSCZYwPf2v1wqBIOG98NlrBbB8nfHgn32bA+pHHTnZtC9j9no9Z+5RqHO8Aq
xRwfgZ+139GnHZNHbDDS8m6cimpjAYmzfex2Rucuw/tH3AEoUCCgl0VytvqiFb8gvnYmLYFetwO9
T/WftdmN4SHD2x7xFUHmvQFGi4unFjMXvBsVK7dobkhhHmOvruwAfITEXLSdhux+6Opofkl7oH4H
3Ks6uoeWrWR73E+F5etdZX0ZOY9WULncFodsUkbGi+Ui/SxQlkICOwGHrVaoO24AYhsjscGJ4o06
IJlzp8R9umCtwgIre0dPUepLhR7SwcsTbdOBkX9y5hH5qE0KqyXZka7aNArNvDqDkU7QjbawNut9
1amN+dvMv3/aKqke7woSCOtzZ4R9/2EIaactdsRFsx+F3Ze+Gen2FxnWVkHN2zQfena1tzb11I/Z
g1HF2rzTB5oUvqloqdiNllVt01ZnjJAt9uiB21DAnjy7rwnMXoqaVjCi5l9t8JsEY1qUk7flX6DX
e7sE95JNifwNDLX4DH+l7Q9QazsTPYjJGQ9RDT7NV5MS16DCsdof1YDd8JNqJM5ALtXkejAZlRHf
T8DlEghnHQSnTT1Wpb5XIOy6xxiE2B/0IFPUfPJS+a002EE99L1n1dsaVPQt6OnaFImUCCQLtB4S
QGb3VLOXqZ+DMjHqX0P94mL7Mt61snDv4hqZmk02M0jLfatq7T9R5iUfaXYpyn2EFNlGK9SG8VOv
WOXWztLMCvKEk7S1alP81pymoQ8sQ2QjkYVv1X2aNPLRmeCAvDvLAiSzpI8kO0Ad1jSIyHZa2INx
8yKQcau4r3pvO+aa6yu2OihbE2nLTZJHzS0u32rIya6RsCIKR1OeIeOroZDXqAob11UvBrpHXO1e
U4p9B86jRhqji4m4XSf1IBkmeZZZXyNUMqOJeqMd8DqBJnXWIQWDb9UQzFi9u5pGLPLAWvkyt5r2
X826SQBX1Qn6uFyM0Gf17r1JLRweqn06F8y7yaEvD4tpSJPdnIwTaIDosY2ttNqopls8j9bUngYc
jGs/KvtbROTXz8myaD4BbqXZgiTi5bJz0wodRxbjhPgfqdscxzuuFBftk1k82Xb58v6npBaiJewi
1vOq6EbRdyoMvTVOimu339Geg5GXRmAJXUHLt7eK9lDXav7ebgozfBiAIIaZ2OC6uCr1y2rItXSI
8xerpxzB8rrGGakUw8c2cTvPR1xT8Tuma76FBNotj8zX5xmUHYpNaE/TangFP0mEWtA5G9xTLyuL
OYvJVGXUvSRoDCtuN31mJod2prkYYPEA4k+G+q3e1pWfAGMIjU+KwsWhdTVnBTLQjEOfFS9oiir+
JDMkG6RWoKAe1V7FiHwu/EiVSLDBth+CPLOGG/Di18eMUMhYD4YBnkvA0i6PGZ1cdcjQTnhZVPP2
DBUlBrWthgMjeo+nVm+Kz28ftFcLIkpK25aXDm2MttLqlSPbmioe5gkvWm8mH2qJeaVMTOueyU59
b6TucKPgft2rpXEIHgIG1/IRI1a9esIShm+VWeGLVRZNzQTJ7rioEH1ASlZRonIny8T+LGfX+WTa
Pc7SuiHLj0oWm7dYFmuVMDJLfgrPTRDhu1bXTkSOVXWwoYfwBeKcxALMLJ5cuMBBwklsGasWyU7X
CgUSvBp+QyIwDxKIEN/jqddO1SI5eSOWXvlBaFRxl3AZLlCeV3QIgzGQS3z7pDWR9agyCvnW515s
Bok1FXGQRm0CtN2m24eM1XSPJhEFSebxNVh6pf7XDVV+o6n96ovAJgO5J1ThlnfFBPbybWWhhzyO
FudMYFSkEFvYIT+6NpffzXi2HgkW58lqjUPZq6juJ6V1y4d0fTz/skXJT9D4p19FYLpc35v00Mr7
vDkqNRII91kIdeMZRza3PcCnn+kdVlZs3/gI130TFuWrQIMBmhZzlbVRcREViUhz133OhD7/6jqq
5n3Ln+p7XeUO2NqjaPqdIUXd3Aj763Y28W/RMAd+B/uYFu8qAKl9A2RNoZEPjMX7L+yEjV79rJnb
VPckjOs5Vb7ltquYQWu30y1zm1et/QWoCbYBa3f+ywLuuNxtEHtNo1hWdCyLevwxIjO8hXEvqgDN
q+xbjmDq3jMj5Yi7Q+qPGLN/rnBNQgzbiW71rl7FCX4LzXWmGiiEgi5bO+0odWi2YB3yoyaS6d6t
NHiHkZ4eQphkD4YWNTbSTV4UBhNX8z5EkfPL0MyhcXg7Pl75HYvkwKLPwLWEM87qlaSJZvSSZvFx
GtTiDidU8WQ2o0MdCETpZ5O52g/HHNsXo3CV3wsnZAvB50aQfn0sbPpaKIMQM2nOrfFsXuYmUYqG
/LEfGHEGdtGn5YYqQf3cqECmN7HZF31gOklh/1Vsv+WR9fqDWJh9AMHB+dPvWvsL9PncpWOtjsfO
MMQx00axm53eC/SwKPe5IZU7tuhWXr1s7L8talJpVBwXMUqgjLT0Vv35ULGMoRJRf2y7ufd8Oyy8
ype5pdzR2UlvxLlXcYZl2NtF/gBMOJozlycfkXm9gZKtHV017yMfADe9CtGGf5JRDXcRbhk3qoZ1
YF2eC0VE9FaYoBmv+IStGFuZWkC6zHn2Dqj9Fh/sGKbIE7CL4Y5znH1hkm1t6eE6fGEzlnnbt0/2
tUcmqpPowI96LahhYrJUNmqtHmfs1sIdPa9heor6SNuFRaJpdzkjvPzGePzVQeapLXjxdPh5Zkq+
1TaDLxFtNqlHK+oTNbC6uT3QWunNQHUHx3ikiyTOdARDEZhlGP96+4mv7DnxFeQvbWKTxHqV69hd
zTdTNMaROw3Tgxod8a+oGaq7rEP35MDtleI7T5dqjIUThCMS82//gFdHGpWdZXCHmDZfMVjry8dn
2FCpE+52x5n5T7dB0lgx7xDNUvzGC6PkxhH7WwpdfEH0rDW4MmC1YOm/kjZu40Knh+R5xwL/hGlT
14Nlz5uuNOUjUISu3Pdthq2fCOPO2IwJFDFwPdmo/AeYxDDoWA+DcegLcGZR4mH+3HsDdh/+YMaA
l4LarFrx0LWTWjlbq7TiHbOy1AoQ+qNKqhz0oyu9jbco185T66MCWGp5QKkKGhdxXFriWCYMdtCO
bmJtRmtJ+jvP7D4mw5h2N7DRr/C4fG9M2ygaiSXM+tYSFO2QdCXTJPuYTyMtp6E8poY5mn4XCnNT
9iHpfJzkzkOfYGvcjh2El8oufvRuPJ29SBv2C+3o1o9aDtzqBS04ZTKMxeWUQc3leYhNfbBiI5uP
WkGze58oUYPjqaKLXgtyt1D2bHhFl3HQMK6sOvwa9xFRLDmlWoUI3tuH81WQhyeCPCx4YAoCdKxX
IRDsWwxpsJyPul7E+cYp43CTTOM0BI5WWVt36Y6lGS4T71/WU/kWSDmICOucI68ipzdRjjk6ZaJa
d4rdLD6ZZUzXuq6rQXlsgUXt2rrrbgyqrnyMC8GJKoAbjYpz+ef/UHLGxtJjcH3qETBa9sfGgW0T
Yy85AB7y1PrGU/4la6xeNehFFqS+JbNf32ZcdoU3z4N6RLW1+RaBEULjiroMVn6dxxuQAnP6AHxf
bmJM6fRtHaFpY2pF2txpYIwfFx/a4TkZVPs86Jmh+7WCbrk/Ro26aewunbayYhrx0gPQxvM4bhJn
U7pOfUiQLRr8MqsKb2NKbD4PUzMs2HcN3yx/ig0P8Ze3X+k6zi550uJOwgVH4o5a+OXOQnnoVJ17
8ysP6Ir/zKIazsDDwkM91ar3ARvdVJziSFj2s5bq0gvqOSpubPj6NC+/gZsG7TZ6YwT81dstuPWG
cJ6Vr0k6h/GmLjwVEYIab4hfEiGjCrVluw5R7Y2aavv2479KGf+ubf+lziFwCRbo8vkxN071ocui
czpChHH7KA1AZ1k7vijFO2B57/yp4W0/tVxGe7Xo4nQ7241y42dc3YF/fsUqmR/aVrZD64RfJ6Ns
5SE3qhFh+8SYm6OdJONvOZsp6Ji0Md9JxqKGZe9pKbiUbMBG1h3RPBQAPTJD+YrXk9D9ajKNY1sh
JMB0Jb/lGLJOKZbFqEwZu5G28Xkt2/DPZ2wlllo3kYzPTD8b9aTqha74o+ZN4QbycfRgtp2b/QbT
LfdFVbS3OITrLOrv8kt94GGZSfW0ymic2aqgtNfROWy6dOdVIv04F0X9LfOw54Bgzczu7dN17eNa
KjRwQDBg+dAun9dQJi+SpROdm0S6GGLTTNoyj0mNTQebESlGU3HGzQAcnilaiddSgJCUUt8okZcj
/G84Wx77b6+QQfOiMLDa9bmueq2cq+jsFHV4kIYXboypZeJh49fw9gNfX2rRKl7Ids76S2aYxPqz
FZ21UWZfGl1BqVeHSORrIFVvSTZcW4wgzVxnQYPQpFrtrjaNrd3FyleGZ+MHNIbMfFflpG2bREss
/QZP7OpqELUXTU1wQOtd7DRPzq1bh19jmiwI3GZGPO0oNpm648Innd3bO3ntrHKxwxxYojMX7uXD
6W03RuWUKV+tmumodPRsk1WV+zzFMvIjLHT3b6937fGApdJeNMktYKVdroeuTpQPaqV8NaFo+5W3
GKfnQ1R8gr6RazeOyZXvArwEJF6TqR+MtFW4Mxt9YiDiKl8BvcYBzznfawAS7/q5OjB49D4VTMB2
RqbIzHfLcXinrfkS9OhfE4gW6QP+tvoiKlIYtJPb6My0Oj20/dQ9wMDTfHDoMHzf3thXjZr/txgy
WIxBgH6u+0QWcizIS/QKN2zZFE9OpDi/4qpokg3/+3orZIqhOrwlxIz6eVbLoAZOkm/BsTnDpm4r
6AJv/6IrR4v5HW0ajYkjoumr5DGMoADkucbRqjS5J6NCPkbEpYOlT9ffa+zBrYHMtffNuwZCBWIM
Ju5qv0WWKA3TH3Emif4TOWIWG/SVPCNoiX0HZ1aSjyFuPdswNNxDY9xa/srZZgpEcP3bm6CuuDzb
EfgeLU/C/KzDivieu3J+nuPZ/FEQ+H+9vbdXl6Irx2AEQimt2MulbCfqW8Nr0nOfxEoYqJAKGEN0
jEn8Uc3rG0XJlfvUJfDBpOXyplRfXWimPqZjhzvJOZ97ozmVlSXUZzu1K/kZCSfHC2ZvGMTPkMHz
vrEi750qPX+/I+5xLtRFZQlRysunrfA8CKPcTc9VZE6Mp605/gOmyPzkGK017IQ9gk/6HzZ40bBe
ZNAWitHlklQHTIQyJT2bhT2NgT1aTk7GhnDfxzCFtfv+1RZ9HAot3NXQl7hcLexGIB9JnZ1rPPvE
kv9Hs/NRCFfo/yVSmu+/Y1wCo/6306OiKHq5HN7WjGOhtZxL0wAJJYmSxaZry/lQU+LdGkpfO6v/
rraKwqGOhSL0yPRsdDjyHqd6bsIH3BKsX24X37I9vbYYPGeTSRk9YtKDy0ez8L4wB0UkZyihYXca
0zyFsNPD/T7qeDlaN6LutS9jYf8xhyDmwAu6XA6Nn1KZmik564oxCEAJE8yuAuFiXxjo7+wjMHul
gXr80P5S81Z2x7cPzrUYiyogR2aR36a6uVy/QrCzjConO7dt4/xoncnZa6nMtqXSGscEXfpb18zV
/TUZNCJFyjh4bWTbMX9LdACHZ6k1KgjpDNtQX4/jAfCLWt9UP7y6nAsYGwECKuT1HTJU8dBBrsvP
dmxgctc2GlCzVnVE0LmyudGJXDZrlcAu9Tj5AqgMemSr3GQKu7bo8jQ/e7106wd1Aj31IHF1uRFb
rrw0gL5L0xE8LC9vFU7pNEdDUxviDGfXzncas9V09BPZTDuLEn6+L53cvGV2fHVRCDk0Gv8WR6uH
k0ZME7nvsnM/hoXrpyNyvb7S4/5O9y8z7J02N8Wt+f2V10cfB3FDWkfgf9eFSQRCxtJrNTsrVhNj
GK3BQTMbau6wSvDGK7Ddeff3wIJLN48TSvax2lqQsWM0t2V2tupJfoOHfpgi3aiCqtZEh7qV7G4V
e8vdsz40y3iWBRlJAqq+/AI1fCjAYg7ZeRZlcTJnoi3qTrPdB1ZNlP2AWCaGFqraO+L9tzI9YxBS
jCa5GtdY43kEbhiGUNBRtRL1jsn1tHWA6xkf8nnOGKOPupH0flSFqhs0CjCKL29v9rW3y4RkKR9A
3SDsdfnoOcRznIxtcQbDWP5yB0/5YA+GHQYgVcf9+9cCRU7BsGQgKGFcruUpYdolYVOc66i2HhOt
KD5TGoWhn6rdj7eXuhYGaMmTQS5TiVd4C8XsSEWAdZyLMNLGjZi6hRjqkFq9vc617Vu6vMAslgHA
GiZVNrYuzc4pzsxzrP/6vnF9u+0LHHsLeUtF9upai0EEPRGIO+bqnkBRw6563RNnt7XyA8bb5XMB
c8PxOWG3jLWurkX0BOfPkOFVvRz1QvY4xuXnOrMy7S7LZLvvCkLEXsNX8tPbm3jt89PJ08iF0fd4
xX2fZy32GNKIczak9sFeSDMuhjEfM4nfsN+P4+8GPOjd24tefUJofWCwyPcNaxVl6A3PZZ9z8EGg
mmB68/7XZDEq21gdVgSbtxe7FripzPGop07DkWf96ha9Zk3l5Kd5kTv7pjDE5AM6QbxVnfVo2HqF
2ve7txe99oQU6UjWwZlFd3R1W3h5ESuJOXNe1KZM/NFD2b40JveB1vwtzM3VtUgmcHJmIsMHd/lp
0/6zwX6H4uxZEgVKG1uobWlJsVM0Axb42w92bTfBk6JV4FI4UZxfLpYwEHft3C7OMPQsscNzPBe4
ADTNVhNN7N5TE79Tgm+pXhjn/P8lV6fFxVuhqiJZnEWLMfFjkhvDdz3OATrBv+hPoL/V7f/wkBwV
laAMlWudlaZ1N7Qw38uzrcYRUjLe+BQqEIr8ASmSu0lLi5f/YUEKJYIYBT+6JJe7aiHrVGmeKM+x
E4u95HX6ts0wtxdN+8D1NN8InVff4j/rrd6itCKRm3Dqz7Lm2uMJeYm0Hs3f5N7Fj1yr3Bu9zeUj
W9/ytO3pNjIUQoFrVaBNLcclapvy7KiiEUxXRh1LrNK9xQG89i2QITCf0FHi4e+XG1mNvddHNHDO
cdPX33LNUA6LStIRxYr3Saf/PZUgaZYpsEUOul5p7haDm2IozwYCkfo2R6L1B1OnmyngtVdFl4L0
COEr7rnV6QcilaYJ8eOcOk10FCXk63QGn47B1qmoG+NGUnRrudWLkgj4W46RlucG6QCxG0Th+WWh
KSX9fx3BDZDZ/0PJuQAG/1YN4FKMVWpC3uzNvW4W54ay1Nw4qWPs7FA09YuFzIR74zq4dhLpSQCv
RvUGWfjVA0L6qLMoluUZXTbnOVXgwfpZXVk3rrgrhS2pOckldEEiybrOk+OQwc2winNfTXb44Oqx
2u/zyq73FZXLY2cNLaISYVyqeABVt0C3197iv6uv7jw4pku64pIazYZ6jMosQiNKaKXnZziVqhuv
ipsbIeXavi4buujML8PBVQgrGhvv8VQrzmMvUrnXFU3Wu2JQnf9pnUWKbelPOOtBYN0JGvqUCmcB
jLT66SWarJ492j/vdGX++4EvpswQAuAVc2QuQ0nqjFM5Jz1fQp0AEgBMcG+OOKznhfMUl2VY/A+X
zoKj4QpYRufrgNJUc6hQBZZnE5BM7ecyhKYV5fOhqbsedrjl3VJ5vnpG4bHCnEXognHd5ROiOJBV
dauUZ0WRzb1bzm1QINH8Z2YsuKfGb49Vn/4fZ+e1I7cRpeEnIsAcbtlp8miCpJZvCI0sMadiMT79
ftQCu2p2ownZEHxhG66uYoUT/pDdDjov3/X37lLUCRTy/0ZeHHmBUJvRZ2l1nJrE3SlDP95kSpP7
aVNEh8kR5VevCpSVk39xUHQNQCfMte3lPYOfdhVGWVMeYbGCu1VEAJqmx5swIZTZqlzj7Qak8NqT
dPFgOPBxbN4/HoX5Z/3RTK3SvqJTHnLhuPRODkqbOu5uasw1UYGL0/tjnMXX9CaVikRiE7T09Q5T
u/iHPnE/+aNJU36HYET9mIZ/jfiYgzPwfbxP4KuJrxejxubYIt495w9TrgyHZGgLdV8bQ2U8xCCX
xpVr9dL7DmxS/125J2VZHEqyhqYdhJcesT/WlY+uwU7wUW2tyobZSbc4+XZ9o176ePacis2a4DhH
LV4LaQ68vZEs8AsSFOo0LSMgrIVnT4frA126sekPUMxibqB0F7vE1mo4pQlJn5OW8Ycs9XC6KXEP
K/YV/kg4cllGe/MfhpwzP4q9dL2XipqTPhrq6Mn8WDZVHj17VmXkv7pSk81dKDu332RWbIiV+OIM
NDZvGGYIFgPwHMKai6NPD7121NhRvkLKDa3vzYRg/55oKtd+akDIpm1uZpl+aDu23XPWZ5oDDVpI
w8po+/VR60MVdsRB1E0UP4wEe5+vr8qlHUZeCk9k1pCgCH56XBtph23dBOywCk5lgZ1Z549JNt6G
uee9XR/r0pGdUR2zB/TccVvsZrJfWcSGkh1bbNjEVo2iqn/TpZkEvkolfuOlyT+uO+X2yriXdjUy
1ISVTPAcYIEcFaIuBoe2E3AhvkDDl0q80YCGrwl+X9rWcwgEAn+GfC9LXMUgJMJVY35sML1HRBFd
rl9anKn3Mg2Kf6xGG1fO0aWpURMGVw0GgAxnsb0gVzq5hJF4LJVcDi8RyLDsAPay6DfXv92lfTIf
HsOetfHPMCO8YNaUojd6lGlmRH6nibi9cVVo+nu0R3t35cW8uJDAW+firIF82iK8ytE6LTsbcesC
2v4hhvN170526PqxjB1nkyCAG/yXpbQJC+YiDWTSxUkQKcAyVVeKo4b0V7hDfJRuiInbxM/rK3lx
aiCX54COPbmsraV5NRTwunm4UJCi/YMuIKwgYcb9RpdDZG8TpLSblfWc98EyIZ0Xkw6MOxvCLI5e
nhplOvYG4aqTyq2lJkWLNMDUbJ3JHTHmo//3ANwuuMmTtPpEXbX6uD7rS2efNIRiLMkqmerig1rO
wO1Ox+CoxilqEYFUtQrbPRliYlQBt1Ibu062SuzYX64PfGm5MRdg4mjxc80tTkiCUmuSkPwf3VJR
dwTrOhr0nfTsLc3g5jOyf8O0Agu9OFcCrlnXmFtuGbOrVWV0jlTyoyycPtmnnnS8O0WpWvFdSaZI
bCDYB+gl5FmbrgW5l8fmJpixbNwIi3Wus8pCuYN8YULE4FtoJblz7wGdAJ3jZsW3wY2Qg+gMkHQr
3bBLFwRNBXr+6MRwTcw/7I+4T7XHxh6Vhop7gszirozSZrh3UZgMXrHMSaK1EvUlAAuILhiOAJ84
tks7papBm8RNE+ruCMZ8sYbo1ux1qu4q0jgPkSPSfwRE1LtEdcQXNF/DBx6mHI7iaL1c32HnS877
SfWMRafzzwNzOnMtHkpnAjR4VIKm3meG4twjdplEfi2SQPgVmBLMOryh+XR93POdzbgzDWJ+boBc
L4K1DvRF3DludDScrjromRkkOw6uJWGxt9P8qav09vqQF3Cp85jY19AY5DVdBqTqNCgdSPKETFum
jt85U3ajUxTtP3uKIYRPa8l27oYY0Z49TIx/SRMaL/T1ZKjWDMPOrzR+CgkA1EuaBmdWaA7cdNVq
nfiY1GQ2E541P6s+nuK7vHYbZRcM9iAPSm9HZAhK7sIUSU3nsLIe8715eq/yIyBXY9RCyZa6++m3
RxrZKKychr6TEMHqKKvJH4XRWn6VNvbOiePscRQzEZpNPB5ju+cfZmGebMlSmlV77/NoYKYEzQbM
FpnXGWoYeV2JKPcQHacB5QtSIaSd99TykjXo0sWBZueLuW1KWXBxqZajCm5JC6NjHeGw52Nki250
5mRiDVezMtDy2RC6sK06qRnI8ACiU6RIdg6yG9XKh7x0lkDtzBwCNM24UE6/oytUNU3dIT42qVmj
woqri3owJ8Xp9zVyuAUkfbV299d3z7w5lpuHJ4nSLVwezK4WB7imVasU6OwcQ6yAo3vcA4cPT8vC
p6EshuwAqiIafKOfugNaRlDmr49+4QKdWzZUp+3ZzwwNiNM567HVakZdx0fZteUXx4j6hy6SobUf
UDPz/KyJDPMpROFu2iVUa01fQz3GLjAdcbWfRaXKNYbD+RPCDyIiQh2BujmZ4ekPkmgTB4FXJcek
t4ovmYpYNEI33bSzc87R9dlf2lg6lEicVGZg0zJSjwCTN2jWp0dYVMHwCMNBR3BeiMFbK/5cHgnq
JboAM35jnvUfDyN3dJCiscWsQtMetxXIWfkrk0q11lW5tHzEytTvgBbw98VdhIB7UztKCrhHz57U
ISq/KZ38AXPKCVe2zqUpwTiihT8fBCohp1PKAoX+W2sBm3D0PtsZkdeiFUJfYM0F49Idb6CQyREB
zYMm3OlAuQ0OvnA4lnEUOeOrV/ZZ/F2gkZz4lRNV8VOKhmSAHZhaIxulyPBZ9naw5qd96YH/81cs
HnjV6FQdyERylKjA3HRu5o6ICk/uVvbCvEOpSL8HWdF2KynXpWHny8HBXHRWq5+/wh8bJ6GJayFH
lRyRaS/SbRiG5i1O2eo7OCsBGw6dIQXBs2ZSVu6lSxvJRBp+rs7AwFj2DOK2j0qr1pNjDD7+HjAl
8Yvu9JDusJOx1yDlF0ejjv67BAEcdxGxetGIQ2U/JEcEm7MdumHemxejLh03Q/x2/dBf2k7c7rNI
EPh8+kunK4qMW21iu5NgmYSEWFjqQ4VWFsFwsgmb0NI3jWMAwq3SFNm/ULTORtUi0329/isuTRjB
4zkhISUBt3/6K4SGoUSHF9bRDfA/36hDrFUvZR73jm90peGsZCOXnjYEYOhdQ4UnHVlMWscdSvYZ
T2hFoednZ6lf+lZXHpNY2p/BdK+JN16e3f8Pt9i1YW2O2pTnEWtspGI31AB+X6ppAl5BchuvvWKX
DsnvktKMGp9jntPFzBvp6kIrw6PdmmX2kOtq0KQUzVQZH0TiKf84Qd1bu0gRdvUfjslcogDQwftx
VjrjGRwHaFHA9S27f+26EoF/T6myrVuo7n+I9WnhAWim/cqbtfiIcuzB3grGQtSq37ihZt3XVav6
wPSjbeQMzl83sGe6hQp2Gx1X6yw2UMx4LOxUCY+TaRbDNsrt0NsqUxv+NbQYTAwbkyueEILS8+nn
c3oJ3l5pk2MjUbJLhMjnoouS5jX6fXqrr0zr0lmg9AKycJZtoeJ5OpyXd3nQ1oTrA/2n0R8m0/qu
jKWxQzMl+TINxurbcek4gNMG0OjyJBOZn45opBRDbUAixyIPu33WRV61UdJS/qIkg33r398sMxx1
7qrxYC6JbFUQhaUDxP8Y6YbIdzaS8SPOEUom/XLAN/76aBcXEwgVHRH62GdoTbuxEMOLnejY06J4
jN2mekSrP9mCwoHDHasxseLfj0j5EWQTF5pO1nu6mBrsnDFpyW+csi6w25a/LBGk+CO1/U7ru2hl
OS9N8I/hli+TsG2UdmMzOpZW2W+LaSCNw512R34c/5qoJvz8L9ObuXDw7YH3LwK4Fp3FSTEUPl/q
2P8ChHu0RrwSNkVrj35QWd3Ky3Bpb9IepGpMsAhya3Gp1HYQ1xqNhWNnF9q4qZR6fG9SGXgHIn3j
9vrkLiU7HAGLgJHeErWZ02+nYwrf91QsjplWqzudmh8OapZxb0eqp/iu0ZRI7aueP9W68v360Je+
I8VPiMS4XRK3LrYNOoSZKjolPY7S+JYpA8ozdtik96Y26I8yVLOv18e79CZR62RhuWGotS7GS9O8
sQplgJ7h2PVPSquy2OZligeLXRo3hLPejRcIfdpdH/bS56TkxV+zEtcZZxqfZJhtTguQsh3026Gn
ELURNiQmLJ6UfOVsXBxsFjia0dozAf70c0qo9k2oRhkota45woDmhFhO1+6EY7bD/j/MDCwqmQCQ
MSDEp4NlalzIxMqyYxpClWikl7+4SkbDqJndAq+PdfHjzfg7IDOg+5cMx3wI86kTWnpE7r+ebhw3
nb7bVVR8wl7cwgooRUtF70J9jfF8cZOiwwj4ApGqs47oMDhOQkpMQprU4ptZIgxIIDsdptjo9Zuc
wrqzsl+WJxL0JBXqWXyawAkBaf10VbXEMFrRDcZLlXjhDvV0e2Mbter6wjCqG2Rc4YhNqKj/UvBt
vbm+yr81yv+sfcyDz0xchAzoyZ3ZtptQctOmCfQXzcPdAWVSLw3qTeOy9rcjZmTGGyS8/jA4laE+
ItBZPHqoRGZ+Cu71PozoWuxCS/6O7BQrf0yarn9OU/AcK/t8+Vnm38kLDTmcMuPMEF8sUmhNQVUg
siNGR/2iFwG5ApXtdpMrSlZshSvWkpTzzzIjMQGewLiaXRMWI+KGrGp5JvQX3Van8LktxuZzpCvZ
uB2cTpMImKnaN/zsovDWcBrzy/UPMx+l0+8yA7GZLHxEbswl2WSUnVHRBtNfWmLDXTNo1g8nsLqN
UqjmjYLn6xb9RG/fZGjQgk+dVvbF+XIDHjNJ0OagkCbxIkBjliYCJpPxElax3HVlBdPWyvXPHs50
Gnq+pvzbW3Oe6gwIIgFlP54FaJgUtV6g4E0RxCE2gqljIrRdJsiPmnGtr4Txy8vl92BYa3KQWWS6
Jae7aRzpEzQ8ewA0o8B9GugS/UKvmE4xDKPhcVTT6D2X8u9Fg+YqjcafmdzsLoNQljRRcvbaiwK9
5ENRXBRsJfZyd3RM8jX+3qU50uWf7QIA2GOJcDpHHTnkXkK4eakaPRQwhxTlxe4C9RmXp7DaRMiN
bUtgLSuh/VlrYl5brmsGREjhXDJCj2Jb6GVgvgBk8HDuNXkaRNs61QZcx7Atirz5t0HoHBVUJd4V
yAHsECDTv10/P5d/BhiT2YKC1FBbfGKlRIx/UBzzpTOwq1cHI93b2A5ieBEWyr0mI/vOTsbqxxjF
7lPTlAHKh/GaIs5ZbZfFmFsi3Owc0xkdfPoRKJrLsoaUykdo2vpWG4GRHKrOCL0d9y2c8k5E9qcp
HewC4aUUsXCv76f5QomyG4Qy6/Hl+rpcONgzI8/lcCPJB+v89AeZwiyyVKTmSw3t+k4VcbTHBVLf
JY6XPsigWuuDLuMTaqAAiLm7cbMCYLhEYEcJklKp1QafphrxG5iAefVVhRPsF8INxMpLen5pAmLk
fM2IZdcyly+pF6SRUulV+qINVdE+w32ejAPqbN3WsJUo39UujbptEdX1N9ueIAyqHU4Lfxm4ICrM
8FwrNBNm3ZTFuyGN0VJKayxfyrbJP/g97YZOLLbyaZkTR0CJ1u/ToB83f/lhuafZ7dA++AHUyhZJ
hMaj1IV9Y7ymwGmKvYdZMeKet5Ymq2ZfYcSzMs2zjURlkqoEHs2zcRSh5+lGKnGVHadYD17KdIiC
W2m0xbtZVfQbsSlp5C41h2mlSHFxSBZ0Jl9ygy6bUAVQELwBXO+FjLdqb6Eix4c6c7yCYn4x9Ad1
ss10ZVnPhFw5vgSgNoVCYkKSefN0nhGsEy8r8/A1A4huI+avFuKIQ4A7vQ/NYCZb0Whec6fXXvbo
oLY37lB1wc8V08h8uK1lLeod7ZpoDVZ6ttfR0p85Ig5tZw7XMjyhXGtVCJx5L7kj28+p6PMjZgMu
evdN3JjPXZ2q32uAa9lLAZp+5+VOvIKpu/A5aDtSM6LkRo1KXWz0TstruEVj+NolSn+nh7H+LShx
enKlCNNNSgPNXNlz8//xJChizsg5z8ZwdL7QIzr9FkOAOy3sNe8Fc89JuS+NLL/NKtflNA9e689i
UOY2ivMo3ZBTYNF4/Yid3WVzRoAKFq1JqnJ0ik+HzzSUoKD7x69RLYNk36dOdmgqYP0Hq0OA6vpg
53OlHTjPk6YY+d1S5a4zACUFfZ2+JooibyuAD++TVRv/oBoH48rDtdUrSwTlcg+V+OtDn7+d8zed
sSOgGXgplmMjMuWEDq5VrwmyHF/woDMP2liqt7JXxDc7skq8VOJ4IwNFhDh3xr8GXBNWDvuFgweT
0QX7OivcAIdfHLzCxlseV1DnxWiGEOucypDyLR5CxXp2sxGtWhw8iV5iNF3xtMcVLrgxlSIdfK3u
k2Iz6pH+IHp9mla2/W/N4NNdSJ0NxBh+cQDxzjSxClCyReemHlEcT/tOaopVb3GDcTo/E7DPMah1
x+BQRaHagrxpYmqoStfsIluE4Y2LcTheE0kfJBvSwgT3k3LIv6ojwMI7S7MUEwuKEYu2RFO9fQtv
4hcWPt0nicXpBOuMK3AT2Gpd7aJKJh8rX36u/iznBr7ZAz1EOxZv6NMtniTppDmy44QhTSx2cWg4
GxuzuFvJNYNmaxziRauZyAjTRrrPRn2ccfPpg6N2a5S/s/gVDBM/ZC41UJZGLOX0p7Q8O46NcufL
mBpWfoMnc/gltDXh7Bq1Dzs/d90CNJUtkrfri3BhYB41RNtByZGLLMUZbIxay4Ar6MWzhIZpuJ6F
xxivnO6AZ+WwQeSxe4/CSFljx51fL0Rkc2MBltCMIV1U5rgIjKTKhvBVSkvLfXXU6g1OZrXmW9qQ
rMDEziPT2QIaIzGQUjM9dZnhuRVsiA5zy9c2y8KfUeA06UF2iSGfe6X3rN2IVv3sSg468iGXTVS+
4eyhVFtDS2tj26i1snKuLt06pCvzczb7jp2VspQwlGbd2dFr3BfOZ+D99lNbqsggwyfFDFjGNUi9
dLjNczOQOGl1g99bkTxc//q/WziLI/Bbovl3xYF2yOIItHWEeYAMvZdeaYvq1oyVyfXxCNZxqcdW
YtrlQGKxdolTgZtP51jH0Gpw36nMLGlvhlIpgs+BMcrAV8xs/En9Dwtq16udZyCm+SeYz1GOdpba
1ZtgHIq3EXEFa+OaoyWfsIgY0Xky8/BxgjTy02kJPBARKIwH4WE0tg9TI4nfXDVuo41iNy6+QRZe
DtvKTfE4xIsvsO80TWQ7qw1jsY8qJR43QZ242sEqpXJoMxcLTytAcQLxSDXwtqiwl/GPRIvqGzqi
2L6nyWgkSC+x7+lZNI27Z8c2ke8BUNXuW69PVLRlx+JTPSbd+CCBP/bbtlSi+k7VJtX4DmbeHO8a
aerjbvAGGyfnyC3xSIvr6dksecMqr9A8P06T+PP1j/c7q1t+PMwYeTlom1O8W0TBAGhAAVBQf5Fm
Mf47Fn09HSJXsUGZ4t9lbkpshFt/GGXKBdK4efuh85SFfpsgqrUHGC86X3S1fDJxCwv9zi3bH5gi
1fEmDeArrAQUv1mUi59LAQLE0YzXxOlu8XPBynWpFnrKSzQVebcN28LA1Bv9NpWxrSi67/Quq59D
8A7uQUHJRuAT35PJNHnQmcgxhh1JlejhQ/vK0Krmjq3d3kBXQaFx6g3tYwpU9oGRqdV3ekLpm5Or
ibnDckodtprEBmNXTnr+bFW9jT1SalsM3ORJ4+NgRW3VQyIDUUkPnfDbrGa9fKRdxnonjXxV13eO
3paLAYKQHBEg4fz2n174KgUZtYq94CXOKcp956HD+xr6Og+pL+RYmceiANjnu/1YqE+OkN6dF6tK
eYfNnNpbmwB6wV1J1Wcthz0PdFGV8CCBkjjrtLYXF7MtHbO0R6N4TaPaE8+GiKZviSm6+ElgDnuD
DnKz8g6fj0g1duZmIJGA+c2ydhMNhqzK1Mtf47DRVVzldQKa3OmEHzbjSz9C679+cC4NiCw91x0d
S2rR87//A+OiR0Jz9KCpXnO7d294AXEIH9ss/rcKhEAHpQmq5ub6kOfPrIPrp0VxE7TZeeU5C5Xc
m7S2esXYsrF8M3e+NZkxabDPi2RjtDnuP0JBUf36sOd5E/ENOSt/A/5+Flbk5aC4VuwUrz1wbOcp
FnpXbhJvqP+1sLR9GwABTR5efp0BmNVSOjvxLb0V7d8vOCee7A1M1dwpXuypzuliXRDBvOJLgTRS
o1o77sPom20GlV/WZbUSTl/4wBD8aUfBK0WieZm7IBfZK1gLoAKHa/0hL4N/vALTJRzPmkMcFdHr
9VW+8JgzNfo2bJtZ2W+ZNheo4PfjaNSvAeQCbZ+Mkav5LvaYAUGyMe4F8Ua0I8bR9PuOejKPUldm
8SvKoDLdXv8xl+buUfWi9e9qCLUtIkkVXW6sizvxGgZBfwj1qXowUs1A7CAon3Ma5Guw3N9srdOr
zGFbE0NyirF6WM6+gengUZ8vXu3YbMptEKnWBwWywbuZKnRc/UTMsjFjEzK0irV97JMzl88qvjWF
T7zby42e1C7GjWqhGJiMas6h9AZsarClTEmxa8Ostk1YqOCW2smQxAyeHW0CtzW+AV5Ku30k1CLy
excTxK2SlI31yRscc+UBu3CG2b9U+IDOWxynOaT949rwzEQxBltmrzWMrnfakPY+y+lxKonR31XV
lN7y7t1e/5oXEsMZlkqETqgIC2pZUsx1dEBEMDmv9KmLVz6n2Dr6YPxT90I/2EqTfNWjRO4BQ7LS
IfTbu1rTFH2DYnOb+2GkjX99tugS6bRFebNmM6fF/oLMGDsN/IjXMNbSwhcA6XZ5HQfDTptc/aFK
cVZZWfjzLT2Xk2Ed0MCY+3eLwCGKqz5NutR5hT5cKDh+YijGIoyf40RNtY0nxbASWp1nJ4wIYoCD
BIgNUs3pp+7x8HYzuAavKVrc36JYmhv0qmLbF3XR7a5/4v8lgZ4cIHBcwLHn92/WJVnirAIrrQny
Io9b2pna75Epm87GADLLkg/KMM3Q7MMp6lBALWWs74eiTzFJDKM2ND9zsjPviL+J0gDMMnGmvMcH
S8HWN2iS7MYqkQz4yXlrbETYk87dlmnvht+lHiTYoQVTbG2SqbTFzRAV4R0oBZE8qK4k3sLfc8BT
M+/N91Aaofk0+wKmfmVloWQhtKQ1UDEhXCYm0auROL+jfAcQzXSV8Q4Qi/6oh4AS2g3KHip2sKbV
6mSUo6d/VsjReAiqaHgnx+2mfQYALd9YuRHssWkXvW+pok19JQmcr05ndE9zQJ/eCDux9hibRnJb
J1R+tz3nMZulKD3XDxXwx+Om98xC/dzWhlT9dJaI2FS9mOjd156zyyyv+4hMJcm3rlWqz7ns1Tdt
sLTR9q3C7ILbJCmr4MGOQlcniNesl9wNmgJ7mkz7ahVpM/o1irmfknLozW0+GY3YlobUfxKPWsaX
gmNY3pehZcZ+l071xxRV4rtoKZ8dWlVr7jnPiuInyHxMfpqWY/wuShquRg+EQuR5/RKbYT1u6CMF
r3lKQcoBO5pu8o4y3bass+Yej68y2cT14LzaOMp+CcK+e0+dNPjRpQD5farvRX7b6WF4rLzc+0lp
Ugt2EFfq8K0oaXNu8pQ8wM/KpDE2WMjL7KkwuqB/StS+/HCkQxaF/g7lX/gPaFgoGWbYftTqY3gY
qRdWW5g2qsT5tGg+prES7n2kRUntW4qrx74N1CTakySG5qM7BdJ7cTClj3C1zW00Osb+M+XOMtk3
plfcE6a5HoARHKR5FaIu3ozxWL/YUyHlDs5JKP0EDdeK5Gy+ABxPaRxfVVrvH8txyu9tpffpE5OK
ttPYue1u6oPoLsDCVffNXm37t9G10247Tc047IBt1T8rkMUN4Z7aT5syALnyuaV7qOPfW+LJanaN
5rwHrgg+epQolLeWwnZ376pIkW+cqg0iRCrCOKMgM3ZiG9ToNW+qKldN6XuTJdnmdNu+C0k7ZNPQ
PMx3iUJExfEKKySxYolaG4pD+MUlQ6SRi3lVp/oxJTh1k6g19pe23mnHDjpm/02ralN/DuGftG8G
y3+kglN2H2bkeHieYIurl7dRmPUPaqeJ8p+wx6D7hVbshHNCL6p+p4Qo6f9AFijpf8HlNu2nBlOm
aZ+beTH6le3Ku1KNvcGfslkgRVGxz7LSxnuuzEBY92ko1OG+zTqFiBxG0bDpx56saRtAMn6acOPK
7/gPs52c1fTsDXY/lCczYqXZhZBY4cYNyDi/5FYabSa6Y/I2m2p4u5OU4+RnGFyoPjpJk7MdJ7N2
XjF2CUu+b9q4WyVXm24jRd0/iwkNtVvSH+Vgd4nlHaKiKpOtDG0sxeMWacN94ck0v9frbMQRL4RL
e2tP3ji9d2bliSfmG5SfkyQZyCYzgVmLVuv2J1PKUNuZucx/SgVP85Wn8ixg4NUGxjGDGmi70wQ/
fUUMyiVVqvbjqxrq1kuAGxYCZey/LewM2d+hw6jFhyAL0jVAw9nzRaMKZjYEG8JthJ7nf/9HpKKa
Xuh2JHivdlYo/6Zl+C4pWcRbXQtWSb5njzOCNCAjyWTxbIBYvExkAV6FVma4rwVCTfuymvKPiNSm
9oPRsl51KcaVAPc82qYhQZtqnpkBB27ppDpRWcrsWsfjHNvBHRgl9Qk2ZPFvG9nakyaa4U61G+Og
TVY3buDEB7U/dObx+qu9zKxocs/agSRV8x+YTKdLHNPlnHXC8zcUHkrdNxDV3WgANz+UMkv2Qk1I
pabMEgPu3T2WQiJv/7olBQIOiVtq17A10FpZrHxeQiGAZpW9aYDsgz3mHcNPJWvpUqSCh/cuoimw
kk+eF1Ih36AugXo4WdWc75xOW4NPjKpKPbw2Rlz6mYX/eOLU4WPd1MQGXqVVTz2qxu52bLLmo0LB
B5E1c4wITSj2/m1cOJvKgTok1yEYBRR8+mOSwKRiqBfDKzhqazMmmtwMipSmr1rSefGkEq7APS6c
q5k/oc1YIVAFS92KIlahnrbG+Ip5xuT3dWTd5Ebaf0HgOPBWcubl5TFvsFmliLI10HH3DEyRuEoQ
umH51qLQFW49Q3oYGtVh+uw5iXyIWiE+0YBcgwPPm+bPWJRhYcPQdZx1UuiKLML7qK+6UQi9enMl
EnnPQVGwnziIzdfJiMJDFXZluM0L8q1HA2f7r9dP1XKB59E52NDWyLBwXlhsL6K7oKvwA3qjCIRt
aV6Uzkua6d2t3XT4pl8fbHlz6XOHG7YR4EcDIPlSq8iZ0sSw09R503upDhtqU5EPbnFwd/TR9A8z
rKI1cPdZO41WPmn5b7Yny3xGBsL/HNKl8Or3XDFwIfRzdbQMH8oZCizUgPLwBnQkzPJSHYjViecn
bwtgxvgoQ53Wp4CEMW6GBjzojjxb7fxwSNxkH7BIDxZEAh5YI1SaTZS7wyMZduftUXXFG1aWSRa+
8SCpo98F+BP6GcKja6In55uW6YHrJnWij8vynp7INgninmxGvkuMFV5ntOKDIEN4T+UwbpShse+H
OI1+Xf+OZ7BOBqSHNMs+Ue9B93Z5EbahW01uUb4D5RbVJhdBHm4gaYf3IVxt6zaysmHrdkke7vNR
WM6dq1XdTdUowjgYvdJVvma3Y3UgoR1uvJE450YfFTmslInm5/70aM2aY1xVxLcoiC7L9bEFJCat
G/1tFBBZ9ynVEnkwMqmvXIvnh2imR7CsZOEUG5dapRpq61ScDf2tq5F93heT868F5gzxGSiFa8C7
S5PiOmQ+JLEc3+WJzdPKbFAhe1MKJd7SYiuiW2cy6nHl5bk0qT/HWdQAWldLsl7F75lsoHY3pQcS
wS+6Brsk+j5Aya7vqUvDzQJ7sCKwtzlre1eDcKrBnYy3mP43QVsV31tWnP1QoxQRk+tjnS8hpW+k
ZeeblyGXAIQY6RUninVyjSDtv/VKFdh+R13z8/Vhzqc0K1fMckucT4fo8PRs1rWqi4Qu8ns41FpJ
sCInHk66bZs4EfrH9cHOnpGZ3sz2+61PQZCyKKDYZthqbp3G70jAtAIqV+F9kPphkum25vgATix+
h1Bb/ZqQq1mTDTq7hebBgSCiuUXflxf7dKbABYwppSLxTt6E2I2noze+LWLX8xMsOoKDrNLiVkOJ
ZqVYd2nSuNoQAwOHI0JY3H6xW1hx44jkPZIioJmDDT3WNW34PiVT9Y5AJIl936p27JtWbf/1cwaE
gUIKIDzs60DdLkZ3JkAsRlVn73lCudTo02LjDIXy3Wzq6raNmrWq3Nl+mscjuGbTAu/Fm+l0lUF3
BjD0puwdtz9XuYt6La/2Qxtk4GdSNL2213fU2SkBWzmDrxA8R3jKWPq76LZwdIKv7n0SoUTFMM3N
f72pGlYO4+/6+MktDVlnRiwTWqo2CKhFUGli8cRLm4/vbkyB5J8cMK2znWo3TLaJ6NpHO6OWdqO3
thfsDFpXVFl7u67rA9Z9413mxIioZXbfTDdBbEl7K61qdHdpFzR4Q0xyFNNdbdeZeHeRSrkpVVVo
PojsNt+k3QQDWOgKeb0vC3J6edAhBVOkqQr7c9mK5HsEAWbNQPPsQxp0wTAFIKafYRLLbokglnNk
ELXvk6044DEG56iNbnSo7VasZMTnQ0EGoqAKqxTy3hnqoUcLvLcIgN4xe5TvUZR6+qaPm9d2ADa7
v75hzmOt356p6gzOAd9Fsfp0g4K4jUkedfHeTq4VHYKhyW6cfrZaMoNYil+eKpNmRrhM1iEy2uoN
zP9E5Ry5GXK5oMlLgLvTFBVbtXGUl1HNa33j4H4DbKALzWqHwtP0IwldehGN3eq/LOK1G7oHY7VX
ZNqYfqJETf1cYxmcryBazq6a2YEZLikVJEBDEGlO58YRF2ls5+275jRdt9Hw78ZitWo/DTrCnqPu
VDvTyNGKpO68El7My3Z6QPh6mClwEqmRn8XoSGjXYVCP7XsVUc3baFlF69wccrPdCKzTmkMehdOa
HcnZlT6fRtqHUIfAywCVOp1vW7s8kpUu37Vaa4cDkl0FqJQqwQCYcK1/KvA732dN+tdPCePSQMRV
j2hgln4/HVfgFBUj0Ni960aTTD5fVb2LjOnWhaHzrSNDjokd9TXhtLNjMkeHWHTRsFVhLy4bHl00
iEQitPBetFQ1/cIDyOF7nZLl+6B3slXjz/lpOPmkjAd8BH1KHg+u9cUsQRuBayvG6PMIWv0ej6fa
16I+eaDW9xiL8mCbsfbcJE3zRKnOummZ8lMt+jXHxMVHBvxGn1r9H87Oq7dxJU3Dv4gAc7ilsu1O
Pu0juW8I2+1mzpm/fp/ywWJblCDCixn4YhqYUgVWfeENFMsEHgDM6uwFqwtJlqZBNp+LMPwT9Xp+
L+s5DeMU6fq1NXTNvwIQ+/32NTE7zv8NigA9zzbx6wXeoVPGRJfT1nzuhl7e63IA9KmfpuERJJYO
Dyj2l56YWenovxEdcB/ArYDtzI0hkanFXhA+znNW1VO1yXgSqIP3UPxiS/G+mp7exCstMrArKqj3
rmRayAuFjNn18fETmCp4U8omkAhmG95qZYPTE5PGxTXZgbYE0+0w1EAtZ40okeKmoZatx8HI9reX
+0M95a+z9jE0TwBtPMDmPDizW5nqCXBSKhvP4UC4+yXKOBGPQaIbuMXHgA82QzbE1dda8bTVaLa2
tukI5XpoBUrwNTcGNTigfS3tO3Ab05/KzwglXbkxs3Bb15YyvA1637Tc3E2gPE5t79j0f2TroQfn
s/ThXJ4dQA24owgHAzKtOSgcN/ZWsvKEZSSgdSOjbSI3GPSkpqwfx1+V1ssWLt/Ls8OIIJVRd4XE
SCf2/D4yfd1TGskwnjsAeys8Uxsoo824bYI0vXMSVdnXmjzuYNMZu4SGygJscXYxsXl8okiPoc8A
fFOdDy/ndOT7xDOfnS5od6qdN2sf54atHwzT9vZBmZcaxVjQ8ijSoLdGKWyeLgeFPo3eUJjPZl8R
F7VGOxwaR0H0Jy9NvVnT7klWjdwqXywnz5x9w+e2UQEgoiIFV8Df3f49l5cTP8eC7sL1CIxnfm5h
qOtdMirmczmq3Y/A9EowyWOyRRFIcScrlHcYYi0Jvl9Z748Ft4WtikWUdr7dgy3FYVg05rOnttbO
zOX+NYKyq6xqL9d/3Z7g9bGAAFMQo44/L+SPnkkvM4rNZyVXo3/7MRrdTB2jQ42w48LeXl4/Ym8F
TQz0NSYns4u+dIxMktj55wRRTBeyMKJ+vlqtxjg/hAYBrj+1aMjx9i6c3+sDU44AekzoN59jwEuu
6p1hPkt97ayHsMv2FmQRN8vogRVtvun66sUDkLxw335gYM5vPRUGpCxEOehcELadb6TRtaGho7n6
Sx8Mq/jZpYGjuBrVvCdNbuUEjGlkG9sx1Xp9W6a0wtacrVhZC//K9F4PlIYD36Ost6s7LdpoEpTZ
havlygdH0ir4vxYfOLbQ4oD81TUKczzW8hRsCVj7X56XxFuji4KVhlT0OvaN0QV2oK90bFTc0h+S
FUwFZxcVtbmQ6V0eREShYdmIbA/Zx3nluwnlusWsz37Gsiu4U5pu+E53QXqhoyh9EnfPJSMqv9hH
cOI/NNbP5zxqCdqReeg9x8jj3nuKVh28wIgAK8vSv5PSQOIbUJi8/aVdPhu6EMeHiA6QCGGK2SUe
Tb6VTGYX/qpUTXqso9h5bj1c0Vwv0Nt1UbXD788PCI2cggyFP3pVs9Nnp3kf+Ajd/epqYzyqnlpv
nEoF7R8r46lt5IXiz7wg+7GqtOcESY+SLNIi56taJBGtcstCZje0C/OfHMBBsVIaUAP3SSCHrlRE
xkZK1N81bLr7SkuDxh2tRoFGYnsIVtRxtLP7sE3AejRRd8L/fFpYksvrnJoFygcmDSQaDfMIaHSG
UQu92n72KqoluUHghX9ssvbxEnjTU9GxCyIemNsbceVow2wBAYMYPN3SOdFdwiBg0kaTUbUpPCDP
oT5MzmCcZCmqlyQAL+86zhaxHRQDuA/k2+ebICVGlJCqRL9kK4xWZZ13O5yOEjcrLV8IoLSPI4DU
lY+wwML1fjlLRgOqBviSPs6FyXrRBBQ7aNL+mqbc0lwlohTV4zoBHifVl1oqVw4bo1GBJh82DIEY
mM0zi6x27Ov4V04ZV11lTTngpahnafldiqys2egNCP41hT96/QnoJ+sFVNAAxKEaPOCunvxHBqBo
3Y9FV46bIHHsiIZFzTn95OYLvz5I+GjtyFBe5ulNiAAHdZYmeA1HHp0V9ZxkTZQ8ehvba5qftwe7
2H0RqQj7MNpM9JlM8e9/XeZTnFZGHznBa6p68UNnxsnOTlNjJ7E8WGxJ2lNlhg9a3S2ZD1xcbkLa
U3i1I9GK+uTcJjhARDRNoTW+RLwPL5maTPddVww/cKMfXiIzthY+qevjCaVCchnkb2YTRe1ay/Uh
Vl8o2GR7NXGkY4fW+SZrW9JYX5GThRrWtQEdNhF8IDkRBfXzlcWbuw+BO+ovo1zYL1M3mN8zOLMU
icJsraGxt/AcziGgog8KuoI2Px0djvicKjApMkZbhiq92WnVmuu8LxsyHqQHDpXnhNk9EP2ke00o
yBrSAWRMkz+Gtdk0/2TaWPrbUJu6skLMZRjrhXCKeJzJnsU1qHEK/AGPKNjMi7imlv2oaoa0e0O4
JZDMterUyMdCjK5Da9UPmW14D3bTxDtfsrGl1isKg1C1a5I7KTIC52uBI/lar+zMWiP7kfZfm6K1
QzezdLneV0iZZ4dB8kGhJdmQyXdkyIqxn+pQD/fVqMjdtoeMJ50arx1oZLSFlmzstgneNGKFwCV2
JjrvOyWEz5CkNZU6Cd4ker5moVVgzjLY+U+27UvjiYqk9awZJMZfFD3Un8lPouRt0ju/3UROllDk
S8fkNWgAyLlFZtlHqXCCeuf4NOUZYxiD76VaUapoCtQdk5Uhk4x4azhIUNNxxjHCRyuK2keP7sCw
hzmV/qP7GC250kSBZT3ihhSspXgo7ke1UX9OTt0ov8Z0cio3p9wdfeu6aLjHVh3W1ITeXLIx495M
UZMfZPlgD1i9wdimVNmva1OLHpxi8Ow73bc1DD18qWo2KLzEgudUOA0VrDEo36HWyGQTpVINa3NS
88co7ifd7ZUwTh7skYIY2+d4T4bVYpNSK7nASZqxfhztHpZ3iFZKvcPrR3rw0nRwVuhJ5lR3yzGQ
+02rl3RaNiYmYFawp/8R2DQIIuU0SZGsv8UBYjtbfJ/yYeuUkvZHD70pTwGA206br81+DI2let7F
tSg0dUxuReJbPH8/HpO/rkV0f+QwpQf+JuwQdkHSt9tQb/ytyKrdCrTzWirDcg1KPl5IAS5GpjMO
2wclChrUYEdmMVFuonuUjp3+2+yx59uqbS35a4Gn/9E4Xf5UIUSKNLfVJLmzawI/XtQwuCgdEHgA
0aepIdTyCfLP760xHUIjTTP/TzMOpv9Dsxv7JPXKRCCWVt96jI6j+6lEpiIK2lR0G5aAWxchlyPY
GFz9AnFhUms7/wEg/5SMxCV+JbxXdqGd6v66yMYMawDJ+iph0YZeeu0UzidfCKqJqJMRcBNyi6B7
Fv0mdtkMRSWbr6MkmdtyGstDodrFLkFk8tGhE7cUeemzSxFJDCAlWFGZFLgQuZu9EG3iT7YH/+EV
PSFrurdGGJSSeKM/J6VHcZi1hLOOSoDILOdSesAhi4lX1nmlUkRPcai7n0bup+9q0RqfrPp/jEXY
QrGQYquMjcj55qmj7o2h2nuvcp5P+6iemju43vKK8GlclV215Mo9R/n9NyDKHhSm+VgIY84HTOww
SUInd16dxAh+WJ3TffPsYlx3ct8ckIK3fNQJqRmkVaEftLJ4QdJI2t8Ooi5SYrHChLH0AOgl89aL
5++v66LqlALQSeK8pmWrAvc1YceGRHhPQdONd/1o6xDdo/itH3zvXQ2m/ltiZHLqGqn8Sd32/9YD
pSiOkyDj2/P1yFp5mJrOeS0cuzUPTtdlldvR2vJR0QHtvdaUEld2mlY/sJvwf9xeicsjLRbi/0af
LYQx5KD3J8V7LVFAWMPFHf2VFtiL2z4Prj4WnIYLN6SoQcyZYsDLh95pahY8UeN/dKdStubUGDue
xv7eDJ1poY92bTxTpOGC7yHMU843OO/gIDvOaL8OvaH9VNPBXjvj2K86ydF/IWey1Meap0ZifkD6
iIz5aCk+iHX+60B1pTlAqfCd18SvjO/qUPnPWWAPhwn1uU/SHD9ODAA3Sg026RHR4/lYcUVEWKkh
YwWdNezy1kxQEQntCUS/5GS7LDG0p08fE7AXEGboAAH9mC8nSIDehn/lvUqe0uLqazLBrRzzlC/k
UvPXlHVkILFpQB2AOc+SvgJeCUYTk/day0W+yjPPeZm0QtqYYevtVZiqqzL3qp9RVNW721O8soMi
yxDuH7SoqN6cr6ra9FOol5XzqkB1d3aTjJ6/i6zItAGyl04LUcP8zfyYJy1j8Ah0AymnnI9mhmqD
CowvvSa6BG2BguyYuLVqBm9eISVEEUAhfM3xTrcneeWz4JIHVktlTOBJZrf9EOgmFWaD5fUq/y1u
8m5PqjgcpCGUNkbcLomwXBtPhbQotE/EmLP2Ls3ACv/wUXqVzEq6k4YOGn2ujslGssPoQWcV5IUD
dG0boSvSVyBPhSg620baTpHjeYr06pdT4K9hiXgrSTXRUskCrOFuL+eV25OxyJT49EWTc7aLidEH
cJ067zXTi1bd2LlenhRlmD5pTym+eIGIJt8Xch7mvMrsdBV2o5PlvVqp3x4mtR83MRqGd2Urew9W
OSWHapy8hUfy2hE1CAtI/gB8AQM8P6JD7gHGq1v/TSJTWOlJ1W8SLzP3QaCU+7Zo9S+FGka72yt6
OSh8OYqZTJdHgtv0fNDe6zCDkU3/DeFpWEypUXZ0iPy22dqDXz5kauUUbqB6+vr2uJc7KXRaiICo
a0E9mFvfUbGuBj+w+CbiRqtchEtVQhJKRn9uj3N5PLlAeSpYTkdooc9CSLONzLTO2+Bt6C3nQRvT
0UUd0nzUQQdtPj8UmAohFE5uwA8+X0rYTHEkt0HIUH36MEoq+LUUiQXoT8mnrxW4AzoXi8abS/41
m5WP7HMNoIxZ4WD0JZVq6TCMCp9CFzzgEZZvb8/syiHBCJPHgbeCu2yu4Au53IJ10YZvtYz5LD4+
zQnDqOSQOlF43wPAdsH4LBlozNMsFpEOikLbkgYGF9dsjoCsqkzPUBmR5b7faWrkrTU91dwQpvNX
KszNJpcG9d+AQtnGiVF8uT3naweH0EKUwjg2FOHOdxNx7dEqNSl8ozrXHXgmo5UOVubRmrrwcHuo
y0ubC4dKNhxzYUU1jy+M3O6MySzTt3qA77ORkYqJv9vNB5muCRvUVFXTDhbmd21QamF8aCSThDaz
Dz+FDInhdZ6/KX3l72QfTTjqQtoD4jLBHonCYeF2uzIedQISZyw8SeXmgUaGC22lk968aZVluGCg
IbEXfd2sYcLpfyLKxAsv/uUGileQhhSFPoqa83om8Lwo89sBqPGoTlsbLPdTF2rGqla6SV1YzCtj
kdOhqAeiQLz29vlhIYzIg74v4jfJo1Pwc4wr0n/P8VLpkAdm/vP2ebkYTeRxiCSgoyfav/OltKGx
FL0WNm9Y18m/mmRsXYUAlcdX0rr/x1iCDiCsJEQCN/sMoF8VCBmH7Zsm5wYoATPxNryJ2rqvpXCp
BXFxzwhCFCppPArMjDzxfBk7fCuq0lOHN+z26gfNC81VWfTGt6GLDp0TbUI1W/LEE7//77or0lG0
r0A2UgCQhb7u+ZB5AbEy8SP1TY5lwpfGyoS+PbXChbzvcs8o59NEEhIiVOnmhulO3NUdeZr61tCj
6N1BNf27AO907P5kZykKFOt0PimRYoPWhL7Ia/QhIPRXcqTUhhQorZP8ToxWc5MgM55kGWLMNCTW
dpTCDPK452z8WM1+3z6aF9UGiP5CXoALTYgeXkRoGr4xKcyb6g8lU/MlRLj1nsxqfCwj3btLKr//
Xcit9DPSleFO1yP7XzUd+4W1nts2C7VHYH+UOnDoQY1ujq4Jke/3ckjE75oGKngzmcLJ0Qhbv6Qu
huntXRLKyklytEl/kvQ0ABQ3aso+7Y0qpmacqi9NDK//kMhKLi+8pRcIBqIt8jpI7Ny5PCvzH6eF
QM4b9KbeSzvWHjvd014kkFYnKt5VukoUExo+1aNNSSZ6X0ZoGaL4JylIgPm5CCb07t8KJtNRNvHK
3Cxsn4hR/j454sfxSVjglzmpEF/OPwelQq2hUyb1XUYo6QsmTv4JcUEIU2pta9/6aJLATzYIALg9
5frUpTsBt6uDIr1v9KDHzUaHzLewn/OnQ/wooWxnfoBcLugAVkec2MWm8j6NyfBuQLr4YyRUVXV2
7VGNY3NpFURocb4KfKDUqCHGgq1GSeJ8FQakftIAbdz3KK/kwPX7rDFWPl7NbhnU/jckvTL5wQpG
2RXqbUhB8FQ/eqgeoDulpL+zkXhmG6jYiK5v78/lSlD6Fck6CZABjndWibCTHDWVVvF+xy3WN7GJ
ot2Ydf2DZ2Vo/kfV++3h5vcxlV566xBdOGokJPNapee0dYn8hP/u8wigYRvTEJGQ8KuKujngR9wh
QW4HC6s/v7w+BsUXlQo/sl5Ufs8X3xmboEBGzn/PJyCrjRboO1peDpJ1ufIdlr+yG4xaOaCC80kx
ZFHY5o6mrk2hG6jUHC/TT0FpGK3kvyPa0D8XjZ2vgyjU7mFmx2sMWfefXF3MlIUmMeJgZF4wzc4n
SqQkhyFU+nc+nDp1EeDJ3gatHeuV0wFTpq6lDa6BlMbCuMb8dDOuYB2zs4DfLwrCioJ+lgaF/r1K
+HTKzMzXvlN5xko2efc+e2IZjNamDHqF7SSEOJ9kAdmks7M2fgdaESL5kUCg3yQa1Y8sbKQN+nFV
8clgzAEwgbCwgBXDp7koLGlWGtEo79J3w/ezfeXZ9n06Zd5hCoGw3t7CK0vJUABweWhscWGcz05w
rhAmKNJ3uC7hJnUUaTsEKkQ3K6ZAsDCvi49fzAuSqcgwAdHPfRupQkaKJFXZO+jFYBVCZt23NKN2
49hJ39N8Wiq2XB0PVj7IF2og9txkU0YnRomUMH8PI8OvXavIy+Ygq4Nx72MFLrlFoWsL0MmLb19M
ka9BXDfgQ+c1wTigJy/FVvpuojDxw4vQq62wMHWRsAFwI9dq81DqRrwNCQuXgqYre0nRDEMzzo5I
/GZ7OaJ6H/menL0HLSIILhiWfF8jChzS6U7N77cPzpW1ZTDSEu5xYvk5sy7LtDBNcE16n7JY2+S6
2W6AFA67ztN8tEHUpW/+6ni8nLROBZZsvrCpitZDkQ75O9wnE7nRJEbKpUq/83Bl+5pnfqEdcLmY
0B+QtuK/pHLK/OyUQ2r5farE75PVy4+l35ZrCszjdwr5S9jxy5CTIEpQMcnTReR54StWgO8kWEre
fbssIHlMarI1E9s8Qv+KftjjlKNxJJcgpzrtG27SaOp0U7nQQrxcYH6E8FQ2CBfY2Fm1gqrkKEdj
zsdpTdHOiFEWyvVM+20NRbyvnfyzaB2h8U1ERF0Lv2MYmrN71dParmikKXuvR/0Fk4hm72s8XAUK
MCGp0vb2cb3cTqBhdGIpS2qArubM2lbtWgzvpPZdi3XvayhjWhpHTnjQte798yMJKQpqvGRL5DDn
N2rojMrYSFX37vVq8TCpTrDpOz/cpkFZ7W4PNYtugHWZtI7gjYDjRM54znYfpzqxIilV//hZru8K
pVY3VNX8fwt4iYfUFuo8gVwvkVaujiogZdxzkM7mJjJIbnl9EzTKHwgPur5p7FL9t9GbdgdCR3vT
CjU5thUs7c89HmKyQhabUQnv4bmJ8/tXSkhnFkS00qh/EN9WPNfMPO3R17LgR5DWnuJGcbVEoxWp
wl9B9H8jou5B61ncAfNyqDloVqb6mfYnGOgi+W0+/atGlrRQ5Zl9d/+NImYl2liEGuJF+WteKA7B
TM4U7U8DjuegJOgeKr0UdSsc26QAPXdfaT+HW2PIj+o8TxQpJvH27KGwh3ZwpFTX/qC32Q8b8Tfd
YUsJhSNsAUlNBBy3T+rs8/tvRG5voXkh6lmzy6XARRl4d6L/AYIYbmonMg9h0HZbqdOlze2hLteT
ZIs+AG0y/kNb7nw9294JBYMv8F3ZH6sRhNgUrg2MbtZkNSnUCa19/fSIiF6SEKMzDdV9nmwpvp33
BsgZ39Wj2rlrceqIyHodWMK6TOszbZeUPS8/QRwCWEeeeR58OAzncxy9KJdivasRDVMyWfrSQkRZ
qaU0/qkTREsMKfRfNNBw2cvtmYqA/vyLYDzeRWFqg6THHEjsxEaAK0iV+C6oT/mLP7TBwRgl29XK
wj/6aax879TBgr1W6/fYf1pLAgmX5wgTFLhOvJQWtIR5uNqoTmc2ch4hbGTogE8c3cO1FYW9SM+X
GCIXn79gzgNzEWNR9pqLfBZZ3ktozHU+/ZYxXYHYHpx1h15KsZBhXOwmA0Gy4fxAo+J7FP/+1w1g
9eUwVp08cGK9dIo3jlfr6jqBiln8yLgSTRdEXePftWpf5Au3zwcI92xLGZw4TlQO6VNwz50P7pUm
Qj9oF4Khgb40bieqiOp9kBT+9zDVjMFNbKuRwYYDNlyPUik7d4rnhSdYSFO+KiMfl9Uyy0eMrOM+
JQscFGKVyJVA9+vf81TCGSUqI6SYQMqa+abqHS98MSKU03+YFcaGd0YkoXuHCxVoQzi4I3GxMmRV
Wbge3NAQJT5U3F5RS85OQRroMehEq9LajTdVtpavKQJN8IUqLQlPt0/7lX0xIDbTNaJXCwF3dpNQ
US61ZNCQ5sNBtz5ktZd+0fQyXQVBkf0iERxOtW1XS8yAWQpB18gR7AwBLCC9Jo0435HOyBN0CVPV
dwMoRPWhR1mwWvVdreE8UXRWcgdXqr/3o7TA2okmyFIecXGDQoGh5kq+xGFUSGbOf4AJzQt6T68F
LubWzugCfG2oY4Pll1FbydpXND2MhVv7YtKMqbHQyOFQQOfiPh8TpPigoL3PmLqR/867yv+G2YhD
47Z37tRh0HcG6P6tOeCOcHuXr8yWqBtGN0+voGPM7lLSo9hwYpX21FiFe6vxy3jvq+rkPzahVusP
OVFwuhBrX5wseuQUoyhus8xcZOI3/fXFK77eRq1qWxEIXF13Gys2G5j7BvYXaY9JnVRIzpcKAIu3
cNV81NfOPncyGjCQgtkHkuTCPmm0utxJNRjsbiN3TXY3kE7W1apo0Ws9NmVCJzvXW6XZ20Osh83K
soHvPAxmmLXYPPU84Vsy6kndVrEdf8NJHr9spVKBoaN/3BZr22n0XSC8N9yuqCeBlw5TP3Kh8vrW
7yBOzHatEx7LB0sjWQ1WBj07795p+JpVV8osaPRxI9UTWoypHH41Y4os68Soq2KdAHL0F6LK+YMC
HIp2JaeOP4CA51jcmPhZJu9Rj73Trg0Vo0cE6sZ/bh+x+XbPB5mFeHHbNwi8B+pR+0dyPQkfBjf8
5iycqfk5ng8yK8Zh7JdQZffVI6mbqykrX7qrwoP9SWY+ZA7yNQHI+6huXOAgwVwKT5CqOJqJIp3G
PO2+Sohsruh1WRvYPvG+MLx0e3sB5xnyf6NSyqWqwedC2nP+wQxqrEwFBkxHXs/kMNDW3nda2N5D
BTcfZC2b/o1RydiXJIF3g5+kq3DMo+fbP2K2i+I3gC5h4uh2Ya845+rBbZDRaGmrI7qSrUvYUKyH
3k6e0QsZvmo4n6zBfHsLZYjZvfgxKNY4FuArauYEVecTV/SEwl2p1ccOZeZNDw16jXr7eAgC9SkY
2+lgJBSyMuDkq9uznR0nBhb9A25lHQF5Me/zgZ3ckFulzvsji9sfmlrzD94gS5uhkF/Swq4Pt4e7
nCdpLBV6GojQaahenQ+n+lHdgIPojg7d9L1lRqpbjvawzq1AW/taEv2oGzX9wVe6VAGdI3vFTEVb
WFZJLMmH5i0JOZqUZAib8Vh4TnfXTmm6tiTdIWpJlCfZk+Mt9RmhIlwaJjou9riuAyyRB+nTYh8f
v0SQUMlv0b+Ya+bBnC/hZzbD0RtG9b2hyLA3tCo61mVpLGzvRyvgr4fgY9Yi5gQdQpjLN32+4HEX
SibX6nh0usHJV1o4TS3mJ36Nhd1k8RomBUoMLlYNIZY1RjG9tp2iFC4cXDY/yJ3gqQLfmq5aipzf
tAIQ0zosBk26i9M+/WVgl01SriqZDih5bKgJtp7xdPvQzC7vjznA3ERrToToJCXnc7DtsdTVxhiO
rOkYuWOhSNhze+j30ZOsFiq7lx8EWSzBEG1pLiEe0PPBAqqpU+NYytGyQu8xUJCQ3kzp1LTrziJS
2JQq2qO72xMUH9n5JolKuWBJMEeBljof0/A7FJS1VjmmWE6voAh3a6UhEMckS0Zqu4I8kZUeLgox
8cqqwSXqc1VeVlhA7kXizgpTm5wFR4nwuq1t8Tz6wixVNfOHNKVr2Bey+SfEEOrx9oQv71jGA4NC
YYINhVV3PmHVq8Bg0mk6SqAMNqYVI53NoBtTqZyt5BcgRAJNWQiKruws4DBRzxJBGSjQ80FNamYS
1B/1WIRVtUOmGlxYmzZfjakpNhnHaeHbuzy2VLBANZBLc5pI+87HaxrsHKd01I4+xP5TPdUNFlZ+
q/wYh85YKptdO0JAKKjtcmy5UmaxhzlNiMDHtXa0skoJ9kXrNPjZdQ5Udu59r9jkTUerTu+jcqMk
qfU9DSUrWJjxxbZ+qE+jEiWEKwi45tuq6UUwAQU8VmpJgKdXk7Qb6eCvDD9HhRSF9OIrn1zx5fZp
unhUGJamA/oSFAwuGyKpZNi9YZT6MZu81jWVLoQHaDjqOook42hVXXdv1Vj52QjC7G8PfXGmHDGq
AtYXDDN/Zu82X7QkAaQyjkUWRr+SUIrunNGzfuiFmm36sFjS0bg6HkA+agiULLAyOj9T9jjYoyA1
HPVIz7i2qdqTXERR+NXu8mBXlcmSsvjlniKCQs5E3YsL4oLdG9HkVhBIMI8YbPdPQoX9m9Yp5lZS
qnINYqd7qtLMXFKouzIqJXWMPgXFV/Bhz+cZp1OfVG0gHcfQenIC31vlitKuU89EgKxstPdUbuql
ctvFB8sVrAtqObEn3NY5XQ2jskTvAlU62kmXviDCwjtIxeup6yxr4Um7PLJiKLJC4kzkrOesEDuW
9Qp3HOnomaF8X/RBsdPA4J8qzYn+6XW9XHUNHqDEqN4niRQfXUskMED18JfAYPbA5V3RKkMY+Cdt
9OPxMcFOF05c6k8viZx55crXJGOL5tuYu1mvIKX+6S8GMJNwsOOyEq/N+c6OZZTAlayCkx4V+R87
G9u7ARGqH7RTZGyy8LD+7LUP/xPFDS4I8HPIKM0G1KmB906hBicMGSAId2rw1A9F81wXqDFLMg5n
tyd45RR98MQFNoMM5gL636BuMcHQOI4F9mbETQQTK6mNjQJJdK6ghfW8NhxITqHdTWp40fxGFKv2
R83yjnWmxRujRGkbqrgnw4npk/Lza0n1m9uH8jDuRPPNw4x4rDHI8U+DopXKHstGfds0wtDDkCXV
gCZWlIdPLydDkhgRigG5nFeMihhcZ2KEWJsYbYoAZ9BJ/+DpOAwrkM+/b4915XalFAbQxLLRobpw
9QqQzNQstMdOVewU60hBej0De7Jrxiba4tr3/v8YjnWE/YaaAe29809BwuXZGLm2T2U7RZVbUz29
U6Oq2fqKMUluMA1LIsdXJ4gGCkA12EzWnGSA/HmLjU8SnBI1j5sVpgFhd1dHmaWuqymL6LUbUAM+
f0KFlbBId0ShcZ54dZjvTHFpSUcpSiT5S4m+IOogRTg2WwH+WXqSrzwdXG58fNx09GbnNYTCCesg
ddLg5KFvFKwwp5GyLfai0m6KhrL4UtTdlzjL8oW6zOV3SJWaeE98+wDf5i+zklYh2XMankA94/RT
aoGxyquBl1oZlz7Dq2MJLLBOe4YXSyzBX3VFNVfiKe7L8IT2tnowskbbYorQfpF0IFK3z+j1oYAe
ywymggE5H6pqcG7Vioppmfg+rYdcVjdeG5s/HBm7qU+fFNaQq/p/BxOv5l/zkvsCzybZDk5F1Pel
m1sd/QYfjpa0tyMIRrendnlQGA1yFvVo2tvAFc9HqySQx5LG1Aqn08cVmvLJysK1InOD2M6/0nYY
7zOui5+3h72yolRABOgXtga97tl7hKFDQD/KDE9h1IV7JWmd00CDYyMH0qLv5dWxRKYFHovqzhzd
UpiNavaBGp5apvXkFPgdJZ6lFW6UJ0tmeVfHEig9cbPQSlHPl7NUxyGtgCae0DTTH2gDS18SHCUA
CdVLmdy1oUDf0z2hxM2dMrs4nXJMCsWSgtMUYI7qlnUNU9Jo+9pf8TBYn2SgiHuEWdHzFWx42rCz
g4JJVtGqZhydKgi+380+f+oDU9qbSqv8DPu2fbx9QMT/3Vk1YDbcbHajmQcAAqPglPUTrm/wOVIe
n753ftm1WX5z/ELOf9Z9Ydh0R01lc3v0yyfibLLzjEYKW0p32EedkCvrqAeonWDdB98lLNVWnqIv
6bFdG49rkxeeL5/irfj3v775zPPsXuf9OzmV3d/HTiT949tWB1NqNF6qITWWpHavDijUQCCmQBeZ
+xfkjZpnPB/hqRsd7x95ULMvuUkzpsHL6oBIW7vQeLq2nQCgsdel9gCedbadjo72atcYBLwUlDW3
bsNOppMflD2KRWo27Z22lC08/IYpWgFAaD6HAvk4vcCvHGJDFBDBZZwvMEobDerN4gYv9B5/toL4
CcbYMc1kOnCNuiShcO3jRB2VKoRgM14Q7JNECrWgpnWcFFX3iN4KtQ5ND6OD6U/ZJxW2/pscgpJ8
MlSxlTnrZ7AdhL1sOTjlkle336qmKw9qXozFVxhqnzaV5yIQmEuhqUIK48wVQdNSU/rWd6JTmheJ
t0L9M4UDgcqKC8tjalyIqMkvRLfKlQpSmv817ZExVZX4YSARO9z+UK88X4I1QyNVZaFpap3va5Zl
SdclBR+OkpvGN82Hi4RFpOdse4+T7SodFM89pbUiW3im5/pUYtUJ5HikMMqAEzuHTHgNWsFJ28Sn
KIN9si69ZnzSTa9aoePn6HANmp6/QlIe3kVeHPEpz4gdGsP5Ok5t96VRofDfXg398tIEQ03RSUQQ
osFwvhpakVrCaC06ZamRjitsQ1HZx9d6SRT2yu0BrduixUPuLVqK5+P4Q9g7RjAlJ1UvBhJ0dPx2
EwA937URbnpvy9r6cXtmV+4PbkUSD7pCkOnmZUSVnjX/FKSnxE+9+3E0gUoEKa7m4Cam32HpICjp
KTV+8yja3R76ymTJXxEJJ8gEp3CRLphBFg+Tnp60LjuVtdwg/m4iluQnUvZjDMzFu/nKLgJvpAyN
zRnxytyYoJMxZ287h9WN0rbf5KXD4S2xNG0WjvCVmQEvEoZmQmMBC4TzbRxQWED4u0hPRQx2y43r
in51FdqlC7E8X+dmvSSnc9l/4poS+AM+HcrtgEbPh2wjzagQg0xPVejRV7c6E4dkCExUF/27Rs/C
PcW3ZjUlo26sRF9uFTtTRBteGp9ub+uVmwOWJGUnkVUL9Mf5L+lK1Z9G9vYUVKojUSqNcBfN+bZc
s7ZOoWxh36LF8icDC/SfMPTg5iTX/bCCOB81z8PWolo6Hks0dg59rld3EVRtA3Jt927Fjr/U85/v
sRhQUIKEMCWiIfNPdao63iJmSl9Ns++HyG8OeT9VUFX8rn1QBif8ZGQvBiSTF/0TkQcasx1Om9hP
pUil/4/sWrYP4EW9q60h1es6npY6e/NnVgwmsGS8RP9D2pn2xo1k6foXEZf7cjHoD2QukmyVJXlh
ur4QrrKL+77z188T7saMkiKS174zQKOrq8qREYw4ceKcd2FUnN6vlzOjMtjYQS/7wZJmyYFCat6+
SI4VRgetLrJlJwptLSbWdLQuuWzYiKu4F4A8JsNQFj/KWhvD86TMs/f61GhfrN6xD2GqTd3h9jYV
f+TrPFjMUFD50SAkJLwpj9RDpDhT0S0+viyLG5m0NRrZKN6NA09Er1x4wsvKmH+lbLOc+1g4x97+
Aetz8vMH0DOmGiyq+9YqSNRGVVVDlSg+8FMjd9Ve1V5yg2acFDr6X4PUJ0+D7mQfb4+6joH/HpV3
Kewu6qPr0xkuvTHgGqP4co18GrqDvLVceG97whYbX1S4T4lXKPnMm1renOutHVex7MN80Nuz0bUg
q/tJX+JznKjyp0Edzfp0e26bY4oqrDgewEtXOYvU5XYoO6Xq52rp9BiiJbThUZmu4uShD6jwuZTl
Sunr7VHfwEpYUtZTiLGICiJEoeuzoi3DSOVr1HxUzMqnSNbR7gyqvvBqsnD+a3TURz15UYZZj47N
NC7vMrUxdyAeGweW5vjPcr/Kmq93U6K1CvqkPUKKlZU1Xmubwb0c0dByjczcg++skwYxY2Cm4Hd5
sKI/s1roRZ+mGnaE5qfBvDgPsiLVh2pS33UOIlHHyXCo3bSaVb6HIbtXZNzYwAQIoekDu5mwuypw
xFXuVDSqdX+YtT5H8XBK9KPTheX97c+6sZm4uxHYoa7Bt11n40Wm1rxeNB2wkNE4D3GeYPnTRoF+
Gecl+Up/rHbubg+5uaxg20mIKAggWna9kZoUmOsQB0xtHMP53IYVLoed3Sm6G2DI/r5bnAwho0kP
Lhnw+p0cdyMgCtc9IElU4mgvrOJROC0F/Y2J+wXfx28VzLvmPBW5Cs0siseHSRqL+b4dnPHFwI2x
xZ4Cj+Rfv8XhqfPioOpISFw/uCL8GYbeSBU/QwgWDrqkIreqKQiMfoBOryoI8djT3lNnc+KCSgx9
kZrZ2j0gDqvaqkAm+FWDWcsfUjDlsLTsRD5q2TBaHo49i0iAi9I4GPzDtYtBoHK5/e23thuNj//5
Eer1t5fQAYkWpVL9Wla6DyCq8q+AONWjWRitx6NP29neG7cPUYL8hTYo/eU1za+2ogWjd0f1VQkk
BrdyNhzofqqfsEBCYmLOwvk7AqzmHnZ0a1yuE7JjavbIhKyObzdnna0MqeZHZdN+i4xODR6jHOlJ
hFuNFD+iObH/VBF1ffn19eWS5y2PSBfgARFWXhWC8GcIgrzSNZ8Sc3uUEpjpQa9gvK6aS3xcjGk5
3x5wa6K4LQH3IR8VrLzrAQc6ECBBWt23S6V9n6Kp+FhaZWLj8Z7a+Ukqiij0QspWe24AmwNjRQHA
EA4nL5DrgVNpQvy4KTVfGkvlFAcIv45j2jw68ljj0R4HZYMdgRplOwnV5rgIzAIcoPzFGb4eN9dR
WdPDRvPNUmv/mOZ+ehnygX6PWteoB9CUnTCjTzrzF+kcAHnoU/Dk4QVJ9IIuez2wUkdlPMYy4BQN
SCdO0ardneVJb0dXXpBk+J15AjOhTkMvn4b+9XBGl4UjaB/dN5Gk99NKWp6WebYDxPSWirPaRDBZ
I2FzdXtDbd3wXHqwuwiQAjx2Pe6iQgsGp8ntYEeKelDmhf5THDvFeJgyyjg718HW50T1jTSKmxz8
poiarw5MVui4NTW57sPA+EOSbOcPyx76E0vcnjJtWT6UmjR//fUp8oql8IQLHWn5akx0CZugH8ik
HHlqPmtSvcgn8GnZiUJcm+98x6315KEKCoQXIzI7q/WE5hzoECHYNrVk/ZCiUs28ZRxAiuqz3O15
GIifvnpuiPcN0DBKD+D/VqcjhO3SK2Zr+oViBO9UvGHyQzmVj3XTXLCvyM6IlqX2g4JjoJsHQXW6
vbIbX5NIhNEdNxxlcGN1RsAPdRZMS9NvZ1yaz9IQmKG7wM/wm2JamjsTMH160PMYB6LbI29MnD2L
sBBAPLSh1k2iQMjMDYKG3BoYsy4SDntBosad21XBPyQZqCWHoUqFa5wwBnKnMtblnS+9OXmhm0Kk
IFFfM6OTqk1KPZctvzTl5DzkygI0Y6K3ETnGErkWoeJEG3WPgrNxpdOpAoyMajMP5Dc9W5tGX1fZ
ll+Pmhwfa0NLB1epnX+kJOxVtzJH7TfWWqC3ROAX1ntiIV6d2VlbZD5zbPm9NIZ972VTEv1V9Uke
HeShD6STVsytdHZ0fDTcHk2KTw3/y57wxNa8qWQLoKAAJq4vgklVZ3luEstPmrzBonQ0XameIqSH
kuAlR305//WXNK6G/zvgKncyyhJRU/ymfLmXyuTYgRl5iSdHHu4C0CY4dYMhwzUklOrj7b29EUJ4
wNMoBGUIunZtgdyoeHdm+J/4dRFVlSsNrYJKClAHTw+7fgeHqL+NIIBnaSmD9+S1ucaPoWSc9aYe
GH6YNnrgSpRqdbewhz1m9takeGABHINPCHxkFakK3hgJeQuPO0utl9KtELh5juDvD8d40ubG//U1
FNgNZFN501H/ud6zOr6B8BU1wy/nqO8f4si2Wi+oTBqfSV3YO+2qjSeWKLVAhuBaA0C1Dvp6mMiE
esM3i9KRuT5BNaljJ38sMBn5bDi9/AFL9+IlUcdpJwptDg3aHookBR+4ktcTNYuM+sBo6v7EnQuS
XZPbez3Vi+ReBXDUPKj1UBTuEM3xdxwMmj1j9a3PCswdXJygbEFEvB4+dpqhTfGa8LUIZegI74c/
5aHWvbm2mh28t/ijru86IUjNLQ6EBI79+pOq2dSOOHyqfiCHzehJCEV9j4zJnE9ZphlIfMhxlrhy
XdCNvb2Z3oYeQX5lhZEU4bJdf15bmvpu5CHhF4UZHmolCPMDtra6+rEtteoOLbRo+Of2kG/XlSHh
WHIqAXBRU7xeV0XDvnY0BjC6dd6/DyU9zr2aN6wnIwy4111+GwOE3qloYpDZ015YDSY7C9LDWWz6
6oAiqGLNSnsKM6fud5K/rXVEygd5JIFXI9G9ntSkdooZ2oxj2EtTnNLUipdDMluSAfO9tA5Ibk17
gvQbuwa4C8VQEJVcYuv6tt1bZmukjePTcdXqU1uXNKUg/ZoCqdMG7yp7sH/gyFnvlSrfZii8gim3
8BwW4rhrDV4WcaanC2Y0KEvD8SZ5wOSG7mZ8sttQ+5a39nKYMbZAAUeOev2QT326V4PYWPDXv2Hd
mqrVFveIMIwvhSGnH8K2i5NjWuUlzOS+Lz2dZD/45VAoHv9g20XhXbgDX39je7S7fjBA6nLlLNE7
BMawAKxjJ9Vc0x6Kd22eVI2bzHn3JUi63r99bN5GQzE6np84tlJjW0OwsayyZFyIw4uKPeKnmUJA
4JFOmJ+aTgdzMxXJEylq+TEOc20nEG+cWE4rGRLFf55S69a2Vrdmlumm5E9UY97pUj0/5KklfezA
A51vz3Lrs6LJAxaSRJbNtbrcMuSaFuxnw0uJvKw7lmP45CTBfOiX7KM6Ocan28NtHCFTNBRgqytC
fnWV5YODkfNhTiU/Q3S88BA4m+Yj/HszPuqtkqAN0Mxg0UJrMnd6uRuBCRQKjRSE+QiGP32dXmWe
yHXPkmUG0YU6+2ye0mEMrTPGRsZvLCjFX0TGeAVTXhG/49U4g1YlJcqK8UVB2ezMJTO5iwJVK7OX
oT3HhkSJ/faabn1CrhR6YXRX7TdpV5MPsZNMWnzB9EXGXgiAQHF25saI7mARWA2ue2b9fHvMre8I
fZEEnn6uEH6+nmWeBkoR6CCF1U7DaXiRJy+X4M0bZec8m73RHFu0uHaWdutYUPulOsbq0pdfDSot
0EvU2g4vESzYyU2IhvdqrOXPbQNl8fYEN8dCg4vHPgA76uzXE0yoz0mgikDNZ2P9hOZs5QXoPjiH
sh/lYmdiW3uTtIuvB+cD1PzqVMAGDzPLieJLihTlN1lJ8fLtsrjeM1bbmhQoEXJ0Vg/2gQh5r/Zm
Gy1Nq6W542exNZzSsrQCT+u6UEPdZGmtT7++hGwNWgWiPUHF/Ho0zaiMWJFkh3LQKFvHuk2iwtU7
uUAZJ9Gi77dH21pDHrM02JkagBDx91/NbUL6PMrINHyD9v4ftVoAAQIU1aTH2+NsXQtcxD8BV4TN
dZIs6Ft22meBT9fDyO+c0IofhbvL46IAY83d2C4GkFBZE38LeeE1O8NvpQJUR3i2UrVFFmu1qLI8
2BBjaslPF8fOXQmTimOl1uW7EtniYzQ59Ykljs/yQGg/5kVbfL49/62TDzsACBRoUKofqwRPCaO0
ChIieNRXwWMAr+0x5c3yvjCWjOaDSVeoQfz99qAbHUwg5cAkZVYS3NUar6IXSiiXQez4CmJH6WNZ
NoHbWmqknTOqNqob4C0X2m6CYrj6jn5Z/kdgIC9zKeSl/bHzW8RpXD0eEEshpwYHReZhrh7zIWXX
oXLKwM+zjDDUsNx3kOarwBsypXuQByc8h0raIecwYz8JJjj3eJYqx4Cu2exlVp0eaqPY491sXQMY
0HDaFFFaXweRsFWNhR5gAKWqzPXDhPPqeI/oZQzFew77O9xnrfvbS7E5JEcc0Ul2Ai3B6zOXK1If
qqVu+VO36Bqbse4e+XmjfdT0CYmNJMqNL7eHXKsyU0vnDcMFTqoFfJW31PWYVR1nRT72pm8ula34
key084mdISknisxN68KxUDW3RDCuQcFmCN9bmSZ/TZcpeA4cOe7OaRkV904dTMVFk/rRONz+hRsB
gp8liG284fm1q1sqtkon0IwwoI9TJbXrzHnveDPvaL8bVClBTF818qOhZbbxZFSttveK3/goXI0U
cBFv4NCsU6xpmVO7lbLwMk+t8Uj5vT+YuE16esLTAQHIeQ8O+TYiaLD4efFRF6frsFZ2W+wY/il2
MpeWYPA0R4XjOVIdPiPoqnuauFhcM5+jnTvz7TIzKv0U0VMhC1ljGvJJGuweb6ALHnjdM9a/5kdN
w2T9CCA9Vr1ldijKZ6Z8RlkACObtb/x2jRlcSAcJqi8P3lUIsGojbdM2zC9J28zvy0wr7GfbroL3
gdQGxX3VNCNiMLfH3Fxm0hH2PVOi9Xy98RUwVRGiYNmlKOzMJql0mu9F1MVfhyV13DlSxhN8RURR
bg+7sc48r4FPY0EBWWMtgErFx6yMOk4vZj295IFUHQY7xVF3GQYlP07DEPmpUoJcmXH93DMyfHup
AxxHx0c8/oBSrF8nszqPcVK0KXytOrqvS3XqHkrJyvq725PcWFuh8AgtRVRL6XFfr63ZIJvBMExS
MvMjlObgOE59XtOXHLovoyNN5yI1xq+3RxV39fVFwuxw2UCTSeQs8uqL2j1qQUFhJRc2+VS6UdYF
86MUi6ihl10V/XJ5Vgz3U/SfHBAC6vUkpzI14IJW6aVrwuLgKInhR5ix7pXxNs4GgBtydHE+yFBW
ARpR+hZbsDqjWDFRRFPKpLFOHVpAVsKDwQ1rTIpOtxdy6/MhQywgs5Sc2CrXM5NCCQRMLKeXeNTV
+GW0U96yEiPNx3Cs9PJPuw7lgRo/bIqdGsXWDoV2zwGReVcS96+HDtsmXcohYLbVbJOATFFVH9I4
HH5jh74eZ7VD7SFdbCU2sotmYY4wdXX4MR3b+thXS3qXR7Fy4NEQ/3V7XTcnRxFCtAQBvaxRVEpl
L+OsadnFcpBP+JCmtTo8m1HSHn5nHLAlvBMABawJRrbTWPmU2dll6mdNxrFERpasbJzF2dkomxNC
NpPKoYbAyXpCU5SZXd0XOSDfzDinhTGFR0rq1h44dXNDkiEDygLGiHrc9a7IMiOAgwDC2Mys8HOO
ioxyBMnqZDR5SFsfUFJoFXQ/ktHYCddbp0+8If8z8pq+RAwbBhm5wUvadvIHxUK9yhUmZjL+A7n9
V9sly04ldmuuKikVSE0S9DddA0kGxEiMLi5JDyEgkOPosYO39CxHc4j/col5Zi8N6c6oW7FTZUti
NwUcFwTw9QrHtb5UY1sUlwB9YwDs8lL9Beqrulilnfx9e3turenrsVZnPJ3qcpJQr72YsdZ9cTCU
r1yKv8bdJIfW85C39cv/34Cr7eMA9ZI1KByX3MaJxU0ldOmOxmBXH9E+1r/WxQh1/zeG1GBXwKgh
CVyjMyPQNmoVcwTLMdPPuFYY3aOdoDwBIN828sNiJWb9yyU5gHz08Lh2qXa+UcEJnCwVxIPsUgFf
q70mgBV6nMCQ7yzn5g7933HWZwJFxVpJ7Cy7SEv0DczRTGsr0p5jOzXsT0VajvF9EAeoFN5e0s0t
+mrYVWm1k5scG9I2uwx9FSmeYeeB4wY1qpNnYIR6vBPbtobj+qOLT01OPECuT0TUJcO8xDGUjkkO
Tmk3G/dkhuHDMOZ7QP+tBeXTaZT+KBpTg74eiuuwCtNIJv1V9QlXc719KDR1yBFRDc+mXd8NMBt2
PuLWISS80ETn/wT96npMzAGz0Ii4ALEzSS3PAGR7XyDA+G7Efbo4dUXd7DDaN4oOBBZqfwKsoAr2
yvWQc2qWnSnpXEt2F32zsumMlM69NKARD4Qr98K5AqOCme7UuY1kV93JGDEt/o1IR72a40FPFj3k
Vdq2OF1j5JqdXCRoG6Ur61n/LrTGxPZ4cVR7/bvNT2uTDAOoVPGBW+0iRGotNZyj5BKYWne/oHVp
uJO5qC9YjsheldW2T1VL34mwW/ey6KqJ/A3uyNqWTU87e5x5LpMJR7LXd/MAZyRWor238dYZIZER
+kzUSCiUXH/RDMx7HWpDetEltXvXUzTsT1O61Irr5HWwE962B0NJh53DQ3wNJB3KsS8iZ4ZJTHXk
mxRk0oNchuZnSvn98Xao2TocqP6DHBIEdIjE1/PqtNksFknjq9GTxT7M4T+mqJ6f2jGdprNjDPXO
F9vaJ6CBUZoAYi84ONcjIuCHyHgRpZcevRe69eU0/jW3NH7cntJ9d5CaZmrO3bIoe5nw1rJyHETx
kaf3W1O9FniqZCok+0kXdt4cVxiHoVMwHoSk507a/bNIvX6jCQFb5HMEKm4ddrgRg2JOu+xixEI/
VtejT/TZu1OJ5+RZSgrQnCBBdK835/Gj3vfm4MWRaT+1tV2/cxb+aM+erRiqehCi3inV5v3tT/+G
V4f5Jowk/pP3D5o061xzbu0y6wN+4bzY4/sxMK27XGqWH2nSxP8oqZJ+kBpDex7oCGEQ2ytd71W8
+9RT5Iw7v2XrGPN8prlAy9akUXO9KbpxxIdNhx+clfiMumUkh7FXjnIb/cZd93qg1e6DnzO1aVXy
lM3l9s+lWrLqoKLbqNz3ZRslO6dL5HfrPYAkFjJV4spD3uR6WnJrZF1i11Qh6gGZ70VtJfRtGyT2
vH6q7KcybsPHekKETC6lX2ey0EzkBuLKE8/bNekBpgnB2glt38rVxUQkR9aqp64MdOljlahzcq6D
3kgem7ZIu0+RlZl7HeKN80Z6L+SjBFyGXvH17HvEuZqW3+UbahemBycD5HWnd0bxpSopwO/cdhtr
TfiXKXMRnoEhrUbLhtRSKKE5voxUz8d6UsoORGLtLCcDYlJ8sAr8dA9FODbvpSaLdvErG3GNrq1h
kGjQkKPBeT1bdQJvkNY6jYYOVekD5jiEVkRDageFLqdwAx3psBej2G/ObYUaStvADUCj0o5f45mD
ROnqpG9s3xwAJngDxHlCTLg4T1VetSYaPkNYvCxS6xDqHLTTyJ71Z02GOHCUApQODxoah9P7EJv4
1FuqudceMYltk8tOxNnaEXCAROHTBoC9fitoDcWsJlYD38Eds4Qth3KSJxvD/FToXN+DNOcp9Ht4
+57dTUt/H8B5G8/gVRB0QtrdCM54kEsaRhJOap3ZDfZZyeRkJ3/b+plUg2gJcv2CtVqlMk1Yd2NQ
ybY/Svlw0p2gfx8DpPlbC8Z+2cn1t7YNqbBgbIoYvK6tpZkkhXKeB74GraI+YNpgwGSoR+WdNBRh
naDRMkY6+uOKE+/w6sQ0VtFJnE5DOCtBaFw7yS8h5spkIA4o8SEzD30XZA9jBszY1Qs5az7QHC//
yUg//mwrJXuZMklJ7m7viK3ZgztgrSEoAYxfheMMx1lTrgPHx/3R8PFzmU+1WZX65z5YMggsA4yZ
ORhTY+e+2Uh7yIoBkwimDoWA1RfGtKZvMlWhFzsmY3sAG1AXXpJmcn4KlzQ+55THi525igC0Xm4w
6gpkbvbUG3rQoqdxO6C0ALNwauKHaoD7lqSlSo+H5+xRsaO+cbulGENXW6Lh6+2V3trT4GZoAiCY
xpKvEj0UuAolUgbJT3IJH3bTibMxdVW71pK7Qe+a+Xh7vLVDKw0soVbIKoNnISCu1VPGgd1TS1JA
qbhFZEGubet+CdJS+RImk/yCWvD8MenmxSvmuL6r7UlN7mypqCQ3r42ApSlK+SjZgbxTzN5Ke8h4
KDFD/6YTu76UsfjupKHSJN8InfhL2CxC1UyJYIrFCGYdhnbI/0DJ2LQOWpG1OspuhvOURSgNn+NM
LNfthdrYilzEMvhnKtBUZ1b3BqJSpjnOFcCmgJYBj0Ij0X8sWby4BVWp5kDiPqk7239jK/IKh8P8
060GBZjruyrHYs3u4tDx+9rSHspCBaRSBVZgHxyzTqujPuZBe6b4EQZuP8ZZ8OX2nDfSPdGRFy0p
KojgZK7Hx8MJc3JNsuBxpfnXGbGKwGvnATT97XG21hZRAXA/tPp4Hq7Ci5KFao0uoYCtgIF2i1kR
pq6DEpxbJ2ofnLEchufbQ25ENBDmqCPR4IMc8QZeqgxOGdmS46M21SK/r43RuYvV1K3yqDS9vEli
TELCkahze+DNuf7snYD+I7qIb/4KxmL0g9k44+j4gHXih7wKastV1UA/g0SxPg9K2OxZom+OSOmd
cIamDZ386xEHhK3mNi4CP4sS50GK1fArHsuLq1K0lQ9VH0/K6fYcN4IYNxVPcNH3Eoi16xGbviyi
KOgcPyWYnsJuyN6lavwpbab+8+2RtnYomSSRiyMJGW61Q81gqDsyONufMU86gN/tFk+CHa3+xleD
uomkPQgk1EjFdnr11YZQuETkku3rdQuzr8Nb2bNHzXzRJOwjT5hwKn/entnWGnIggHT/bMqur1xz
Uvq4pPTtt6VeO4eZ8GZ6UlqZ5UONPXv367UMUPI4YVJgRFVy/QyeoihOAFlQ/Eny8JCY5TJ7eTTK
qLPZza9qGYk7hxsdpwSRZZJQXK9mosCgV1XAPjab8WjQpMm91MiW5je+2utxVvU9bagn+NOL42O5
M74AUrfSUwm3uHKpDDuBZ4PG+/7Ln010W6BYsI7g4lZTQxJqEKbTti+p6jc9SB1/0Ra/SWtzJ4Bt
FS8ZCRsRtJqEHNkqN8oLzLZijdcEBpXpOe8a+XEZ4xC1BZxpz4XUDcfMcLIKkFxs+8ZoJAe1rbIf
t+e7EVzQCiD7hMMtstR1RYCnXJ9GE/umy7ujlpjK5xFXRY/x8j+UqthzlN84FjySKZRSqUF/fe3Z
XkbVgp2QI+EkkJCAL3b4nAaR8lznqrNHQdgILiLvNNDUAAaHOOL1NnXSOsgLVQ983D0RaAqcYK5P
ciwqpr+8iAYQKwiKoE4t6hDXA6mx1RkjOki+brft5KnoaPRukyOsc2dQnmo/44K9qDvPio3kgpAh
jjvQLhKs1ewsJw/CpkPquBxNrfgYFaF9VNRpsO6NsV002L0oST9WURhnd/lU722crfyO8WGuofXA
w2q9fxelNpt6CsKL1VjKcFLZSI47NkPoeHYaOM+KEaqYHFtx6spFX7spPLev09hkA75MQx54v/4N
+Ck0jnGnocC9Orgm6BC1sKTwEkuzRilgso40VQs3N9PJ9hJjUT7dHvAnTmz10PgJduP0WlyTa7Rz
FFrVEjUWHwBRWOueuohxyXkE1XdQPSILIqpZOOGTZYdacIDcl+iXAUW85cFeilw+yRPFobsQCWCn
ce1Fif/oi6Xq3JFuWHNCjXmMj0quh0HrLdz+I6QvTX1MgI4pH+wWMq7LzSKnn00jG3U3DCrdOlZA
OsDTJUHX/HV7tlu7jVIWIpFQh1DXWy1vmFK3QwZTggBLBpu6cVc704dcmYtP01BYz7li5fdTZlrv
B+gWx9uDbwUNnjfYxAAqZMOtQmXdWoGA0IeXxFHaL0EcN65qFUXrplQ5d8YSf9b6qxKTSe2QUdmQ
8kB7Xq2NOfCLRuOJqMohsoHBoPaVG+bjI1qVbckTxlba4xCO8uj2pInJzmbeyG7p8BK1iF7oBa65
PJra9g3mvTzq9CgYgJJlWvgxKCL5hUCejYdey7rHuTOm/J9fX2nudNGAYQEoJ15HstDKZZloBkZV
qXA7wcQ3dInMI+K/xp68xdYNCE4bLBKFe+H0t/6steHU4AIoU+Eqo7no8gTvZWkOS88ck+lJKeMu
Pdl2p2LChlHj4sZ6gPdeMzRTtVOK2npGG1Di+H9Bw30DiiqS2VAi4J9+Ytrx+37S9Se1csyzPQsv
vEAqPlrtDJxONpMPgGa1L2i+wzBrpIWj15GNx1NYOjv3ytY24GPApaDASzlhtUC9Q8GgH+zAr9Tc
tk+m1hbyXZmiVOEOc4WujWxJpYe4/p4n9vbAMD3x2wE9vAZvhJZTKxX2eH6c2VHkWRiNfZAjG5RB
SPkeCj5oq2M5lq29c/o20hEU3HgJwK1CVWEN3o+i0Qi7GW8CLTWWg70Ysiv3WfyhSJR7bdbGnc++
OZz903oB/xAme73d5aU0IadFbHenyT+jxB5PbpVIqjdZ6tIipeDEw47a7lZ8EWqwAicvgFurhKss
l7Fykp5vOqhNjRmpGbiylEbpHxWtuNRtah26mgaD4XOjt8VJjzr7468fcmaLxyq5CuI9Im969Rgq
NWVuG5hrfmyg7juQJHXHvLe+90k07Mmzb90b4rogQaA+ADvzeqw4pZJuTkzXQCz6znbA3btcgtP3
XAbGgnpOiP0qzEQ+dgXK83x7plshBpUVCxovZiLwElYviFkqo6HtuTnGhupOlBXtixmaenLUZzvX
j2Y6cna6ObjMmn0Ko3wAIlCC7by//Ts2LjAKkmA+qEoCO19HuhbmSYeSgeR3ZWh8mdTKqs/G2H0b
pLresxPZHItiA7Y0JNmoJ1yveJ4uUQ9lKLwsKP7fIxQ0qq6VZeYJSg6a9bcntnGARJeBzIMCH9VW
8fdfbaV+kKfeNmO0qms7eRYQNHcO8uxxKBDNUaVyr4++cXp+NlKFoAyt2TXio7IrqBIDxgK9lmqt
1yXxJJ3Gpmuy92aIdO/BsGbzLzlf9AcDSmr0bpL7qD/cnvTWCotijKhZYBP2Bg05hlIKVwrcgCRa
62BUyk8jgM+L3sraToTaoFOwa18NtroDusHQwO2hBh5hwfh3DCZZPueJ0p+b2ahyUu0eAx5SidF4
b/AG/9iVgw4+eUqaJIGBlxZUn6FvfrOlclE9Re/nPbWozeXgY3BNAdoA8n+9B7RUB9YvNPxnWZ+W
h7SJbP2cax0sdorgu06pm1sOrLtgGtGGXGs1lXFtALRzGK7JTfWUqTL08im3YLBnAH2i97q5Z6y+
/RGgEolEn2LjGikSRFEYgkIJL4XqgKxyY/iML1U6z6qLPfZY3iEMLDn33ey074vcQZAGh74Unf8+
CKd7mdyFsladAkaSAHh/t3t9VHZwzltfgVqMuDgp2lEovP4KBfPPMfZK4F6afeKlYLm9Mg+qO6np
Z33n2G8OJvq/P3XjjZ/Z1KtjH0aalbemBIfWDrrwQ4smT3daMKXqzksdFf/cPm8iYq1ScraXg0iu
0K5CWfB6avVgzFY0haiaI5ICh60Fr/iS2/Oye12I6+DNSGxioCQIc/G5r0cClW5Map6nFwNBp9hL
KXV/K8xRd47qUtq1B+KpGz0V0CzF5mS6D7QE4zo7Kb3RMOq7MtKG0+25b+129H9sbk6qRTy3r39R
1lV9pI1ycrH/TOJmeDAKqf4Dv7M4cHFYa/fi+eaFSX3U+M94bxioOnoFZoH5h64nynA/J3Ofn3pt
khpPNqN3NVWW4GnU0tAzzU6x7ngBOXguR3UZ/UaURdAAMTbgMwLVcT1zcZeQQWXJRS1yVOcQQU0O
SzFo3+H5/7rOEsVMBDPRESCwvKFkITCEOn6OgUZRGMjNtZOVJ/SCgfW5KJxYOjz4Qd7JTTYyIwqo
3CII+9GuXO+1SekWVSnx4xH08OLRCaa0OyujYjz2JcZOp7gWCp59hUGjBw+lUPe+9dZdygGm+khX
GP7vKhOt8hggp05uJLWdqFbkQ3XMIWvqXqdB5T7IET/7OFF0/GxIWexaUqH/BgQXPhqzpw4q+KMi
0LwKJJJk9oHM6b5opTR8Gav5ZSgyh3sqH/LL7ZO0FbMowZBvIl9G6Frtp4bsHiRhG12iGiOLB7OV
9WOsp9opL8pevrs92FZ1DHAM7xgYaFQTfp6zVxPDwK2HfkVJ0Gkk81A1ufKtgUGlnZW85NYoNHl5
iLoskuhNW7HzF+oHi33oE6fjf2mZxE4esRVH2N9YCZGqCWGm64WOtb6wymAOL/hMWQ9CXv2vvtat
+FjNo90e6MPkT7eXQESmdSwV6l28c+CBwt26HtGYWj1JNO7MPOiG8KAG6qA/OIGEi2olGaFXS/aQ
HXQpjMOdyLE9Ms3Bf4+8JnjKQSo3Ckjny2LbvXaks2sML3XaOkDYJ8l6xHwLoJZDQlQcf2PO6CqS
doOReuNqr+toOXK5QO2EyPQM4jB4QACm1L8N/C13APdjP1iLXP/49WF/YjxFgiJscq+XGo0iUYjs
ItC5SncaZqB9MWH8Lsqc6MtQjVPn6VKSLr8xW5sWIecJVt4bpi8ipEY/hZRcy27RPsLmtj8iVlI/
1PKYaac0T7PAxYmh3XvhbBVrCBbc8iJkA3MSR/3V4SoZmNs3lvweffX5nV0E4b0i5+3ghXJnvSzo
KHmZHTfWOyC2htda1gEhSNv2lKZf5pMjV+rnDmh1+Bs5GJ0cWuHsezy8V5e1tlSkeg0br5simHTF
bI5/qsjVfrfTLvh6+5tvHWjKgxqeMkJx+Q3scGoAfJt6eAmzUdG9crCm4VA3sIesASPSLKn2KqNb
x8oWriJUDRAhWysrU/SCtyRn8cVKw/JlWmwacDht/6Pm6aC7C1WFgyzt9ho356lTkQVcKcL3am9P
lOM6PF6jS7LEy4V+Ti8/jU6tLS8BsKbmgCrNbsdd7J916CK7FWbTojq5FjrTZ73RQmNAsCV12q9N
0po1FXq78iwtt/+jPft//p7+b/ijfPr3n9v+67/4679LRKDiMOpWf/mvx/jvpmzLf7r/Ev/a//xj
1//Svz5UP4qPXfPjR/f4rVr/k1f/In/+f8Y/fOu+Xf3FsejwkH/ufzTzy4+2z7qfg/BLxT/5//o3
/5uzM9uNG0u69as0+p59OA8XfUMyB42Zkocq64Zw2TLJzXkenv7/qL/PaSdTEFEHKFS5IFic9o4d
sWLFWv94ffstn6fy9d///FF0OcSl59cwLvJ//udHNz///c+lOv8/v//6//zs8XvGX9vXr/mP6B/L
C8pfm/j7+m++fm/af/9Tgj3zL6QLEJhi9Al9rWUBDK//+yND/xdHKy19TjTsCBYFqLyo24i/Zv2L
6AtFk2EbMgtgF6rSpujefqZa/yLLY+yPgWmI8Sznf/7fu7z4XP/9fP/IuwyWcN42//7n207772pZ
UGO8DRwOOZAmOiTrRLUVpHKxGKaHgc7mviqT5q4dRHeyezt3kxrV5m5sh50CYdVlbny+7fIi36ly
kvpDjaGLMMrR19AwZHQkkveSqePJNKfZLck2hXwUd5/jzJR8kc9fFwZGNcXfwce7z0HS6QcZOxhX
kvItq+xVJcBjLYGdUQUyM94eGOllkB2q0ClKKx8fUk6tm8rp5ZeyZ+C6xjP77UZla/DCJo7OuhlP
tyUzeBtdEO2yHOMWuAO60wtfY5E8XPOnzNh0hFYqNMajfv+nXU35OYfGTbmdSLvcrse9MgZy5Ie6
Gv6pBCIqPdDy9g95VoonMeQFzXNz0ge3LZz5mCUULy7+Y/mfXWGIH5yl2UmAtN4OWmMpbi4b4mbU
gMukaMYNzGj0+7pmHMxNC6dR3bYTaNZXzTIzraaO4SqtJCwvsbe4qiu44e25Fy+0N8koVsQV/6aK
ukmp6vEhQ8/hOQ3banaxp5M6t6Dk+6XEkWq6mMcM+wWci9xxCPTb0VBOkVo5rjLMTePOUya+oVCs
9Ru1/+r0Xe6O/cR2hDFARX4ldi8wxaAHpdCLhBH/PU8jGKQWrrsHo5r0b1oyGNMuIYCeBO4Dt2mP
1oSnqxgFYr47Fp5k22nhVkMSbDAOL2GC5b5oWC3WNvTuFpHiVcLZxI1jJnUzPNQ4nRO5YWjb49ZY
q778lovdTjxZ+JYGigMGHcJlzf6We/SBEdYG2cSDnKOpVddDy/KT2LtG9CmpqvaW9sb8quDSvYtm
2ezdLJXqfVa22WdgA8YtmFlLTd5FL9xZnoIeLjK0tSDTpIPWzv3nVmMEygUKEY9mI2Kfc7XdWREC
FpQTde5hLfZ9MgpmakkyZFwylFj/pI929mJl9UuMN0u4i+IsgfDQRL7e5rU/pLEBaBW0QvUbJtPc
OTGrnyy8xAdoTfONffvO+l1ESoECYQWAQa/HD+t5UAsRjfKD1hXtn2oy6baLrImBhbCiSah5xs0+
MKF8N2QpnjV31iczqrKETC2LHX/4nHuIgqQ/fzte/hO4fw/Uq5psWSDoMrE6yB1NVEHWY6ZN07QJ
zZfpIS/7xpOCWX1IJjPzA1XrbrJBBqOThuEGuYDh6zwX1X4ShnWENbxVir6zhVBjgTzAHC+NfMLc
5SJSZgSZoODKD9JYVD54hhH6+qzxkUSjd77TaOZehIWIPQXJlhfVNslxioYXmIxGUe4Sk73kdtNo
bpROl9mWQVK9cOPR7wERQFZtDXS29JVDVC76JyvJv5cqr8k2omV2wNS8ZJMfu96xXA09D8hWhBEF
xvTqNUijMdb6YMpP+E5W3/QxjfaZwJhq47uvtywUWFKEhQS0qGoQJC7ftoTxd9JVofI0yY3m9k0q
7Zoqi+7mQLb9qRewpjPtpbSCxG0cJ34R2bAlILeaHVleLK906fuhfgFJdk0bxXZlCpu8IzEbnfFg
NXm5H3S52dFnVB8iy37sHevBbkxxtAJVdQ2nDx4sO3lEc1x3CyzaK5eJcwxO9WBLbHvllrjcG5NT
NrQlZDwZDlsbv82iMTo1DdInJ1cGz2xhYuIT3bjRpMTuLCrZM5OKqj1qjWeG7JirVTpjR3Vnu72Y
/p6r1n/uZsHaSduAYdfFnR7mI2JdWvoEfJIejFBOXW3Eodf2H9tQNz8Z2ER4hhZs4XFX4eHtNfx2
4WVv/BbZdTXvNFXI6dM4IDqulY1Mu19jMiTLqy9BNUxunNNzn6xKRtUjrr1Yy/c24gZb6/VqE9Io
ZJ1i6EtyuohxXt7ImCg6gJ8UPVnYyTDQZFh+ic/YMei04imHsO+HUZN4uRTkXt59K4z2W5MbeyrC
9gvUL+ssulh7MOdx3g9RukXKvEoMl9l1xG7hWdFpWMqky9vrJEdraTTET1rYRf4YWPXToM1H1JnD
O4huBPla7h6FaJ07s++MvRKWWwiPzSV+P4SXW0DycREZI4sn8768BTvORaQhC/Ak68EjJb78rIcT
DtWaFdw0raK4RRdEj3ZlleePY8l7n4Z5c8AWiDlIua1yDEQ2jDCbAy5cGc1e61geUZbE6GlZ0d5E
3nBjLbyx+K6eFEoK5z39XAr+yyedUpG1Oq28J6igjdfjhXBTmYGBSk9m3kDCgkPZ1Crt+8X+wATo
qZH7OqCAObudVEm3ozy8VEJ0+6muFomKAZ0xJax8GT8DfyiD6QUzetM3xvarWZfKPjS1cIPx8O47
I10EaFaR4bnKmOJYmWuMFJ9UhL92UqLNPuLdfwoll1wIbls235cwBfFjWRtQ8jjHlOU8W70xG3GF
TppT8VRF1uegSfpDmdnRXp6jvwrh3BeOtiV3fx3c6YDjA0g3aGlRMd99+ZGMJJ5TdO7iJ8EMpJsG
6p9y3QQ3Qxy5Vdck7hwzkFwnxbNjPzpG8RgPcXtftPRwGYzbqW4j8eb/7kLFDpyaAK1DCNrY6Vze
Uh5aPXbtxBClgf6oF9ZXFWkg/F4Uf8a+Z6smuP7GAENokC0kCxhd6mpfzH2ZtN3Uxk+5NBupVw9C
1zxQXlV2a8xBfqIPCRHS3s8SdFCBeV3uxpFkNx6jx/OhjyW5dVXj2IeT8cUOjPQ7r9uYNvLSt7u4
3EzspEU5H1kMRLrXlFkS76yKh1k8qaTbp35U5i9tP0Q3kZN2lZeX2pzhDYxanNvZjDtSV8XJrkDP
KfMVU2ifBqPvHhUGbH/YISpF7qD0MdasjJdDzc61h7w1qvvQlKanPDXUPz/+om+adau7p0u1SD6A
a9DFWH1Syw4Kcv08fErzCR0fZul2qZrOx9yhsY81jOaTyqtehroedpfJIZgG7W5qpulPM1AcSKmq
7nZFcoS1W+EVKXD0UGB6l/Lom5HFFAuqXLeqNKBeJbVe0yizFxNPnTEIfL02HbfoDd2j9H0N80G6
Nepn28yTT4HhlD7w9uhXqfSJJpb6GOX16GnJWB6HKrP3VW6m3tQ6KjYFoj3YHRXIxrthNa9fzSL3
Z4HCMNy1ZjRJU4LQzzhL56kMsWjMmtJH7jTegHdXjN8ltKCowPI2AAWZ6V7X5U7YKIUyZuFTY1WT
rxuldaPmReonnEV+3SmhWyZVu2skZf7EGLjmNVXcnYpy+BwF+fwAk6S4TZ10dhW9/K5a2RdU4C2f
c/azOY3fkC+OdnOY7eSmGg6V2gaHAOFYV+/5JFWdVRu5/lX2reqEraVWhrljXXks2DJUEFaUdNaa
RHLnWk3PzhxtaTO9ky4QhxZKH/SgRVZ8FRwRJARlks3sHMdsrKC3SGrDkepYy096055EEFk4guel
b2fyg4GWysb586Zyerk6uAMekHarybGwplHKLYPz42Rk56q3PsflwTJw6IM085dA6rtqrV1jJXfK
vHOGaV9P471WOQfUBeHO/wrV2BuFs4FUvD3z1R0xJYqeE5kUFMvL6DxXacA48pid57DVjloA+qRM
sbqfhZ56Q5Jnd3YRy5/7qsoIOg3jIK05e3IAPY+JwmmnjUnvD8UsfkpNE9xOmZRhgYQvRqmEgoQr
sf/2WlkOE4oXtCwQE1lHTgsH1kpJ9Ozc08PdTUMzeMj8bx0jl7j7sr/4PlDMEe9FUwFZlsvXkuI2
iiqSlp1tWHtoXA2hlyoa3cmpszcixvWBBZ12Sa+h1dIAX6+JqI9NuRgccUaSl+bk1JrweLF6jS0V
8oy2OQ37zqP993qM2awOSJVeaN2bcXIWqX0T2z0xQGvvcKM/RrqyK7XoIbfL21QrPSkz3Vg6YuVy
GLTJtfvqNvx7VmLLiwZIX04R4HQMk+UViBVmLQpwU52eS4Zv3NIAVdIxJ2VOMzqqZkKOGNutS5pv
eEIag93H0fqd5Q8hjTC9UC4W9gPY/O+VllHT5K9wXT3Huj4fTKuuPzGaYz1Y2nAbSUKOXUnVHgZd
6lRXVzrnqE3DY5ZL4X2OA83sSnE+3U4YxR5DuXHcPFDHo1RO4YMDIfC+VYLPH9/wdbkBn3JRUkBG
VwNyXX28ojQxTwVEOzfzpJG+2Jln9sLwc7reXpjm876xpFNhF1to4zvBE+gCioiDbADYwZo+a6U5
qgTQfc4AeNMeobDn3tbnL32v/pTtcP6jVZzS1WpZ84QDJQggKdtImq4XLnewrBT4UDAe11mHWo0Q
//o5OjtN85yXtXquG7VkSiXPN97yFSq2rEpgJ7YjwBP9h9VJMQkxVLjacamxOAqrxPfHTrQHHLma
O/hmj2XumI9R3/mlRIekDPywdlIPwP6xm5D8+tvfHCkmsmeSCmovdbVF1MEy506b4rM2Y0EftEnz
iISy8aTa85+Ych5rM88+yVkqNuZGr09lkhigjyXRo6+7Nm6AcFdVltqIsxIYiJMzce05au9sxPPr
8MfXXOAFUDHcE9bE96LRcWXX8ugs6rG/YbRm8MD5yh0d5U+NMm2QT95ZQ0R2pKgwiybUrn1i9Aqe
dZsX4ixVzuc0r5M9otOYnTnalsDRdfFHmQyBj/yefiCJ2mVkqdVqQHgoxfd8UH4WTBLslECtv4Z2
+iOdWvnnMtG2Ec3eezguirYA7Av6VSs4pKjiTB2EFJ8VgcEyMxpfQ8eUjihbv368It/5ZiDqi3og
uDrThqukAQWvfm44m09VrPb7Mm3NoxmPr506lHcTIwQbG+CdamkBp1kbpCi80TVpXSnTAKxJVU5z
lFsPjMrWezuK50e6SwAeRuxD+e6PUWLN93TJ7NuKXhH0otKvY8bh6ihQj3VowP/VGJL7ASd9hM02
/tKiMcGXDZ/TDAmQjaHId74/oWpZZKQQMOBXH0ONKjsw9UI71bWl+2Vfiiep0O9bi2Qzr6XGH51i
SwDq3RfFmDdNauBK4NPVh5mCuMzbrlJPRpIfJjm8bZvPSfdLk9RXEqojhmEu3oKunmWe3DutK0LI
dMWtjjxCnrmJ0X+xZwnlydb09EA5iqHbiCnXb4VgAiLCeBPb8MqPLwug1qKEFp7VQj53nfPcDLKG
BYd9r8t19jzkVbSRXl1HsaVOZTssxQWY6iqUlyWU4KoKwjNAmnALJ7d3aQpp/eMdcQ3Zvikg/r/L
rGGHnIx/KEwrPJvVXq1bP3HS295wBFqeCtK+Mwyw9pCF0n2tj38tJKaNMLp5A6v1ZkzwrGL8JM6s
jr00aCajgY7sUhTuu1Ld907yIKUOFLhbrKh2mTNvzThfBwXSElY7fhJv08CrGxjQ2tN7rSD6VNrg
DoJrTd0vJdQLP2v++Ph1v4GNl2XLUgLDi16kZrSrBlraaiKOmYg8a5V4lhWSsLQ0wkW4WO09VSv2
+iTqX1Qu4d0CRn9TUKO5a3UzP+oNoThRosglzXHumymUf4m2NFM3TyXo8qVdvZZNAMbezdVX8IWh
wZ4yPEhWEliuro/ZneREUeIHqVX6FvDzLg5VdD7GdGImNnL2qjElj6qdlvugz8y/cP5NvbZksqed
lODe5iNthJr3vj07yl6CMW8FdPbyrAm0qnOSMo7PHUOZt7CxXm0aw7eBikkq86K3htUDwM/41KpW
WOxoHCtfSiwEP/4o17kp3UzKakpsxFRhtl7eRSvrAL61Ep0NlqE3iOSXM1fxoa+H5J4qp/LRE/yZ
pa38629fdyGT4rLgaIiFrOkhKnbnYd704TkszckVJPpPRWeHz/iCn2WSuJsxM5tjLlprQ+niHbSV
Nh5wI3UbKcWVHXAhdV1V0VM4yyqtO3QcfrVBJvwMW8PSq0JM98oU4qVTSl/lEbcrTArUg0IwOi08
sp3RIPZolfpJ2NbTx+/knQwWXJH4ChQKXR+m7eXHiKW8XjAi5yQc9XsJFuKVf6i04f80QeppoCaf
zDa570yqzUHNbjsreW0SpXqYknBLk+edCLwgLkCdCMAxlLOqpYu6CWvTEM4prpPxu1PMjOFbc7Kx
Cq6TH/qGHC0kP2DfMOYuH7hIY0DfObBPWdGd+jQa7xvh1AdUqcx440h55xDDTJJqFQgX2YO1spaa
z1psqkNwyoDbdonTi31YhblbWSbER63ovbRUlY2LvoMdscEXkvxbpsxg9OUD5pUam7WInJOcJdCJ
9FqHT1qYCUyc+Fsy1Zab9WZ0SNHFH9DSUgN/mIMnbbajo6NXVeK2teV4TVtKt4psdZ5d2vKvptO/
bqy85UWvQjMUObAZdiK82LVB9TxIVT/LmX0KBzM7Fmplesk0C6+t1e4PAsj3XNHK+7Gd5Fvuyr6x
K7n2RBf92LiPJehd3ofDzAaWBLT0AUvXSaqTSBIqiUF5xsO4/ANtgvSGAlKQitWDP9Hb9U2KtaNq
Bl8kfRp2PXm830+jV0pj7mfltFNHYdwP0sQMFfJc+7GMCpi0o3SXwpbfyHGvTk/Qh2VSchkuogO+
BnQVA9S8IJic5WrsPBzjQf5b8cWZZ0w8ZwZbPn47V0uYyyGbQ5wmGVtou5eLKaFUCIZACymhOwFd
cM72o2RXvl3n6d6M8sbn0E034uVVIFguinMkQQDaLopZlxetWcLI0HDRASTGA5tOccTKpo1j6K0t
f/HhUaFjVy5AAeZblrZ6NupWs5Dl0jkxGnkAJgHWzl0EkNyuu3Fiy0cFw8/Cw9C9pv1dId2MiXzq
+y9qUdBnKe+kMfFDt/oxxsOhqMTeKL8ETuLqcc9/9Y2bvSIokbqwp8l6CV5YoKxnE+rckmcUkqVT
S+NgZ2X9szXX4rDUQZ/hqyXHNO4QDq6dZ2tqjNseKjuJSrBImYxyDtQvW0fEljalgt9ZIJxt1MmU
LigwrPNZKvJkGKcpPHd00/dhHcTHRSfxpu5rV47M5KiXdIMpGcJHWxbi4CjsKn2IOoScC1hjLQMP
rlPz0topfg3pRj5Bu9oSbrjaNYyP8J1BEGkvAtgsK+53okRY1i0ih+rzRGue8Zm/wvap0ebcTeMh
28qwtXVAoaYi0WCD0vxiBG6VZenJnJAtUscxWWGe6kI/WYtKaSV60sawtG4js1HvlnxXZxDvzowU
2aWR8JfWxbjv0W/cf7yHr6s9g+Jh6TNxEEFNXVMA7LlzSEFU59zpjXMYu2aOfIo+QEq4Q88dGk4P
de98Y05APQy2Xe+solIln4k7vmE1ZofKiAMvMKrmsw0j6EdZSaDBMpIt1U7rUAKcHPsX7GCl3Yg+
V5+NGwdCpAdDFs/E1WqHMpuC2Lcc6Oc5GnbzGFuepBYIL9kcFzSAPn5N710MiiRYFknIcsHLNQId
K9TT2tDPWZJM96aR516Q021sGY8/ogq4JZJ3FeV4OMAXnVkUdilr5fJ6bc4CxHWOh8NyCwc3J/Wt
Xt6Kcu9ehVWIGA0rEX7c5VWyzCwruzbRBrHt0etL1ExzR6s2TqU3lOoilhIBQAA5RuVlDHXdLICX
LNJUGq1zpqg9kiht96VIQmRfmsF4tjVUYz0to8IQ1iy5TZMMXgu30doNEsyYXad0iuNClerPBclJ
6M7RFPyy2sn6056a4NPQ1V3shrmMJtaSsHop05s2VZw8YB4/1vZOtYrw0WKA5wvEajg+8dg0tTtS
0h+ncDSAClUJ0txUJL1LVpLdiNoe3VDi/1FassrvTtQfSxkY13OCWq29OVSj0q3MXpE80aeqT4Mk
4ACE64giHjtEkdpdmSBkGOgpJPMyRE7F7a008CWOrXD/NxcnJxVjxBACKcuRX1vlxlQtaCSUjnzW
48XrFMKt25ZIkMpymkB9g5fy8fXeHNwvPigEdhVCPakRyTJzaZfrps2MpG/TcT4xRnprW9+UXntp
O/s+jlL4wLUbitvKfimi6XlIUWaGUF2J9KiNMaJlHoDpTtXaozp0nmQx0/Er1V9pCtMrVukLx8gY
p/uWrnIcSH6qPqGT4iYiuitpJOWAdpn0xe6n1qMd89TVzr5Q8p2cSn47bPTHr4qB5Snp/y2Sr8tY
1ipUdyTvjAOX86mbeip9tW7ux7BKf8Zz//njF/rulZhJ+N/GCK3dy/c5hFrU25E+n3phTX/Q5L5j
Zec3c9umu4+vdF1t8lCLrIFGB5uN/0ae/O2wgxGoBKZTzafCGGE/6j9w0XuyTYiARd8c477QXH1q
f8V1cIgMzC1Feh44lJNo8EsbAF/eGtt9S6HXiwne+ZJHqkvCtVq9CcqL8iRH8ylqrNZLOlW/KdQ+
cq1WD0IXuly5q9XRPGSpYt8LTF+G3LxtMsYDGOPOfUsBLenN0n60tFL1sROqNxruV1ESYQaFIUhS
a+6RuHz5dQqZ4s8qLOUkzY64MeyKDDBpzhsfZnnMy9cAC4+NzJehT4KE4eVV+sFpmXZQ5VNC3bdX
1AGdZTwljRvk8BQXUR/7W1c4Z61w1KOZxqMXzDIcOSZBDmYciYgt31kPfRT8HKKFERXHEZ8SOwa3
l/RsYxm9MVBWd0vnkFEjjkToyGvzH+QYSkWPpO6ExGnk9Y6ID5YeG/tMmdWKyqNJbx1Dmh7iMG3c
EiGRAxV8dB7zOvoahFp9ThH2RlWjNolScOmUMU/wYq/RjlMQePCisnFuZqXLvJ4Gu1vEVnjoO0uy
XC1EAqQvdGAzOZXdTi+yg6PNeyfPmh+J2uisGbkLblCDDv28ndpD7qT4QCsDczc4Y+yBEdQb1vmw
w8Ko9sdJjW9pPr5mU9wd+lJrP8XMEO+lOHpCLcthIZZK/DKMsnNqy6LY09AfsdY1Hjm17xtNOIdO
yoaNEKu+s+gWx2ya2UvxSYZ2uRzKZPEX1NrxZBYqx5uD19hT2CbuEKIt1AaVjOHu9BUL++CR7rt1
inV9uoM+GJ/rubJPuMIb911mxYcqGpvDrDnFXdtFzE404fhYwi+5m4LEetUV1JkA/GW3ksrm6IC+
bizsqwrappFA8s8/MH+AOy4fpDfHxJgQwjrVxqDsooFChOXbH+pckV9ZXT+qNg4yFwuedp+MtbLF
TVn2zWqlLhamyEUz/gjHdhXFUQVXnUbO+pMqhPVVkRp4z9Zo344DGSkJyHRQRFx96YyweWkkqpRu
rP1GCQY37OytUd+31vrqbpiAgnKFdeNCvF0FuynU1L4rW+vEuJy4kc0KniuyYNa9OU7Ps93JPXfX
xn4ieg2oXTTfs67ofihdOj3TcGg+a31guhnJ4YOoZeepgsl+N2m59Sg1WXaKMDjYM4qVuXYpZz69
abFvZ9HvzDGktMEbmOO1ieiqZ3ptYGbfmi8QwKNPeVmWW3JvVznzwtaEhU52DpZ21fottBDIs7a7
k6aU9V5kjTjBuRFow+qKV1dDvYEMXJfBztJjBoaEMQvvZi2lM8CtLxU1t08Ktrh7q8znFwqI8CF2
yubUJbXsi1rp9qz+/oC0D+Pzqd7/7CKr+A4Lr94RUVVPnZhO+zi2X+1lAAQa4PSl4QFdVypTrwk9
D8Euy4omZ58U5k2pIsb48VWWY+hiadE1WYptesWUKVjHXG40TcmFrMazc3LU9qEvVOlrqw63DA0q
f/3/XIhKUadAYR51taNEhitaH5nOKeu7/MG0qsKzgqg5lI0qDh9f6ro65aEg8y3d9jeQfHm1v6Ur
iyTYZKupfZKQAfiZ50J7ogaVv5l11pwcMUf36RRjq51WPq6JS4KYOZ9CeTJcZ86aF0mSBMzc0jxO
2ZRxtEioXCHNcRwownsXs2jhZpLhvH5821dn+dskLq3tRbmajuHqrqcuRUOnb+2TnJcokchK42Ll
qC6Tjf1wn9iT8yAZ+fRlrpJo42S+gly49ELZXkaYmOJ1VqugL4yIQi9xTnY3i508PFujhcOpHYCS
mZGbTMEW+vTewy76VQvIwxT9OqTVRhhrSSLZJ3Zn4s89+iB9mYePfNYOCCxLonub3lLrmtG4hTBd
l5Y8Lhg6o8qwbHABXhEkxhrLyATdxlMbT8onOa8HV0Mvzp9ru3hI+k7Zx03g7Ce7bhE8te3ZN1Kl
8HKtCffxWJE2hFV/Pxg1rbpqkl8YHmJMJjbnyp3mLqOMrCJeHTorfpe08v2MmrVrICzoKymnVhRM
Uu1jE2juZiYmj22LUO4ykRDuWASI30ZTuu+bejpJ7eiFgDmN1wi0sN2irPNdn0m6W8aOM7uwJONj
LcfxbTTPpWfMjOnqdnAT5FV5I8K+fRBOEnhFNWB8D8ARe5k9Tp7Zydrnjxfvm8HSZSBh+HxhClH1
L6KxK1RA1BE6hl2inQpsjt0h7hkarLLmIc5mS3ONVk28lld7R07/pWpTxROtGfulAfOGXPFT3Kpi
Fyl5z8BoB08gyIbmwcLHaCcr6hZZ4Troca9wFOA+Aqwpa4kKpcfrtYlTul9po3wP7HynzQxPh3P8
/PFbuT7MaELgcS8v7SH+uDq4xzku4f202kmZzySrkFQHyzq2avl5MpWNlOn6vOACC3GUMxOy2jrA
WsWI8lZqaCfYcv2j0rSGl/Wj5P/tJ+Jw5iMBpUPBWRN9zBG3JU2XtFM1qeRffSfv0iz6K9L70rXw
St2opt95KLjstPYJ5TBwHPUykldK1lW2Tp9ylgb6nFYX0FLDGWnjO11TDAFpea5FRZzDSV8r3k9F
PXQm9cFJDsMXo4sg0E8Bg3+N3ApXNsu7eBrFfh7TeieaTH9So+TTxy/2Lc9YbSBaItBEyODhNa1V
X9OxnQelmrVTO+PQo2XpcJzz2D63RvAEnWJCNjzjSDDqIv2qlGblmaD2o8OIdScm7aFWI6RMp+GB
CYburpqGcS+1sn3Q7KTY43nSnEOlCN1o1vubIB0A7vrmbkp1tw1rBqIbtfTsPrsTCaM5KYTtYoeg
qOXWjAr7dRhHtyJXiq3cawm0q2fGH5E+BOc01fK6SK6jqaodp9NPcdaZ7mxZ431akGJpSaqeQsuu
/qgl5wwiRcSjUwCtQbG2zIquSg2ygUXmZGFzAKasNWRwUgOUzjTtZDOcdNMZRgcunel3BSonPqqw
31ujzfewlU9mNWkbqco7kQjV+qXvtkgX0TO/XN+Foop4sErtlEbGvdq3auoWufLQ6TWU5I8X2Dtb
icrbMeFo0f+CzHl5KcWKp0kShX0qhin+K3Tyl6qP5I1V/N5G4jOSR3LAAkxYKwhaMktZkjSugtkn
AzbpIC1qj/jcS8rSQmrEvYU1be82uXUwsuC1Spjb+fhBr1MLnJohpbCZGe5AVvvyQRMhaSheZc5p
CK17VZ8e1SnLnkxQa2+qiuzeERyJWdlv5FDvvF+GGBa8h3x6UWK5vOzcNrEO2uiciixR9iUiv7uw
lLby9XevgnAbsZ7FCkf48ioZmnBRjXfECWO67pzG8r2mjOnTx2/wnZqI8TD29zIHv/RLVq/Q6EKn
6VAdOpWpdqZLGLoKAzy3GgL+96WpV89aoU8PutV/FeEoPxmIge+Dxmr2qZ4PmACE7W1ntBsH3PVG
Re2KTiVM/UVsa03XrZSJnhG8rFOvTy9S37R3omJ8MHCKXnhCbhNPMwemwwUh6FYKdHvjLLpeV5yu
DpdHdZHvu54mrG0Z3WYk1U560E63Qz4UftNWsaslT1Xj11Ke+8CoW9Sm69ScGQESq6XfghrB+mRK
o1i2p0qxTtZc/JkmPXQzhCOKQTzTuv2uSX2/EZKuJ+FB6amFabwi+kRfYPXxkz5RwkXT/URu1h2m
2ogPpTPHC32zflDMcG/ZtXKni7jwmVXIdnZnKP4Aj8Gjcd9tITHvPP9ircG9QJkmg1o2xG+1nCyV
AwUq4bkrc2MnCw4p145F9pLQWblr8qk8tbmt/ERwTkK+oPOmGfvPcYRqxAC59lWX0bJRgznbVboc
nUtNA0rSONf/dnhF8Iz5Xrpvi7z1esBXxFktVyo5paLH5tlEzDLtumhjC7wBeJcHJv40sFsAsDUD
/vPq20A67oRCt+wUFtmcujiLRp6I23GfTe1dlGS5b7TztMPfW907WvepmcsOJDVwfm1EiHc+C8el
DN2O3hHp4KpiDKSpI43FhWOYlOQmFHNxU+oGBRAQkujRFSz1lyCaet/EWueQNtZ0jrXqpmN88FsT
lvYDEsK6RM1XU9ZMeZXdhGjO3jrdVlV9HTVILWRmzEDIwUTXub5Jw7eRhGKeZlWaX8MGoaKiV/wc
1z88A47RKL6kSjO/FGhMbSyJN/Dk8mtxbfBD+mxLw3nNrJG6WRODM5onxxEumMh9W2mlmzhIV0m3
8/yjzn5W/fijEDZiyslNbna3NoCEm8/keYyzOPbNKHDbaNzevhMmogJt5DZG/yo5WyaV14kIaxex
BSi0iF2Bm1xusygq4AaGkf6IbvWvvI/LxywNS9/R++jm46VzXRMt1QMT8Eu6w9zlKg+RQ9HgyDdo
j6Uy6ftKy7T9kFrFroFwsVsK94104Lp5xbVwb4B7Q5a5uOVePpohtzRE2lR7rAfEOmw50w8ouTLT
G6fmDzV3jFsTSWV3WPJ9I7H5VxDtgET0z6kZSS+h/Wa3UeERLcytpOFK3Qush0FxsAgWyEIZWr7L
b+FNIroXk9aa/8PZee3GjWRh+IkIMIfbZmcFtizZln1D2B6bLOacnn4/6srdFER4gR0MMN6ZalY8
4Q9e4D8CCigqpJTH8Feov0qpshUIHHWxeddl2X1uJIOL8M0mVn82xvRkBvVdLR1NG22hF0l6DqRi
2DjyY6U+CPvJ7EDchgmJuLbFqs+d5ZYGULhDfWzyQ4ew88pmfyfy40uIolFjVAkZ3noTf30JyT0G
U/yPAlv4JayMeCtNFSajUVs8Bb4db2u0Ol5bU6mxJISAWhfSCsNmeSeRScwWC/A15lzxZmehtqU6
QWSqntkL5b5IpKdUc3Ztrz8oKPOfbNF//ngrv+UGtwecXQXwmX4L+gI30W6gNGaFKDfZsJGedaPa
dTQqQiPfxnW9i9tPNmh/XQKSLov9NGZuGwKNNPNTWuZfAtl0y+nTgKKibJxD/z7X/U0kFd447JoY
Z75GPSaoHseNq2TNp49/+TsPCXMFb4prBDtnEuzrfVfKuZWFSHt7pNXDY5jm8aegGyLPKmrF5S3j
gbc6bO10ST7UtW7sfKGKbT0BRP/4l7wZRt/MIQUejgEHlNz39klD1T+zuzDV0W2bwB3od5EtuUWq
XmLR75z4kxI9pW20taXwWI7NiUMEUmDcSUa5o2Z0ccK9GkqXrvgySGeQk0b1JZIOlYE2nP1LyI8G
+nXFRYvzFzPA+tXJjr2lfhHZyZQl/i+BZ0X1LpIf24rqXEZjJQgBQjTxL181DqU6PcGpf06ykgJe
Qx9kkqwveHw9zMoBpC5rHP43Jc/b2Zi98NB0ocIC2fh6Xcx8TlaLTvYqtJl0iWt/8jdm/FUaercl
9BHWZYxeKPjVNBsznA2F1yn34fBn0r4OmuIGnUc1bejDfRHAmodJnWfyqbW172jhmRsrS57Qc/Cm
bN80n3NkhWTj+PGCvpM8IC4BM4IUk6sNy+PrT0A3BvW2qp08Hbuk+xAPwRPQU/OCTWi6F5OaHKI6
7xH49qMDWqk+YPQ4HTfwqdutZMjJndUl7SkMOnuNrLBMngAwEEly0yJcZ77J2v11RfVdrI0YFkze
0IhzVDdiI8zeOCp2YiPdakkUd9PmO4HouCeI63412ST2xoQYuuPkL7mfDq9dVa9cIu9dnDR94daC
YqBxceuo3g8Yp0YJlDZiIeVc6+o3wtvwFNGlf+rSUBxMs5J2WqWCUaPSfLZCbU3OcPn6U/pAOnBm
IjM1t+4V2DZERq6B7wi0+KggEwBGAMbWHeYha4HGkvc8l1ko6pHT2JADbhkjho9sX9f4o1fbY3dG
bet+0svkbEBbewhilOjKHppMlcnhtwAwbQMKKGXDduF0VyHQvc2ihFex0ET74HRYEzhSYB3VKjCf
5HGyHjThyyvvyrKtTimBLT0bwc5uRbdNslaJhV3OVm+tnJ6hVQyeaGh8b0JZpR4ojE3CDb0xB0t/
quUxvJMFjXPfEcO56eLgjBCh2Kh2OD7WVTp4ShrZj71hoZ9lNfdVHJY7MqhDENToF2RlfGkb6Wdg
IsyyctW+F3mhdoFoE/gA3BJvXqu0nXRAbK32GFXpFpEEfwuMx+smrXWdYs0dY3nWiLrIk+ljAXmy
bgMboHt2aJSl9jhIrYLOuWZty7r6/fFds9y3sH5oF3OnkPXwoF1fNXE0RgVQ1MTz9TDzSrv+NArH
eJji4p9z/3kgWqTUtTAEkG/qdDDf/U5X68SzAik7OmX3X5U456gXkdsr8X1G7L+p4vSfZZzeTC9w
YwN+RWBze2F1Od6rkZzmnrCc4Is2Gd/UMXzRixgwi2O3xzjM/f3HU7pctzefDaglsGbIB24eIB9W
tpVOTe5JgW3eI/uj3jfGGjhqGanNCEDyV7KN2YngJlKTe61LUfkg1gH6scOZ3abmmkc7y0zVzaCq
w0ZKunjlGC8zQZMqKwo50NVIBm8Bj5adBb6YrMLLRqM/8ARLn+pCbx+ryP7hVPo97XGFGrQ23uc+
JY6Vw7fkBrCWfw9/k7oLK5KmKK4Lb5KrTZc++cmDBCqr75yd1rdbioovftoddeDuefsztzuKaWgH
VdlzGTU0yj6XxO64Y0zlfWdJG8rq3+2iujgIUrut8il01uQa39sJ5FuoudG0h0A1//lfr6UjZ1lh
j6KkYIxUc+M76s528nhlXt7bCnRcyH94Arlcb06WLEORNkK5QAYnDk6JCJmcOPuCM1m2GaO2uliT
vhYHvDMm0kWwx7nObT7uZinUcjTryTRSb27vm6BfdaP+ZEjpVmjjLip9t0JEue1+Ii7xGBXPqWN/
yjvJ5fE+q3160bXwkPVrZ2J5O4NLmNFGbE2AfLeV3WHKx7aIlcyL8v5rY1o5FRHZPE16iqpGWaym
xctJAIHH7Uw4RA+Gi+16eQu1KgXf3HpJp2df4yQJ9lVpT1/EqAK5UgXc9ESP+se4Vv1TozufMg70
50yUREMWOoOVD8Zs45iB9iltMnGKCmv6kTpG+PLxhfROqjID6Ll4iY8QT7q1r8uFARCsKtASJ3g5
1pbq3ze9Ztaubsavg9NcMBfeVzklvo0imdnncjJKNyffWHkDlgtEYsvLSUQLJo1a5PWERbYS9EkN
elGuECfVpF7at9hpHPLCoFuo5GtKbct6M+MRdMxXJT3q28YUiMMyyqFkeaLDbUtNy2JnNHb0kFb6
vrEH5T7v0RVoxRBtV2Z8LvZcJyFgUGiIgsGbOyj6zZlUrUnDl8RqvVjIxk5ktXroRkM6+zUMj7Tp
pacwGKAMFQ0SaVB6vwn+FIyEMLzJL+ptnzprcjnv7FbyQ4BQgKLYBG9501+XUaxVg5zStPHSRjWP
RLL+2TDKbEuXLv8G2NbZdcnw7eN5WF6AvBVgYubCs4Fk1k0i04xBX+Zi6CiEk5LaSmxhgYTm2cej
LGMYkEpvJBHkTuk/zn/+15dFpSFFVVKVHmIZNfjBtD7YSiE/TaEjVvqt733QzB+CnQtAgDW+Hqpo
knK0bb/wBkHc4INpoSZUTSvv7FtL4nr7zNRf4BVcrszbrYIVfFDSmUz2H6OaLrQ5JhkeYRqecIbp
qrUod0Vu/CxGfbjr0JH77TRQ2jWLDDupYpgbdBF2UpLWrmlMPwYio32v+mIDhV5DSyBBDrow090o
dfqvf10J9hVpCYRhsJ/UDK+npzIbawRA4T92YUudJoa3l2OpfegryrcfD/VO0kcQMgeUMmvPlX+z
FHWKmi9wmNKD6vGjIcv7hLGZv+vjINinwnY2CTf3UZMlmvc2vsCt3dQrG28e4u9l0pS5j4ZhA9oJ
FBVuP7cZWqvKjKZ5pN6Jf6Qtgp1wRvtLZyfi2Me5OHZGXXtdqN3nXRKsiY8tWMVYQs6eFtTGEcSZ
aT7X0y1GYYnC7q3HFsnnu95Wy5Mog/3gz1JvcrTLIk51qOkTuXn8TbSmf5I66H8N+canQupUN07K
cD+G6uvgZ/0xF8qa0+btrYOYKWg42m5zNYNHeT5Qf51NJwjgjIy6uHRO+V/Y9wY1F7s6yUace1oF
YFYTWfu6sjXm4PdqXRiUQioxKgEnf7sZNMgQPYdTHl1STQ+e+8CBX2REKMgktDztAe41cqrhUdLU
xh1qKbtHqzx1Y3MqjE1oFGsJwe2zN88BlRxqJnN0QrZ1PQctUAIgeba49JLzM1Kb11QzDonNiczK
vFvZk/O3Lb79r8FujiA5s6Bcb4mL3gr7zscxCKQAWrkfT/HykyAuzq1cgluC8sXLqnSBOg6duKiN
k77YiU8OwipjjDWYR4WMcuW0317xlDkUgIuEMZw0lHlurniVeo7wM76qD4yfk6HHJyNuCjccpbVn
8t2R5v4NKSov1+0Nn+sS+Vs7iAsuHbaBw9pI33botGlD8rhm0L646N++i6gXVO/8pMg339XHMDm5
4mEPKI1baNFes+fulUBCsB+GyZ38FoNQUEeUw2HiWDsjGI/40u6LNH4YpxF+BUXxhASGwGaDrMo+
0IJ71GTOIohXgv7baGr+rTPhXJ8BebznN78VGT3Lj0xHXMJiVCGAZPanqVGzXdGhQ5HLot/mo+Hv
9GJYyzvfWxMaXQZSjmSz9AGvD1AW21WVYRB5Eamhb5Q20u5E4uMKJuvZP5KO5o+kMzx/J0gUnvjr
oaTJHI1KIMMVCit1e6wRXMnpe/fj47M8pPOVACSPbUaUeNvW9MNYaqIuiC4FvEaaBTFhGEzC/cej
vHdIZwdSRBLnSOKWqWsicghFsRcX3/Efk8DvvIqa7LmU+uFRoKN2+n+Gm3m6KF3goHLzIAPcwV2k
4IxC80CI1PxDiFnuHMn+qSbqsPt4sOW7wgxSH6dPhuMAkdj1OiG3qhbRIHPNDZ2BTXH4u5RLpLra
qD8kqX2J1PofYxuCJqQWmMi3CjOo1+sRu0ktwlbvaYPrJrjiZKj2SH+2m04r+5XbdVHpmMeCuEOx
gwt2hllfjxV3BoSqTDWAbGh7tfb3A1XQ7WDX0JH75iz1jbS1Q/unkT+rgXocxEOiX/Lhc5he6grI
oX7GUfekhpRDk2kvpEF1Kyv7rMy8cKVv9naioSS1ZtK+yDP52dT3qFXOMn0AfOZt/9dj3xfCHBzS
Sy/GkWYTpVq/Raec2DWM7G1cGsXXCMXAjdk05qMid925U1B5iSynWdn5ywuDH0IjzCb1MAgFbtbK
qJrKjGLEuTExU+7m1vxxkAScVsDbK2u1PMrW7CAATIHLiTTkptqHjL9ROqk0eFkYoNiEauB+wEr6
68fbfXmUr0e5+aA8KAqz8oORMqYNNl1TMXCwlUOs0dTyg+Lw8WhvHcPrIIK3lncOarqFWMJb7P3X
QioSwjt2VY9ekCl7qfZfClv13biGVBjiCXAu+29SFNy3yn0WXcz+HJWfRPRljDzDv1eHX4HtGdFF
jbNNOrpt2bmFeQEm5yXFjzr+WVfntP8vaAJ3khHg2avqf/b0c2qRssdjwNlRcsHw+luPvPjonB0b
PZcG8e/XprgEwz0mp72jYVJQwbg+RlLkOsqzZjxJ04ss78hspf6pcdALiw5G+cfpTr3yBdn8jnIk
5hsbK/wjOW5upHiOHM1ZZ+hnFnztpXiTRb/op8chFJb6hyV+Z9mfFIa87euEGeexPivq18J5tFsQ
UOo2Q0pYAr9tJSdsTzYfz/8ityFYBjU2qxhTl6d8cHP+EUMQQ0guBXqwpUXZOsoXZPiNX40zBHel
GgbIw6fKCbqEfp8D69ugu2utGbq8hck3u4C0YkYLErmj8H3z4KfxYEPm8nuvqQrMB+RzVBxHo/mB
hQSFojD5TRMw2U6J8UuxI1dWfkQjlb5s0wLEKfGs086dmO6T+tUe/puU345yTGz4HNJjq/+QQFbk
U/EQ53dDs49y66ueq09G+sMa6B6jjOFStlu5FZYBDBBhclOaHTy5C6qvIYeh1ZuJ5qkC/rUWvkhU
Tl0BSWevZ0Z2h2b/RnNKY2XYRTtXe2vTgQflNNEzuuUGKWWGxJkxjF6rs0iRVZeHYUL8MjH85qBH
IPLQHu6UV6H5hybNkue41YwHkSfFJc47/aFpW981gcb+84NNWQZfPvRGwTQvgJF5HBthEgWyVyNI
myNevde7zHapmW3KGYj28aZeXpSYvHCXUPbTnBkBev04yHYayKPIGQ3J2/1YtBkE2GENDLFojjLZ
vNJc/bOEJoLHN0fHgp6rKoUKrT2VTj43cnMCyrxJkucuTdmDXUgrzcB7SArcKACdOSk/Iz/7ZeaF
tsmq+hmt0UMVJ243wLnXJqtaiVyWV/nMrONVp25B4nSbDYqIP25G5A2KwuiR+NKkF8ORhOvjZfRM
i0X78/G8L99C/oNMPVKmIJGBdV/PO8IbpUlpXPZUCWZ244T1vgvyYYc/+0rs/M75gqXPQ2XQSJzp
LdcjTak+hVIAbMFC7mwbCGCN0H7bjR9O90F4oKjm/+qN9vPH37esgrDixBygiABbAwCbJ/yvx0pL
c7BFYTJ5PezwLykgxTtaXzmC+8roZRS0vTAre0xvyPF1SfqVNxLaVWIsMCgPgFKQ5x06GKknEwb8
Rk6qDruoPv7+8c9cBqz4k89EBWohM67/Jk4QuHtEY22i3aH5OcSuWnnKytp8LPRJuL0wop3WtWvd
z3fWniIICGRw12Qzt0iBDCm3yu8VVoSMeRoUm2o3fhBAAbqVXbbACHLuYJqDgIR6Q/p0K+Q4SiMw
LdsBs6JG5lbpZPOSVNPnpIgnEJdOo/8eazS6nCJ5ogOwMfGl/FY4xnDQ0VX8Vg3xixZ01b5rNO2f
IzR4KSa5HD+PqOaWQqYmaRXWQ1F5tDYCtJEMaVMMRbpyvb23DedO39vbMq/zzTZMygLgjFFWnqgn
UEVJiKM0An4bBergQ6NJ+j4ayp2sNmJPIGJuhdUjBZ5VHloR2g5QVrbHQP4btLPJTWYHljEehrUf
ubyEZwUs2gBwLDiht1hwq1GR5jaqwguhgX3Wjb54nOzoNR2E82pUYfwQmdYPxUmbT5LV6Y+1JVoA
nnX3hDj110hU9ChKOVl7GhaCl9qsnEdJgSYmC0S58PoI200LNNxsc69pXwU6ZGfVr6qznhj9a5aB
5MkCB26mPxr3Ex5BlwZTmJ2cFuFrK/fnPl1znnxvltgucPPA96ETefNz2gbzm7amo5oEYfEi6jzc
d9mq7/l7o5C7UveBigF3WL3+6BYMd1MCs/csOw3v20mg+muOa5Yb87a7DuJAhs3cLBq1s8zLzb2T
JKAc5DIvIeKTD0GmLHelbUxbUwoB2Q/RPzZI5pVkLGrRBI4aQNbrj+oNu5iGQs093MWaO7mVCQB7
a6WPuLzWuGdo8hK3zFYst0dNbeSAzNssEOkIAojl9VM+KMkvBwXGjy/t9zYmZae5hcV5mWXPrj9H
VabQSiSn9njIEPFoFf+oWtHBjOrxkKMJ8V9RqUfRNOP3bhiFC8y1dVtVi1GK1l4iK1vTJ1vgZZnf
+Y6FJMw8w2O4CW+KBgxGhIGrV4f9sdWNjR0VyHRh6utDZk5j2c3TXnsOOTHb3JF3ctM720lu26/4
Ls7MT93Jadbn/cYJ0a1xUN+959+1N3HadLuoRxCXt9Hovttp1G6QlhxfusaRT3WOU6GcNNW0CTUB
fC5JtZ8fT/YcHlztVLo5hCcznJueKYt7PddFO0yofY6yJ9fAV/RwEkgB5s65VdAJSVNbnDrQmC+5
UoiTkKVppSa3XGvuReTSaJTrM/HttihnJ2HlTFGieMmQxi++7RyLaBqOfqLtQVqCdu9q/4Dc1/es
iGLXyDtza2HnoE7Y5Y1Tn600ARebnJ8zM5Zos2NFsHCxCRSzobmUKh7N++ScqEF4P0L/+1Gm/lq+
ubiJ5qHoN0K6Y38hf3M9834bNqPh5ArVhXy6SIZVu4NKj/zj9V2Eh4xi49JKTQamBEyS61GgFiQh
8vayN5OD3URt0qOWKz16Y+PgcbSq59Iwul2J4PrKs7fgCPDkUdQlg51reAx984GAxcvOdprawzoZ
W7k0rl8lXEK2Q9qrd2WjjEcrNL5mMkDEKA/ATmL1541taD+PFpayNJM7rEMC/zlBbPxYdPjq5lX5
Hcz6hSxd3iix05xHZ0g9Kax5xynL/NGTmW+CQKJ6LJDN2msDrqx9Ie0LEBLbJDOkb7RN1P2IZevK
Vl7EmnwuVVjIqvxFs+QmEE9y4XS4S9N5LCtkUalfba0Jv89oVDAK0JwWXSsrXisazVf79fll1LlF
A5QQV6CFm6Y12XHa6bWHyt8BVIdVfzGoAEpFB0R61xJbl3rsqvkhrV7Qxdn0/bmBjCFlr0EENjx9
Cup6O1+zha5T63zyewQj1GLWPztKEV5Wzo+iV/dxE22T/LEJJRwQ9sg3hy3dDyU9Fr6GlSVCO6Jx
bT3eBSrTH6J7+ADnPIgNV2rybdj1+8iK9jDxjlbS7+DhblHDS4EnhBWSn1l4HPRsV0fJdg4UE0QR
E/41H6Pa4djoAYBP4Crgi+2dZlT7zMZ4mr8HvYzdsr3XE7H1pRPo7UNiKW4c/JT5NYN+aFX1UPvj
IaVGgoBU1YURDyPU+I/P2DL9pcBBf8wir5zrxrct6cysZXpVlez57bQppKnbxJgMot3m3EvaGHgj
s3UYQDNtVTOp4L7UEwKUcXkeTeuPpJX5KTEya+vTonAxhg52EoyDbV3Z2gPp25qo8ELzAjQ5sl+U
utgzXP23RhtObPuKlKiUmIwmP2aFKO9RaVUoGvbSnT4FymMoJ2ITAulWelvfyVXj7+pEU+7wmP4G
xMHLLFrks5hM6U5x1O99zckuWjqtvbzLOxKMAS1+yrx0HehDXt9e5qQ3Wj2ClSqoFmzHdAj2o2qV
Tx+v33ujzKQFmjUEnrSur0dxCtnoIAa2UP1srMRyhHBNGYW2j0d556kjmgGxhjTSXBK7DQqrNgt9
WavbCzZI1plO2DcVL4RNlaq/Bxk+n6an+D52B+pyblzVCNhY0eRs0iAWd8yvsl35PfPkXV8dwMFo
k5OkgdJFuuH6s/O0MqpAiotL5WSaq+Vx79kZqt2ZCIy9KMMfeBR3ux6An5vlhF4Y2FuuiJvnj3/H
cvZnGAfzgcg19PPbaTFEMET4vmSXybF+OHqEo1og5yvP4GIQHSg87hfIONFjXjRJMqcOMPuIJG9C
dPMePiLVv3rIV27jRTA1j4KsIZsfghIJwPWMRoJtqimj5El6Pu2apCt2rZl3R6cAB2HbYbRvRW+e
pNG2DuADpZUI/Y0pdrWieJYBDJ3lySnPUPe8Hl9Tp0yLjN54NHqBGDv2rBtlwK2mzMNgS4qnw9Ci
TrhxBBV8e0Q9TaT/jU6nbUScXLQaqbJajUcXQZyvUdcBJAqkDnvFylIvgxNZR5u2811cd/1mxPB9
9/FGWDygZH9wuhD2wnNm1gG+/vX5kKZN0xixF6elsqX6lMGniigY9c2hUsTJFK28diYXzyeCM7zV
s5YsS8bKXY9Z6UPFNNLiSXFRchvsTC59hHSINeT6L0to4jTk1KaVaTIe8MPA59I3i1M9CfswIu/o
fjwDi+iT2iSHYNYsRW2M2s71r3HQ2PcLMRVwLWzcVgyhfS0RFP4jjZK+cvqXB4LGmYqNLo06sJK3
py4cDN2PJeAKpZTFe8oOwJWQUVwZZRF9MmugdGGhzKtKW+X6g1r4DSO1i8jzrTbbRyE+qDHyZXtk
zoMvZdqLr3Huh/uKttfKyMu2KIJgGIfiugXPcc4ir4eOh97XW7MpvLZvjO0Qyu0DDgwR/oPRPteH
eB/A69xUSZifLDwOOsQa3SjTu58fL+nySpjFjXhwAdBQhL9Fi/lWr9OrqVPPMMCJICnSHBrDcpVo
7J+KaByRQafBk+s9Est+ra7MwvJIkVQhkQ948k3k4yYm7VVcIia5Tz2oNeEmgzB10Fuj23ICP0Vd
bO8yJVrzVFvW5AA/cP/YMlkNNZbbijRyqBMiX7b6yMOl7whQix2RXpFum1gPvgWSnB5DeYLgnyN5
uqHsE27yoUWOPTDjh6yIVTdvpoLmoyZ/N4qWQx8XsXanJbLzr+dtZlYjiQG7moYrsPLrPRJNWWcX
wyA/6pL6mS55R8VJR7vH71aen8U6gM8gCQLeQpkWTvd8Gv+qlkspeIkiZ6BJ8qw0/WZhO5nlSE9U
VfzFT/21XvL837t6CObx6DzMBai32uP1eFOlZxWtfvkR6mmzCa1BuGaQJCtftbiu5lGQjCbXofxM
9fV6lCxOfMTievlRklJ0sPGGO6nc2BvK7NNKhWsZPDGWDpXljcvGRXJzNRaDUNJ0quXH0FSftRlY
i7lL7Oogon7r7dAdulp+8Av1WZj1RgVnX27iKnAOQUq3NBvs/z4+1m8q1bczrINzIKSguUDoeP3t
WmtXYnBK+dEOinGbmaG/QwokOiu51m4S2XcOkRzGx8mXoz+FiTPmBk5y+N1RJw3l9iZ1dhhq1Ycq
sJoN1uPZ3qdVcTDtpDyiNPnfYCbhEfikdJBj47cfx8W2rNSRa0rS7ow+Th/FlIc/StMfXyu0249J
rhp3rdBNr8waxeU+x35V78p7HjLnRcnaVXed+e6+ngGamIBziDdgsOEffz0DlpVHUasWsAuV1tya
PdTxvlOe4kh1nbw3YCXzj+u+QrdPswO3rKRyJWBY9sopK+DVRNQFMmgut17/BN+0IjXI4IKomXTW
DOm+1YJ6V1bWcJei1Xeuw+RHP3XRXSajIYjBZAHvINLw2ohTcZ8kTKgWTMoBZ9ruj9kk+tavKwya
E+j3UREcK4KcQ8STvSuJfna9Msj3tZ0W51JojStLSO+70wijcho18yHzhb6x81S6VzSlxG8x4663
0GwS2eXj3ffOFYswCHXyWc8H0fbb+6QcpCJqyxiGzahJex0let/UaoQ2hFJyXYqmvU8lp9pW8XRM
+um5KZNtomF9K3e1cUojerAEgY3/TP/T2VLU8Fq711Zu1+Wlx4+EA0JaRYzBQ3C9OnYAjqqyawms
uF6e6zFEMjGBuRTZYFREFQ2butPklRdvefNRqaXpRMnL4eG7Vd6LsCIqZj6GVwbB9IxmWPUgh9Fa
i2/e21d7fyYfaWAyZz0QBNBu3lX0m0s+AgEFmf2vjnq/y4c+3jV9VAIoXfUgWN5+FBVoHhFGUd8H
0jB/9V/vh21y0xrJqHhRXKDvXdQmNZF2qF/zXpd2pV/hTKCJx7FW1FOkhYYb5+jGq9JQb9UoGZ6B
va2FdovVnX8SYl7EFlxsNFSuf1JWowFijSjpID/3yl+pm6RF+ivNgakEuiw+j/6aEPtibd+GBNGO
eA95zpt+7l+zgEH0YI65r3ijMAK3QfZ0Gw15/68lYFSQ6FnOIq80iSiKX3+YLCNbHdMQ9fRKCfb2
lNivLdLtx1TKteePz/EiOCQyYxg6UUwgTLGbExIVfYTsMDJ6chW3jyK+a50KI0DHkRIXcSFNdmmx
71TU3s+QhFcGXyJkMPl6E4+kGkS75RYTMcX4mQmzSb0e+bsD0ov+MTasioKEokDcxN5K3vWl/CLb
YbHr6kTBpSDvdilF8U3RG74bBOa4cqUvw/b5RwE7Zl5mSuEtZ92OO4mHPUw9oen1iaK2vM3z3DnE
QWVsYppGp05WP4XG4MZyhGqTiI++mqyVVZdYMH4G1ZFZ3oY0gkTiehNoQCox+OkTLyuVh1EWwQNa
m9qOKBsgk1Lm2wROx9Zp5Xg7ZJh7J3G2ElwtzxdRBakDyQPVhIVNRjoFMU9LB0e81Z91XQpOTYRq
lhQWzRYtr12ilWtH+p2vBqcFQBqOjoxJjj4HfH8dsAS5zqZO88Qbi6xChrVwvlehhBtdE1O67G0Z
eAeVg4iKGZu0Lnf14FAk+PhQLE/59Y+4iStSakRxVbWJJ8VC2pemFO2SPAo+//MokPvp8dCghYR/
Cw9LG0eR4jQKPbUPwdjJirTtM0hMH4/yxka9figow9AyhLaNCCA11+sZFaOsl82YhV7g9Fse800a
f0k0sYWrtB+MV0e9RMa50b7ofeZakb4BRLtxknY7SlgNt4+WP6LHLPAplDeN+KFO8aOWnQ39dxvo
GMY/q+Fnf8BVIgZ62fauXQM1KZMjkfnezvrPEKHu7aD7UlTfczzSdlXxE7Xjf18vCIC8gYAIeAhu
WcmQftqgFWrg4alyZ6eSildEvRrxLIqVgBRsQIRICc4kgdt4G43ZgQilDL0Y4fpjYYyW68PQO45O
vg8lK9hh0VG5vR05rgWW7pglqrIB4FCvrOg7u3NmfYFvBjtLMnfzOtSIejgt+iJe30UazQ3MBuW5
Qvrxvlkefrhl7Jv5BkCu9vYWLFqnC4SVBV42VS+9PDnPZW01LxIXFS4owiLFYQN/+udBCaeBgxDX
A966DejDGhBVaCMtNMl1cpowirgDWI7/ij/sk1jqtkSia06nyw8lJWYiSVWx04bcfn0+an0I6Qo3
Gaoq4AMNMzK+yPbUbO1sULZso+BOlGly+PhD32w4rk8lowJOAmgCHgeViutRnZQ+WjlWmdc43pT7
rhLib2gkKI6lmxyGwdTvWzja2csABlfuXxKJbE7f+f2p8I8FtSozfmzaE8ItG8t+6sR3vXRccxyP
8XhUNNxpoH/BzUrzvdaHm0h7VtIHLXy0HMrAgVE/mZOyH2Uw63WCxmO9ETyrjkj3fpMeaqQyO6XZ
NshlWnX8IwX4vBsTMLN2BWAxbHAL6qv++PGUzJnS3zNCSYIKHW6z1oy8ASB5PSPWxNmWe9F/yngc
jqWML1qJGeRRymWN3hwaCo3VWbu01deuyLeo7WpotG5n3ahZpAaV1FukmO2k4cSjlHxCKFPdNAjQ
PreJcanUJjjh30ILLWCufTv1d1rE8TbbXj9GDUjy1ByRy+pSFVdeU5zR/9FdLqFxX3JlWpi3Pk8p
tluD/+XjyVr0+5CWIPO3Z9lBdtHC6nEYgjjUK1N6IvU+IqJSnHNLEl4RJvVOKozqKLX1NjHkYiv1
BDDjINs7X5eUS2QL5zg0OBy3lNTNUcVuvFO059Huqm2TB/ElVSN1ZbsvAr0ZsQMhH3MSblCaHzeH
LJecsrW6SnvylYBEQdXrPUSC/BWE+XfJb1EhQ8TAlVU/fwgm29iUptO6sejarV1b8R5Lpc7FPTz6
xycY2B6dvTmNnRkcVIqv91ycT1Lu5IP65OdBuItMqd62QeivVI5uL+y3UaDIYG8GB58u7fUoQ5GE
WT/NVhqjKPbY73HsyrI5fbwl3lRY/t7FAPwAXgHtBuFHSH/7LnSpkihNIhlPkeKUe7PSR7dA6RU+
tPwDZYBzH2vxLraTF3PW6Bjrdpd1UbEbB0R/Hbupdnk6xEcnc5QzYitfK1x8Nm34HIYiRCrZ/hwZ
8rDttCw/U2c3uR3IgFBWKV01UMJdplvlveOnxjEMi8xVJineU5w1XF1OLZQ7G1Tf8Kl2s1LXX+zY
TFw9tkr04+xk5eVaHGcmglmgo8DlShz6thn/iiH/x915LMeNpmv6VipqDx14M3G6F0D6JJNkkiJF
bRAyLHjvcfXzIKXqYoIK5ihiFjOnq6QuimL+ML/5zGuCvButGpvAO2KdpbZC790ZnHYbLCnz73sn
u/YXUPxu8s/1S3DvXjjCpikzewsTuh7gzlSOJEs8f9kILdeyX9byHYDPDSxOtTQWurqWSBfef99v
yGKn2wR1gSAVRHSQ3ucjYb1oJqx++S6/Mtf6Ojr0q3wrrWBa295SssVV4ijr/LFdGnfa2tiJi3Tt
LXxbWL1/HfPzc34Z8vll9HrTBK1YyHeoBNsaUnCx9lnJ16WsA9+8MMfnK4lYGVzLFHsRmSAlMrtl
VZmqKT5qa72UateG6T1WqWVdyL5/PQjYacp6HMxz3VsCqqJ04wTwdICbYhaEwRIDueDCrUwH/Nk8
QZcECAS9/km6juPn/LFpnY+U65inN3rj4d4M1xo56MybmPnuArGMz7QGktsCzJwjROOlyfP2Hics
4Y9qDmXtOWOP4vAAD5XRCzHSYU8O2ZRhXTKunI0C2GtCGeC/O7XXKeEp5/eYxFR+EoQnbqjgJo09
AjvexCTUd+/PwDk48sc41MDRAKEWxpo/HweNEZfVoCY3vRj2Wz/tOzq1mZNlkcFxLtWYi9Z56ZSu
Vi7MCE1XwPDjQ6WJ7lpq8aSrkzazmQnZUlLKdj/4g2+PEdTvomz0tZf328bfRG3wtcPrz6mlcm/m
0T208HCdyfm3QXejC330WTD0447oC9HDmhDQc/mEAda4W6dKclNY3t2gUu4teU8aRFAbFZ/AVj00
KnNJNH9vMZ/GVekQsYMTUdGePX+SA0BIAw1zCjKVpH2MkzjY5Q0pXa0mnh0XxlOVX7KD/sUkAZEC
QpmCGrc7RyxEKgdJVwTxTW2o/sYdRtOJFahRpznyX9/6/+W9ZLc/Vlb17//m629ZPtC89evZl/++
yV/S+7p8eamvv+T/Pf3of/7qv8+/5Cd/fvLiS/3l7ItlCnd0uGteyuH4UmEqdBqTa5j+5v/pN/94
OX3Kw5C//OvPb1mT1tOnoTeW/vnzW9vv//qT1/BqIUyf//Obhy8JP7cPyuDrlzp48yMvX6r6X39i
CyF+oKp3qlPCiQK89Ocf3cv0LSzWP9CtmLYffqfSxeaUZmXt/+tP9QM4fH6SLYme/OTz/OcfVdZM
3yK1+4BFzvTHZIacN8gg/n3zZy/gnxfyR9okt1mQ1hWDTnPp1Q4IUJyJRs8T/cwTdHw217Qgorfn
1e0txWt56WV6ZCPS/73FBvx7UUTGVipom6MjQztBVKtFKFUc242u7uWikZavHt3Pq3t9NXNFBq6G
HtCUjpEB8uDn0ZPUB7jxuGN028X5aJeCsmPPih97zIqx4EjLTSJhU9DQA1yh6Y/dMK5Ni0CyNsKY
fkasXLdr+jKLIjGrh16Jy3VbqsVW7xTxuu7d/iptrU99gHvV+9c978OcrpvtdXKhA3cD7f98xQJc
qomshfBWzKttnIrrNK1DB2F2cYFgaXSXla23NUez3tVya90i+O+tXDmK1x00tD1ru/zWJG31mMfu
Qet3FF5f3r/CeZwyXeGkGjH1Z0laqKyeX2GbxSpgB66QAFU8qkhR/YWmB+zaUteW2Cxre/JtiKZi
ETlYLgqLYiTk1yXfBjQTL/yqQusnUbu71MuqA33rbI0QPFRgAU+/UkzSVR+08SYzYTQWdeNdWb04
LPXOZMPsrUvB/Inv/3rawtA/gTqIufALBSZ0fjvYCBhlJEArihS9g04slgqC+I2mrkwSROhvPtxs
zR+PlSa40r6txa+FgEx5UEl57QTtkKPIBP/MiPNw4QkVKkI1Z6/tZk2JrHUufEtCwaRnp1tMd/J+
oddAphl+85IOWP7ZfpMaD7l2r7SWPWSVeVUUAeKG8GZxFa0nQREX2R9HyGM4toMCm9HMlfgJ40AT
HpbQHpRwlJ/GsEemHSZaiuKbEFp2lfvpZxcxuIUk1y+8r0Ky45rjliTAtA6T7lO6sOog/6TWfbd0
vdZtcNSQLimTzs4D6OeTijOUPgrPZDLzI4hmc1F5VZDdj9IgIegv6Wi25eoFzuJ893kzzCw2UZWk
1szMz+5rrMbWAtaG63gssZ+tMsQSUGe9ziX/MzPQR73eSx5TV0wfMIZ4SAbh0/sr5CRQ+GpKTVW2
CQKFdxVHPcXveVhrdH2I609+HJNRQsZL7w8ZJqUL3cxMyPZS4rCJl+uu9wVHazvpL0qOwhXkrXgf
leNopxQKdhSAdEczpmcWdu0iGIz6Jg5xtneEQvne00Jey2q3SZDi22SlXu0l3HY2ulqrjqeYGZI3
JZ3asY6efLHtr70ef5ASn3qo8xQztbwSb624k478Smy5CItHzjNz8/6jmDdfqPvBV4IQQvcUeCqQ
0PPV1Q+64tZ+7x6pOdnZMF6HPAdQ2WgGWFC29Z2et45Xh6ugy+6LRL+QVM0LFYzPe0DPgo4q5YA3
uXo+WbTWaqQeXbSVd5qLA3JqdDs91hPQUUO86UQ3uA+ECZYa6CaOzz0lcwVsOn9O9VeK4qsoGroL
GjxvFsV0WZCoSRkoouCTdP5YglqTG6XqlWMmDU96LUsHLfDV7fsPfzoqzqbhNAj1V0D8qGgSMJwP
MviR6wYQk49eYCprXe7sXs/KbVPWFxbfLEfmIUOFJV4XJyEXWluzgWSY75WKsPxxDBPPEbLMrwi1
Ix+jg6F/hNd7Saxj+sDzO2OjPskZmPBA0QA4vzNSxraJJaU+emq1FNvhBg05p070720QLcogWUC6
Si6dzNOqnQ1KZ+cUKlFCp2R/PmiY0xOxtDY/9hZuEmN57yPWO5bNGgW7r0YoLUAbL5tCWYih/5cs
J+v33+bbewbmNbUIVDAy9JBnG1ygJ2rlq11/7ASgt22qD3dR0NDjaevupqrlr1ySvFPNpt28P/B8
DYG6m7TrJ6kFWChAs2aBnZo2VY6fZXlDS2k8iDnemYKU7XAP0EJbwljWjqtgXOYu7t5jlLhPKpL1
K22IcBlozAZrpjC7Dd3iYhVyOppfvRG2FkD8zD2iEPDvcILO3wgZHCubiPhGr0dCfLPVdknRyU6S
VO792OEa28cupfNIWcW5tTcqpEhAcX6nJYyzqoFjKJbe+srPtIz9yOgWicg8KjSd4yHPxwu52Jte
KMtjUnznavHipX03WyaCHMP4i8DrpVnrVEpqC21zJWnXljIs5DRbebW86gSBLtx44RXO5s7USpsQ
DlRtidFxBZmFbK6H82/Z1cPNgDq7WQ/6Rq7Y9fGk6+08lrRVVowhYt6XyhKzHeg07gRaB7QDSPEN
ZVuKQ+rHvj/eKF2AZ0aVUcymA+EgZXlJKmi6hddzAVL2hB6hZADMm0R7tjyaoZNqA/ze7RCLwsHo
hKt0FDALQMLWyWDa+ahsPl9YGOe3R6UeJUAiYQrNHC+UfWbzDxEzNYCANB5x9UBXLsnMhRJVqO8K
SilBS8Jqy2u9ZKtQLN8iGvDNFUtvhd+ItBPHUsLOWGhXLiL4axCswaWu92l//+eRnC6PCB0NQSwG
KIzPYSda7+NUGeF8jnfjx0yC+Ow1ZbA28U++alpFo9CLKB7cXv9TGAzdlesF1SFomnIRBXG3N5Cj
W469GoLzz/WliXypo1cSAjx+WvnPalsBzhxTxwwDOqeBjlGSHI7XZaRiG9KrnxqTnlSkNP1OqdqL
yrznJ+iPm4OUQEWKij8TbbYpBRVlRdFrx2McxrpjYYKwVzoAU/kI/dQufJXCJS6hu9D82iQxNNS8
B2DQJHdMoo/y4FaK4ydj8+39KXG+0LiqKf8F6TBVrtD0nEtXK1rRRo07AIWuI+W7ZjbpBtEKw8H/
N136CHg9mwntQMnF8ub9kd88D0bGP5owC113FWDX+V4oGr2aaWkmHXEGjFdgLDynHyzpwkn/Zsaz
h6AKgYqBBMH3jTS3W3t6JxVmeWSLa9eloj0VVWEs6MhcqjWer+fpSdJm4WGCcifaBTR1fj8K/Q62
law8anXofdIAdi+11NrLUgDjsKfB6VtNar//DGcn3TToqdZPtQR4/YT1Ox/ULPK+5TRojiG5xApq
PR21IqU1ngn1fcjms/SHoXts5ImRXbXwE/1JFUNXk4Wi9t4mSLtwEaEMdGmnOT/p/r6waQ0jUAZd
fPY0xg4Dvyqn/UDDmwAkkKXPgaw2e9dVxm025C4KoagecabR/hXzdMfRElI6iFC4oljhk4Uhoq95
azxc5B3yqV8zz3xRUwEv6nS4hE0/6Vqd7Tw8R7oloPUBO/F/s/NmshKTBCUvj6WMUuxYdD1dcFx6
10bRrswyL3Ys0mStGpCT0TXoj21rgvrp5NH/rPuCiX+iVW0lWPtXLlbjB7Ks+qtW0MvWrMDdJ16e
vcioa+68slWcqPCCPQCiYdmqNVq4uWZd+TJe1kin5ocyEz+LUVQ8sjGUqj0BHg6oenDcjSjX+51r
Hds6N1d+iNdcI2nVLi/UYuErqe4EDaIVF+bYL14l2wPIhGlvZorNFqrXC0oSGX5xNMTwwQJ8SI20
UHddZtLkzfL6xot9YdN2za2WjeOTm5jWMxy+T4hnJis23noZ6bjSyBow6MGKhgNMHn8H4Ns6wjy4
JB52HtqfJp5uEfrh9TI18ufCpmEDFho1oPwYD2q9sYY4d5RAzqFXxNqiHrVx+f7jebvsieipHvOA
ECujbn2+AsM61nRPc/Pj5Kn0qYGTnVkUP8rAohQz1PrW0spLlNC3mxqpGHv1pGRPIfQNcMswKdiU
XnFEfUK3SzmQF35Nt5UlfQlL/IvHCbwfDDEIVybBm+oeJqW6WjGUiVq7LYCaPmQh3OTAj9Jd3LjR
4v3H+XY8C9ghpmb0E0HkzrHLRqKjlRaP2dGsLOGhyzvL8TCjtAcR119JCPMLJqVvzj9i8on3Cq4H
eT+y2/PXV1V1XQZ4Jh5ZW/pmlAC7mIHfwgqsdDvX0XoN8yTblmLbXDj/ZtoAzNSp0oBapT5NHPpU
sz2HvqWehzq3GlhC99wXQf81R8H4sU61g1xoyprSrbhCx18+CPg9rCIt17ZoRXTgvBAyElI5W5gt
ItaRnKZkypVio4SEkeBkOzVmi77/LEgcPK5ZlZtUVQSnUJvyqYlb76kxBjtOLTQMhyxYKQUuEDaV
wQ6kfN3sszG70NJ8M2OnezUo+E/RxiTPcv6Y89Idkq5lGnngQ2yzcINVwhZKkBsPF1KHNwtyNtT0
xl81391mSEe43Tmbi9g7AiqAOV5gpA7WU+0Xn1Cbu8QiPhU/zk4PE/4kIQb8C1JO3uz5kGorhRkC
OvGRqSruetVERRD9mwyFGFicXRNALTb8dFl28m1Rji0CKUp2EJPMd0rM4pZNYnIWCuYobtUYf7wk
j9eCUJcrK8TFLIfJc8yqoNwXSo+zioaR3yjUL1NqsdRb4El2X455Zo94jO3xAVkUvZntEPS7dKOz
hHCasvRcOAHY7aijvy1jCEOeZWYTHeH3L2t2wytp6IE2jCKKBGiR4t6r3vutUmd2E6O8r/aPv7k9
TBeAnBhwKayVyZzOn3TctdTnozI69gLarjbAXPUl6dRuRcBefxzQoVm/P+CsHvjjloEM0ZmRaBaR
Dp+PKKY0gUKEUI5KUOg7s3VXCtmulnEyp51UbjwhUw9pW3oLBNV0OyhgkWp+f6k09jbS487p00sT
ORY0pDXbqJrSMiiXePGxDIdg3ViWv45U+Ee26SLA01QvMtIJG9nrgVmhF7MIKKhWectrchFZbN3S
/OKHl17H22VNJ480loYVVRZkD88fTlMh0QVoMT1KgWY+gT9ClbPTg6UWCdLd+y9i1h87vQgq8iSH
5MyT8N5sXdM5pp5FznDM4WfbmemjToDyCZaSWoVyShsk3q5R1HQlmaywIhPkFY5SzW7ofHOXSnno
wD6DeGamYbSW6DEjlZa5PDmZShzyQltjCvicJtK0jetamX8hVn+T79BlVCZIK6ITKEdps+tXJcHN
VZ+ao2ri5pj2abCi1nlJdWtGkzk9JmT3yO1lABYkdrOiH7sB4ixdmx1bwXsJWmPTBeZTViiDo4GX
2qAtUtuZH7h3ihAUNtA3aY0ixPAxotDjYGVYXrjtXy0gtAeBgE+8RRAzs0zAHWmLBVaaHYWUtDuJ
IJZFgxzuglx/gKU0Xqf4CWIsvDeK8UFOumbTXkpGpnt+tT9PZHqwm5RzpoOWJHCWenuC1MhosHR3
ErWDZVOPzUKNxL8SzQiXiYFojIcc7kpJ22aZUM5KkvZC9XwWQnMBILHQXkTUhf6uMucuKaEXQdMW
y2Net7qTj128zKrwMQ3FLx5muk4V+uoi1AvKs4rUXgg0ZhPvx+DwM8mDmRXU084XKdpZWqjreXX0
+uC7jFziFQXx5OH95am9ecZT7Ds9Y25yIsPO5p2ule2Yd3pzpLxqrhW181YjnWmb15GV9gDulkhK
z/aS7GWrOvB9Ww26bin4vvug52N0jDJz/KKHWXRIzbBfK1LkfhqwGn/2KjFYIyA1ucX2zQpjhGZl
IpKA/o6MxngC2Woq2mzqjoQkATDuuh210wYofj+pDRmS/6nV42St4EizxOSxPOjRUJFndsJyCAdr
P449mLy+ANviGeFD2xuKLVZyvPLlykK9uVWxa88+F8UqG/btEFTr1lCLq4sw4FnowrpVRaY8IDMm
DHWEaRq9Cl2SVooqpVfGY2EF35TB7BzZEsRdnFjoQ+EaL095vZlityB3a0S588+eXz1HDTXjMo6C
r3mW1Nf4sud3po9cjQe7diXkfobktKnvc6SjF1qSdQh7DZZjtRqW88ivdHaTDfI1onIyejtevBmL
UVy9Pz3ezEHwiNRyKQbIYD4ggpzfmZIIRtKZvngkd6jtKuyFuzTw3dv3R5nhsFjbDMOeR/OO/i1J
y+wB6oGIZ7tbSscm7hdZHyy9wcBuOHN0v1yZUn3vm+h0o4oUsO1FXWrjzn0rJevUe/RQ9Ekx+1SG
a7ODNmGlS6/exGX9gJmxbXaBMxiNzWKzc6V71DjxL2yUv7j4iYI2camh8aLIMYuRu6HzgKDX5rEx
smRhZGBVSzMjtFflHi6CgsJUGQ9goSQczn1bplVol16YXatFpdq6SnWnHUzfycNudIq2242++Q2N
r3ytNZq1K2hp37UiTQZTEOPvkVX6K06h1g7k1ltoqA9fh7KMF09oxRfO7pna0vRepniNHBJsHQay
c4U9KVS72Pcl4dhj44tSUlbTHvZu47Htb0eENa9LwbceK32oF0rXwO8wBu3QFe3oZAPd4UANVoUo
DoVdjLKn2GwpIR0kWD94vseL9yfRLKbhWnEz5KCeOjWU9E7A91eL0Igyo+qsRj5mgiBRbM6sbZkj
lRsJsnAhVfnlUNQMJ50IQqg5+9AbujH2MHk6yknokn8VMfJllb6MmF7H9+9qHj/+uC3uC7UT/sch
dL4Ce62WurHOlSPgC9xHVU9aJIPXUjYS9+S/tl9mwTY2I289SNZjbQ3yxhLdApS1Ny5kidUhhtnv
RfOna4IYjTooQFDqI7NrUrMJnz2WyjHwu7+IpfMUtzrdvYuVzrjwVqcU7CwE4K0yD/k88u2prXV+
+xHaH4YGDuHYS8lHAZKfHaUBlH1B9Gwj89oL8MlfzHh2IICMYAlA+NPNPx/PUzNm/JhaR6tRsq+6
YFmO5JnRIg3UNrZNkA+f+g5q1iLwUxQSTOG7qbXmaAdpP0a2Tspxmw/eUgXO9SSIhrsdgwBwNQVQ
Wm9ZOFxYoW9PHmofdJaogk6N6nn9s8PNjZriGN6Pip8uhFHuvilSrmzACSk03ORmW6ZYBF6Yk1Pk
cf5SOOVAjFFzJap/Y5PY5u2ILnpS3FcNYO0wo/2UpHq+GhJhuClxcn9Km175wracL6LMKm/GxPeX
Kui3H6/rt8CZ18G3Mquyv+pzJOY5ovP/OwjnRL2cVJ1O5S0A6wRor17SG0gnJqD1y/c/7usv9Uv1
xzVmPOUfN00dD0Hq/bGt4i/p9+o13POXH/8T/mloH6CPk7USToL0BNTxD/xT/3DCXkIxJ9YBxvYf
+KdsfqA1TphOUZVuDUCcf+Cf4gcCBxSEqCGRbE5insZv4T/PgxLoQKTSNN0mVhA7AhCo8zUqN1Xi
tYHuPRdtTihQ+tpRqsJDXo17oSheujxZUtC+RyV0WEem6oRqQtEDs8MglDpszpXvrx717Y+J/xoC
er4If14Px+MEuaZyPc9wu7JWhWFoveckyouV4OmxffotkvxgIUSGaSeN+PT+mLOSDo9wygwogBo6
XeGpunL+ECoF3ZBBCJSHQRf2mlQuk6QrH70BM4y6hHlfFr0KZyZJnCL1H2mnOu9fwHlqhDI6RV76
ZphnQiMjfJq9hMQnKi3KHksvbaB02do+uepKjQJbF7Y00IGFBcoBlti4/d2BwQBBtKeISmWSf85v
vKw8n2KLohxlXYBnaUSt3YGPtrELv7cqKkqqfq9J+abI1Of3R+ZsO9v4mMG8YDwUec9wL0maZmOH
raqliMMndyCObYVf19eft9vEMRxv3drulXawltqh3pgLfatvqeduy72+NQ7C0l+YC2L3peBMfz79
vXxDdXdT27flpuY/raW8lW9rG1N7/uK31vl2qy/Sjfhc7q2lujD4dvi1ex5u4/247u/6o3btbfOl
dBgPAFc/9nfdLUWl4Vbetrbg1LbhtLaxLJffbvnQb99q/rN3mgXPyQkWd9qiccylsHId14F7vVRs
YaMvy4W4FtfZUly3q3KV/BVui2W96BxrY220BZyFDVGskdrjd/EgbYdjf9PfCPtkry+NK/la2Ijr
Ydc5xbJxMj5N2panzzeX2hZbDdvajLfqQdlOn4THg/PXZk+50TYd1EO5DGsBimdfbWLnHp0Vh9bc
1l+7jrbVD/7aeqg2nX1Jtv0Uv/5zkP18n0gAoZnBfsZ8Op9LgQWfAzPY+G61uHkIbGmPi/Hau2u/
Br1DyQmlRQsBMNXu9+PGW3LKQ48C3LoaN8EyW/NXl4UTrl7Wh91g+3bp3A92t/EWqUPjw4YXuIwW
A1cd88jT6df1IDmdfQeXih4k4kkfwVWrdJhtGPwbYeGtUmf62c2FePWEA53dJ0hvTDYmtYBpSz+/
z1xNutptleQOeSDPUbTO3PVtEW6tLF13gV8tMvJp2/PMr7VYF1c/fkv8nT+1JU9fVUP3nHpttS6S
oLZzI2swKR5aR+pz1THbzMptHf2erSshDCb32e70mxTW33w59xyjYYUSvtP1Ardts4zUPYHtjUsp
ZefyonYW5YIfv6WZDqjb9YzFP392+nsYM5sXdrGTsvHsyaCqaUFZoXMFbnP2ZNwx7anLluEdDZ+d
oApXauqDqfCvzORFqOt7ydUWRoB0gSBdy9p4XwUmbeZt61nLcWIwjugvfPfwa03V7sEI0y8IftwV
RrBD4XnfJPVTk/WOW3WxnX4N1O65QsQ66/2FNpSroGwOVqavA+nRlEYTDpF1C9Z3DThgtF1wxTpq
C27TX/V1tArVYNmp7jLzb7SoWdZ1DpJaXWYG0o96u4lda0mwtlDVeh9qwQ2NZ1sqqH6n6X1Xg6FT
LmknzE6g0+KZIGbo8/Ho2HBn9SnQRA3glMS/m8q7Th0arU3HzO7Ev8TaqPZAyyXtlk7qqp/8VN/f
iqei66vXxhubOtroZ9FKQG5Tnp0+pttpQ19L7lLT0t4pLNL8cESHUC2VcanRHDxSs10qVXhJKfv8
2DuFTZx9iL4Tmk1ws9l80TpUofpOG2/CSn6JEguMUlskq9GTb1yvQg28Bvc+WkD1rbCS1u/f9Yy8
Ta+Riizmr0BfJ8AD8eF8HTcg7BpNfCikSN4MqncMExOR06YSbdEV4hXg2dZGJPs6y7NtMAbNdaRl
q1ZK9j6F1mukar+o6pguvHqMba/Pv6HgWD0kRhleSKTOn9PfV0oqBXcZUdA5JDg1ReyoiB8eEON/
nnDbTiKKSGcpxj6tgmeq9RAkMROPUZi8MDdOrL1/JgdVOPoNcBNJl09q0fOWi9QlpSnXTXYXp80i
7jp3ScKyXWGgkidrv0RCvJE9dZtEY3VIAj+3E6wOhzRu9l5aBHZXNNYVuvYbr/TrfatKn8wh7e7q
Ti7XaB5WqM/ypZ75xVJTOwSGByNY1+LwsfGS+EAd+cYs1PDOqHP3o1ofxqQbrkJvZxl+e59Jfun4
udfboTqIC6RMQ6fq0nY3pqm4GNOqPhqeexD1VgOFoHw8zZ/fSpcesoR//2flShM1HiTnhOZAIYD3
zzn+X38zzN7kSrjb5vlLWWfpz8zoLDH61Wf9zYsTLXhxJB+T6vTEYmPX+cGLEyBQfeBYnQJTYnKJ
cvB/MiOJ9IdIkjwZfBmiVdM++ZMYx7eoVVFugK4JXBcc32/lRSfh238m/mSWdvYY5uEMx2WAD40a
bhvWuxrahvSStImtpoMt+KktDYfIQAtpMRT4T3zE+FtMlyjthdqS8qPm7mhmU3RWDafmYIk2xrdI
t1Vxa+nHorjV3cNorXMoLvHGGJ/M5io0vgctkvswR4L6W6HeSSrQzofW3YIb9xCKhZalfQn8ezM6
CAgCQUaV95V+CzdFDW8p80f8vhfc/RjcVD1wUSIldy9JpSMHBwjqtjFgaFwfDHXtCb4tRl+NlBbf
sbMeOeEy4SUq8Q5UD+U42BU7cdqu8vg6CW8nay5p1bp7LVvqKKGgvqU4crEQwo1cbv3ui9wWdkmn
UHIrJ2yOyXDvKw908YXoSRo/t9HW8K/dapPUW33Ye9265HO6lZ5vwhhg2JUuufYYP1raQgbW1ttZ
dEOqqQcrVbvxrSuSzDDeV/mm93dKdz1AVBRtWru+vxvbZ+zl44pgqF0p4a0BCFvZGO2mHD9Ry6XG
vZv+Bd6uPvn9XRM95J1ItLhPkmvgJaV6X1T3bnwdYkauOWG09E3iMGzB7Whc1OF60HelsDFyW46g
Ia1ktNH8H9Wf/wubyPQR/yHG/r/BhCU7fW8rePoSx0H1B9WRP1ZN3aRfXm8Fp5/9e+kb+ocJ8EOR
bVLCgkX9z9I3zA8SDCzW/Kt6iCApU0EElCcUZY7DU5H0P3xY9QMJMxIBoE/4QdoHv7Xuz8vR0DcJ
6aGCUSmlXUlaPosKvM5ogkAS649hE6aI8iscQ7SpDdHR+r5ZW51Y2mHvedFyHOT2a9GUyBabYtU5
taJHH92iLg5xryRHaRDHdWUov+lgOF0gXeSpSgA7a5JzPg9bup5LL029/liE2CFIcrPDDwe8C2Lp
l/AWU/z1agv8MRS7M0DtKU+f+0PUrdG5tETqj/jLZU7Tld7SQ0TzQnQzp6YyDC1ZCv9UpgEsEpjP
7mgsdOSwE/+xxVdqLekFjhJ+d9sXmejE8E5XYtfknV0D4nhAONQ8jIVwHZXxvvRdjUzJS7dSA05+
HH3tPjF54oJkRfitIGxvuEcETvJ9hMjKJvRyxckr311jhaMtrNYSLwWVU5J7/shw19SByjCFp7L3
LI4fXFUph6TyHw1D8L8jdq7cdn5eOYTgKXi63LLpuoGOSoxFow451oej4w2RiMvuxP2D14+9a+mk
zYOmtuES4+mfkhe/teX8zyzzAi15b386vHR/fH75MpVvX+9Mp596vTNB1WJKTukQNL+/dyZQex9M
ZNjQFp5XawV5ClfoVdI3mPKJE13y791JkynyopZigfrDl5HN7rd2pykVezW96OySn5Gj8VnMLrAt
50tFFvtsaPEfeI6N3lxpnjc8dUC27DwFQCFASfykVzWQNz2O22t4hMYRpr3/pYNlG9iaFTXPr57g
7Y+RX1drZ7sl13Nic7Bdg8JHUmqG5wlGnxpFFajPUtKae+hCxY4ebez0kXxJlPI8CQIkiqocuQgO
JSQjjDdbWaBnBjSM+vBz7q7NZDsmpk3F3TYbjKr7ZV9mhKqXRIx+OebUiGZgHYLG9DpetUFBZw9I
hjNmZVd2tg6c0QmX3uKSeM8MHvTz3l6Nwzx+PY5mtCDHvSH8XK/6RbrydtTCtl+IVRb5hRrNibp7
NoOmx/hqqFnOXQB0RneSoQxb4KYwUHJcW1wEzrdiQVVQsfXlpTc3D6VPDog8Q0J2KBYTy+b89mKQ
YG4ZhvLXpgxFgsTUlLe4Tqn5Qk91WV8bYpl7CyNptaUr5ULuFHqWwZYkRregOyG44ui94I1IKmc4
BZRymrtOq5U446RGriSOVYkEpZ7cJfJqqg9RSPSN2gMaGUU3ipG6eFEB1f9q1p2XggjsiWKVQUrS
xRh4AuFrrunPbtICfjbENrXr3kJ+okcacQ1HErJCwwIqbMT3onEtINolL+PekL7lWYUKc6hU9Xcs
+nS69PHI8dOboYuleeeGD3kvoivYdPGAyjX7ywPcagn18S4d1A2Q3Mi0Y1lPclvptMBaBzBDLCfJ
3TwCKdQkAL+zJrJs06qqaCHVaVjtlQIJA3hrUniFs2uJALKgAmppExEm4Jh6uWYnOqrw9liBaMHF
hFsOekQI92PiyhxFqlrGCw+fzeOAHlt4YYbNgobpZU87JBZ+2JwSrM3iE8u3AOok5fjVl8bJryUd
r9pmEC4ctPONR4cdB/0fqB8jUaCYrZhBMeooF13xa04dwml9Eeg2qAXHKovKfn+Pe7M6T2NNIn/W
BEpCKfJ8+iZQ78sA2eOvIuRZkcFypP3bVkISpajQkVvWepHc4xkfPOi15b4gKQHbobHM6HNjuJK6
fP96fnHrRM4TR2cKeSHpn19OVZYeZ83AraeevoKyg+2WVNMBGYzxQmh2vv+xUNnUJ7dasvCpGTfH
S/imG3oyZJJndscYFH4lOA2q7c4wBJ6jum7oGDrMe2yarKvKFZOPv3On0/DTwECtwU3BCJ5rq41D
2VSSlCjPXkhvsrMgMWY9+EQN6/TV+0Odz9rTUOgsEQtAXMMJbQ7iNTtAQyFY6+ciaAjZohEhkba4
RHcgfHh1fP8YZZqyHF/0dgFizl4diuIIQuT6c1b4oRMYenmNwhQNmzEY4EKpwtNv3hVsg0lNhwuH
xkyP7Xw8IH34foyD9RzEereMB89cZrFEePSfgs8vYoA3N3UahFc1lV14WbOlGMX6WCY81Oe+AcrR
msr/5uzMltvGoXX9QodVnIdbUpLlKXYSx050g7IzcAYJzuTT74/uU7Uj2WVV9lVfdLchgMDCwlr/
IPaV06BYYVbAHftsOrP/j8vVLCLjEWQwrAOdRMX8ZBEnD8dXoGjixxK0S/jqmNONqX5L3Qj3jMF8
TPx03mnTco6ai2zA6ffjFLyidF51yXkdHq8nhDOU1CrHeh7SLH8p6TPEF5oDB42aTTPIG2AtyCoL
ze2xFZP9+kj0M8ykY3/N/OWSWOqidBWeepXhlfhtj171YipNs8LBB+6yrRwjyS97s1vIBLC6ewGt
aeSbsc7UEOJeCDu1aGZUjnyk1m5toSWXY2uTCsUG988FWWn2a4mVwMLIjlV6KT1IzRd4Lxnzdh66
7iBSbC/2vsM9u8UWGSb5Yo3TYy2KTF2kQQIQ0sX35lPjViK/yFSS06KxvSJ4KIF73pqqsHEwyeMW
bTbpjlkeTpY21uBReuNXZi2yJjkrveFSWkPVoYwzdXdjldV51DajU1+M+uzou6AHX7XxSHYfJ7v2
v2FLxn+c9WaBAl4JQTiK3brYD8GiIcyA4eC0d7w4zaLZF4F9Wwn0xsMU2Xljn1Smt9z2voAKb0ly
5vukRjJ9Xxil7u5E6gx3HOxhNcYwinyv7Ca5msoUiLeFGmhykbZW6RBRWjhyvpEUemTVeiM2k16P
zkUdtwKbNBP3mLAyC2ncBzLtB3x/8VrAY7MeYddYE2o/S2yDVSz5LvMGmaQx3iYoI/5pVwhjiCwF
OYytQBYEiR4jTc0OJ0nRET6Iyt7Xx9DUzA5AoJNP9BJG4mku7PhxcWP/S57jeLNLpImBvNPHeFfF
RM6HxYlHZDp0CN7SaxyEmYKm3GZVAHEa35ViQkPBs5+Gpa0cJJSDbDNnnNRQL/pMbbwJ+P+maHq1
s9TQFJ+Nmhp5JF3hoWCVBNmwWbxCgvq0grK/yFze570K1BNSN/HPfA5i60pZmboeJzsX27xoK387
9KP2a5gmfD2UteRyS+Mi+AZlI/kzobGebYWyWKVgavEwLl9RuSiyJo91l9hG6Ex97IVeaeb3mmd3
eDlDkt/RNdW6bQ/x5CK22uXRtTuYNQYtCa4gY4LKXutmSkXKSkU0214aAO133XaXD+00XBb81M8j
jlpXEwDEIaLbSn9LI7jUEX1Y476WerNsLYeUsnUb195Z1aKyhyKh/nIgMfXTXzl5pP+pw4/8Lu6l
9s1pW4MMQJ/z8UaaZpbd6EE7dddI6EE989s5o0M5B/p1jFViGXqTic1YGXjjsF06AQlDttn4ALRF
z7YBpPvbctT9b4Fogx81XqsUHA03/141Abs0t9RcheYitC8q8ytSwU4v7tLZMFpIwNJHZ3Z0fuOX
FPyxss54akuBoYqDo6N52WgL/4ODEUq2j0csljFdC7IvS144Bb1jmyIzf7KMqlhO215iXRJZiFGR
usIpoSFjeugbBqNd3zlx097ClZY5C6h6cu2iUL+8Mh2dbeY7xYOm98EcWu3gbolmw2er6cUP5YsS
toNozM8OqruPNPf6h3mxqgnOczx80Vo/OyTd6DCVJEBQ0aMR9HXgYyVhimAuJ1IX6Ic5ubEg7uUN
tz5KqwIluFFLw3nIWaoeEDKeU4Pd/hzGqSrDwB90l/q2473U+SwhvSq4tuHQLkURoiDQ/vG8Ydyo
Lp/Fply04pbyU/cVSKINbLiYx3thSLsFYFwg+AkKVd4nfWJWIQxxvoRE1O2zVc1JEnlWnk4ha0nB
SmpD/Gt2iqwiIEovQFet5xkSd7Gu2MeFda8c4tpmBGz5PUaTJkWNFwy2VuZuz3NZt4uoSKZy/uTF
yuj32LFRFzfKAHpiKWJz78D6mm8CVGtI+E0jGzd57gXjFSELE13pQTDYUjosaJCrrMano5h6KkpT
5T654F6dcIyFdqdIqdJtaZV9jaBpsdTAfWTxI89N+5vjoZcWtRoo+p0qjBkKXSqDH51IUbMOULGZ
oGgEwxx2MBwAZMd+oCJ70uAVVnFZ3SkYx33UtlM8RnEm0EFLVdwV4VTIZNggjtdNm9gQwJuhK1C0
95Yak167zxD3yvHlGzfmYoxXaHDVcjvWZvZtRvKr2krL034VRkWe1Gpj2SH8XZpluMRjzz6CMIEP
htnR6ODIpjIaKrdvo2QJyipElq50osHte2ub1oV+Y9Wd+jFJjSaH78zl5djPzUzXoGnMXZF4tX9p
VeVA0AyypAv1yWBTSwoqXWjXmFTvJmrH9Uag+euGE3S0LMw0NxCRO8zuF1vL45+lnHhACvzer82s
Tr/IfEofVuRtDYRbNDeUiGonwmR2zWiXEmWRjEQTx/WmVUO0JDmoIFPLxOce04Y7C30A4Pit4f2h
9LPokWYL72DmWlttB/haz0Nsd8tuLOfpa+bEwzd/GmoNcHsz95vaVDHyubb7S5JGQPWKqfJuGlVi
zpW07s92EcufEtPLHdKtxMDCVare2N2qwmTGHe/iOPGnB70cY+OijxVPWKfFkCBsR7yutqbZFONl
rLR5v5iDf5irjJetrefo5Kcq1bfMwqFsjsZci+prAWBprO2fMRQJgYqX5OU8F2P7kqGCfdcBVEGB
ZUhxEx2rQbxMCumzKHYmpUe2J4eNlLNCuQ9yxi/NK7pfHYZuCdVfI//De4DOUpFha1p9lnahF1Gl
hC93LQ+6p3bUGu7Xxcuci870JlTMBi0nNa1c79ahZ51sHT8G6pcRmW5636/bUFv6GAnEzmfOVu64
LxUufXTm/N7b560rFAR3u2VvpFN8yG2ZfhsTeJeb0pvbLy0cKBUOQgfhz42ZHLpE5j8yQO3syNwt
n0mWsp/lYHoErqqfzEh2fXbvzLGqtwrSe76rFskTMk6G4MnI9O7eKqcpQYXHxsEqnazpskza8WYx
U/pmqrqrZJwiwuwbIEbwTGx2XtV4eL4Kyz6oQuZDpOIqgOpAJf3LLH0v2UxknSIsJ22klylW6ceY
c0IXz5imAGV0kMdovWfprQlvogxLGyTAVk2oNhDUCFOpkQo3pG9QfIJ+26oru1XmvMWuZqJuNdVZ
t2XXTt0+0XRzX85ZH7ETxe0CGgTeRlZ3X01EOpCXnByiIHCeEOIwcDjDyQ5DNfRc0kY52Zu6HCbk
oAp3eqK23uSoTCgoi/pEBDazObuxsKv5mi+d4W9iN0NIqnYKYFVqigEFuFMXq6sMRs9ONO2CTlRX
lOLOrPLyudYhO4acGAsOdlD4ZqgvgiVAXUJNLzj5xFRx8KifgFsFfSr7C2FY5bA1ey+zyBi0mug/
9METYjHVPV463W2O0EkX2T4uSWGAVYZ5iOPW31QQ6V1QTfgm94Wukp2YzHF8QDawRli6qkCwodCD
041NfhFSz8n2a1wpSInrjCXqqlFeiKzIH7JBrfUplA+qi95UhA99XNw2KurGGSORwG/Y6drsvch5
Lu67Hq9j/oisLrXUH4gkuqHjOjG105XeDP43IRzcFWaEbupNv4DLvzZHS5TzdnUjFdmm9nrVfu50
mbcYlNqYPmho9SNzjr0XHJyxFj/TvMeOgjKHdVcudt5FZtNn7d4EtnRXNLnZXULdMb3VC4xClFS1
hAVgz+aynbUmSTbJ4kLoNru5vafQN+i0bPT8umln43tZlcFPvSYcwBuo9HLbQIhrwl4nB4niFvkm
pDlLy9h5qJ3VmN7lw22cOFwLok3hDJkuzXAVeDkUz0WOu0nSM0P8rcGp0fUpLuB7X2l3Xacv006t
zgncJP7wy8/GpCAB4AFG/a3T+j1chDEUQeHysKnbXOHJ6/Ed6tmWB4MO4LOI9frS4Q3n7hRgwC+Y
3gEKypeUcNnxfrlXw7D4q7yAlSKkNXu/g07YNfoDMnvi5SfuSGPyJJzNutnb+M9uzB4xbbQ/TY84
HFv6S1DF836u4X2j3mNunQn4Bp1H38XBVfkvbu7dLGmy0eUXe2KXYa/n+t+QHyrmSIzNMF5zGffP
pjT7InRmMdzhI9L2oSsSLd0U6JQ+Yggxi9uZPluaRvagAdYUyRjHG4RcVnKYkTY3Q12m8dYa1olh
TtkmV2Xfm3e+SLzqenacIY3qNKMzT/ES2iAvZISDFye5ijWXTUYAqn71Tbma19WpA/l2AHAc1jQ1
IGEBboPFlzgD6peB8WKijkr6zBsWlGPfO1dpmsxPbAT0V3MLY7CLwazkgzSoxQEIyMopSjKLVY3z
VnwuA1XBqlS12KBZ7l23QVzEoeia8vOS6sVXXqXlQbdH3QuFW2hPUpecwy7Om0ce58kjsi7y4CAX
8TLqxfg4iM5qUMNotJu6yOvqfkC0L2YpaV4qatVmfwfKfnmwMSJ5mTk4Y0hS4PwYoMx1u0AkLpj5
oZtStCgAl7zEUyt/zsILxBUNb6Ff65pp0UVG+nmMqiDLv/MjmqcSf7Gv2VSDUY5nApHn5sNNbmH1
Se17DoCPJi4tEAyiqs8lxEm+Spn4zcZsjNS9TLw0uSirGHat2805rpSjhTiGvcw/K5TU9ZjjvxEo
feM4p7vkBpJOcp8RTULppzxm5s6CVze3i/OtqXtq02kVB7vO0D00yLhHgkjopic3NUL67NOKpnco
8zHmjZ9Y7XeQ9cBOsjGu7Fs3TVzjosvNpLux/dirt3mWU0ccp2B6yjyr176ZiDeD62X1ik07Ly3I
G9NFxUzxQz2U+Zvhi4cVD1l/6Y7t5VBag/kUL4mRhRZi5C4uPKMELJ1L1I3lYNm7TK/gmGMMlWI/
kbRLFtWoHIyXjrAFFUxK1SE9ieqb7dNXu49ZtL0Ty7q5DNbjFc21H6wSjb13raUjetdJ0+C7VdW9
sddlNfIR4nTId4lyJdL61YSDbx/7tRfxaObys8wMKaXKBEWKd7g9dVcx1NZsOyrLkqQ0ky6vYmUH
+WHRpGqirLRnZ6O5cZNepj4Y3cu4NEp1HWRC5F8pQEj7MZ0degwsiLfs+S7euCu09YuLpVvvt8xM
7rsORbsIW1rNiCa9HB5q2u7feR9NTagc0DaJZaJ+xbEm1xc1T5wgI/GJhpJ66yZH0Oq2mHRb8Ddb
VV54yVQYAIhnWjAFWd+aWVTV1zzpsqeBbZVFPQ6sNJNyJ+co1GnV7hF55J0tmpHEylC9rS64G+dv
0gHLG06UZT5ntGGB7mi1ejIKu48jUbAprhGqWd+XVl4612Yhaitsc+l89+1GjtE4ONVDWcy6s6U7
ggXd/6ODYTp12Vs/etetftdBOhdhqqfneClvq5wmmgGU3Mm/KKSeuhugw2inbpfLQ+B18mIVELzG
MJ3EtlzEBhBx9/njquqbgjTRGVAElBTaZjBzTkqNjjKMvqB6eAjGBI5C7nuRnuO09/Eox70EaqlH
o8ACOS5oepUzzrFl8QrH1fLarIjQbtI1kY141D/576xDIakMzNjEAA9wnrXWVv/qpWpDR5roxfKA
dySWMDTp7mYHnMO/TshbHbxpGDiMgn7S8ShULDoxLYU86CtHPOFZw4MmeekpHP5Tn+u/+fw90klt
fZoURF9dyoPmx92lRZlpYwX1n4+n82bXrZgDKBX0YIDIIHt5PB1FXUhPh1EeijHOd03ly7s4NtWP
WbXWp9FftMuPxztlyK5fiU4tfDX6LbTZnZOv1AKrabpFtYd5rDQ82mtZRgitg6tpIBl3LigaOcUP
ouimex1Xrp3WWEgGQKFzPy9u54aOGNX3ye70M62otzuVkwdgbPU8IDi9Nun+2j7GjGhczYE7OJzz
i9ag7dSj7X6Jf/zPj9fg7cnz0D3l5OGWwmPkVA2rocxOgJ/UoRsb2EiVmW8oQ4szXcX35uO5Dicc
Jjg11PVX/DWfojPqerTL7pAVgUm5ovy1FFoZJXSGz4x0IrL+ulPpEtAoYQ/ZKzbpeKiJR4Y3xm17
wKtUYN1WmXuqwfKO9NjYa0qMe1UsyS2aQsNj0TSgR7qxvl0MQPnOEMdn4sCr/sD/IhBefw4PUVRY
4bqClzlFA8BxWXpfzuMhsWVmRMIbSLODJHOBPi2OHcJSzM2tMJW3TxV1843btnWwyzhn92i62N9d
0SkzqmyBXv44BFO/DXikCqrswXwpzQz/x9yViMLNRR/va2WVtxoeir8Kq9TufGesl81iyeKbhosW
pKSG4l40W4v9eSD84zYqjOVMrHjTsgL6A6yR48T7CumVEwBEHXR9IEaP9kudpJFLnSvqyUJ2XaaW
TeI7yXdLTd0zTZdz8sVvNvPanMPjcP36sCpPo64o84oxXP9HWqbGTZVNxhND5buPj8w7mxmZAFQs
MfpahWtPwpRXKbQPEqM/QJxWB/IxdTu4eHTYymk3/zwUpFiEo4GBwt84VbfwLAOSxiK6Q+GUEO10
8joYB0+Zav7NeHfdpyiasUUN4KWMqJ8cm1pDDsJw5HIYG2+7aK6/JVObtrkx/nYxwdvnfXrmpL5Z
RlzEMRQE2ckhdUgzjg9q2o/2UvlWd4g7njlOYXwlD9QRvEjar/+4iozEEfTXyYGiOIUpDr6pyULF
w8HvKYGINMfocraNyDc9ceaDvQ0/jLX2oD160MTvUxVUD/XqXtR+f7AFmtJIEIl7o8WIrShNpC2W
IdnWSluz4+7HxEPsu1b0/V5LE2ejp5P7+PHET6WhkEOh4IgcOxSr1Wn71Nx0xpxc19J6OGQ8hcIB
Zup+GoJhR4+PxuZk+F9ENoswMBr3izfU+paHqfPYlKVOhSC4yMxW//HxT3rvq684GRiwa3apn9wE
SGuP1LWt4dD3enpjl7m+TXpHXVGCPbfBXgPNUexFaAC7IZsdDRgRhdDjHYauwDiMZo8ooufOcUgr
eugBDyLWCVrIm+/QvOOJ4Pfm9OgHWKIhD+YEF7B8aFkXXTl+0rwGPl1rzpS+vaEAgaV7rfxjJ68l
N169V1SfeI41LNQLLhHy0UAc/bHIEv3h42Vbl+XNVHBUJmlFrYSc5Xgq5jSIpUit6TBC97nASA3b
Vl/IM7eV8c7XWTE/OnCmVf7uNAoU9BKNuZTzQcI22mrKcz8t9VLvlFWXXxIkjCJVdl6YlMr45GVp
c7/0NisGoW47t36887qyvwbkZu95pUz7j9fgTXrI50QfgNeISeMBfb7jNTDMJu/SJZsPk+H0IRlS
uU0UVH4MZO6TYazOXGPvLTki1QRGGys8gBjHwwUU39fG93ygwk6HTkzZFvZVfeYyeWdSwGMoyXBj
gnA/XfHG6oSemvVy0Fx9LRKiNFXNOA1V+qLdmq3xf5gV2RGwf5vAy/2x/p6/MjGz14BEBNV8GF1d
u9LMiu6yb+bbjz/VO2sH2xDOocmpM+DSHY9S1nFaanEzH9S88HGKQXspq8o884VOSY0caVQmArCq
IAgY61Q+YXLM0VdBZhwEBklXoNynB9/NxeodR+OjpM500TV9iauXS5+8tcWhos4Xopta3KSOVNRn
yEtmyju3lp9ibO2nJPuBcd3nNOgQypZntvDbdSEJXj1ZDXQMuCFOblm3dGopkHc+1EDdd7UqzVD2
dnLmGL89xYzC4mCbBvwV2uDx6jeab/Xo2BqHTAbiIhv0cjM3CPsE3WidmdDb7Qtojihrr9cMR3L9
KX9tp0y3uiAza+fgO9SkZxQ3osFr3NvAVtMVHWRr8/HGeoNJYs8ylO5yYAgFp9KCs5H0AHD04MC8
jQsvd5DWMdG6w5VrQXjV7NP5Alux+vvHw75zkaLpw2sCXNmqUXKKijSdguJr02kHAETmnqjQaZ9q
5U7iumJ3f9KgLtxWc173n31gsghuOYnzXZilyqIFKaBDa9O/jQwRUDH8+Ke93VLrL1sLNfgZruSS
4y+QjG5QIbUhDujeF1852sm3Etr5mVHeWXebS3T1D4exDTDseBRh1qbQukw75NgNbfUCSpwbG4o2
VtKoT6mbphfWKOMzB/ydUdlafEmub2CKp7hXQ1mQlhUNB14w2mUMq/p3nmfmj6zokgujl842D4r8
jHDx2y0NKNLFhYS3Cxrwp8J17ayWoAiW8rkh+b0Msgksc9FQU26rBEP0uX/85w8YrFpIqyAK/3hT
9TA1fcjUJJ/ZY6SI3Gu3KSC0MzHh7TYJuGDWWoe3MqpOcYs0yJTZdG797DrLryDD21Bvy3OX2Wng
4X2Pvo7J4QQdGeB6cbxL6LOYNcgf57kW3i2Byb32ksUKE6dyLv5t0SxUl9EVhKACXwEJgXW6f8Ud
afG2q8lTn0vkea7RYLUjaGrijFzVqxzZ32nXOgy7j4ceYY4K5Ul48wwNGFXPXljSsQRDOAbmeFmb
Q5beKE9zbmY3zm6ppkOdHwsLc73aB+yxCZzBaUKNmjVIfBxzFmlYWsgTR1oARJLgYgqMrL6Qqd52
IZqY9B61yhg+B4sfPDa6hg+hXjaFyXNdl+dIEaf7+3VO7GtOC9qDbwHeQ171PJ9ZutHYamNRbRHq
VlfdYt/RTY/PBI7TfXcy2qsNw18fChBhIGTAaH1nFBurW+01PZGfCRRvNt76ndZriJxjFRg62Xjk
Gp1R2l75rLJcQ4jb6iMRqGaHevTvjzfe25HIPFd8+MpxAjd3EgiTto+XZVbJc4xDRThqLg+6mmf5
Atlg889DIUWAWJZBcojQ+MkeL6UCw1lM6bPUJ/O6gC4YLtiTXhHd3TNf6c2zlUQQDgNMGW7y1YDp
ZAHHjFf3IO38WXawp5va7jYVmH7gsF2tbxw71Xj6IK8e2rMUv3FknzZWY4032BZXA+qkdn4msXi7
b45/0Mnktbh1c/xz8mewKDSwjFLbx4VJavfxGr83jL3GKorO0PJPFTgbZHGHprby57SJ9U0TlPq9
b43Vy8ejrO2L4zCCH6m9XtBr8sDb9zhaobMIrAotlWd9QKDeKfT+hqrIdA0kHon60uKNaQXJdpnr
Zdujcn6mu/L2xJMeUwQgUCIxBl3ieHjPBlUKlK16plvk3VRm5V1mpetEfZpVtO0TsqeP5/vOqh4N
eNLOEWaCJn3nV89djoWKG4/qAuezs6Zv66Y8WVZqqhAOV640F8HJsjruBA5cVPVzktfJ90oTAiSX
yuj348RTFwCHEsOmBc0e7S9iV3OjDCFZLGgCap4LMZ+KmhNsP577O4uN/xC303/syFMnuqwFntSb
onnGOca5KTTPefQBsAG1K4zbvoudM6HvnfFWc0Z7JZHDwH0jc1n0XprxbHwGt4dJPZj2e6U87Md9
qd/WdhrsPp6fuZYaTladPg3dJm5F2uTeSaiwalV5FsDJZ+E12LJlZemYYdp2AHi6wU9+avnoPwaL
rv3q8mmghb6ofdK2BRS8UZSfmomdulHcmZcO6TH6+e4Y6BsFT0tHljh3Sv5Y4e2aWo4oSky+9wfr
vFQ/s2zvbFGaPxQEOf2wLE/bBPaEdpfRte1zUPQGmA2/va4MIc4s1ttReJsCC1s9r+GLOCdlmz4d
aXEkS/fslO20jbVU31dKnRMje3cUhDxXE8RV2+7kuGGE5nY26LNnd2mLyPDzfAMq1/rXQw1DGOkk
kjv6ZWD4T757S7hPUytfnkueejs9XcQWiGd65vi8CZUWJ5n7joC5vvJWTvLfid3KPWh0fLOead9o
7TZBjAS9PFwJ0azqmtvMmvRLQGWrnDo0GFiGQXEmU35zoPgFYBZhR635ERv8+BeUy8w7x9KH5y7R
7Ot5QKeHfQwsqJyAIKxY7I8P1PEjhzuX/tCqN2DyOGZLnu5EQ/Z9m7tqoQlZPwFLrNBD6xdkfgrH
2juYYWHKNlfnyFknGlz/DUvMoAwLo/BtNQ3wRtfXDpol3WxVX0qv6iyoGAM40nz1cIsWDykyz4s1
EKlWMuiXLiRsMrhMFufaNsc51etPcTBQg5yN7yO6YCenxEyBQkmbGli3+PgOD3KJjJRCWD0F/T81
Vl+HYq4842Gz6jQ0TobqgJYWsnHhOsD5uKjgZoBdScQeQOS5h/lJoHwdi9cBu5nXJNofznps/0p9
LaGVRTMV+gFNLzRtnGXOEVoUYD9Jywc02cy4eRgykFkbcr3AARg7xFY054W60a1F2JsKPNYevBsM
Cyuudeta66S6k04gtPsgzuMrkDbag2bQ9A8lu+vBRxj828fb8/hA/jcL4gosfIuqIQqqx7OYU7eZ
aJuwPV2j9SAcdMadbbRdpKZx/rJMo34Dy0O9lJgp3M6ZJ8+8wd7ZHCs0ZK2PEn3otx2Pn86tVrjW
graO4babVgOQlZIswVVoqjPR+t2hXPpDFC75bKe5/TDJrtM6pR/sFLZ272vLZSAK0FEtXIaPV3VN
uf73Ev1vVV/PO6S+lf50sqpWYc6WxEXvUAKE3KTggn63IjejVvdRJsopanRKC64SBEj+qbzx/0eG
R7xaIRNgzZMAW9Wo7VVQIA5ToZqfGTfHlv/aXqugyeVStNm5jvx7q0pVA6sIkjQGPfmAYBYTp1g0
jhyMwA2kGv+qxaBlkyA9e+Z0H4fudW4rbZdL3UeqgbbPyVDpYNgcLGUd7JKQGuV2mu2sQKnvkM4h
+iC8nTx9/B1P6NL/DYlyBoUVMnyEXU+GhBWJPGa66Ac/awZvN/h2jYppMCdfRiRlD3KqwQGneZp/
HmyrviHmyhvPibNI8RfP3CRvNxWCpKuCHY0SnnCnNzTow4F8b637AuFIqUVkJGbLDB3Q9PMU2mBW
PKTNBBRR1ubPjxfiOAd5XYe1XMbduapkvAE8LVq1xG5nWYfYR1q9WESx0QMQtB+P8nYvgdShoUch
kmOKe+pxMEB8Y8HIIg4OpoZzij4F2OA1wzOue/mZrfR2JIA37FmiN+k8XcTjkcypHTtiXfZMl9fY
YGdQ7pxG6ze+lnZnnronMKR17Uh5dQPzQgArKw/0eKyErjzCgV3+XMeB/JFPtNQAF5rbOAYc2wxx
dWvA0tpCOrUftdG1CfudHolSAoOEiPGfRGqqqXOZ0DtrYIPIwpodFje9t/Xf/3WBLZqq8TXziufR
z7JNgEQc5gxtfGGmdEU//rBvtw+nhyE4vwas41MfYKC4U+I4cfks26m80BdZIVdqG5cfj/I21XIA
fK3efw41QyBPxxPqRIu4gWzr52EqrJuGGg99XX2EQeKkQOUn7wcwh+5MqH9nakCsgAdzf9qon5y8
vuvOLCZ4KjV582Cij2fLy1lm/55DUeTEU2LFpRCOTkOfl+jaNM2Z4g1QCLwaUXzSNQyxZC6yMwny
a6P1+PJyeG2vhus6STKx73gZXYBcfbOgiYYUUAwtKOjcnz46e9eWyKc7drqi2e46HSQjw0FAoQCE
k4b+jHB9hCWMu+cZ7OZQEwoNQZBxsGi31wsMSbJf+CTSK4xwtJb2wZySJt/pmWtcOaluZZGrjRhX
GLAtrLCfPHYlhWD9j4QS4IcTfp/fELylEaWIPfCa1vdQ2HkWpAOgst8rUfY/ytrhNwKH6KMGnbUH
+PXDr77PqdVaeSbrTWDSdrgEHKq9LHpZI89V1/ZO1/EyjCgnDLBqMeHFWUBnmikYoDIEFT0u+Gl0
iBR6MKzpGojslzcoEwqJtKb7cZTUzirRVNPGbw1IhFjaYpU0ZY2jXXfwaPSorHI9gdqix2KTwb7V
IjPvzJ8xtbkvXZxMfyoHMjC9FwEdfPIK9ewsPnT7ptP9F2n1BczoOK1uXelPRlh2eUlN3OsyuRmK
DI6mXKwSEtq0OG5kAuaHJQYqpNuW/qrwAUXNfxympjxXxTwpLQJa4lYkgcMCCM3btWV7vFvqHIUC
GXfyF7ZxYR//KUt/B4d08R9khYSJpNYtL6vsJU+/GHBfPj7xb2Lr6egnrzlD1mhZoUz2a3TC2xnO
68/qq33bfXc/OyKqjSjtL2pv0118POxp0nw66smZl5Zfx7bGqIVFD2RxfsKtu9K0BttG2LrO1sXj
pm+HM+Ht9P4/HfUkqcxdkPeiG5krDBHPY30fgTgXLHsHx1TYZ2L2abZ1PNwbODUETV3PBZN0J3NT
FGU06380L4fMlWw/Xs53nlIETo/LkWY/deHTR0AxmQOhRTbPLjzDJKxB61zjK/QbB8D6vg5WKjfG
5fvU6MHzmK3Gdrbrh8Z2erybm2SjDHSw596pLm1yiMulRfyyldStYr2brigiQEnF8+QSvQn7TCLx
TvinJaGj4ogSlcfr4nj7J3AtJzOdm2c5NjWP+gbVELcyzqzQO1c1jjpA9pFJAyBzqtUxFGp05wk3
DyQazd0cjMFmXgb4EPHs/B+GIguzUJ+logX04nhCsW2NsPItsoJg8falG7sbo+iCS1Ss5jOn9537
Gvk3LIhZPH29Q4+HEhYkycEpymdczmH00h4jA4kbeT1oi0I1vxPBl66e5i8fb7f3FvP1xQ7Wiqra
6Y2NOgiSVp6Qz73TmBusfir6ZMKKltRPziS0p2eI1I/OL34o4N0R9DydoWHJLJjcAPF3C5l1b4FQ
liRJvh/tXgutscl2H0/tnbIP7lIGJXMAQIDLX/X+/8rptLovRrsoaEXQJd4qRUclz8Z005rI/abY
Dj1pRZ5sGxLLK5ze060NkuFM4DiNjjytkbECPruaviDGbh5/VqufJ0EtlM+awdXq6IreWk4nPpWa
kd7pnit2JT8Ra5A536rZms4kZG92FaUfVoAnPhsYQMP6+f9aAtvLYlRTSoNujNF+ZxP/Nmy72sFe
yi5rIIH7YGzPuSG/nTL5EnpwtKx5o1ERPh5T4guVkUuZmD8u1ZWCTq3CWi9RJpNVe58XI/oBbV/e
eqppt/7SnsMsv4lCzJn8k4Vn9BXhdzz+6Bb/w96ZLceNXV36XXwPNeYhorsvAGQmh+QkUqTIGwQl
SphxMAMHT98fWGWbTLKVUfd/OOywXaVCAjg4w95rfSvBkmLoz2bU9qG0zHmfLdaxk8yrW+DtzpBz
ElJTGqMMZjwph1/ORKOFnUBpPVPN7zQ/rlJ2eJiCvXNRxwWJHZ1UitBEZvnd7LD1gUWJgceolHhE
kIi8v0wU137sPQVkgyhb/FmlIYWOh2q0Rr+dJvUrrBX3fBDGcDFWUbTpsSp1gV5guhV03Ff/VPTb
kbn4GVULHRC7K7NQY7QZQdfILAnBE2knGNFr20cQCvk/NsblUdEnPcFRH+F2n5tk+WlA6UFyXehL
E9gA5b65UYvRJtK94gT6mXuqybFTd5o9AvCp2NTFvtp5coSmLzTLJ3oVUrRAFMk/1UysvZHG4+Sj
tK2vhChJO2jhtgO3tvj1czYbZ7Fllj/nPDWh2DFwg7JK8PYuomx6H7PW+NThutsRagQSMppLRR6b
Gj5sH3T4AUyzOqplllrn4LOcY0zVzTybz0sbRRKM01gGeS5Mm828Zp+ym0UAq00ivY663BuhYceY
axuFg0JAcFCZhjLW0xtDUZz7WqeO70+zY36VUzpeajyT4awqPOXIBIpKnaH7bsyZeKAoHsPtZw/C
dPp+aANK0Ka8xuxr4CTH5Dxk42Nb5a3nO7mbhRmxOy2+3xXooBuN1wZDpKl3yZKJZzObCxeeNtTC
0Iaeb+6Kvu72fdz1P4okU269QbHas7nSIWNoxtBafuq183mvzP0SVEJNnd04jKBbisjNfuKBtwlm
brAU+dXqpRz7Sf9hF5iI/RbECOjvyJmj7VxMOSKqacTtDscHpJ/QK2hiHvgla7ssS5YGWtHVP2EZ
KS05aEp5Z08joHBk9Ka2mbzIloGj1FbGoIty7xbSG6T2vHCBuEVJX9zCp5utIG0nccWxPb7IMBIM
vtaJ5dGLZnmuu2kZESfQxRdD3sNn8SQhmb7a5suNkw45iTJ5rZwMky1muLxldhGrwwyI3LMqARkC
nEqo5YNH3vmg3aZ9V+SbtJfujyIWy0WJDVPfAglTOh/MMQqG1lSvZquXj9S4gSqMqsWMl8vR+WXm
A+Q0JuDopspLd0Q/KAhA6QsRP4kOPJWf6QvcI8AjnNPyZALrYrSZb5t9+9USZe0FatcKNJ/FYP3M
p6WJePjCqjdYahXQTGma3TUFeOWLsocaEWaePme72iu9JZyaSmhhEZWTci8VpOlhompxE2ZNP8uL
ollw+C+oeZ7nWtTy0rNyJbvBkh1lT3YdWQoKxGaY8AlrqdJ9NdSocCE5ZLHIToZlnEdg2ZW0i4sp
UVHWoO5V7BMHqYESiDYW3zKocZ1fE8RMFnCcqx3KCypbviiLYYfoA8IIZ8oI+pK061+O3fcP7rjw
RzTyXCckR3p3FxnQn+w6b43tEkXdnjjjRMWVnOkcL2nEn1EQ0HK/iwfw0aUc2WGUje5llzKaTXIJ
606bdqLPGzhdQzacTEZX98GUt/W4iRQ3KQN1UGR+Xrpq8YtSlb2XZmYRxB7pFlifSbMvqMS2P02j
M5uAppJ9DlQuq/1+jjjezTWUFVBIgMVQOKUzOCO1JHNbDu68W5XD/D+IgkhcoQWxnNL5rdSzwcyk
sqHUp++dbiYouVQIuN+aAxriU1hQDcHGo1KdVn1Z5/vRTrz0qp0MBwcJRbFTbejEGX5dIjmCTFmK
nyQOO5du5No8bGNSaixURtz6Wl06F9ynsWwVWTFfRaPdXEJdVX4PfY2uX6aKAZ9qLiNoE0UWXUwm
8JWzWWhxfIIU3TvREvZIAYO+6AK1N4Qe5sSZ6tt5mtPq0qztIg06sgLKrSZGWBB0smErZMItndMm
SQbjBGkjALZIjbEbLxPfEC6RDtCE4If7wp3rnw7cCvStOt3jrc6L/k4EetUHblyMwO70NP46qn25
JqUq2iPShMjaaMqcy02eRNFpD1LF8QHpFD9HrcHioSfJAoFbtkxbU65XG93jd4S1F6fnFsEvGYw3
jTC2xGmSn0aXWsZurUE0qP5r+yaGvD6dQVgV5zSkoCW0bo6jDSwJB2ylUEhsLczFWSdKvfjmRNRt
/A5A193CMvu7GfKWmDJDjxHwQwLyoLbJ9CnqXLhu+KbJgqqTZU537qDFD/PSIk3RR7ezmZ96TQ+M
qKCGVBW9eTGoEFD9tl1SM2wod9UrDi2xKOoYtrq1B0kftQekm/owvjg9RLDHYood+nKHSMzDyQC9
/l6aov7tdpXxxFwOqUsYsfmQZ7L5UTc92zNbSTOerOEkYifb2nnm5S51UPfOzKInkvxOqVOtDNlf
DDpAvHR8MYvc0cKEm2QX32vaxkhbcLpmmsy1byWpk/gUmwqy1iwM+GE1TpTpNeASwZIVQt30eFGl
7wxeAVu3RKUQLpNr7ETMmSxoWjX6pgu7q+i/Kdk3PO/WN2n3jaDO1aX6pgfU9EjlNnZDffbyq2ku
eRCW12j71lD6Pbw6/TarKvvZiVL+FFiVYe/aVR8HmlDSH0wcZhl0HoQF3zCoQu2caDEvFSICmzCS
EsQVO0kKdL1bA3JEJ+9RBYOlRHEsEs6JLWlthWakZqx5hpooMMTs3vWnITW3eVFzSq8Ek6wv61J9
NNPCu0dWUCb4BJvBYgOWOSe9kVisDuD+fydZZxdBq+bpT5HOfQldgYAMsy+WATqUUOG9zGLSQ7Bd
82PbjcnEPlo02VZUMofVmkPdAusxQDSr8tS4YWsHRq327Pj7oqTFcJajqIC3IZpY92XrFaZfL8pY
b5hpqBaxxeHD6qoFDptqJMNTUynlzyZVlvgEIJq6IwEMkCUWfXlmjGVq+1AWMXzrZdHfW2bcP9Uw
W669SUuak8EczJjlx9HvzMqtvyKvq6+rMkGszfBlR1hw7N5WkS5UH5hBfmW7yk+7MfqKTlbJjDrN
ypAhHyM6xe+z2dU2s+YpcMaE5s2ndDMWQBYAm8/ZmRBya6dj+gKksIQ7Ruk93kWDTsiDm9Wm8Y3Z
m5iXlHRl+Bu0ojh89kZ17dD3MEAsyMXcdTKnaTYVw8R0YafGryrvC/2qiI3oIu3VieaSOYMGJKzd
/sasziozd5kJSrHPta/SJcMcDWxmfaPyoTrnKSkt+U6D1lL49Koj97Ziqp0CgCyTfJzY9w++MUtn
2JHSyWChIdAN9OzoK+/mxWTJnyRskQlgZ79jw8HXJOC4yDMvW9ToyaSKuZzmiVaLH5Vqwx1Ul2YZ
toMb28+tq2TSt+cl+WqYjQ6zaeqs4mTgBPhA9x5o9YxLQjmzQdXeJ4XnULElR9NXEznaoenO4slL
tQKwG5C2aQPWQ8eFJVz+RMJBKKDnmBGRp8lkuiyitrZ+8/4G9TGPUMIBFk2JqWuYZuJN77V6sU+Y
NAB/97rxtWzaqSSSJSvbM6OYk3g71Xlv39ewf/cA8O27VDMHY7uGSfwGgyHb0C7jPg97hmIXlhMe
tW03GEMezoUwaxqRQ0MIXGoM5wjdPH2T9Ww1RmblJ/Az9RCqVKTSEBdoLzBMCJOimqc0j6O26DOK
WXWcL3StWJxraY75vBOL3s6hk7pTHLh8wGpIx3POmLh0OQRGn0+/hkw6SoD+UDyVWqTUp7Js2US0
NvJfn36hgc3FLMufRm9L1grZ5PnWlEUe7+GQpBdZRUU81CJOchAmYFBtnZHafBANAu8ZBXH1GrH3
xE7ddbr7sU+m5pRjDAAj7rh8qWvVuazlqCgkqBoGiT5t70zBWGmpHlhMRNeWVTN/A+8bnU0X97bh
y7ztfnFSVu/gFfXPTNEk5wgVU45nTmWMPs3WT3NNMWUwFqPxoETK0vHIOUxs23RQ9xmHVWYMmeRR
6I6t0/n8E7ubWc0azhxlo9Q78D7tpd026rydNU5soVHqsvPnKFej8zrX6n2JxgfSxRQXPYyIRdc3
WlaUF0WJi8NXG1v/MScNq/fogGUKorHRNnGn4IQQYN63Zryopt8PY1o9sgPLNu7ciQArIuDq2sIE
BCMK1FngxQ1rmi4la27WLnHQjag//UTPuzBuStGitvGMJhhhyXGssPM49xNZEoDuqtTud5gkp3an
drq6cwoIR/taMOnkaaup+3zR9OvSGxorMEmmL/1h7ZJz2lEVOyy6IXuaLXX+rmoyryDZzmjARUvi
Uig6xZlB0SmU4a2ReCpIWsuwH2z+B/ludCX5qMzpZ97p5m/PXbyv0pq07LRQbJCASpJlnObK6Lva
DMtVmSkm6Wu9aj2PoDhNCLeKK7ZMtzOi3qzU+su6jaz2Uicf8acVNaI9a+UELz4aV8o3mGDO4yw4
vyejtcfNKL1aDfpy5RjqrjRvC7IeDe4KG8Bm6qQEl2/JxfZ1CMje3oUrtoTj0ExTOE1TeVkMOKzh
KEwsfBoStjlIq0ykJ7ZTJd8VNuw/nChe+gC4qQoFAZwXX72h0GjOSEX8BRO4NO76mRYUXrVuukB5
LceTyKMztqMUOv9uINyxMa1m6wcMOK8OBehyK6zt2AOlv5LFMr9ALn1XgH5LAlHT4GTWIieDZ8uJ
k5tN22eR5aR3KZlODlSc5vOLB8UeallGEMRmUAbzigOjIzkgU5tg3TGdOygKLn4YXY8BK1Ed7QOa
10CPBF4dQMFKlF3CQXWUU5AZJaxJkJzaWauROx8WxkjB3VCS4Vs6raRK0y4drOxRXpJnhW5h7evR
qcNDincvttI2sEwwQSeKNlbGRp9o9+N+L0FVwhFMr7u6XZ9Ba2n385zSf2NBHJ7nZJKXaBCmqzQr
ZXRqwrYg4sqplUuQ2bEMTEOMj7jHRhp28ywu1FyWQOfQ9CNumg3j55ikXXTmLQvqXel09klTOs0v
AtuBNepYfxV/WMykDL2pFHcAJ9vzxKAw5QsbNppfNEV7C6Z4wFXd95JSJtHzRNNaWWddAYxxIJxO
ouQsjiblZNRnNr4oAsxzzIvQXyODuIagbCXsSnNQswu5aObz3DprRGausXSC40rMQE84RfrObHWT
P9hj/7gsApaFcJySo2SSuucz4JnoXDdM6h4DOyrVnxO7u1vjRr4tUP73nlFPyaYTRFOEVuY4V1Fi
2pdZWi8vZaf0ZsA/q/mdFLn9MjVsm32P5/UEwLGD+ps6+jNW5Fznksmc+ZEojO+U8eLbfIR2xek8
1Ud/ZOPfAdzz6mtgAjGOQKEwudS4GhymHrDwm141Z/Wu5HMyoTnD3aSgMUTMIzULMvuBrtrbyOKB
NxIr0e0Mu+2/t3OW/v5zXfxD7etdk5IW9fsi0qQMU6SPY/UyK+MV5V96WUZguyMbUihQ/Vb37v58
wcOC7GHz7KDYVlegyjvSa17qnB44/boqvf7zFQ67GIdXOCg5W1UdKwA6qxdqIv7qX1N+TvORa3yo
va2PDTUOUlmEK6gDDx5bWls0aLTqpTrtdkRN75TTf5aw8Xf7+M0lDh7UvHRW78569YKOfNOWL4l2
TKD2Wnx/V0E8uIuDJ4WFUIOjxF1wZmGGrHS/84v7Jmw3y5l3E18vQbL787s5bAe8vps3N7WOjjct
CAu3bAeVvnpJ3GFnprtmoF60M8lULuKTSnnAteX/+Yqfjrc3Vzxoeuit7Fon54o2NqKo3cbdsWbd
YSvr8J7Wv/7mnqj7MZdTdXpRFXVrKuapDbc4is7y7oj+5EMP6/BKBxXfCNdv6gyyesFNcYoiNJBO
y2pUhEN7AWI6ULVum1W/Wu0oMOrTaQKFFmSbVUFsHYx3iqxLTSOvenFuEXKclffpmSCHwM935i2H
aWLYLsC138o9sZlHyvOfDpk3lz74DiioSzvV3epl9J6H+Rt793hqQ9d4UeNLpUh2pvH05xHz6fzx
5oIHXwXC5sqQrVO9lHxxXn+PqT9QAWL/+Sqfv8w3lzn4FBYacU4JvowpRNt+vb4GFB2CNDpymU+H
/5urHAx/PBqJMVDmeCkdMg/YjaTpkfdzbGgcDH9dmgoSeh5XDeW133Co11Y+RTCTpnXMX/XptPvm
bg4+AMXMiVXSuJZwA2drPTlPQH7LI49M+3AVQs1p5DHOiWFG43rwZppFxKa+zNqLbs/TNaIv0Kqj
HWNoz5ZQJqu2tunjCxpJBjFLVRGwp8p/ZLDsw2E20axnXTn7pWebYSsUAt/Rx6EMrd0jP/TApbti
kYBNWebaTaa1iY36/cxj6EO90gKjHyhG6VhzLJjzwCHcKgkoRaZp2DeG+7tcj3t+PWQgL/AgkOwx
Gp1zo82eAXbVWqpzT0bLjxxnAD3xyZh6H0VNX5/RoXcIFHE9Sp6DksTkNdI+9kd9cfH+GnBsIx2b
25HvYv28PixKqypghVmtFo33N+U0dCLLdfl2sxP440RP28/dY/zNu6God5qIS/JTjq2EH974u13Q
B1hZmZV9qhnsgko3Y4v5tERXkgdX0yONj+WkHVVmHcwv6NCBJZXIh8rn9DI9y2/cU/sa7Z7DiXhP
8FkM5/lXeWTt+HRSeyNGOxjTkTZ2Fu199nnydvEe6joAqPbnN/fpRP3mEgejUYouK+kBstKirPMV
7UZhHCr9dd6OjyZV3mp49pKfr9f8n5jLfxF89Obxf0jkvn0uxfPbgMvXv/8/AZfaF4CDCH7RxeIw
WqWJ/07ddvQvUA+R/iFSQAnDS4La2Cf/519r/C5mShrJdLWZ9jgh/Sd1GyfNF/QTaIhXiZWFg8j6
JwGXr8Lu/37j/CLkU8YKyiNOao2QW9eUN1smfAxLW42zcVenTaM8KonlXeGF6lvkm9F4mhcjtZQF
IVI1wmD2m7Kxtm3VZkVAUb5+qdMo2SS9ZZHWk0iVck3TFoGr8ScCmeq5c1qNWOW2KWxnhaOz121i
yhO4jQvbvkbYszhBpRpdHsS51B2KD1Lc4h14alE2ZOyDMUJjRMqR+AqjmzbRYihfgZAszHhmgl5I
L0ZZbwbVSl5Ku3aJ3agqwlaypF3cbdkX9TXY6nLb9NPYBJM+Hv3W3i/r6wNEDOga6+HDJCz5dXPx
5gG2vNh0Ib7jrlDJw+mgiAdlSQX6zZC6/uuFvM39XKfa96+JwjvJ7CA6yAamMPr+NRVt0Q8NFdu7
kqiUTZWIdjsb3bBVaKUBBy+PbfU+GRfcCmIwg4M/5qdDJcagl4h1W0ve2WpN1kNFxWI2XMXYZpot
f+cspHlAKoq3a0go5i1rzlT69Mqp4c3C3JD7EdEYMSuTgA61/4VmEoAZgaiCnpUz9cytUpi3Zooh
JNBrU34bHEkdjuqHFESHoGiGWIkQCao5eS00D3IRLotGFFc+TNStktqpyHcvzeyq0zqvCbG2SAIF
ouhS8ZYBpqZZ1+d65DRf82WanxUbl1ugUKV+tvCT/Qb7lhEIRcoIEfNjxGT/D18YuxUDgrGJV2Tt
Gx/M8tPckZg02/NdH1e/o0UQTcSzWXTvBN7l3xu//5l7/4X35c1z/zD3XpMuPLyde1///r/mXs0w
v2BFwO/FTKkht+Ob+mvq1QztC4cnMrvA7IArWvPQ/5563S8UwMDeQlvjm8YT85+JV//CJL5iZWCx
rLBILM7/93+TGR//En9/v4TGv/vfb7/n91t1DK+vxQqHuZ15d7Usvf+eR72JoJE5BAylZY+3h+J9
AsTFnzXg/GMtwcwbcmOmRrl583w+mUh4fG8mkvXCaOIAQ1uYtbnNwwurhI55QIXIxUmW3B/tzA4M
Ra9ONPJegz9f6v3M+PelKCeCMvrL7nJwj0WTSOi67V4Q5BDk/WhvZ8s+5tZ+xbf8d2p8vYxOg3R1
a69A1EOcYxqjK1GL1xYyWh+i2pNtp1o0/qU9nvWpOm2tvNBoS7ezu+n1rKFHaFNE5cDgTc/o6FAz
mZ1th4vetDuFPiuJR5pgsSPCRr+qSTpewzTs9KX28kvG2zAQUSTlN22U3UM+NtPLmCbKI6kJhBMs
uGjX9NfxcqSfE1PPTeTXrNT1b+YwNY99rDnnOCl+WF2m3qC/I4SJNQlhTqQ2xBhhDn7yFg1Z4j9+
F+zjQdOwSNlsSA6Oa7rWlbo2qf0+nxwE6ZR/w2iYyyNv/P0q9foqDL4ehhf/NoEfv3/jdqaacTe5
3d5aCJdvQmO4TJqppmQaHfN0OJ+MLqbVVWrOpgV27DrQ36y7QHCA2teojVBvbBu2Hvj2wyZigZJB
MfyMs22tW2TCdEGdp4G02u0w9jSUCaDp8dC11/rwnKvZKQqEX7FibpLJ3ZXelUFpedIvyV0KcoI8
kskIrfLetcpwaEoCpMZgMvZaez2mZ2of1N1XZAZ+svp1H7LxjKptUQW05oPEUTcxWOXMaAPaoVuF
dki27LSkZvQ9dNFVJuRNjrbLi5DB0jnIbqT9K0IOsmTken8V9JkL7SxCAFlrl6Ujg8neGm680Ueo
/EgnjOLKrfWTavjaZm3459HyypI7+KYMEyscUkdcyFA23j9csneqUbCu7kWSEkWVVlsblsc2y6tf
aY7GXpItsNeTrCBlLxa7pB+TOy3PL1M8RluLgJMQR7t9Ltpy8stIpa0yfEeAvh3NX6O2Jodl5hKW
Y9XeZLTur6NM1IQfLedoZUj3TQwj0LqZ5t+kvRS11Z/mjjWee2J0LuxVtlwpgPZagpZujdyuT0n8
mnhLldwRVJ2c/vlZHCBc/x7UdNpXF6LO82BJeDvQULGpdTbY/d7qXCNEspJumYvkGVRSGkjEbv72
WO3RKlG3zUjI+B53lU4c56wCM/DsYIzsxk+1TAstGoMAHk3D19QRN5RFRhPsGHEyRx3/5CEvN6aZ
H3uZB+Wtv24AXilWGPYjrGAHx3hlSKykd7R+X8rJDGjFN0EXkynU1zQ8OgI8doWLum5ywczV2vDg
sAk/Ukr4ZNWhLMI0zYLz6pt9/wynyhzVXM+HveKSPUSvPztXCKnZkYtqH5mDPr0Uyyoyc7bJ6uFy
UJlJ03TLMOyBbyHaNqW2IeBSfUyGMTnymRywav96shRGHAz0KM6d1znqzRykar3bQSLp9ljm+svS
LV3MgKVxM6G6PedhIE5KFupjU5vvE00lbExvu62lCHnioBe7koOwt3qfdZctcOYjsmTt42wMf35l
mOBXsOBrHAjuY0csU+dqzT5uI33TJfbkc54kaCnrajeAgDyETkwIidcb36MmNUJjyqITq5qmLWoI
e2cX03KiKMXkF8uoXsaWPEZP/bgLwnjCok3NZzVUH2r1zShObCgE9Z7UWgAgVSs2CXms6EXbaucg
bDjNusXea6v+6M9f9YfVA4c6UU24KtgygJM5OE9xaNEGJ6mqcwRG7gatfh3GZNr+01XXZIPHhpJ/
oTDhPP9+2NejV4/NnJnnpYpCRiVAz4dOceys9uE9g5zjyLuC4M11uj6YrO1YRV8rx+W8lNrOqNuW
Rg7qNjayTaiQhvP65P7nrPEvpqc3g+jDWeNO5L8OThuvf+JNpQdAyEqdZDuylnr+fdxQwHB9YRxY
MJwZ6nyJzFn/LvW4X9Z5EavXyoHC76QyRjoW97UM5H2hoLBWemBMrud+/R+dON4PeWRZMK9ZA6gm
QfTjZLP+9TeTFUAaD71Ird7q2o0BwoUcKlpUN1I/F/r5FJ8a6tcaNRR8yIj2v31Zl5su2y5npue3
Dx5e6WRfeGdDtRP1WWx3mwjA128Rll1g3bXbSYSNFowZ8r1LyqYDtiLzCt3HrJ339vU4XHjTLpab
2djjPPJ1WnMLQzQLqOwog59F35L2UUUXjiRtJ+YAjNedQvJnj35ay86s6jpNn9AW29XVrF54UJCa
K4SAVcKOP699177Q8vsYMbnwSK41T2S8Rwgwzj7pgn5zRVwiJJ4jX/eBrfjvJ0pZhle+0pMOI4Mm
Ffka6nT1FoXyd5I70nCOoaYai/PkzIOf9x74HGU7PeDVsICRyjHMJsrLb0bhJye6gyr2+jPYbFt0
SKgjcpZdC4lvX2xVddinO3MhH0q/1waI+laspufCQEudfZ9g4Nm1+a1UZ+zcbrtjO4MmzSgkgWxK
iEPz259/z/tJnZ9jrF0UHggeHn6PebDdEMLVCbZ2p9tWb9XtUIN/6xbze2/IXZnZZ7pBT5Rzyt/2
0/+Zl/61Irr/179rCx+mpW2apW8rIOvf/Z8pyf3C187Suo6Jv2sfjvkFRMyKhOM0SAeVle/fc5Gm
fwGey/TF1glcDuWO/85FuvYF2DUFQVxO+momNv7JZPTh06Eqw4aQqjf1MQDth8SxxiW+wNI7814S
t01U4dR9HxNT+VF1rXWF3na5IrdVhpHjDpdKOhrs8ZM5mBq9uJb9lBwDoB0wdJitTW6LarvKaRLy
2mFsC36ZJFYnXGOmnhmnvSl6KtQYDGjeeYRWuD2mEVFtl0x3NwjuYmTFfEURhIMjrKnDWZofssIA
+YpoBUK5Ppilo0U3ogrMyn1UtcUG63YX5riITt4MkU/mjNfkgP8e8Nb7pebPpwafHbAK1rX3c4Ys
bCTMONrvFULgKK8aeeiWKvaPhHJ/HvXubrb7cxoGS6B3y/RrrrGwYwJxTu2M+DmD2KptCTJmN5dx
FdrVEp+6UxSdVKOno4wmuioiRvacmMd5m9eNuSWEtvtW9jX8B9yQ3sas2mYT48I4ctJ47bQe3hmm
cJ2tLwZjpH/v78ySvU6gtOncK+zuaJaGqPguBcfVpiJ60KHSZVa+TehfDfqhIR1onZbNQVK0ARIZ
DxtTjba49JA2OmdlKbYZdgCUbLdrk6NWop2iSyAgF39+IR9fO0kX9HpI1qBuzH99/6uhygq6vb17
n+h2c6K4ZPbJuumOPJxPr6LzfdsMMEBVBytFiR3KhoTh3ktrsALOeayVnTP/tUP8/9Y2D45Fr4OL
46ax2sk1Au8Oifyx0YgEN2zyMBYyvRm0wo53LWLyMchBFt+0uLRUahlZeo+fZRDgTqb2InHV1gls
sp0bSnX6tGxwzMWEpSw2meQle5djRvRPngaHxHV3TgvHAbj4/pnnNFU6wymje+LblY2HB8xHHH1s
l/DZp8Y4pAzKAQdC1+EXPdWtGie9Et27VJxPRpHW58j/60CtrD6ATqNRRcq6TZbV3W6pZjeQpG3d
ek1ePVpQG0KlItR7apN0SxzpS5p03sk0V8t11tu5b+OEIdzcNvZe3SlbHH9LmNW2BmmirEIE4upN
KZf5TM/0Y37yD/uO194GdAIilJhN0Lq/f35VmeormDy6x3M4IWbmTuxW/qA0mO/QuVTBIIpxi8vZ
8Cm6thcVsVW+EIX5VaGJdDaoeBAtuGRH9kOH+w+oXJbOJpuSILtx9RBBZrEHcweqHA+xbsbnc6pB
tMEgfO6iuT6XrSECprX2oiu7IfzzR7zubN5NPeuV2QZSEmA3/9o8eLsR641lIHM1ix+oBOyhjtu3
jpL9aonbOCWnuDtyhF1LtodXo5oD6gy0K2vzwcdsTQLj0MhXhniwDTzhECQ7GaR6CjwZdUNWto4n
5MjCsZ5YDy5KSxqi7NoEoQ95sLkjVpafJDz3PoJqcJmkBK9WhlkFulmJ76TTOhsSmh+wwSw7a5zG
IzPLekuHV2c+4SCjc+RlleSvvznCZNqSd31aM3/FoxUYdvGUEDcbFDKfjjxc85Ona4NfpGnPRhYo
2sGliIjVrMJKvXsFOT867aazd3GlTT9GwiBOGrjjzuQ6J9rU/HC9Rd5EBNQu7WyR2ur8RjdMOIVh
i2sj1dErR9RRGvORfZWzXRR9IHU6H0NZUAoozPx3bnrpJeAi/GtVbq2EaDTNgG3PrcF4WFSpbmov
63F66OZGGxR8TJ1IUQO19fmiqdFGX+yN6QzXTeG1pwJbPqH0oC2ksHB7qpRPRTvF21XLH3pt1iH2
Xig3apTC/zz+P3lm9NPogBhsIimJGe9fT+dYszHWs3NfWa231SHCbMqSSHfizpczMvHobJXlMVnd
JyMS6hjRcWsliYuzn303Jjjr1EZte/cwUuz9PNpGiCxNOSmZS0+FlFYQL/h/oaAgL2+m4cgH8cmQ
hJ9Jm5yOIHd8KPzqLVUahPoyThKkXUOp99e1Ed9odPeO7AwP6rgsqw50nXWDQFgm/3nYumvTPLOh
Onr3drpU1+6gDiGZ3GrY2cg/9cSatrnT0hxwpRHklO99u5/kEZTQx40yP4J+tstW2bHVD/y6ueym
SbEECWMCmT8uJ7Eva42w4RahXeQY7Zm+ALbTZSpP4rn3tkMikpNObZLLPw+2TyZbXroFRY9PEej4
wXsneh6ANq6SezrtxQ7HMd4JdHWXhIl+7al/bf58uU/GNtUbAxIQowwS7MFil1E6HyugWvctGXk0
ZyuKJ65Q94ohydHMpH5Jrf/lz9f8sEHhttYoibV2y0R0uI+aiqldTA2Ueacm9kam1XNLLvGRRetA
er4OK5rkKBhZM1F8kOL7/gPqndEr835KH4RS481ZGhwHgK1Op8m2vwJY7040w5vPcKGynrVduks0
XTnjWE/FG7/0ZiQN6dhQX7e77yd6llD605TEOKdySHz/mwpifnu4BGwthqraEAg37jP4dvAeouKk
t6S6o0ckN9iH07DBFnjWTSAEmj6RR177J+NdJ0mRj9tcG+acEt//EiG0ooyFSB+cykiYspP+xBP1
eMWxNXpyLH3cpLNDTQyx1omVlPlZNY6a31TJMZ7bx23NGuqI3IhIQAbFIWEdPIuqz5TpHywla0QI
blS7a7SYo3BXJLPw1w1f77dlnDz0LmyaIwviQYrsOkxMDqSrwhWZ63p2fP8gzBl/MrmN40OUN5it
at3YTELgx6QhF7A7nU4mJRofGrS3QZQv1a4h/uQWBbf7AHB63g/zSJaw7dVXuanHt4NUMWv1RXvW
LayFY9WV12lH+GxlY9gmOwzLoZz/H3Vn1iM3lmTpv5Lo52GC+wJ0PzRJ32Jf3aV8IUJSiPu+89fP
RylVGU6PCh8NMEAPUCggkSnReXmvXbNjx86pcMrFtBJrcmkTWS2DYXBjkSasOneQzlqQnIYUOnxE
FHL1WcJ+eRKkPAnGXBLTQ8mYoFtUibxBv1YHxLO6TT3Iw5k1PT3fFNYkqmhvzR2Qk1IVY/e6MAI+
adoxqp5NDBcJgXrmhjotx4CVgRQgCyLIy3FaHCY8J9FLt5T8MOojUkildiGnlkyOMA0rJRpxQphg
xYlyJtymWu9vyrD+1oey+DWKk3BnMgu3Rlwo3Mua4p35bae3JxU6wDNBnOrnJMtCZERoUjmLD0hI
KG7m5zGzmblyLxbCOc+h0/NDm4Q8mTyBp9G7O96/ldIWg4zIzWEas+yuZ3APk3KEFcy06DdBbYb3
kty06xAxrnMR9jSaISwL5IKmrDhfm4tcsodNVE9ynRxCVFMffY0AoRiDsBKZRaZFCcUx8hBWIHPM
vzUeI3iGKVSOX0vSmQTtdIPPxRqUI3oB8J6WvdGy1wK1U7XsIEhC7CB1iRGhnrtGhuhFLRbnmmyn
WAwBENI+mdmMB5OiHa+5hgZBlMEkPITKNBwajAQ2dSo2l41SQwY0je4e4SQOelphwSpHYCsDWgfM
LyO6MiTTVmRg1sGpemY8MhofFgOZTYSNLAIE/nVtyq0T0ovfaKk5MvEM0cAa2+FS0Yvqvij78Mx5
Pc0BiOIsHR1V+m00D49fB4UV0ZPSOjjUQ5881Rg+riG8mGjLVNamk+vKnbTIPJdxzYt0fBeCGkBv
glkDAMtnO35qmptmGCD9cuCyjO+8RDIucq9D9wHHQ/0L7lzVKkVa4DKa0u4myozyzKY5jVKoRgIS
0tf6gf0udm/dyAhsRGly4H5sXHUsarsPiu7M2p5GAp4CC5nNqcE6WQpQj6loTHppxAdVxECkDIbu
Mo4KY4MSd3XmTn/3UWSuGC7NZoriMhIE2Ej0SEAcElTQsO/AllKJlOcITeMzT3ont0ISYe7OSMRf
svbFpWkhtiRoY5weet831hLYwFpoy3prMNthm2h1ITTRfhKMwlyPzdjctfGAyhd+LauK8dWVlVn9
mRL69Gvi0QNgAPUPhyDoIMe7KYwHoVIxzDn0Xm1tUjA81KWEc4X66UnBxQulUZzxsPpTl9LlBmLh
YyH16aEzi/CqMzodxeIhW+NfmG4ttdVcpL76Mxv15Lsi+U7fwpppburcFjt+tYpNlUyBOR4EQ3lF
NzNYd8jurAa/bh4+TsxPSzEehR4oSbOpYNK0bF8gbWI2YpxPhzZNwhXqmd0KNBX42y+zC3/yJVuY
GsEJlKG9ytrJB5lR093HP+LkS86tZj4hHjUgFSe/QZ7zUtNT5UNvyEhhGDQ74ww658dPOfmSNCQQ
jAQ0xo8GqsZcfr+BXICBykxEgurQyVW4E2pJuxKHsXdxc5vWfmR626YsojPn5vieIsOk0cS6zqMR
4McYmBw/NJbUvmpNq372NdgfbXRf90hWpYG0D7P0+8cv+IOU+E98/fkwSEmzpygflN99/LBRHZtU
Kvz2OZ20atag0RiZ0at4o6PfjsCSNcKPavRZj8NYWZWk3vppna1izBd3XDLd5aTXvitGnm638EId
KejqTZw2zAGYYbyq2rF7kIzEcqidog1ibOam1GrNKet6OHNXLLiwvAvuq9BZuJ9m3jMB7vhdQo6c
MHlTux8LIb1IhVhY+eyRay+BvGiWiDNZY9/B+C3TVe6DksBNqLddSEtE1RJj3xhyuIIxU6wyM+pW
ps4dGqdZvBeNJNugLlHdsKXNi2TQ4NLWffwokMCuTOy+3AldT+gtoXBJD+P7wMjapsw85SBHRslc
iBp9NS2slBBlK3OALiNG3LXxLk0fFYEp0KRVmIjFeih7w2W00Dizj49Py8+VgQo1b605C1YXwSFp
emksTaPd9zVqSZHeKHbR86iPN9Mi154fQ5bHpqWehu+BcNPxB5C9ILUapKf2Y2fKvP+IBOSQqW7b
5d0n3Hc6G1ETbV1Wgrb1QhPxu2YMSXuwe5epP67qtErXFWxDd1SM4syvO10DyL90XdkXnFsws+Mf
Z3pCNaZ6z4+zsthWpUFyaHidc59b8M5+rgEtZ4grtH/IexdLnUVBLYWtJu6R62ndkRjmqh2q2G2i
wlk1yN1syUP9WlGawmFdyr9EGY3WSUDLJ9HE3J60Vne8wpQStFwglcpyf2YljkHD+ScCn80QA6wP
YOylWacahJ2IgqS0jyNNc6nM4MOFqEnxJzpHa7Nh65VasGkF/xuSScL2411yfFH9fDrJFI2xmbcM
ln38HQovD4Rc9+V9Yg7RRYttmh36YJQpNm2/G0nBq8hZdUZ5UJSg7Dl+lNcUU1UkmbKnmEhRL5Q8
pLqgKCuF7F+npOVnFnbR2P/xbpTQJHEK/w+As3igQtd34KZXgOg99fOYqspOrJTi1oKBbqP5m7sR
uj5zY1/ZCcKEjEiVeuupjeO7OK4G++OVPrlIeH0wBVz2oKLgNbSI7YEYCyGLo+zDvhhdAHDNHiiA
sFloVDdrjXPTq+98WXY88Dd+vfN83nwC39yWctZUflwayp4A712SF7KH8kG6YZo/PbfS82k9urd4
t7kFNytfwJdZjoRpXotxaMseRmrSuJ0Aht2uF+713tdXk9obN4FYiAfRiIy1kiTSFt1Z2aFKHQFq
qic55ytEXxSkA5AYEXA3dYJBOnchvfsbOWNwpKB7QDs5Xg89meeUPVXa952sPqh4tl6jbJKsxqL1
1ya93nUa5Yabd1N09/GXn1f6ZHVg1c223ZCfl5PjAhWTr2aWRKyDd47IZL+uGHXc/fZTADDEeYQS
/iXg8PH7acakxlMoqHuzCSQ7MgFQa+Rqznzqd96F7TuTNWaGIA2246cYQxBZgZ9o+xqscoVEB7YC
3Tkc+J2ti6QzFEVSW1iC2uJykIQql8x+1PaSHug7XxT8LWKn2aUeZeL9768aZHqFY0lgMpZMxBHp
OlmZeFSTBd6qyGhVZkp6zl7wnb0HZst3YffNE1sL2IvSK9DbalD3IYnOZvINY5PmkXbfj318iTTn
cJWLdKqVCuvPj9/vp+3rYvfNQ/Nk5QCKMDsW+z7K9SbqIHxCxxtw1RU9YfRWjLb7L0nCrrcDLhXF
EaQiugzDLnquGsF8ALlCKjcNza+kxOV1kejWQQrwGnAg6XkvQlYL976iFbdNkZhYy2TGulFFeupR
aTB6miXR9CUdg0hz8KuNX6ZmzKSVPoapiY2LDi5At7a4siYcYZSyi7gEegnuZFSY1YukKUCQQqiZ
l1lnaivTsDKbaE85io4UehLNxCAUZuCN9tULPeOLVXYV6m6TEkS2r2HgeBUEaN0pGVCmm0CKz1eS
UevlZZUAoTuhWYkvqtIZ3wS1KbTVgGvfFnksoXFiKS9hiwZx/TiqTfioqG2h0sPLvTtPqa+RZM8T
B/ZgJu6qRjW+MqRHAyYsmAYmYezDTTShEYrPTw2JO/by6BKN5N5iyiDEzF7Hk/YqLr0CGWbA8spB
uNb4PPZsSxufCnMdZKEE+WdUyJW9pKunFbqOSu2WuZLclGRiG3T/SGFKGJaN3RpadWhiEwyqpAMe
rHt8QDMH4azsZUphBzW0x/xdhiLaPM01Kt+6oQHsIq0j+NaZflPSwgvXSdFmyICn/RBDWY0iBSCL
aRnmxwIx3Mpi6z12LH9i63HW7f1O0L9bbSJsQyXKb+cSZUdUldJd52fVN8VLTd9W0iKPHcSjZORu
da99lpNoyFzqkua5KKc+3jRS034yB1PbRvKgSbamVMa3OEimK0SuSrrMhdGQm+URs0pTk8Wk7eEY
3JQSTBwbGfIycQrVm3ZqNxW0o9VsvKvSBqL+oMrbMaLYttWWETY7HarxU1cKMjoKqS9doNeJsO2Q
aw2khAjhZBthuPKzzH6kRpYay0aCRSvRE6+q0EZntP7e5wN4mhQmcmOL4qQczKKKH7xgmqAjY/aN
Qrooxm6H3WPsqvpg3qKT4aG7YwSfpDRVGnswGTjE9IchG+DrWtvlCJSdKR6Pq+Mf2Q43PVQAumfi
3Dg4jsyoOQodMCY0Ou6WZ6QyobdZqOJ6uCOhGBzD61q1mXpO6OWdFHu2hAPLp0M2S3MsboTEqIsh
8DRvr5u9dl2GXnmwMkFmoFOrvpcVg9Re3kYrNDpRVe7bEv8l1dv6aP7fm1qI3rJZQEIoqf04kuZF
nCvhmZtxuTL0EonieMlCP+X2XdYaLSMnSo5a635WSrqJ/TpZmV1koIZS+44Vq9ID6cg5wPm9hyLu
SDwWwRFB944/B3O9kLDatCPbReQukhHaQbN4WonBarTWBqoiHwf6ZXo5vySoID3KH/ooS6pRV8j4
iAhlt/emclOZVPZDNKIsnkvMYOjn4OcfAztvbxUeNxducy8S2BNg8fj1SjXTRxQMuz1jiP1a1acG
RUNdvA3ysNtG3AxOrdXpSsH00G1SZnkCajzHqxTZiYqodBta146BtuyKH16uMHG1HCFPZ3ffqL62
PGN0p3Ycz9yG73wUSAtz9vKjqbakLaA3UluBFvZ79D/1dZeq5p0UyBKHPZO2ctl6jF4q57h973wZ
jHMU4+eYMxzo46UCeemTpsz6PVNg5XY0BWHbwfCzYZ32btQgHPHbO2HmEDJcN7NfjKWJThcnTa0E
9bD3ff0hjGRk6GN81uPCuvDVsTrztPnXLzYCM0smANRcxVMHLN6umYIehGrY1/hBYlAd+HgTVOcq
jHfWkPcBTCJ7B/z7ATa9KWY6BVp2PJTDPmtKtGy1Mb1oev2B66C5pEQ/d3jffZxh0WTGFRla22J3
k65h5RfKw36KqtSBZ4I2KyTo3SgU3wCe8t8EhDhMgGTwacjSAP6W7MV86Prem7Jx35tqsIaijPiu
4UvPv70vuB0MxkdBQ+YG+vGXynTB9BAaHfdio71oSXtnyd2rPw6vxtBlq4+ftSBkIj3FK6m6Qjii
q2yd0Hv9wDSGAs7InnHh1pVjtHA7Q5hWXVSrm9Eogm1PxmULZhfuMGHw0EbF2YgxOPR4k1BxClRU
3Iwc4ePftawsANwsohVQokEaDjP4eA2sMBGqbJTaPeaK3bowI8VtBNHcijlX/sePOoEf5mcxUzhz
pURmT5bnkJachris2e6ZrISzL4/CUxl40VVf6MVKQZbdqZQBBqjVoSRnSRgpqHWxQckm2TVk4pv/
m59DXACppw1ED/T41RMJnfkcnRrwAKHcTajcriBo9Dcpgrz2OIE91V2uQL2HqSdjhuGm7VS6rZTV
27DN+jOUqROo+8fqzBan7Pg5eVjUeEWXp/6s47wf4Vdfih0TFtpAKmtBQ3B1GU9IVGWzjThiSVOk
eOYMoYfCi4khszf2olMV1cqYmnTDyGjt4MAi39ZTYq40tJ5v2jpLLqZETteJDJ4G8W9wW4zEcEXJ
+zMEoWVtN78IFR2QgmVotHoW9VVrpV0nQALdy8kUOXluKTexSokVBA3z/YHlOQkthEs1Uvcff1Hl
vc3MWMYcp7hbwAOPv6jYKRU3dN7tCR2FS103PUFKJT0eDPFR6SLLrStVW/daOW5qeYg3Y2p9DiNP
vm+nojjkyNyucGVUHZUZrQ1YsIBGgaStqp5Wt4lxEbMIFjtXU2u0JAN1rZc4Uua6ltqTFeTPZtKa
dspho+uEXYgUVO2lBOPQxh9iWhU6dr1NNSZ3gizXmxKd6DN53enVo0LIkmdRGw2K/5JMgqUJdNk+
HPeaOTIdiIsphWeonfm+p6uM3BH1MZ1vuDiU0MerPOJs2mNlMO19LcdloUKQG/JRtkPGSTgTMt55
IRmM1JBp480p/CI6iTr8AryMxX0Lj3NTT125TszUcz/eN++9EMa/2FvRSmM+br783tylPk1ZKvFY
2kN4MW2NqSd7Kqw7M5XOab+dXqPwo2HfYlJJHkJuevykWDEq+h8l6HsnbcVYwjpMSu+LUbvQAf/O
LN7pOaS1jUwOPXsLgO8ktIPsShXiBftYjw1b8JHhQCO0uma62l97TSRux1zMD4mI3cvHC/rOa0LH
g0MNPZLG+nJBJ6FqqeEDZW/1vvFU++qLFIjiNyG0WhfZn/5MJH/n+5GUQDSm0wpwby6Skxq3jAbp
HGUvpqLkihWuW6FZp44s6O3zx2/GjuATHad3KmkXM3YquwKUbPEJJR0ftBH7x31g+pd1WWTmKqwa
/6rJAauYB1GNpyFq0ExT0Zh/zBtYI24vdbHpTL2eXViyB6c8H0lC20Yl6aUG0hTwATMRcUPKs4C6
Xow+A9f6z5XBgMa2ViWkuxHqTjMnsooCbDxNI7uszA4LG4yxFQdf314Hpcj6aKUKpBVcoipOB2bV
qhdGHxsP0B+5u+TCsms6jfumCaEpjn4O2kuqCiVdQEXSyB8MD/NmhhMCjVGVsnvAnyTXHb9n4XHa
ibLa1adAxtZLUoadMYzSp0AtH3ptiCtbQy0hgTAkJJ8jNY5aXHomYBmfqxRZ/3qEQ19gjeL4Qy3s
MENUKjtImtA1CoNyuBWbey2Cig/mMnbyVuUKe2pJ1L/RjhbuMKrB08U0Cu95HGPLon4Xu8ApIWxd
iGVOOhUEHT5M0PsNW6sqOPkV5H7LCcC0JK4cTIHsMrcKugyh1gKlxLOLXqz3w/1YigBz2hQWM4bj
x5dt0kjQGfP4s9SOwheiAwAcY2AF8TTRt1I8EfflQu/xk8vjAK17OUr/gh8EFjPjnhpG6JPwOYMC
+lSVasxQG+K8mZ1wc8IIqqb6Gfi2h/kOdepRFAcfzzg/2VSj3zzWojn9JRkCpgp1kOHxFSQqGuz0
3dF9MKF6RiiOj82w0vGzUZ+zKSy9Ww23Vc8GvgluhAjlqDNFzTuxhNkZ+BRMp3O/L/sZEthzwQTN
tM+wI2wMvdhmcWyuUYMR1iPnDMl9jIgMMTpztE8vgFl/a2bVMsU0i5McB8wy1HI8TwRrj/FgtR3F
WCdHPDsbcRqv5nFXgNe5Iwq1bXGmC3XyhC5vhD3pWcNMvV5v0DYUHFMrg1Wq4Vv2cRQ5DVg8j/yX
Mc+5gFtOYfe5F+CX0gn7woS37OFcZHe1clMzZLj++Env5Nw8inYXA0/WfBXMr/7mbsNXpKiwBxD2
YW0El4ElTXiIkOSLRkNrp1Qw8oss/yFqwua2UZvsu18g1WRpSCtFenHOjXHB2J6roPnnILkJXY7+
6rLzQ6cP6dNeFvbVpI9uE5ThXV156PWADdr4qpdrjn5gT6qvXVR6AcjJ7p5d0c5hAu9tLIif3MKz
8Ti8g8W6ZEIc+rLvH3pBiN1WnQAqMRY4c2ze+dDcwRQ9MIBmmZH5379ZfVDqKuyNRt+jBMl8j4JF
RD3K8kYvmmH78Zd+54V03cC+VZonL04G/jxNH4Xca619lLTqTvaz2C0CSOcfP2VBrvrxAfUZRtFh
zNHdXOoZpFYfm13MRI8qB3hetWF9OaRpvSYEjytsAzFizAJ5Nfm9ZOMmqbl6MApn2ofv7SK4NBqi
T2S79MXmO/rNskZlFccY9AUH7J/h8tdG5l1R5YzpGmOo3Ie8MF+TspfiqG61xfPEIG1xwSkwn2UM
sfQzizIHoeOUYB50YeyEAX15nq06/jllXIoYUecMNRrVhHxDhaPOGhs4LXcDAaOlFe6jjXhRlz5e
aB9/j9NH06TjLjdnHW5GnBbx0ZfRhcqIm3tB0ls3pGflQFW3nDpOP8e18orcp7D6+JEzKnL8tggN
WLM8AARiroJFeRcJLZI283R6OYzKawIVeJ5sqMt9oCYCDAav7BRaCFaTO7qGyqyTZ7DEzkTQ093O
+DLcRZivEBghTB4vOa6iVhhifblH1S5wVVSaLlSB6YOPX/Ud0Ob4MQuEaMLeD1SGx2BRQqdKN5Cf
ljLh0ihl6c4Q0uQ2HszqOU3gwcodJj9ULIadxGGAoZDO4F87lrdjGZlnSrAFd3U+hrOB8ozbcgCA
MBYfoa09aWpDUdgLsp6v+c+Sa1Wk+5IGQXGV6JO1ihlJQsU+rZwMG14A3Wn4S5DLgVnkCMNjbJXP
FJ/vLRaw9xznYHmK9MSPv0lVWt7kd8M84qL0m5iRlJU357lCMkZOjVEaFEip2zRm/wqD2Lot1B7v
NJRe1/SoFEc168RuLLP/7cBI/fajC8SdaxG8jn9W7vmyToeJNlCn9IhDlqlbMIp35lQs1PB/fBEq
xzlZoTCAZLIIAkHKdOMQFswRCGn0JGC2+V0O5WJchaWUiHDkpcgJaCUjZaVgohR5mDUrYoS6ZBEo
EZaAam3dWbR77wXYIoZbF6FmS9EgYszkDcYZtOm9n4vQAAvDfAto9dLkXMLxVM/wPz4oY2zeTBPt
OVxc/RuiO0oKEwQZxcCytg688EIbSRhwuksv0ECOUb1X63VeisVG1Jlh1toqcqwp7Fp7gKhw5qC/
t6vAnFH9oJuGtvbSeWc0gLoCeTD3xYh9oZCkOnioXOKdWgtf/AHT32Co1M85HmluLTXk7lo9QABl
2nHWymBYV8MlGXVjEu+Po8N8eR8HQgIuRCraVsBduBgcbyx1ilocpQdr38SMUiLNliGrJHhOkVvB
mT28GNaYdxdqI7NOHOCRrvLljp+Fz2wZWO3k7QvRTHexXPl0e+veYY5CX5XtbHyZp55dBeO0qX0t
3bSJ59/CG+iZWNbNDcYTPXJPlWCLHVOCdRYEFyloxEPZyqONoaH43JVms0H8XoQRIfI3+2a0soxW
cHw/TfYfL91p+KZVppiwuyC6051dxNWiC3IR+ZQYhVbJ2/ZGYF5I+Szk/i+pnbufX+KtjO8734fM
l1zTgHcOtXSxZqrqoZvbi/EhGGTLDvxUc8E9W7eSzLPe6KeXIuQf2iJsA4IAJNzj7yNHYTYKvhcf
CinAN74VZVeIUNet0rxZiZyNrUBOdZUjAOcKyiBeGN7QASm2ko3KnrLyp1S/naVbV2aq10j/Rf6q
Vixvo9Eee/TF6ewM/WnNQ6mDeD2izNgi0q4+/sVAt4lfZFN0IG3UITzjkPopHYZStq2+6+OZblLe
wq0oDlrLVWyLVpzsuqpGIjJQx5bhHhXvxSEPrnpv9J603vACG9XM9IE4MoCAalO87wLPuu8xYb4W
BuKQPY2AFqtMLoIH5ipERvfjEgdeuVUQWrUwtMBktkHzxq/r8AV8E+e1EOe5Q9wAukusse5aaTg4
Bn/FhRlnaUO53aWPlWqWCUKmI/KlOha3Cag5tnecekMSYDx0zW0mJe1nsfQzqDZJ052bYHtvOUnB
iP+QRudE/Hg5a00TEq7F6KBlUrC2tLRyC1CpL32cByue/bss/Jk8BykeNSiQl5lWfvw8wZPph6lC
dJhJ1a6C/LxroozkqGplreRxGDYfH6Z3En9amnMDkMkKItCSvZ4PgjHhed2g3FHLADejaR2C1hif
ur4LyhV+m8Y1A/0M/qZJIkD5EUO0e7os8YQzOa90etgswG1ETWRKSQLw4mDzN2pWUwrdAWCl2mWo
SD7lZm+ti7640BkeuiD/0LAE9UU7N/2vZQB3O7Tgr4ttVe0mSfNX4shRswapJ2fO6w2waLSK+ukv
qp70jHrQSRiC4Mj1ABuB2gxp70UFbkIsH5KoQQMBZ2H8AO08nuw+/Tsj/i2JtdviNXtsqtfX5vql
+M/5j37Fdr4KkbD5IVH2zz9dh1+rvM6/N8v/6ugPIZr+9/NnZbOjf1hlIALjfftajQ+vNXjYWw20
/9N/+cfrj7/laSxe/+s/vuYtDFz+NsDK7K1oGpfsm716orFG1hTWTfpS/4H7+8vMEvn5t+6+/dd/
/PijfyvOi9qfhqhRsRKl4TzME0h/q67xb+Zm1Yz/MOIGy/KN6pqIQwhAL+wUbirqHX7KLwVISfxz
/rsIoABjXNH8jb8W4e/b6SPReXkRQXR9nm7m9+EaQlbPvN3xibaUyY+xboQLXNTKhYxuTG+XAk6M
blFoSI5YuPZmXhpWaylSyrVqEfAwvn5JSWuv0qpCwUOqxS+RERW7QPfvBl8ZHauTHzCtFiKna6Lq
pgwwKux8b/ralQwYaIU0hljvjtlO9errnLj/M8/8rV35323dVC9J+JL9AWvv9aX9I//+x2Pz0vDZ
wq/1/w870ORj/Sv1ONmBd2Hz9SWssr83YH20A+c/+kvyT8b0gDwRrwJQJwpoPvEvvxlF/NMgy2UE
mvYdFwn3xy/lP1n5E2cAtP9oaDLSBuryzx6UtT9FA/LCT84Rcji/swWPdyC7WJq1iAGrCKsoZy4V
fHSCatG12XSjDbmwSpHSFyvft7MhjF1fYA+9WaR38rMFNjk/z6T7AYSAfdgMxC0qs0pNEYCyAvlG
yBDfFcEPVnKYB/gP6zdTL/8lSgm8DzpVG8G7S9NPgl9islueFcBeqoBxfDl2NBoxophZaEs8KSf5
aqC+5zeFgiDphPKal4UlBm1DcFnWL3WaeRslxDseuoCxrSrtu1/3jxl1uasOrXaTGfV9m1sZI5v9
k5HXoT2kkOhkaH202fK1n9N8KSulWnWNCMHCh+MxfZb1ghMd9vkZDyusMAgV/1QmLCxTRDDfmJ4h
kNDFWLRNC2DrVCOVu0bj1Q+cebxntJWvGm2BsF6r8kUrbtXkQo13frOumi26b6FvV5Sfu6i1DXWr
CY7+ml+gB1TRhChekGGe5FUV2Bin8b74c9uEi+sxv4rCtYnIE4qMgp3NVgyutvJ3OlO7huOrDymE
UN8uI1vP1vI3jeJRWOvguzd9ZBfZNjhIfyHkP9Kwqy+k8VqVHby7oRSPt1a21wUcXvOvmXSh69vW
oN200jLX29J1hptKT8nqXEvcSFQ7VDjVOg1c8lIkAozeHbR1ottEt1R1AsvB5K14aO8qf61jp3pf
PBuflc9WYI+Y5N5ZvS3WDqYEKZYRJko1bu5h+2ELV91a33zxV8B2gmFLh/xeOFjYjFuOiF1GuvaE
1Vh/HZpVR5kZXE+K03yl7196eGW76SUUhL9KcavRq0rsUbPjdAPbDG6vfB1dGzvNNR5L01Hw23yt
DSYubKyT8aL5wlfTHmveKtqOhsNwoPGk2PrG26ibALN4O7gOD4yteuN2KncRbnW3/X7tXVtX7aV3
M9L9esovMSi4Gj5Z2KtfZ5nT+G7nu/6XicFmZ7yo1trOe0hUjA0QQXeG4hoLQlJG5a4TbKm3LVdP
7fjW+oyd9NX0Of2SXZvaJi3caHBoHTvypv8ewVC6T656x7qydrDoIcvYFKV/jTtzDdPOqRzP0Ve8
4w4DvDKwk1WMF0Nq53gmfI++W4Mdfc9G0sRdZzqA/ba/zlE6xtfDRj7vWgU7vZ4+ZxvNCWEWuACb
7Zp23bd4l38ao431YF5NG+u6W/U767W7SW6s+xSSPP4SN9MLx7ZCwNIuO1qBdngnrbL77F6NHRrQ
g2qHMeZCttI7uugU2s+w9ltX3r9Nr45Ssg/Ttf+BiRh3wpsIf3INPr6EWfPH9jV5zV7+1x//XX99
zWpSuT/Iyf54mnM0EoBvL384bRZQyf+TpP34a/++ItU/aY4ym8XgNPyBt1na7K3GtTQPLqLxQLY2
R+lfV6Tx5wwOMUtHe5IBenmeJfuVpqmkaShyzcPY2AyBrPxGkraoggDMqJkBEZk5pCdJob8ou6aB
KyvNgwsxDrpkTcNclBM3m7wy21aAm+kzIE6Rf/FjdSg8O8DEufuiSK2cryA8B4FyrhTind9EetpW
FJvkjbw0MApJwiJppEQCvrNo8ySBwaCOWcLtRui7SCvsqXHrCr8KXc380zpHxqadZ0I0q94OjIYI
iRsyxpEJcJUmWcfz1zLOmRzMGMI/9xAZLXkJFFX6RTIJNHP/xymtb6UgSx0BLm8YapicAuND+SJu
oDlvkFToEBfPgkoNIscDL1Inp9ESs7yLsmQAUDMUwbiXfN8Uz/2uObF487sYNVbZLNyToNQwPJZy
M7JSKpmghxcVbnS0rSaxRQNJiK0W5XRGRgTTsCsYd6Jqt2KclXtoeCp2e5IVGibKLExtELZ76GWG
HVgZdieqPtbRUyolxgGqRzJ0bswcBD7sVae1tV2guCAm/8/izFOe8r9lnn0Uiv5twPqfGIZmYct/
n40/td1L0h4FmPkP/MrBDYtsGthABJGAxzYXe7/Et3XMG+eZAfBwbDlmROxXfNGIL+wT6Ew4Rlg/
0/Nf8YUykAwcbsfsyEMF+Vva2wugdybUzQPwM/mZA03DYj5Sb1qbtaEWDBBpzTMAbgJfq9UvB8Ub
HrW0VaGd1uYuq4d0o/tVfid3SnGhFl6xTkZ9uqsVdFmY1U2cJMg2vh9AJcrL+Moir3+SpCG7MjKx
RLBtYHqwqqfLUJrExC202rsqg20sN5p3Dr4/zkQZhqCeBriGJoVUBI1pSpe3ryOqlaZ7TOU/anFL
ApLClopM86vYR+e8t4/P9N9Pmo/zLMLGkV48qU1rK4JdoD2ia6TBNR3M3TR04SbTivSytAL9umhn
6zYrkaYzUfidl5xxA+B5IDI0Zhd1TGAW+YBAt/eIJCnoJkM0l4mnqlcIZJyTvDt5FJuM1jf01lnm
UFmuZ8S+QectLZ+EXm/Wwai/pFDzHdDVv9OYfysU/YPS80+QZEGVWVuV6UwIPxSFcx379tNxtel+
qo/lU2yI69SvdyCfa3NqrjKm0UqyX8BVptR2mR+T7h5KUbiXcoZZokvfe0mNV9TqnEqot0HfXIzp
nYhGedepuxTDzzR51NrgedBSR0mNbVLUl1EaXladf9cEcmi3dFffhIC7nz/7bS9g/rHHL8OAC/Ji
M7l6lslbVETmMEY6stcxRli9sDZEvMCYCpTtdKRNHapCtv74eSe7EZY7QhNgk7TJuaAXi1f0gxFH
Y6U+cQPpm8kbpi3Eg+SyT71sVww9Ls2CoTFff3aHzEDz8ZtSdsK+5OShC4Ue6OKzRdGgW36oPrWG
3q+A+D23hgmx+/j9FiXmvDtQVv2hVjG3ENCEOn4M9uIYVAiD/NR6Ur6NhCDeQnic0FYxnFEyE1fW
4hrKnKXZfoWvYO3RF6lU5AijtApvmLBUVgKeYG1JrvivYP/Olz5ZeZpj6ICRVCKGChN8EUCLoUza
PPL85xC+nuNhzXpLD0BFsqKDka3QmeikuftAbvHxg08I/KB2EF5nHXHMknT4ZIslaSYMnHStem7U
FR5Jtasx/GMbfXYP1ftQKd1TlIyjY/iWaI+J8qURfbdXKtdIVc/2i/aOUasaIWHpJW+KTdzKr76k
NDaiMl9yfXJVc9oMRbkaxHOCUIuslo85J9TQCGZEHYGaZT4kFORu/tSNz6UmX3uwDPukcHPTuqmt
/jKCD681mc0k/UH63+ydx3bb2LauX+WM3UcN5NA8AElRWZZIpw6GI3LGQnr6+0FVpyyClnjN9m64
YUtGWFhhhj+Iv+fRf5Ol/1DQejF/jpKlux/9/3hf0h/fizxihv/Khp7/3z8la6yJgNrMnDXA6Wwl
zOV/YhVjNg9BG8OGY7aIVRT7LzY6PijbN209kEG/ciFV/YuCNcvi3zrjn2RDR4cRrVUiaZRPwQ/M
JMvDCV/YVhvoQek/ZvS54pUpfwhP6dgv8U2IqVKPBGdGP1IB57PYRwGSpyN0HP9Ri+R1XH5snWit
O1+UYNd2+olj/AhWNt+MiJBwhGzRQh7n8H38yOkpFSrSYz+6oTfeOSy26sJW6Np4mb7NL1TrxC1/
93qwk7U5d4UyvOS5yXGrlDoQrUfxs/hc7PWnkALIqZvMY3RwIvBaUM+osc5g0yOqoFHGva3lhv9Y
xjacs8DNgtrTDQgiOKW8mMO/2Xx/8z6w9mZaMcLsBNKLLdAH/RmA/PQfWxmnTX1fph/NsnRVB73r
6JRg5tFJN9fRkVdj/0KLGSGHw89l1QP2jBWiBCE9ZbO+107SEJcTHHQus5utfNY/ZS0tZl/fJiHw
+jF4Kn35xlbv5ABtPHEKOrQ8sZZ3mQf1RcivV6rdjejSPfndmmapqX3w7+Hi2rVrnaJxLodsvpVF
dQXBw9lCaBmWKLjx+rYThE8Np6GXJBs2/OTvvPTVwPGY/z7fZEZ2QKwD27GsppMsazkViPCp/m4n
q3HwxhJX+svha3Gpfg0pXxao2bhI44XU/F36tm/PweV0f37HWaWSTQ7X4WVkoiL/PetTh09duh/1
6insi22hJN/6qly/faejc3N5q8WGQXsrtjAZCJ+cDpU013okUL4H+nkz3GYnivq//XIv3moxFRsK
CSChuJVidpd1CImiVf9w8fI2NEgpkcFOgnP13K55MQ9lUyjCSWveRg5cezRwKEOMzc68VlG2IcX9
t0fveHHN34dwg40WjZ6lTAKQPK0c8Rh6GsALJw6bawtCevXnN2HdPqeEdMmWXDURYhEl1+wRRZj8
lNQtGrD7qD8JplnssHMxgeOWiiD0Qni+i5gzxn5XhTYfPlWtEe90JUywGPal8MSIHc8BboPiIxHB
XINcHoZIO0Lpso3wyabSPU70DhBiOaV7/bvPArR6Di1muOQSzNw4adx1ZsCu2tdrkd6FafTQhX/K
62DEdAToAMzM5HVzKT6cVZMJK6iPnpCfoWKmeLVO6f7tb7/sqFNDPrzJ4rOA9CwH8KTR0+r2fqdt
Vd11PiAOv9K9YPv18WHyxpW8KlbUUK4RNyue1OvRfff2M/zmk4EfwMmIhpwK2GjxCEltFiD/G4Rz
Ailw26S4C/JTMnKn7qEenh8h9HAHg3K+mJ5u7XGArnpKuvJ4fh+8xSKnHONRasO2jJ76FhRlaIhV
C8HqxFL9/WsgkolyAjhPa7HD9ZCtezsT0VOe1Ns4wu0s357zMX7dYXHQtgMYyWHsuAMbXCPjA56f
GKhF+Y4KyDzl1F+3WMYklqAKFQ3RU71RLwa6h9MqcneZZ6+iHz7wn8do//DNuuhXd2g3fe1l13+0
Pf0EuPe3IwneapafoNixbFIYYd+1tTxFTyIRlwHMluAPLev/ec9ft3g+GV+cFQHG7FIYjdGTc48C
NnjSU765z83/l1Hr80iSRM/2qnO1a3G26hWkQL/XWLxf05W4yLblprkobpNb487fWetvn6621orv
aD6mt8lG3Rab+gIlGff7GXPmxWMsZmWYxQ0ARCV6ss2nnFK+GRkn5r067wFvveliWqaKMvV5YkVP
o+df+FfjjyZZVyg/w5xcY7rmjqt8na7Li1SsIBJmtlvcB5tTYIzfzhngTNjGPEdui/ec2liKht6I
ngKzukCUKPsCWcD/8fZgzhc5elOQ18BMUJhDiPJwp2pLAQFNNqOnqLjzNWiM0vUoNK8YTtFifvs2
L260mDxQNJweQ3q+2oiHoF0CAT11i99OUFqNlBP5oxLBHL7MEGLcoHEyPt1+za7SjXKtfAjg8W2t
dbWaPM3LVuAiPHstroNV6glXuO/6LZ3D6+0ZZ8ysYA6uaEZmLtNWkUfEBFMWP+lFc4fF+d2gFOu3
P9wzHeDwywE8mnUdGFSKi0uoDnybaELMq3kK8s760UxS9wQ3oa3dQtOAoRt6P3zqKmP6SW0z/Yh4
RvulSbR0X+pdfGtSdXuMgoSGmzYCKKpHSctdlMz8b/ZQAfq1J/yKkBZrq1vhx/LPIVDGb52ZyZFr
lml428sIahLxKNrk1Tb7ghvWHeCQFJPSXVqpReKCOc3fmbjx3aqmz9+NetKgQWXQZUFflIArKnnU
B89xmqFxnUjJ7/x6SDMXYzj9caqy8NZuJFNxJxRStTWewEnh2mlt4TvYz14MUa32EXSVEKCxIwbD
d5ESnjIXfQQACbaMywuVdEt2Yzy+YqAcjf3z7Y9wVJ9AtpUCBQcMpde577tYPqNlwvTtemcnGidw
Vq0ZF81t4/jlbDMjup0YIf2sqrApkYgT5K4ecva2fjFhcS88UNri/dtPtEz3DTSvKE7ZlGhQyoWJ
drgEslwv8yiKuyfVAHhSPha68dNJcTgL7zid/vRUA5FGekIvgj4bDaXFNjlFURL2Q4BFtiHDwkKG
oz6xPT3rTB/McjroMxiM4jGcOnDDh+8jl5jfZIUe7exUY8aMbVp+QsRN+16Mfoumip7Lj7T0JVAl
g1Yrrpka1lUdh/HPLEqCB+FUBHlqCz3DzaUxrfci6JrYiwYcT/3WJ/cFBFd89201e5CGofzZClP+
rjaT+Dxm6iyL6Hda5LbG0ODyLWyqvfIk8tLNYyN5NCvHAJRWaEgiNjTxrgM8PN7hRjrs7RAiMZ6h
VZS7Rqjl6Vqiu5G7dVLmt4hUtqmbZkpiXMBQAlMvCBlP+cst0HyEBOyFQOeYpMAj5hrj4eBZUtWE
bdVFO8kux1vZLuEMKAIdxQArB3eW/PpsWo10ZfuF7LV+oD0GefAt6Kt+HTpmcfH21FxYIv39OODi
51TJAHx99DiwcERVFckuwYN8U2VKsBp8395Ko1yui1YJrrExxGcFV5qnuiwtIHJasYeRVSnuoItm
3VR2d4da33DlN6XsTUUqPTllALgf4gGFwd568v10I/Vjcav5qtjIQ6XQiTVGbKasYtX0YrrtUstZ
hdiTuXrcaqd25bmcdjhfsSZiL4COSdZJ2n445D0dhNppFXnnWOm8LRV6+7OzuyBxy0JRr6NC0j9l
ZTddajB/QC8igfCu18a429Zym98jmaHucnusvwhzGh+mJA/fc9Ipu2YsEYocA8UEm1f05UObZZzT
I0GK1nkoFSm7Me6rdxiEEllamUhuTblWIneqfF/2hBPYP+CqDh/Duqktl4JM9KMrwqD0TDsUshdK
VZXeS2bSVR4kxiF1WQPBD7S3nQ9SEjsPYSPwT5XjDoHJLrOSj2oXVd+Q8/N7VylL+X1FTfWpl+L2
Vk2E0N3OdKSVnyaWfqqkeVzkYdcl6yaQpg6NjsoilugaPy0HFPN3iTm2m6aqwIgIOdVcqXKkW1Fb
+j2RknSdhfF0Sw++cMsmcz68PZ2PAhr6y7gfzBBVEz3jJTR3SmjzC71Ldo2IHWB/cJna3LIe3r7L
EdnOwO1pVjahf0Ap4ygHkwMlkowoy3e+X2KU1gvzxo+lbgWVYpvw0l7mrLMxAIuoRi3Hdjvczx1N
L2pGP3LD3nhoWHebt5/qN+8OvHmmtoPamIsGh7O8aIPQAFib7/LetoGrFsZ6mrJTTfzjeI6uycys
m6m1pBtLomGWNFC3lLLYpVndXIem7N/ZUmBu7TlpL8fkqS2q7EYJLH0NRIgTVoLZncG180APJetR
oJ9aQe30BuiJbu/L2VbBnGM1Zcmj3aixK5Aw2Zqmb2xR4wq3qJOW161RoXEQJw2wVVVZE2lEXuNr
/2CFXq3JznP0YKOY341TGg4DXSO2isMhDOzAqKymKnZ9FQSrxrQkr9FlCswJIuhvf615m1/eisGj
pMcsoqexOAbaiWmqV1Oxs5FZvnb82FxbpewANdUoaqe55WUdfXhHQZqlhLzyd0Px1Tc9miy8qQF8
hqY7LuM0VQ7f1DTTwh/NttwRmEreYA7+nRxG4gSC7EgFiO0FKjdaiEBbZlThIvIpy0huyhlXU04i
9Po2dCI3mdppnVRmeKFmUbvRKRY8BhnOI76v3NZarHgdjK2tmqbjVSbGzC2HBPnddlDdKYmsn5Hk
xF4yVeD4iKJBzGZZhDdHoG6GMh9Wb3+m+YsvPpPCRKfGNyuG4XF3OE6SlOWg7rtq5wxi8hSj1l0K
CYFnNMYTGtChq0rtiUE76nOQzJPN/33bmbR+eMtQ80PO6glAiYTikRrB/LTbCadCBUUGXxKWSyRL
upukivfnLwsOHnQo8CrKcIuvhSpapwbVVO+cJFNc229tHyTklK71OkeWWtbFU2GrpyiBv5mKjC1F
P5pvvO3y4JDrTJcbRat3cVPgA45cn6eP4SkL8+OlPXMXaJDCHSJyPRIyEQH6RkyuXTDA60eO/mvb
zpF/n5ySSTueMjB2+YY2hxB5oDG/74uajwiarjRDQ9sFOUvLcWIk/YCRXYwSnGwokerKkLTgxKQ5
Ujp4BsGhzkn3W1FItBcTVQ3w0jUR49nF0VAgbmVcNh3qV46PElXbXyEYcK2EYler1ab17QoLCeOx
9fXS9ZPwRLx1/EHJrimKA2ZlHoOPOhyAWmv0SDMHaRe2NLaU2Po5RKI4sTDnuXi4MGe3ReYMJigo
vC7bV6kmZ02LF9m+tipnbaoF6Fk1iFZaYWeIhfrBxdtr4zhuJ755hgQQ3YA9XAr+2yNCW7LRotMW
mZ9RBLoI/DpxYz18N4BogwncUHXKe+FGeQJb2VA3CeLjbz/E8UuDlGKBosgDfA9w7uHIUpYizdRM
eA65Y3i5Ok5XI+EJXYFivMCEQj5xSvw2lQasM2d5oDkRIjq8YZZzfHFa2rswggq6CidVRa3L1h4a
dYo7RMzt/FEfJ0cg2QWT2ZPUog83cKT17y3nfvGnnZ2ZYfhMTsT3zTiS180qIMOWUTo7JCQcV4Zs
5U2p8vPtQX5WHj6cWjSzZ9EeVPnApGmL4vRYy3Ua+XoGNKrsyNK7jHllx+22rCdlglDTtZfyGCr6
RasLtCoxSxkTFz+tgl5qFIPfyuzuq1w6iuLpICyDla33DrrzkUqvi3T1Xk4LY0OGnHycMssqXEOU
1LhDGLeSG5i+/UBCln8ow7rHD602Eczr1aFZjcjHPcQkIvfqlNfyqk1HQdIrRd2lKnAsQlHFl96T
NiNKHkcNmp26hJYHsq7YYhaGWWYrCSL5o478zr5wpowak4MzGn4ffs6T+TiarHI03ppNE0fo4pUI
yN2jTQKfhTUomV5YFo+pXMnf3x7y38yz2VyUyTTLVzDoiyEPtQ6Rtqot9wDhxKaChIxUBth7ZPNt
JE9iJ/MMPy22VhxfGd3Y4dpWJvvKb0+19Y73LoSJQAXNfUpbo8h7OOGLqsysEnmgPWZhwfVoBqUL
iqM+tZkcZaS0Dcm2cbucRXkgYhzeRjYaWakTP94j/Bhvq0i2rwMLMpGlxAlVQj/Z+nbUrCMhhY+K
6C08CdBSfXvQjzeTmTcCmmaW9ZppB4fPUPipqU+FGe1lp3ZuaWYP+36o5buscHYatsWnBL9/cz9q
5khs2rQ0ydEWcU2JJBRug0O0zxJFWklh0G0ndT6JDHnYGCgKn2gyHQMsOIcRj0MRde4GkxodviBp
vTQ0Ed9yKLJ2OzZt54lGD9b4GSOOklcVpdKexecUpgsYNIVDCVMRA2gsIGz4lYMV5U891heXISjx
VUzScOIRj0O9+QnZx8mkZoWCxZAgghkKqmHx3lb4BAhiAafi9h6hnr5tk2nwhk5U+zw6WZb/zTyf
KdkgnUiWQc4tJ2BlVLE22fGeMhWS2gSZG6qJpxr+vzk0EbEG3T5zioi7lt0pMNeD3tkmYAKL0pUp
t8qGLum4MSjKXgQi0jZlZ2lukpj1zWiI5MoIYmuVh7A/e5AbJ2b8/MEPN3byHagDiJ+C30TS+nBC
VMpQ1VKeJ/soc+6HZPxp2sXO9INPvhXfNUX39e0FdhxyEgcC6kfAn5L2UfPephBiRUWR7PvJKK9N
KTAesdj4SNlSOfFix8kk8EdSV3Tgga9xWB++WBv4BuJyar43JudzEsgtXE0rvYt7ffRqBZMZxdf6
y6xVmlVko4Tzx+9JxkAtwEbSCg7ZYi7Zwi6ihE7n3pos+SqrKfuVSB6tLSQhTwQAfyP3D7/hTAqn
jA57AbzALE/wMro2S7WIJ8ev9yVLtNzKXYRIo11BUyxifCNKXUpKpNS0/vOEQrF84UuUIVGaiYsv
eZHG4try0zS76KNOReBqKuHuqmVhPCl2FTyMijQFa1Ob1I1mFimtiqivd+gwFutOFiFQbD1P78yI
L7ECky5/Ubpe/xmn1Co6paz1KzMQ4ZcBPaXSjWSLnNaCGoBjgyVyn7VMRLAKajv65BRiFBdWD/av
Jyv+aqsCV0lbRPrDIEb9K2QBJ/JGFug6M7W69trU6m+0Ei/dOdAYMZHh99yOFP/RyWNtl5JmCEgb
frVvAnlEYcZAi2rGsV3hiY1+rsGrNW6lG+hP4bLRml7Xp9ZTg379rWUIAxOhuAk7dxCqr92aVY7I
Ply4dDuWfAZ3bitQuaKCd2kJoV4FVDd3RSX5P0mAk57avZAtl+ACh0hF0HOajCRdi0LIE/g5a8i8
KC/4F8gSUe+W8gwtkAVGQReJgh6JFxRtKDx57AlopnYMCTCL3rpwJJpNs8wuBlFKMk73WNNJn1Bg
klsv15VOACCqNAflcgSAVn0Rq3RXDK0yVvTbQngLVarLK0pQydrM/fIDgl2muh47Ekxv4LuZD1JV
0CMpm1hV3dyRRefaTpnkK5wwTH+VhGY6uH5X54i4iLZYCXVILRdZaqldF9SibLftq/HazwPna0QR
96vf6RkCL0GIhrtTF1B7pVlLBynwSUfYTfWjldCN6BKNZ/wicRKJ9pwRKi4HqV2Qr8EDvMNdScld
Ky3ITZkY+ad0EvGmxWHuUh6GBmqSY1wFtRTtJkdpvcCIhpU66UbgYagzjSu1H+5YfHJ5bzZJrbmo
+uuI3BVWUnsTtAJsa4b0SZXDuF3l5hRchVOe3QJ1Gr/ElFBNT4XAaW9jQ0zYMOFEjD2WGJVNo+TZ
D9vI/NgdqKnvaseH8i3bQfiuZeF9EolvfSoF1ESpHdMfAn/qm1o3I2DCgV5cD3KlIv2M0+zXqm2C
D7QsJXNll7n8MAFqLlzUjPZ6j5+ZklZFuqo1oHweeVf23ip0cV2ZY3hhV2UoXF3tQ5vahBxlXtWU
4/tiJJtniJIJ5dtQbxI3UHPzanRG+jgDcc2HuCmrxwI15M9VUzs1Z3+ErFddW41bNwTp7uR3xq3T
olLtxfaEnYZuSvk6hqVQj22yH1W9uyuVqMd8Ig/a8h5aGOR3A2gZd8Bk9nMu2eZ9MOXB1zwyBWtf
MrX0CpXD+UM7911umx99uuE1IY+kUISYtQbpopKzT/ZQur0ZaPGqRjnZoZSFoxjS/EmHZjCeTN8r
22mvuyFWt3bTMwxjFXpJk0CN6CL5Jull83tY2zmqU4XQPsja1N/zOZh5AUU3vMrgt4aIaBfYSPKz
BkGAwrG9KDXFbhoI83dJPym917TO9H1QEuVe2E76PVCdQnJTsyyfnCC1drLfTF8tY9DpsiEC47V5
B0U1sIJ1gDEiJdqqnH52aGA3mXSHkcClI2fjNkE15btJr2KlZwmdP9AAHwI9MSuPia0WroYS4q2E
EfMIftyv0FPQsUCQgwgjrdZWxsIdgk5rPdUe5Z9qV/kPRGv9U4BzwftMqcYrJydad6XeNwknqc9R
Rgqr8UdsOxPDVwmII4PBrl8W6iB56N6gnTv4KSJDQVFVskv8EgcrfWLuscdFauCyT8bvcjuJbuDg
FcqKb5fbboR21IdaMfzxRPnmOBBEL4pQAXKk88xIODzV2riVlCoZq71vNtlV0BiqV9iwg/h0qFWn
krMSfTduRQBN/+3D+4i/ZoCHAFxIssPJDZFtkfHUg6klwZiK/czHhWHMsbsN9TxYw6wx+pVcWHZG
abZNE3cYR460so/H3pOQafLSvGnuG19OblU9VlO3Nyg1yYk1feGsay5Hq7G6Td4rgY4zsFoXF2lm
tPcO27S1YkAEsIK+jvYpDmejhxMX80+x0Dih6J2GF6E9mBLzu0kTTx2oIrutrwTvhJma3YnCyjEg
jVGnPE1GBKCXBHSRK+joa6qOUOq9qkJIF/Fovutb/UvmaPWd4cDkK+oCs8Eqx6pP69tVnWWD12cW
Uiz4MXqtabWgCFrtRu87js90TGedeMeFR6DewWXpLkqA8xediNV1r0/2ZTsE5SN1m+BKp758Ih48
jjznWg0gWD7trPy1aC7EnHLD6ECx6iZGMxkLlD1CSXgiQ8Lu7fkzh5aLeOzFrY6CXEctZDCbVr0f
RYiicNQbK2f2t3v7Lr95IRRsYUwgZUYB6Lkh96KmOqBei3eike99qfzSd464D2y7wgNcMn6+faff
vA8LAhYDPT6AyssWUAksXgT4GO7rdrDcgfKuayR6eqIA8Ju7EMHOCRHBLDXfRSYS+bFdmV1Q7sOB
I65NfWInU/lTGgMsbROWHTw7dLUBWy6W9ihLPh3qrnqfcFJ4hdAjr2wBXbw9YkccR+7AYGGmAq8P
Yu1yyKaiNdpR9bv3hft5VbmNO7mFZ3ml+xNJP+8kgGI5F5a3W4ydaZaRP5jcTvYMV/UI1bxoLa3Z
y7lXvL6S3Wjz9hvOCczLOT7fkYI+MGy0NtinF+hkAgGwNHrQvzdL577Fmg7r6fhrmogfUlOcKLku
Z8byXov8xo+dtFF1qXvfZTe68S2Kd2+/yzP66a2XWdQcVGU2oUAP9v2141au47Yrse5Wl191DyN3
V/EeQ++CrW2lbkI3WcnuCYLGsiRA9ibT6oEHN48nmheLnRYqSGHmqjbskwpFbizmipEy32hjMlEm
KvJGSQmkrMzjVl4nBdLAgMlGKwRKJKf6mpzBuE/lZjppPLY4gp+fi/2FWJhGpUVZ7PAIluso9KWi
Gvdoxw0fBTajbmKQylpSOF2KSsecttD8R6vAZAy2VXvZFip8VKnp78e8NDfCqev7qure9UqT3rRj
3a7wywhWkZ4kj29/w8UceX5UOMVzhwm5RKA3h486kV8S1ZnD3pksaYV2NoiSgdTy7bssZj1LGUQ+
hwhJPWw/GPuHd2n0TpMQQ7H2I7H2uyiTZKwAG+EllN22vtmXf+8j/+W4/mfeEf/lZh9RXC/El+wl
s3X+7X+Irbr+10wPROiHbRwoI+f4P8RWfoKDAd4Y9CmeGZj/SHAo2l8mHha0OenYILUw9wH/UeDg
R6DOoFfQk6P+BXzlT0it+rxPvNhH/u7rs+PzcMAAufLh9AiYPrLaB9l9TzVhByNBbHHpjL8qXV3b
bqB1+YcIcyNnS5E9veynnoJQMWiohMV4Vbk9K2QbqbeY8xbDumqTABE0R3rU5DG6jzNH/QCMKdop
qG58DopeWxcldQNRJXdKIdMAGAIci8dE3wfSIHCF6aRHkNjaKhr8Ya8ghjeBLdWSm5D+4DefCrOd
dO27aKAp56q13llr8jmKvL0x2VeZWg5odeMtAwCvr25AMpDZP3/U/07v/8zdnNen9//Wwczazr+8
nOPzf/lHacZgxpJ1zICqZ0XHud329ySnsPAXzDcAZQ7BH924mSL5f1IzqvKX9Vz0hK1LDZ0+0L8T
XTJQe6TsSvCGwTBnDNH+H4hZHe62koo4IJggiKCHE1yvROHjQJOug1R8mJzx60lc8CtXnpf1yxpm
alCh1QVXpsPp0q93J1bMizF++HsdvhTyeO3Si+AomsZWr5j3eAVbD7ImPaSKdkpY+LVrL46dUlhq
7id+spZ7bbotDBVf3jE1V+c9+eL89TnmgNvayVrpNrhq4tV1Soj+teeeA8oXyUMRy/Ew2kqynoa8
u5pyWazSZHSeznvu+a4vrq76NbQUq4B50tcWGinxtDKRgDjv4otN1hpDq9dNYHMiS8wtnLgvCLXb
6/Muzup6+eST3UR6xea81poKCZLpJqqD7XmXXkTMRj4Mc402XafOhdMgevv+vOsu1iSfrSyBhCTr
JmjUu8bIxTctjuQ/6wL/u+SNxcL0bYzE40hQuB61y7Yed4lheWc9+bLDbVV91ZspiPPYFsN1EQvl
1relP8L+/3ruxcoElaKLemRYQvVbVWKkHJyCT72ydpZMeB8c5mBR2lmn+KeapZ26OnYu521WS3ON
qGuSRqcqvY7K6t5Xu2BrlIO8OWvAl56YtL6rOIzaeN0IHfs5oX/X/O7MB1+seSrlRdkoZUpleEy/
TXUWXNJAcP4oFfz1NReLXk/1ZCioeq2Nj1NJqnnmQy+Wu0/FY8QjPV33TQnlQcEfT5+U8/aSJYE8
J5+qrJwZCLzuog56Wi8dJe2zPqWxWPXwntuyiup0TTUNkMuMEOxtUZ033EuCPfw0/Hh6Dh4K3mxW
duSBNjtVJHll/eiL83jKsqkP8BdeYwuerdBEyt3RatszH32x7k1ViGwquHoZ3zRiV5Qn8AmvPfXi
LAbdl8cTzJx1pHa3mZ/GLgDQE95Mr117cRrTXA1lZ9LjNfW+yyLJsi8hHbvPZ82UZSO8Mu2mQVgD
kwLTTD7ToaUR5DT1Kdmy1559sTInmHZVpJvx2m+iDdgRfUvH+JSFxGsXX6xPFDaFEsgMDMjnYuUb
ebLtzPbM82dZw4rBn7R5jCdwXc+Qpt5Tu+9njbm2ODTzdoqlNLSjtV3Kq2woP2Ph1J+38pdQPMU3
rGrSqnitYPcDt7DZZhb6yuc9+GL1tJ1FDko3fp30AS4/RuymcfLuvGsvVlBnh3mmgrFZx1xW1vJ9
k2UP5116sYDyYc7+cy4N6dK6bDXrSq4H67xTc4lyTWYZqbrh4tB0XKzda/3Mp14snaHRm5peXbwe
094LVTZYXGD+TOro3xNziThu4qIeZTNkmlRI2DWhrK9NZ9yfN96LWBYblTJPRBavzRh33AtfcUbj
k1X0RXle9LYs0wMAbcuwxfomnCALSR/CWjvvaz6T/17kJqMlYe2rceVCGq/aAK5S1ky7s4ZlSXWG
+xCLzpqQvsn6r5IkbnyjPIV3fmUrXILZCxlDZ/yaw3WnDeZjLA/oRQfqiZ7raxdfLE164lGkOSJa
B0p4CzSGvEfum/NOziXJ3FFbSdajLCQb/FEHl/afaXP8O8OXnGbQKGnVBVzX72VPhsQ3iH88SP4/
KUG/Lr1YmZBeSSkVWAB9vu4xpsYB7rzd+5kd9GL6qYGuxGOFmasc2cMKeuMnEto/U/v59diLZemX
EFbt1gjXUUuV3pYaB838+rwgZcmly/HI1CKFi5dgtcISndxT0PpXZt+zadOLMZFkbCUDTQ+ZfYPt
1qWCiYCknNIDfO3qi3BTjmWj7G2u7gflDQvonUqX4ryvuew6tHUfSEJiUQ7BFw7lxPXhzp957cWa
TO1I6UU2z5QUDXg7aN83gWOfV4xYglAByGSqGnBxqzXc2LhQizPzwGVbWkAsz6aRadLHrQcWr3fh
4/6Z5Mi/E/yZ8fNipoCI0tuwY7wzG4hKnCEaHDhSf17q8Nyme3F15G8l5IrUEBO0LgOeFsReOUTd
xVmHwzPe/8XVja4T3WBz9ULu79Kk/4HP5yk74dfm+CIbjP0aiHTIVlhLNlJVur5Opsb3znrwpSaQ
Hth9V4VmuAbfFK9ocbSeklXheUfPUooRO0oBOJNHt6XSm8oHs/x43mMvQlkIJ1MbBFYIAAPKbdw7
3bsOFvCZV1+sTqlXyzgJMejzR6wIU7qe9nlhsryIZWns5H1SceW4ilc0hNLpFF/5lVmy1KioR9/p
K4crZ1IRuqH2dRBUsM4b7cWJCcJ8TKX5XEv6GlLUaMAjHE754b324OphVbasbA0hiIalIzB/6SbM
AWGQnPnki0MTDTQzQ1WAi7c30XiRdeeFPUudOgv6XdtB8V23xXhTpunt1K3PGWvsRA6HQ65tlGac
licGFoYc2VkHvL3Uos/1XjRhUxM92MOlqbTXsG5X5z3xYi06VZvbIYbra20yr7L+VhujExiK308N
GFeHY5GCZ+8HneOmCuP4MdSafS7y5Ky9CU32w4sPGdBqa+ATFqn+VNu3ZeWftX3QtFtcmXZ1W+sc
ZPq4CwQWz2dNOsQ9Dq+r4NdX1w3LEFTjtxG7gmnSzgtdIYscXrt1zKBtM6Yd/jTiwgea6Wk9YOfz
pshiGWZBmjTyME/qQqqxDMNHy8ZB+LyLL85HnAIwtKlyLh7k5RfLLpWb0Jik5rxnXwoX4N5aA+zl
8qKawDWHw0UbSNp5zz67jrxsSZVBC5ejIH41krr6MPmFMDeaJYzhvBW0BB8FspxIcVASO6Txu0TB
XMset2cN+xI/hIxamHYN6yfLkIFNR9Q+suS8CjiqPYfjUgAWtOp+XpzZhaWP9+NQnrBffWVPWbIA
sSw3IsRs2K1ye5vkU3Uha0O8OW9MFis0yZK4gb6C3mCrluPGCqaxca1YIC123g0Wy7QGXU6Wxg1q
SZ+uk1R8jytVfzzv4otVKmAHaWovs28pOwOaAPoL5x0RS5sN4adqj/IfwTeeewg+NJ7pZPJ5Y3Kk
6FQVEaJZXDxF0TmMbmG/nBXVI01xOAtTW8WWMWfbSuzmIbUlBY/C0TpvTKzFsWkhW6f6ubDWndN2
N0KW85uKfs95YcRS2sKUyyDJcJ7YRHEdrOpOzy/HvjLOvPpieSa5EnMUteYm6Mrswqnb6RKI3njm
sC/OT8sq20FpI3ZCv+88zQrGdWjGw5nPvlyjUBLH3qnNTeI0YlsHk7IZSPPP29CXdD3ZzySnzitz
Y4syu3OMYFqlY/xn0r7/lyIDKT2ckIj1R6PvB+YmTDrZNbQGI8ZQOTXd57DqF9Lt19UXB2nOQZcb
UmxusriIv1nTgOFiowFurqp4o6DBct4WvIQDmUk4tCU4/o3l18o1pzdyt1FwSpbklQ3eXCzaYgzV
Ae013sIx83eVXmmXSeok52025mLVysSM1TABf23FIN79P9rOrMdtZE3Tf+Wg7+OAW3ABpueCkigp
V6fXdN0QXtIkIxhkBGMj+evnVZ3uQZnHrpwWMEABBcNOJUUytm95HkrUfLoo9q5KGvxbZ2mHPR8K
8Ie08jZPd8yZ/Fkk1l553zejdhJrO3Pbp9WwROxEeBu/AYPAPF21emxZHZkQhYkM3h70nI3lEHBx
7yNKrtvIpJtRSwYSqyDDnREM7belTNV6HxhKrrz4zboa6BqccYKPRwnyWCmSh3uRN9cVqaFj+edh
m4Wo9k47vDRwAjwpMos76XJ/3clu6wrpY0QOWYOnyjvR3cSazqc6SK/ccGwrhED0EsXQYD6jyaze
03GIfrRjl103mrZFQp0DMBp9QZDmGiv2dZCNJ4td33XvzLbHqQh0DJMlZkuRg9A3e2APphQWo6ve
922lkIgXLlpf06qxtj3OOYr1XR7wq8KV8Oj8/MqgBaBgU4IV1jAeVRrdgAedgPF83bVvVtjOIyBv
W4Jrp2reGzTr3tqUXle0Bv7Uz9eecrAQGRrBK0od1Aqky3crfKTX7bH/pNn8JdQ6ryrVF/ZT5Ttt
H1sKcN0av0o2/s3qsa3rEWiUQjGST6vJD28VocmNHZL0uiPTtq4HDsZBghqcVoEZv3OA4s6xYeN1
H74t62lE3rfBChef7Wm6b2Jujy0h19XCokb552caW9WtPJ3TCm1p7R8q6eMjy2R3VUYYtc8/fzpP
2BT3AiDA0OTkKOokuyFLbK/LtoA/8vPHDy0pJEs0liZlAVPPQfrp0aJ/3VDd2mzrFL3fIfhUVcRE
sBPDkoKAyerrpplthY+rpWRxhKGacEHe1Sg03YcyL8R1M8GfXQ9/GU15BkilA42ompDahtOtm3eB
mF9rN/3NaPoTrPyXT4/6woiZYzSpLkrLQPCuInmbvPLGX+bCX+xXtyU+OYu6UdAIrUit1uWslb7l
dIaQd1T5/qqJcltUOWetWGuJqQx2h+VZhsH0VIgC+vi///jffINtKVEHdSAy8/gGUzEOD1PdA1vV
DHj5VSbnV37Hb57BtqSolWmOlyalVSzn9Fy0pHnGMu6//f03+N2nb0bu4LohxH+0SgHzOAEXkB21
Ca8MLV+UdX8Nj4mMASHmElqtIIMc5wmO0MKl9XUryRbECHreEGLZg7206TIcAusMUjfeXxdf3lYW
9TDb4oCJV6dNSHpIdNQdUMwdXXfOjDdrLG0Dokyy0mpJW38YBnSox1wVV3569PN9p0HepnrFCZzo
RpzGbqrBN5HrdZvtrYqzvfSxoOs9q8DETneoKMxPWZ5flwj7tybg0NS+axh2fYER8vssdXrrm2F5
f9X7vq0wAv6/BvkGuz4DAPchIr44QSOVXbdj3dYYuUBh4iPYbTPjln5PWDa9yGZET+h1V78ZrXOW
Tp4u+Hy9AO9R5muWHQFwIVfONVvM20xAkhmgFa1QjmE+5YHu7tZ+dK/M95er/MV8v601QqWr69LL
W6lj7ppdjwwccKNj8ShiQJFqrtfSIlXZXDcItiVIDhkKcBt4VsVIB+91MsmH0YfsuqP+1kuNQ9ua
D3CqVk0PMFsEriaY88jtX/egNwM4nX06B4BSVQsKEi48talE5Uby7rpP35xnKV4YODOwn9KBd7fI
Kppqncx15YFo+Px58gF0a+IzHNlVigqZcDdMI+zAmIPi+ro82rYkKUTSvW8w9YD+H60fbV4nP6Yi
vzKGE252yhwoLgcpH84nbp7fOVCbHhPd9K+Mgd+st9uiJBGNEc/A3al0FJo3jizhLhP9eN2KuKXk
wbhEWjLorCqMH+tznYfjOwBycnLda7mtTCLo7pJgPxUVnSysFmiAq8iC/c5Vr+W2OompxObJhTOv
NYsfRC+Cu0Lz7Pm6T9+suAmn+dC2eVHlGg11wFIXH5pJ+utic9vyJB2gJTK0cVFliWJnubQC6ufZ
XTfZbMuThnpcbU6AWapXjuInGotvbROPL9fdmc2AXdAXUDgb4b6nABShIMyIkqF48+1VH78tUUJP
Ndhw2VJUhEfK7Onap3wHEtdyXQBtW6REg0HPbT7W1YKUzP3IDUi7wfSalOM3AzbYLLk0tt5Ew1BX
PQ3nowp8vR8pOGTX3ZvNBnnsAPNM0DdcxdyQ0oqAnKTpiyvv/OXY8pfjW6djgI1z7LcRjoaj3rTx
DYpTzHXDdVuxJHq0lTV8qqtWYm8MqEv8YAabXFlzEGzGK+gWhchbV1dqDIIDiQn7IgZhvl534zcL
LJjfS2Mj6O064JLL1LGoog75x+s+fbPAZnMx1ghYkKotRPghjQGHk77V36/79M14XSWHxcAIUtUC
Vkibh/XRg8d11WPNtgVM8AdMDLbQump03+/ItPA3EOrE3665djR+/PxKLvPI50uSrerjPrpvQ6Le
44j+mhfj14MVjP6fP30NWmFSu5DKKTc/R3PDb+osWK8KFGXbcqYkYxJWGllXwwrgppfsoavFa4Kj
3136ZqzWwodKj76uMkrkIVxmIODW9n+Guv/v1CC04T/fmNqlgwSbj1SJo/KAmn929NGrxOTfXftm
qALACdDbSkllhr5Zz6qX6l1cp/K6OTjbFjc1wiBT2sSkCjMeo+DDexnuItu9hvX+3fVvhisDXScE
aZRUIjBg/sV5/SlOuu7KAbUZrpzaYdYtphq7TOq2XRZ2Tpr5tUPVb659W96EdTrKlpxiFl5sf47Q
PPyRp168diK8LET/fmbDMf7nF0dKnNSgiiIVBE/gddZ2Do7ocrMVVy0Aq+mYZuvuqqlhW+uEEra8
F8lMqkVnkFo1cYQGo1Ff+emblbYb06DvmhVTcjzHN6BjJeWEM/pV279sW+/UoZaqIKJpjtpTn9wE
MU0/jAiMTFdt7LNt1VNbgBcKUKQ6GgvyNY2pPzGpr5wdtgYXQ6JkFNkIDytvIGVdHAjE69itP657
sJu1NrG07UI0oB+zYp72pqV6L1rOrjqTZPl28LYLSbtIkGNisbtsx94fFaPXdXZl28qnui1ITWJa
H+kyONhzGElfEjc1VwWMsm3tU4Cmg1Zz05x4RIJhLwekxVM+zVe+9dsKKAc3FCDxwGRkMglKFzl7
ZyRvrnsrtyVQMHFmXRJE00lbk5C97BsJmEgrrmtfBiDn58mH2yEWHHjek+d02skcT3UAr+S6Fyfb
rLgKZPCg5g09SQbqB+oH5BOPjb8qfJxtfS8jtx7v5UxOnZKfFk+HFxCx9eerRlS2WXCn3DEvOiHP
Lk76P2jI5Hdp4JP8+0+H3eHXs/62CgpKuGhJIivP7WLi5pYiWlSHx8xAhjTcLVFrSYEGH82CW1DN
s+See0/yI0SzS/3iI0DSkaAbGAh1ZaBHaVnZkpWYe5Jkgxt2hC9xVmUpadlXNXgYs+AcmxeY9xaR
RjcAAnMpdvFaF0HFOhfzr2SOgcIt1yT14efs8iMzNpCdWt+CGzr1N0NddOI+azM2gMify+azHayy
HXyJep7eBUrZXu74Ygyo5fgSdfOVRMC81iUPwEP9Tjwxft3NEMA2H+ql9Qpix4S0eOnGZaofxzBh
850w85pOQL663OxDoIHrt9IBJHE/Im+7kj1g3gt7mynLQ1delKZztl/kQqeP/TSBD4ueg0GeC/Dn
KSjHTrhx7wLA3fH9W7uq8zolBZoGAtKq50j28fCQj2Ghup0HlNrcjbBdQarr/Zzn30UiQ/WQtVQF
z8L0Lgr2LhQdTl8jUDbZBNkOJBD4slAaLfbs8JlK7eG+TMKvax9QAMp9rlgnd0s8w2lXomY5gtml
iLBVnBDaqZ08NLWvxwe2DIY+TQ2FI3GfU0IiWvYAbNLl0KB4gD4yPXD2UEQr6OsFziYSX6iG4acy
OsS5c4VJvH9is5A+2mOBH9djSxcKxa2NL3pLqAmpe7cWNDL9zsDy1SjAE9dGnlr46MhnEZtFD2WH
qkJgFd0sBrgYAzpT70Fbll7bPeoZ48nv0JK3xPHtwnqHsFoQLmYt63nIKDuCKtU3eqdWTUAoXoe8
TrsdxMiJ/OJgOvYfbBflLQwtVLkJZADwbrodOJozgAawX8XtObUw0vzR6ahnP0wAFjYI5w1ZYWN1
KcGP7dLWsfnEZnyr8LiIWvekZCAYhEEZDjCk0sNQoEwOY8KPNv8R6KYFqLxjqkZvosrtQJ7Jaixl
AIKv8fotBP+EfE8gdhF7dFEYtWuZLMQhll7Nw+2w8MsAy5RpFWi/YObO+3YYXTHfJh1kslPFIII0
w4EUrYnBHrUxrDn7LO+Ef4kQb7Bvc9Esnd6b0dTpjtvmczpPY3Zg2uSqDKYAr/mkss58CzXu0XfF
dCTBHR9ECBdqMIjsDk3sOnqbK+Q7Q9iVdP8k0rS78SEP3sBYA63S6N3Id0B8rd+iVbN9nCwZsD9h
s75PeOib702axsmxyYo2W4Hhm1tV38/9aPidN3xJvN3NSV3w5tm2eKn4fbK2RdTdgDgzd/3O82Jq
P8FOiS3MYWJQoLT7CLDH8aZnzeLUHqWQDVP7pF9S/yklIHG+zGRy8kOqC5Kx0rQIIgeljROzPrVh
jeV432NlANy29xkHlg+zB5lVOYIb38nKIY8/RScQkkG4OqLVMdV1KUAdUj/QHCYXXzagphiJEnLA
U4DbT5Y8cmVmGVOfuwEus7iasZnrix0IQtyBIj8UtingnUxUgNu+AHH1TDGVFm+naPDp53ghponK
wokpwbV5B4VDb6Z4fOpanatn2GLGUJTJnEj7UAcsmr/4xjFg/xmcuN0Rtgc3gUClJEhRkBi0ogsr
36QZygT4MsU8uuMuDFxY9smgYref8jpGHUEfER0+z9YvwSED/Tz5YQkOYf1Zj00x9lXGEeivAFXU
04NyzA5jybvZrRVFIiR714LMEHzFY7W+LvM5h3+0xNLgizd2MMCaHtyImhT8TDbM/iuLx6nB28xm
iIZKKAjmyB65koYoUH9k2jymbUzUPjJ0Dc5BlxisF1nqcmDUla+/wy7o2iee9d4+jrWi0RH3pkm+
9XkiQL1nwA03H7DQWwaneM5F48pWi8GfoeKAmhH17LmH4gH5IeTAdyZxQ+R3me1t8wE8ydGcginS
/ln3PhnITtGu5f4Ax6Myfif9HLgnqzDP3GvW9hd4TtCFOxi2A75v+rUAkVyPY/iUtQkwrUO/dPCG
SsjV+0+khqR3fMLenvXLfqJFyuTtksk1g0BRy/kWmT5CgXyPBm2PKNcOkwV480L0eSmCcRFfaT8n
HYUMovUITrZqSuAJty2oPRx0hqZ9ZJmdMGXX9Zx8AXysH8R+dcyEvkTvzSTTcojwGZ90nhX6UXDO
xuHYBqzl+XEAHTMPDmETku42GodAL48+dxzCrkIvUbPex+uKZ1Wq0PQTCgjMEtTBfoyIYAKuBjzc
Yafk5XBdGgiy5JM0ucawQ2cmPF2H1SPIN5Rmos2QP/bKw21DRootwTyZaH4J8d3XusziiLnvifcF
itJmaB182ZN5MCeYfHy8a0hQe1WCJejzt4ENUbraFLpzRUn7BUf6H129ukVVEpmj4gNmwCDqSpd0
BalApLY2PU6pdJyVw9BGy9dFrXK6rSO+BDdMZat/DwmCdvdJsIwGjmvFOwqdNx5R4KBkxnhc2w+z
13hBdpE2WTjtoD003Qg5ZCTmj5jVGfnDZksGUD+LBOoUGlbE7QvYycP0fsptPDbHZIxbMIVVn6ri
jgYqb9KdtSN3wEVDX9udlmHugmJfuHCQrlQEs9NbTzKHKTlJVDK8iVOf2nNdzCZ9WgMeuAbMko6u
bBcZ0wx6N+Ge5CUJmxhVHtiSWrjg2mZEWxHgx3H/rhhGLOXlSFtq/iCzd3A3szrRcLYFwl/8LcjG
s88FlyDFQF/Qs/hT6AoWt6WaRhxgyjq3K9TRcwvOU3gA9VhyjLcFG0IKYUiysFuauil9i+RsXLzr
Vqp6mKCTKFQIwqbQnCP8BVB8W8LyweVNntSUfYR0gQ7fsqiT0VImQzyHquyLKUy/dbTBMgDfStp3
n5oFhsMGvb4Ee59ylrRWZ6FbBoNxEqOq/KPuVRfwsnNBS3ADU2PwatVLlzVH2mEfG0FaHeQM86CD
7wJ9HWDAQD5jJhyLy070sj63rdW4g3yZwzvsOZL8Y9xjbqzkGl5QX8MKRNzzMsacV7OKPISLiRZx
/VmsxaifcCnwhoFD0At964NRR29SAU1jWaAyL4R7Z7DjjhTchP2Ogb1Xvx3rZJ7O4dz3UbUmeD7Y
cLux+GCydp7Q8qib5XO9ZhO35dJCcWDKsA3G5B5aIBI8BQtD8VkpVbECUd01Ke07TLG9KfD1l7Fh
FKuGG8SALUkC7vMhLnSTvWgOgpmE9IYW+PeCIcF6ogKr1Kd1qbPsZmb5SJ+bEPPJt3XEDXvik6Hu
sR1F7B5mFLa0NyiFytBuh+Ozz2/MoCfzI5Tr4A4XizG1pbNhO55qFzP7zCWwG+9iFCW2b50nsR3L
EY3Ky0feaa5OyMe2HnrXIM3Gj1OAnOn3VeThEB7iyUFkUkZIEvr3vFARNvSu8ZKeF8V8l51Ew3o0
nl5cAgKSBmnpS2g5o1hfeSM+wvcMfXGJiFxHcQ+gIcdTwHhW6nZeRb9+CVC897TgqEXvMksmtDcb
G7yZR4umkxi2j+JD13XMQfa3JBO9J7zg/HMEuhR75AhCRNXEMA6/NFphTO44rQuKriw459BDGSYv
rh5J8bSAEDDj8OSh6zwNAUA9ZyShc/N+7COolpZiyvH1MdXz5THzQw9BjOoXM9w3ZGG2jGCiG57j
GdvIUsoUTk0mG6nupqCd46OzHefvKZUtxFGOL5E49TIZFWYBHX+0qMaSj7Z2jh81nB5ElS4YcphQ
pWqiF94bb49Y+S7uYhTQhSWWxQxvZcgivQ+MYwF8ObYuPg5y6BPM2TmV+7CDMvLDPCSIR+IurxgE
es0Mmgpsii3ZEwjkBqHni+2FHRxVhO8htzfZW9LoObqZXJNkJ7b6HoI7Phf9Q9yvfG1KsWL2eT8X
y0whzJrsiNWmqUHvT5m2t0Hg2/QtWHvC8V0Nv4ppDnmY2+QtwnAQRLLZccyEPgFtrUpWKMmP8Lnn
2SGQ2jV6jxblxB8AamiHO2w+M3eT5U2YHoS2TVNBcj2jOXod0vpAk5XhsJt1obqrHQ8uMFILo9ht
JxLfoxYk9Pwi3DQW0i2cd/sHh+IrfbawkRboQOtHeCwtrjA9ZQPUDQ8zhTn2TsA93+9pSpjExaL9
KyvjJl+D23pK+fitSUWun20WqvAx7LGLxgEOLUoQ+Eg4kw6TNpO7S32UyjOUNAZzfmhdcO6SKZzv
0EEKAkWZMpPAtzZ2EnjpbnXDe45RDKwDW0N1nGIcah5TpxOJrVXOMti1XBQV4r6HB2p9cClu9NDv
LJmDiJ3p0iRk3aOcrxu6HdQ2WQHqZpSS+JUwxG8i29tmKSpUSEaWNOcZKyLoLWJUqIJB3viPvw9z
/O7zN3F5FdUYV25qz/0cqFuk14MHDufXdcmibZNUJIzNsE9az3SE6NTrUL1fclk/XXXt2yapjK6T
GuLRn1XahTdR27NPlx3zK9f+Z0XWL6L+2y6pxodTsywdP/dj30p2SNIVTMUwmeoz3F0TWtcAXGz2
Jo0IXvtFoI4xAFP7pSs4zlpsbOhDhxfJIGCKrRe0kIkspqUkybTAsdvlaD/cJ1bk+AdaJk19jNRY
yJJxGWVlD81Wc0+KbNA3jevCFq+1Rk4sWJf+NZLrJYL4qy+4iSyiWHoxDZv9uchwfKjcVJj5pOvQ
/xjhfOR7DojKa7ng37xn6SbOOCseQ2a16LMD947c9N1YEPjeujAY98W4IgxT0ho2tD2iCSSHIS4p
ED9DiVxIKEJiK+x4WDG8PoTUkKma+1pPp0LEEb1LHYxbOzmgY84eEsMJxMaZmqA5euiiPsWGzBj4
zQxoyVrL6REFg94+ABEAGRm2Rrm6udSXjWSfwapdRIeOEcvpoZ9HWC2jqV08ZkzMO9GRp000H10z
hf69GDVyG7BsOdFCNtfXAHLhNIvz+3JUMYWVy6u10e0uqBc17iMP6tBBgHuv3U2Sz4V7EDnEg/yB
e+2Hbv/nkPj/wa13L5Ox08s/7r9I/Y/KDt+/YFM+/K/Lr/o2ymXqmtb875//qP/15+ZlvHgRfvrD
AW+4WZ7sy7S8fdG2x4/+i2V2+Zf/r3/5jwt73izvF/nyn//xbcRR+PJpDS7rrzj6S57g9wT76kvP
+y/D93+c9eV/evuT/w2yz/6Zwb4NFj30Cgh6XpLC/wWyT8N/QlgdFEUMeQzElZcSu/8G2dPwn/Ck
o4MExvQMKPtL+a9G6LL9z/8gNPon7BuA48f/ZWz4HykbNkLc/5ut3lb0TIhT1Aiv9Cc+08e5XVUp
De92HYV/dUbk449Ac/Ihi/v5uYN9BcWFq6+EDFGMXM/LjvRLcQxW2UGCWYcf+YQw0F/u55t/TRB/
pdX/WWL4i3ljWw3UEhY4nSf81MetuI2SRd7xeVIQ8BX5fTTwehdMsNepJkPQD+nFdyZePyD4GlZR
0CDWuSAWg3hG3+wDkMOqOuoUDPAasfUxnw+IqsZvX7nSyyr2qyvdzHDBaNPWYDt6snWY7+LJTjgy
IzILfHX7DWaa9jZFKPbg1pb3mH+Sbm9Qf/BK8uNPGduvfvtmzotzXReunfgJCkX0FmTS70nX0EOO
yAzCm0ackBfod4hYyL0MUYSaqrp7JdN7SU3/6ndf5uG/VD3BpdrhqBTxE8yGQCjJ1HVPTTPqM6Ga
7qiHgrSLuwUmoSx7rVjp8r1+9Ts3CRlXjEFEQnTlSpA3Ky9sWo750N+PdfD9lQf6u6+1yaKiK4qI
YPWA7IZNe7tKQJFm7Ffei7RDMnitwaRKuNsVzRLsMimGk1idQWvE+sB7D3sdmfdFMsz3Bddf0eCe
VHAV2V1IwvqVhx5dMq6/ugmbTCwh/Tjo1LNTxCFgH3QHBGk+6qrP4+IUr8Fw42nPb5oCdnS4Ztv3
KSx84AqqAuyooMHgxREa6ZzsGPO5vQl8GD3IFfT5WMnlHOgCLh+V6VIgfvpK49rvnttmDyi070yf
0+G01lC+soKq/Twzdxxk9u7vn9ufvUD/flfSbT2VbZFTTxhKy3oke27aLFZliyPWifYI7jmBo1U0
deMRPMhxvw7LdLaTEjdOIIcUzDZ8yqcO/ISppY8jR5SEtI5/MkOTnLCptxDML2bnIkSrAQVXx5j2
5DAjNn6kbYiKdG3DAxi5O5VE80HUdVQ5sw63CSzd51nObC8pvvKkQyQNmgQuND7KvW2wTEC0dB81
NkekeIpfqdT89d1GSPXnkckWxKJgdx9PKJwPdqPskB9L16kM5PIaD/g3Mw9aUX7+HWrKYBRCmdmp
z5iuul4hMYa5GuZP+yAb8cnX02dwCoe9jzNV5mgDfuVB/1nq+6sHvZlxJSK54LAn44nDpjqXKWUw
0/okTD4GTetehMuzocwRl4dDNoMJaGcB0zzqwiDfpVJY5U+rCc34yunpt5ezmYLlnMtxHSluthTx
nV+5AypVd+K0LDQrxyG5GfKmPyho0MvIjv5AQs53PUIVJyiBzWuX8etJId1WnoFIgeEehOOpKZru
NESsKblbpt3U1B9U7CFAGoQ6IEpLSqRd88OKUv4juonsK6vBr3f6MPP8/D5QWMiJA/D7BFBitkNy
Nd83Y69uhwC60jxKXwO2/O7d3kzP9YIQxury/oQkoDjqJU2x2BdqH+Dg9/czya+T8mmxmV6nvijQ
y1jwE1J3bF9DZ7tn2PHjCYb2rGIWHhhCNJ/+/pdBzvXL2RymxJ9vnJiR0YkzAIGRDFu+X7AWTamy
bLlJAedCrTidB11ynSLPZOEAvu1h2GJ7Y+vZIrVR9EBDm3Q+8FRO6Zlofs9Sj7vTXXKNvcs5knwI
bJQI/QXfkPqtvyikSu0+QFL0M1+0/dwigI1CITNW1KbBtMMcCH4rpZhMYePKoApehrbgRwQgoA7K
7cR2Y1GHkPrmGegqiL0jw+yWhxj0IntYe1uc+0Xn2H90cIsfesTh8zIYuJz3KbZoR1j+1nDfxbF9
QyKJWIPPhuyxobnAacy37BYKbPSzzKkYkG3REfmEoB//UeREzAfkrUdxt4CG8Bl2k+y2s2zOH1yB
KCVN5yTeMSqQ5JPxFMH+zTxLd0h4qvTQyqGp4nlszDFqx/R9DPN7h282rj9Izcg3z7riEMEKT09q
GeInla8N+BkFSe4mlhbvF13QEES5upP4pctQ7xsn0BvWj3Z6pkUN/XPR4uuVGlHgCWzWeKJ3y9rA
RXo5fUdje0LC+qYPVtKXyDAgk2igxnC7MLLsCwNc630MMNgj106e1dCbI8jW8LMjZYMn37tYAqrW
y3YpQbz33QkH3Y7sh6hAPn7qHD2uoA09p4Fzceklz/nOhyl/TFlWkJvWUP0yIiz9wyO1fYtks7Ql
wnzDAZuE8RDmFNkPAsO12imkTt0OlYeC78Jpzt8DIYqnHHLfv0UEexAllRHIImknUuTRu5GXk064
L6FbB9YsQ3XEMwK5Q30RaSfhIUGrm4Q8uSHiVIDd/QyFrjuBHjB9YANjX0Kept9EQpgubTMuwwdl
gvRbQR1KCDMojsyeORQYP6XdxSMdSlA7d5zl2HBG4Ke8TYQQHxtkzJrd2kc8OHFlFeQooQmqGvG0
5Kycjs6cgFGMGvRpBYZNQ7Yh5rG703Qp4hJRAz6h7KFz9T7NPe7M3Ab2KTHDJRxrA+V3OcoR3tmE
RNA2migpynAZ+j0C4OleFG1YplNR3NJptHuGcppDGNbelDm49vuc4fSEsABbPwMPr1BbAPX0sIvq
2bxTksLLTZOFsCqw0kBekrTHBDEG5GLbwjw1Id7rna1zvOyIs/6g7SBNmVCPyGwTMnq4ZEwoct6r
OpEiFBV6uyV79CZM35l2ts9TQKQ5kHTEe4hXp9nTOcZqnQYxe9JtCwewFmnxdcRYU/DKT9m72srh
B4l1+i1vXIg6v8XRF7XElyoOZado55R1HxjRSKzCmVx8NZfw047qeHgZm4R96EaNEBZotjFsWsk8
J2WIIGqIxKUdvsB7aR8sNNuQ+FlbRWSy79Opk7rUdQOzErpL5KGmpIb/s40ecp3DGyPTFoI/2/1A
s5sEVR5VPXlL5U3TL/N7E4oG3nQm1JcMrxM03SKY1CkaBau4bxHp7cc8/gwA3wzpbDPeeBG0Z2VA
VNoZFip5ylEEAaf4gpoSk/RITtU2XL+i3EGa06LZsh6ihpE7CM69Rico2nVq1c+YNY38HITZIm4C
WQf3nY1RkW1bg3CyRAIl0QwP3hZLfheqlZsDn1SFHJRHRL6pu4dQYfjiQaoTVX5OS0/Hzu4KxM7L
sM/W/SI6ROEGs3QntyToFJrmonihY9DVB9H74BtgkUqWOFBSfh6K2X5V2LIOVS4xeZYyCxuxSxPS
3y/FiPKcPp2QweEGKetpyNpjLRuEqzyRyWdo0cUX13vMtlDMxqIshOpkmXKO91k7V9eYwzFn7jqF
GpAyaFt6V8wJxuHfL4G/WdG3tZPKx5ZaOWEDhfqjig5xc+7rdCnHNb6OdYX38uc1drZCCyXG8ZSi
EANNHEt8atjyGuHxN2HcdFs/2QHUCeNqNJxmAd9bOPDgmBQyQa1Xs+z+D3vntRw50mTpd9nrxW/Q
4mJvIDKRSSZZFFXN4g2sRDe01nj6/cD+x5aFYmZa9/XO2EyzKDKACA8PD/dzjqtp2T5lWjbuFrAz
Nvdi1aH5gn7sG2IXq4yjXUrneBBfvWQnaqkhSjxGlE6S+Es1GNJekDuASVkb+4m2AmnATFHPT5dj
rZrtndgk6r+MIbdIzSkZhyDulsxP+jG5FReN/liJEAO4U4cdLQSpNIflutvo4U720wLyUk+3UjXI
3mVTIO31wc2Wdkq/rhMwuyZPzTr2tTkR75NBBaIE/+NFqIXFpj7YunGohL7QF9E+WcJ5d3lY+UzI
t8V5zsYMqoU22H4Aeujn2shd28XA86SViHnbK7RHt7WwDyjb1fn4udPU9ltHPE3CDBS3uNehCg32
YrV0dkcPLvcmaYxjR1SHmG8EQ/2Fqyn9dSRdG2ZvgmTxLGQrNkakSmV5INr0r0I3DTdAoUrOYFUJ
cCBqcU2P/ty8boLmAqRKiXON/KifgGQAvCSTUWWd1wOn0GxqmhoXKUBnKgiEoPgZ0TkldC9P7rnt
vQmnl6YsOpo7hb5V6PlXPZxmb6bE61Iyv6ZVeubuseVmNFNsNLXZJkRusjMlQr7PC8AhkRD/nJT5
mgjXmRfZUjRCY4mFsK5SH6iseksNFQRXTvg96gSZl+fqjWj6wd12y80oikUXMmXKfEVbol0zRnTf
jhUSs3MpGWAKOccnLZk/FYXVYHuldRjR0NmLoRz8eeUR1gvbR4+wuV4blQBsgRQKu6wrD1Uwz3sZ
Wd9PUtrFDzXqx3ZPxvFzIRU9d29FOyV1rj0sdVo7M3IJfhVk+f7ys5zZllu2R9GEMYbZpb5A2Gyb
lD+cXNTgrGSlgPx+mXiGNQ//LmmypX6QrgGF2IUoq5nKSCfv0HRKpRQAPwTl4+X3OWdBmztyN0ul
MTXKmgWDB1mH9CcJtHRw0xHs6uUhVk/50eptdno1W8uQkoUl7QVaTInb0oX3cI2zeG6jbfayGYzR
kht64dc1RAE4jc9lk1s3oPVme5zD8co2OOOutmSQYhjpYyVJhR9N1eKJ6K7dZaFwCqt5uc0FjWzP
zPbWe40QZwiuaeArZ8xtSxIppnySorYo/TwQ6y+pGfNCwAS4mQiZurzEii5GwMaTkEvvGMaD3WRB
SQk/BXvhBOArbsHmtStqME7/Ksyy/FKqXITtFiiWsE/KIa0J6NYLtTDji5ciw+MrWl3u5yofP1Xo
Sb0YNDFM7bEpxAO9ScrWDQw1CmwlINzci2nL3YxKqsUNwpybBymtQKXlKrAgZ+ra4SGm98qXYs4p
i4AxLa9Rxs5l+7Y9j3sAe0tOsdEnGaHs5lRPHzL0FUiPkxtNJb11ZRPstqBWf/W92rj6lBRPly36
TdTlA5PeVvhJhZjzXHfCPo6j4thWaNCKpbl8nWnyfKowE09TKmtxBKIH4lo5nEgGDYCtFFnXvosd
dSO7Iz0UusoYW3cFyrCK22hz78famO8EEi6+Ala3AgBtVd9T0cxf1Diq9lYvRp0jyDkFpZrLYOPG
6jyFJCmq+b7udKv7d35uizJARIJqVpYmflDy8Vm6VLuqpf+Ukpmtk8Rp8lJHWXiFJvlxfUPfYg50
aVSq0qxiqFDLn4rSPSyL1HI7TO4yYZD2rTlmr2poXBOCPXek6ZvzRNSTOSlNSlRFH90CFOofxBL9
tyoywZvKIL1puGDtUJ79BsBOeLG0FJQ4wdCny+ZzxuduUQGpFGTVMiWpr7bYiEifC1fql/gg51l8
pSBzbohN1NpQcjGB90U+pThwobEMdjWPyxvGWq4EUWdc01bWFQmcNK+Ahfudkit2CG/GwwWnt1Uj
VYepHnru16rw499N2eYMKSzLJDFihj5X89YBr40cmmJZDvBrw7s8xJmDZKv0GhnFtCzcMP2cfN4n
aakE2yygZ4ClXvZBB9z38jhvuosfOY9NdtXqag0aAo5LCvTiJqlmxWl12ipIparuEMsVTr3Zpkek
Su7hyFufDB0MhQGL8ktfyNK3cqSpsRhJfxbc4OyilEqb/tXP4ZgU/mDDR6mQNa5bOwrTP5YYyaWl
y8I1B1E4o4Bc1NyH6U5ouj2YTRJ+Va6t4qcGaaUhvUei/keCcyOBEHdc7gTLH6Dj2qIR1XZfEl9O
kPweCpbXC9KGaCcZ05u0b+FGtbLuLnrwanRxvTO44l8xtHPbdStk22UVBAxR5pJlVmRTkqJM7Llr
dEfPSt2tM6oGUSOLfiPAoR/qTPgK6rJ3FGQq/MtrdsbWt2K35aDn1qJIod/mRvgqG0vxtMh1BhFd
lJxBgKxgN6U6/Hl5tDchqQ8sZKt+a9SDUHZzGvpZZ4gnQ29LTwmKxa/apjmMkxztO72VuZS3sqsa
iFgAzBqdXB5U1Lj1wKG6/xm1QMtp87Rxeq0RdxAOVK/N1eVVp9SylggTV5Mz2SXLkdvDXJZXttG5
qdr4VgvotGDEPbTTaWo9RS5EG0c03y259kcXp/HDAgXiyrKctYzV/b2r989zmCY5eFVfzkl1APVu
92LWzd+NYR5u4iEejoOetjdRFkVPY5qXzhIl4D3j+NrbnolttY2fTZC3iQUREq/RCbo7x43g5HEo
Xgk6z8U4Wzneum0g/oUEA6EUkh2XpdgHNdZ44Ktbx5om46YSJrTs8iU5NFptgNMTr0m9r3P4kRFu
XK4oLXE1VESJopYBaeinwhXTJHbHQm6uvN8Zl/ubYm8dJ+oyC5FvwHR5UQJ5OiHn/aM1QYujO4yu
2uUN9Sax9dG7bFyuORfAiVAj8lPEiOzamuYHZVzym7HpOpeWNvLe1DJxN2ah5C7JFD8Uci94sR4T
UetVQpWI0ondTsLsDaGhHGdNLtzW0IMrGgJn5norAKyEIURHNKr8rCmSh0Am2y4tckZFSpO+XJ6D
c0NsCvDxbJZ9BSTc79Bk2ndCPziRaGr3aq9qV062M2HcVgq4HTNor0rMEG3SHg2YgChIp9ZO1nJI
1lUsO2COe4DC/TW68rmX2jgbIVfg65hd7LN8naNPcnrEZFvYm1V+JZJ6E3/7wHa2GsHK1IWDmlkk
AA0heibDne8Hq5E/QeyFQUs/IRek4/DEuPWBInvky/AYHajIC8K8RQ9/U0o9zZhUZ7GmzKVFQO+Q
o4Ff2UzXbqdnNtJWabinkddI7S3mdqqRLB+11JkTY96VIHEdI6ZTzmUjOjeO8qu/DfRakOnpEftQ
NACtlvl8s5SWtIvIVjpRju7l5XHOrevG91h5AUYMph3J8X45ZMME5SiwBK8Zs/yKTzjjubcKxCXF
1k5aACcMwxh4S2epp64uZu/fvcDG4Uj6MBVYfeE3eqzbKl2SvEDmhDBnqvb/aoitADGtCDsFvfDC
T4qQkp1sGndttdybujVeOV7PrMJWfji05t5s5oyXiCzzvkpLIGZls3wahvzaKpwxqLe8x7sDXIji
xbJUK/fDOui+BIFYedWUSgddhHkGFLQ7XJ6sM1HJVo2YR2/oQqwkPjjLJ72t7kK6PdlSKWTuUAW2
qKvmFbs6N2nr99+90aJzsIwz1wi1oNwiF/FiJ0YtkaShf9LllzmHz9jqE0MJLmC/D4mfJOD4RmEK
juIUC3QdKeT9OLadU68VMZnsjRenUmc3kgq7ZqW8ZAbM7iuPcW7xNt7AjDTSAgXX6Kis0bweLbNr
HUmTpNegLqvKluekOQxy0NM4qum/5UDHX7W+rUpn6FXlRzcL49FKoV+pKXcOoHEZ1wiYN+SnLj/h
m6V+4Lu3zdZLIdZWHlDqI4JvQ+gWn2a1BxqRTDu5gTrTTWSzgR4C6tVL02lhXjuU6fudFfajrWZ0
lQe6Nd/FGcs4wpGmmG7Uf/ShZO47DarhkAeTB/ZycfNgDD345lCd0uimGVtaQuWtXbYLJVe0GUSK
sbfDHOp/6JE57HNU/nd92NywgvV+6ATLVeNQvpvE1pWaaz7izIm84rXfGyNiXAhTSBgK8Ar5kEgT
9xQrAXcrNlwWF/kvgb5hdtg01hWbODPgVho3CRK9pcGDtU9MkS5ksfQDXlR7bxUkD/MwUMnl8AwD
+tpXjucz223bt7sRjKmI1gHpV4OIC7Civ3Dr+sHI4h+XjehcEP6GeX23o0dRbSNV06y9MRAEFooC
yRkRox30m/Z7BzPRbbsBlb8cbkYMeMHtsnL6fmXwM8fUVlFXBHOiCwSt+wH2RahJojMPEdjNFO6z
HIqDKw9a7AlhGMOwh6APj1q8GevR9Co1LVzE04QddOBvlx/nzPJu5XenRa5ySJI6OmxlAP1wbT6w
wDix4qjcA4PInECM+11YSPqVEc/4mK0kL7XILtVl6OimkKRf0IrpXSWfwmOc6PKB9O/07+xoK84r
laOIKvho7LVOLbwok7OTCIvORd8yfbg8eeqbPOZH7mgTFYBihlg/RYk/LpYIGaAvzZu4hsqPZE46
Le4k9vCRzUy3nCoQ8pMUlwOkIJSCG4/eh7FLagU0nAlapXHguDcQh6eKaHNMlsJuNMU6UvcfHPYC
vKYQ0ZOkwO84QpiNrzk9WQ17KIVg39EU7yDTahzQEeWfn0htNiPdkpvmE5zM4Z5kuvKUKdL0qa91
7WdEh07JbcUha52upZfYCAImtq2OFpIOHS6C+xxaE4o2gjU+hqA6BpfGQGW/E8IfADSK0snnQL4r
OgnRElISlD/lJT/C7Eec21q6OrQ1hRS5MYsYegxyYfKkOIUuPZtG5vfLBCBBgKGYudYspYYXtOgM
2aZg5n/qJDndCeFEw40npf3aDGL8zewgTzpCDbXLGUVNnHm0JfjGgk5fSjF/7BDeP2oz0I5Wsu6r
cGhA0SBpYKtN1FfOMOsCRc3WkG/R9RBFOxMjdbADqwUKxPvFP/ssk26DJAw0R1f6oHfB5zU7ne7Q
32SjaYFUBAkwVnQvaPmqoCP9goaLfMyiovaiyGwRMkTQFMEf2UAHBgkloD8wBCE8C7xOPPal4ZiE
ddGnnJMSIe2gTxSHMt30ZylW3fAIqrh+TIxkAKVjoti54uusHzXCM4qzwN32QzRZS8Rx9KBHjXjO
BWoEYTPedZaQ/SyqRnvJZjI0toBOQ+AYi5p8MRGIiO1RjtI/xjjSDGcazSlwe2hqn9GJmRJnQJnn
e9LT0dNe0mwpQfLOAxT1ROltESCPAxyqRk01M+BxZ4usg5AAAJTZGOT4MktSycZFQulzJQfxXwKo
y3hftHmeukbeBv7UFYnmtE0BIkidQYDZK2MXpBUah5lNl9te3WfpPD5zGy+AT/Yxze24rWsL6HnU
hfYpVHY0ngbkA6skVFVHi4z4NOrxIpHFGMWHMYwWwyn1zrRj2Yo+h4rEL0AohzokVpOoHIZlESU7
ncOsoIGpBXC0boXie9ypeu1MfWe9jgZazCYlN6eaivmTac1zatOmztgPImbphLE6OhyDw2LHUtbe
jllFAyUyvvXXeYjDb+hF00plyJI1wxtB1tVb0ToOVPJLpzYNHn3E6x3HWJLpoEgW8KE3wsr0ufpQ
dDc58TKvbyoWlMhG/W4lUf9ZCFpkH9kVxjGRpWly0PLn/FUMMbnXS61/Cfp6uAHtQDcI2WzQGaKQ
bT2FcQuHsIfpjsUmVpM8UoUp90UiaD8Gfa5cbEFAHyrIF/LgaR1/7ovA+Fn2WkpAm+QTU2K1bejF
XQGvvK0pUu46q1pCIpqgOoXjFKc7jqX2IdQKcXZMcoKas6RWgLsym763O2hACFdFiwaMqx/TZ9ry
gUMls5l/hi4gwCxPI/M7auZkYRCiqRdoPCs0sNVU7X4xV4ILQhl65iZGF+zB6dJhVbACbdnVJNrv
MprYDPaEB4nt1Fpoy61VA2IyStaCZO2zWfBmtEkkN1Ng1HjlYnY7VQyqZ+hkUCEG0bhNlTE1Vznf
7ucwSBpyPZKx7ObYgp05SiP1V1VtMxTKZHRZ5ARrsLqBGhKCcqdBbc3Y5vNMR56C0G+CNpGPfb9U
qserg1iuoib7aVnD2LvowPa7loT8V0ttRFxX2s3MUD0M5kFRgWZC3NR4A8x3QKUgDU0bXKB2L4qm
Gdq08hwPOQ1xY9u0Yu2BXV+DXo6sOnFo8NfP7hyao1MuRd/sQypc39HeOpl5/SUU9bhxJdO0biZZ
CP/M+XssARyhrUtFfK/SpvlHEMHidIekqhqbs1c7hFBPaLAQ4ac8a4kBfxSiZjxUU0uroFJcKwIT
Ahm2XhNs2lHVDwHXgI6aGkIjs2vR+Q7YTy6h6EHmUnwJ5lHO/C4P7utYMWgMMUjPcQnQYUnFqLRr
udIxRfT6gCiRGA2AfRbqbUahH0OvxuDTJGaaaqtdhU5cafWlh2oZdtsG9X0byN1piufPYKVXxJaV
FM9CuggJkG60mbNJL2enBVNawodI89fMyng4iP1o9KOC0hzJvueLI2GyyLqVwmhPsSkKSBKl/SNg
2PExSqzpNSzVdt6bnSLInp5qTecgOzLO3Msya7Y50kUq42Uo+sWqtTIgAfN9ipvheSmL/K5Ssk4F
pRouaK4UYx27iFIIg4MQWeAjGILoUZmWY+iIxhT1Thz3sbKvIGv+iNi7XwkMGhk1qonw3kzaALAz
lN1lrRKnhSMiuo5AiG4EB7UvSIQDJulvgdRoNhhSZU9lSUC9KrmNh6Yq7EmT28f/bQ0YBlGDuR+K
JP8DqCCPRpOB6o/LAdGZ2H3bsmDJgiptKsPcL8tM9sXS77NpBkFMa40rN+VzI2wu422SI/5G8Wiv
m8LnLlGUTwn9vsAIzeKVxMK5+HSN299dDuocRSdJUykAxLXsjWab35RTKe1ghZZ7qTevifGeSWBI
m7t20Cho8USTsA/T6IVL7EGQRqDcefSzjsv5kOqdcQV0dEYBUn/LOrx7Jb3JGgQ1ksgPehibdZmF
nwyrGe6pNOn20rW6r9DeA4h9UpzgoCkO8l0S7aGjyVXYIF+szPorHxv8coyS2xBM0pckHxU4Psro
oqxkeGYIOEQthdkN+y73gJzrnpzF+ielm6pdjHiCrZOXBhBYGIdRSBqnm9XcE6hC7mpphh1gydk9
7X/jvWJU6SkwdGqo/TzeDkI1eZEh5oc8g5g+wrhnB6iLV4xJ7sGrz12DRjM20XYHXLOdrxjauUrU
2/ffTVodZgkIxUzY13rRHiTOUq+cssiFxNi6aqAmbmHOEG3TVDi2cSc+RpLEoWNG0ZVcxxlT33Y3
QnhSsKYAQ9TgIzhoN6CApdA7k5j3WsX/7VL9wf1l2+Ooh+saKdGS+o2iWC7vN++qkFwzrW/DH0ED
ErhEvAWaab14ZREgxamDbUbXLUHDbJmPmUwct2rS7pexg5TYWsEpCPt4x90EemJofSrVLHtIu/IH
amjx7rKbOVf9eYPYvlubiEaiBXJuMRi3pfNGAIIOSjHj7m9G8tIZnxpF/zGZtXKbzarmWzFVCjkW
Ve70pvVJkazpDjAuVhio1pMaaRq6Q5Z0RQf4jAeR1++/ezoznBZ1QaXJD8zKeLD0HtwBaUNHthao
Xo1xreXeGQ+ybcGUhvTwC3XZ2EfW/MlS5XK/dtFGSA9RTBZxv4TwJy7P+LlX2jjF3ETiqSnlAP2g
abidQaA5hIbjTjZFKHjQSq5M3Vt7mA8M8i1l827uUjms5SbIg/0wtpbimtKS3VMZVxq7gaC1NyS9
ll2TrhqIq6lt+w0V5BwgmN7vzbIauBnMqeSOiabdWQk1mSuvfyZns+16okRh26nCGPlNVkv7IiYx
BTxcdt8m9/+LXfxXB+Pw8//8rzVhe17swm6+LXH2XuJi/f3/SlzI5n9oRkreXpdFXdTUFaP3X4kL
Q/mPRXM5WdUsLIBmDvzovxIX2n9k3dLoTWHSvVGUlBWK9j8KF4ryH4PktSSinWqJqgy/+H9kPj79
bYwohPwt+/Hff7/XkfjVT2s6ui2mxfiqIStIamwpnQo6l4kcooxTa916aY+6rtn3faGWx3Chy8wV
5/f7cAh9kBiSTFlRJfIKv3qZSjCAYXbqBGuunbWfU5ayV+wiiAX1KVStZrmSLf3V9tfXUzVRpX2N
IWmmSm391/HEuEgpHcFWq9EGfOwMRX+uYz3Zv1vvDyZxm0rTDJnlNRSNJAjLrEtbnD3fQsYgkh5u
Dve7e9/d7Wx7d3Pa7Vx3d3L498nl/7uuY/t85Z5udgf7wO+cTvzz6Lr8zHeP/Mw78iW/vTsc7l2f
n5744wO/6jgHPm23t/lIPn79lV3J3x+ed/eHA59m83G2t/54d9g5r/wKj2A763f4mn94tu34js+4
/C6f+Gl/z8ffuC4f9cp3Dp7teXzii3uyD4dn++A5/I3neY7nOM76ax5/z+etH+bc8sWJN+GJHtfh
975z/OId11/1jgfbc+4cl695a39f8vIOT7fz/FvH2R1Ou/VBebY9f/nofONTfX71ePfk+0/rNDFR
61+7p1Nur8M+OXz78pK99d77f776txX7jVycwM0UE+nhtLt/PeyeeSnP+eb4R+fpykgbDZnfR9pU
P7q2WVX0pIed+/Dy/T60723v650j2lfGUda07aU3wgm9P8FpXltFxjoOS/RyeHxknR3mmyXxb07u
jeNcO+7WB7804PYyIHV1sjDgyX19xlpYp8trhJ+7MsK6vd8drIg9QxGKGeHhZnezGvTu9Pa//Pf+
dcfeuMdWT6+n3evpvrbZOKfXV9bSvt1jWIfH/WG/33v7/a19h4UdnRsfc/56e/tmjre2c+ez3uw8
toXrPNw4NvvTOz44NzdY39G/Ur++agiba6AKAzlImC/3xX1m3zBj16z6ran7pSXZRHELnrwAVMd0
vd6HHtuS7X6/bnim7ZH/Odh7vlp3dWjzhse//MoZ7b9c3/f/Gu2Hp2sm8oYRvPRAGwecd6aS5KtR
3h+e73fOX/4htnf73Trppx0+zn06rW6ShWEhPBsf6Kz/dO93z+7z4fHkvpT4tr39cvN9xwfwKvd7
e//8aWD6XLzI42GP3XlH7LyyvbtviX18YqldV7bdBwzi1bI/e3d4kp1r+673gB86nlYHc9lU3yBw
l95zLVW9s9S0pEEAdcYHHPbJfsHnDjbP/XW/sx//9sy8Hk70xnFvdjyEh9+9/ASE+1c2y/rzd4+w
GPM4j+tUv+DeT8zCafVrpyf33nVuDge8tf/KbsFZ4/E5JfaeV+NedzvmnKPHX08B94XF2b26h/t7
HDZ2c/8Y2vYfWNGONeGU8I7swhe89tF+82WH/eH+8PjnIbT/fFw/9Pvz/WtsPy/299A+4OzwQ/eP
/PPPP7FGfL7v3D3hY/nvg//kPfl/Obh8/8l+5hSZbDu092zVP27v7v64O/re58PR//n0wEnhPHAc
OJ735NrfbjmI/Icb94ktanvH4y0+++gz9S6z+jbNvPlfTDeHKyNytvgnzuXTjeN7d2z1t1/88sS3
V6fw5N48vLxgiM7PKyty2XvJ4qbOZoaIqxocMZySN/wftrs/uRx5bH3bcY9/H3LOFTtAHO2iHcji
5rxJB8MYSoZlTKbjdM/+Z6uto66nd22zi+zv61mPu2RfHGx+Ee+we1xPZRaaheerR/7gYN8REOz4
av3bw2F/x3/9JybNPToPb4EN07pbT0121B079/AWLvjHIxtyNfXdaoP3u9WdRraPCTH9eOudiz++
WZfR9V9ORDquf+/yN5cXYD0d/t+e1BWTeNYk+6vrMsRmccuZpYZihWKPRohJC3B37ioYQojse5dH
+XWV/zuKQvinEvbJ8jYbUQZthaI+GAvEZC0v6JFMbIope+VCXbtxaglXhKJ+fytNJPgHai6hgMcF
4ddtnkmLoVmTCVm+sdRdbI7TLqLbxD+6NK5vpdEiii7aKNSSRt8K4JEyjJNGDEiyq5H8h0h5+NBV
V1M4v88do1iaRnszi/B8GzY3NSXNjqwe1RU1MpzIQtjYThsNeebSmkugG/UYPV9er1+vIG9vJoka
QDTR5B4li5swySrQ8srR/7HLupCPNEEHXNOmyUnsTf3KXvxgKG5+3HMsTVmvCJtDAZQChJ4eCY0y
G4CbWMWyowNC5ZAQzq5wlj6YSV21VJW2BZpJn6KN89cqOj0IRd7YQ9wmhx5cgo/8U3eLprt1P9JT
40ow84EVvh9vS3ubO5SddPpBYOtwVPwcEV/Bow58DVP/0RRqqD/SaoTX+02wK0BjZY5LrbatrI4G
J0mWZHa7uF9elXC4JpD60SRqhm5aIvdy+jGsP393glp1o8OVRtc4nOXU7YdGvot0iAyaas7ka0z1
ioP68OVMBT0w9pmmb7lLA8LVoIblGl2LXrXBg6F/SmMKO4wRm/7HVq+vDVANdrPEnWRzKCDkqqWo
JkOXbsTM7ZBmvWuThZ4eiIRc2WBrSPer2+VV3g212WDDYoB9lngrbSnvowhtexoA1V8M1E5uRzWt
vzRm/3L57T6yxvdDbnwijRToFZBSwkN7PncQCUakoO2u8fQ/HEVSdVPnoo/0/GY7txZF0oWWTHZF
ffcTOnWJI8DNulbw+Gj6MHY2s65qv/d7QwmzjiyU4co2B0YwlfouHkr9SsriI1PXTQUehihZ0JE3
sUlD37QmrnUIt42l6A7gjfQIKy/4K6ep37OFv+queIyPjJ2pwx0i6qqr6mbERADYE+sKjFPyZfts
6L9q4AbkWr7GnPtomQyRrm/ryWXKW60OXROjcNRwGVEgGIgHtya9d0CfXja5t1LKr2ZOUsdSUY6E
KcpBsvG4kWAiEqshhVErjUILHajxKBMkXgXxeF+M0J8rXdsHQZruFa1DBKse0AVYxKt0kt/fV2fr
6KIsa9JbOLLxWnHOxXIVapKKLtMfilaN2kOkoOxyZQXfqnvbV1Z0Yh1ZMTUN5d5fR5ra0IykCZ0T
+hmkR+Rjh11dV8ozsOZTqAvTsQFV6zVpKQF/6XNnmtPIYQ0QFbQONMWtr4RCv3sai8OVHWmRRaXn
+OZ5xpn4SBjojFSJJpW9MbRy3Za7MVTcEeGHyqaqrT+2FPeu1T9/n3NGlk1Od9NC5nobHs2yMuW9
xEkxKQB2mzJJnUXpiyvnw4fv926UjYnNA+TtcG3JxLVuQBQzk52xDoR9DpB3tr6WyVi7l636w/di
gZk43UBFeeO7Tbo7KESUta3MZkMjEOgiA3JfV/bO786H2dMVYlhdkciKb87ZgppM2hodWOjQ0oF4
zLWnpC1iHX2WfO/iZtldfquP5hGT1YmaNfbJ1iMEaUkCX+NE0pNRrdyhNoUbOUDv1TTz9iQPs9W5
U0gUeOU9r427eU+9D6e6LhE1zfICiPVYohpCn71TQiePG3rwqQ5UNsm7/LIfTe4aba4oL81QldUP
vwtipgosDfwtJjeWtBcYVhNVRGug3XJhiQAnCqH74/KIv3t2BP4kSVG4AnEsbmPBXglRyGrREB3A
1Lh6XTeAY5PBForpn4edhNJEMLqCbKYO2vnXl0vVZUlHXa2QmegzT0yXHjlu7Z8H05amSgQkBILy
WrT5dZRiplWWKs+VLSAbjRSwmoPaNx7EOkUIDBbr5en7YM/9MtpqRe8WbAyB3k1IDNlinCHvpsRG
qtOZrVnmK5axxie/um/LMDT00rEOlbLSJn5hH8cwUAHPoAPcHiNUI/cgfsRjmWvgtGll9jxBzU7t
nDTS+M+3goXQKT0ZDVTA9C3DxkgnE6k3Tn+6cFpPGSLc9/Rt651K1upD2eiIu1VRoF154w8s0yLv
wgkhg73QtzwA7iR6p0gjoagEALVSaG5Jp5/IjsVB+Oe+2nq7K0tEv8gArI/ybhXNCtlJNawIqKIS
MfG+7kHBddoxRgjc7wIDqcusptB92XY+WFJSHOQdCERMTX6rcrwbtYlqeek6RlV6XUYgI45Nd0Ro
8KjBLLtDio6OYqZF3RsW8pWhfzPb9dDVVUWGtAPSe8sO1wJ6DdY1HiVMTEg2YqHsyMUM/4iKSjjD
KByv1nonI9za+pYmmGiruWCzS9whMdD2CQ1f4hYZqMooroDuP3ojvAvhp2mQy/mtjE8DqlirugqE
ZgG2uO6F5XUQ5My4Yiq/WeX6TvQ7YMnIDOhbJxYvSYV0RF9hlSAQ22pWb8Sszw/11LdXfMtHQxnY
v6jo60G7Fe7pxqAo0VdgqBplc9Ie9Ehe5q9RKV6T+Pto8oiF2AKSJlo0FvzV/uvcjOJJrmD2qGLs
NQKxbjTSF/SyvX8wynrMcDQyeaKx7chDbzCApDEajJkGoUnUWzpRlfk/I829GR0B9ZrPYwxT3hbF
ZymsZLCLJdKTA8EljgoUlQkjug6Xr5df6IMFUshSaionDjXkLbXeQEKHXjPIw6p1H+y6FOoagnlr
7yTrSi3mo6l7P9L683euoijnOljmpKLV2/AFIXDFK+SgumJv68n4yxFjEXRwo8T/4Xcp8f86iEQ7
SlqB0n9P0kvxtk6m+ilXxvJghfSsoqfaNO0vz9+GfPj3WnH7kteGHxKjbiKCpc6SbKwZUQ0tJrCW
4GEUBQ24kCzI7EgLIr+YhtCbY6hThVhDNpvBvmlFtUNNMn28/DgfTTILibqbRH4WSMWv7x/SG603
AyzHsCDjCZWQeKQI/vzngxgarQnoREj2VN1ce/R6XOK20mhyGDdy7NAiR+/gxVjVNbzqR6tpWKAd
FNnCf1ir8b4zmQDqlgj0HyBwUkxOEik6bfqEnaQNKJIK10CLH82dCVLCMlEvNtjmv47WT60+0ZEa
peROC26QaK8PFV7U/eeTZ5LwUImBiCO3NzcjMxplDvGISZs3tyW9aL2JXppX0rEfvAvTxiUKj8hC
bWcODD+KAyhlEaca0V22KptKsRb901QR+B+RDARug7uNuaUTIz8tdAiArl1vlfyUozfuVkFhXvG5
v2c61mHAB2k060E+/w329s4McrrDamJOa+6kD+JbYaZ/sFRnx3KEhICs9p05ao8VDVC9OjKCG/Ld
R92qKv/yuq2rv/Es/5ez89qNG+na9RURYCimU5LdrWhLsqJPCDkxFnMqXv3/cPY+sFqCGv4GGGAA
w1NdxQorvIHzbVi0Cai2eMeBwNrqIz4FJYGAM5nGDspsX90IPAumK3ucoSEuM16R593km6fKtB8c
A7IBsFim5WCEdxzaoatt66P0a2gCuVWgV+EoFK6zKwvDinBEn/nUgB/tng0hxSe1QC4dv9qj6S5y
1blFBErUAcD4bu/K9dRJeP/0GHxSKmTsIBsx/6MXm5pzsnQun9VJsyQsPbc+V9XqYt7npye20PsV
ZCjPIkwk/zD144SKuxL5fJsVrAsbcWeF/QHC92BHHvzegtk3S3yDP98v273/dr8AJzHFVmnk+sIo
6u1tkhbIWyUtTIqmkli9+a392I7z+qMd3TJCGs/8QRlkuWxSC1XDzuxPWPq9366GRQHFJNMhkuRW
ezu8rBD0hkyDfnbZJVHpuL/QEP9uVxSooCLCIBGnosr3m2YbkaSVbhpV1mM2Pj4yeWYabR1UmknS
2o7jGUelOvEl3yUcPjQi6rccBHN7e442jZkPoOBqPEK6HPEw2IFZ9tyuSoqoa2Jx08JBh+HkpdSM
3LI8CWz/YM/aqCCQwgr6d2R1b5e1Wxu3qGhvozsZt3s7KfCewXEhva/7zspPxOkfXHy0SkiVXceg
jkJO8HY0C29BMQ/wYpXT33AvFvcGPvDRJLrSiKBj298KS5IqLzFiB3szjmM30Pq+fUg7ZBdO5Fsf
rDz92M32jPB6A42+/TFmib/m2s5c9m3KcZ3G4QfAYYwO9MXH4DgurnvvES3H9J+fMhaBNjqVM/Ca
trPtu79uf136pd0iqBvYSpR1iOGptR6wgEYA7/MT+9G3JfECg2qRThrHCjc4KOQxyNM6SPoxfpgU
Ggc7Zfjx5ZCJ0T38+2A+ZSsqkL7Ov0erOQjTTLUBT+KVyvpFY9Tjl7lyNcxE6/n+86E+uPycbQid
hqJLs+8oXDNiYStMyIkJczf+hdyLevAGdzoUVYmeOAi6p8/H+2AdqdGDOrapCHhABd5+sFJomRxR
Uguc2vUiLaWB2XXodtX8nX//ZB4tZ55Epka1+GhvZI5sAJlD2/TBucNbXsYxpu1XWecGZvFV9PnE
PrhTsfxjYtxy+lZwfDuxfKmcMhm1KjCkzMMYV1P0eFoaf2GMQeSvQcG6PrS8NScyp4/GpdzIkPBw
AZMc7ZVxmI3StLBOMuaKCs4yZuKLqWg0dlWWPsy1qK+8KdVOBHcffEYACoQALsEX/7H9+V/nbnI3
DyQNpxW2qYriilPeoLYTui6SMZ8v7Ac71OOeswFmUzUGlP52qNWacYqdZR1g5bCG5biaB6xIvLOx
i3OE1hLtRKHlo6mRVm/tE+rFJItvx2tnN2kXz69ocQrn3NRWM5KJDcXSy8oTO3TbgUdhANbFFr0G
LDdYy6N3GLq0OSQKnq+eZOUX0VE+yoWd7j9fwA9H4d21TZtuoP/fQ/LXt9JlUyCEz23S5mW7g2Ti
XaZaOv9zLQzyq0NFwqOIa5uu+XbZ+pTWG3RoRintxQ1BopfqTOT01SJle/q/qWttmTXDedSOSKx5
1L2jpdP11enGjHtLG4ZvWEvdYn88o0NH9OK2eXviQ320B6nxbRAqysTkdW8n11R97lgNh7tTbXJR
ZZ2174vEPdeXpblc53U88QB88Mm4kalE+7rLmPbRLVm4ZjMvkAKCeWoa+rKpbqIXURvxqSjig83O
EFthjBqt0I/tx5ZGGOmQcY6XaXJlJMEORG5Re1mQZXH37fON+MEqsoi0Jum0+xihbrP+ayNCclyq
IfHglvqpXUX8nPZn1Qm4VfFmdkrlH9vNz4f84HbkxaZaSkxCyH38bK+1J5d0QcMjn7I4xE4oEsgq
UKm1tZ3AVx7WuzFHn4/50ZoSVNtbCXqrM23L8Nc00yHHSBR56sDtywuTbuKulBa2bsI8VWA/NdI2
+79GchpgYaCCMPEch2w656oeyl2liqkJs6LhU34+sY8WE0NcCt7EJrwpRxOTQ+eVaQ83eNiYoauy
tRu0bP2ohUS+03Cev3DbLH76HwZ1tmuF40C2dDQoOvWzkXlWFfQzi5gBBXmQynlIHcREdKe19jPK
QyfG/CA94+InqgafCmzhnUijt9Z9jn5GQKZkBAny5X6zlE8qTvOftbTkdxu3osjW9O7cnDHG/HzG
72PprSvEFUpEDe/q+PDrArkZq8yqYHQX43Y0KxWUaZe8anE7Xq+eFu+g6/fXWtOfePne3zrbduWk
EEdTUDh+jqpB+NlAfTKITYBDtDQQ67Jy8/bz6b2/Bcg68cMD9crbR3j2dtNO6D1mGb5EAQF1+j1Z
0ymNBiyzq72Il/r7gPvO6+cjvl/QLc+lpAZP06Qte3TvYKerpXpHBCGHTOJ4llX2jT+iDRF0hcj2
toWFklslOvI1TYxB+7+P/l8UD8Xd3eLso/nCrc8MQRiqN01aRq7Gwdxso9I59OFeGwGma+scoayC
RwnFYuP35+O/vyQs3hB4erQlLJNK6dvxHToShMlcEuZSWOf8+1o0YsZNz/P2/zwSJVIqQ7Ry/iuw
vx2J3AE+bskrWcW400fV6uEv4Rf09PfOZKv0xMK+P6UW+8jjXidO42I4Wtg+1/DRHXqeE7Nsf/GA
YMiRF5FRxFTgEFs5JFK1L83sNgcY+OLx88m+PyyMTikdKLLuYvh9FO8Mo4PuZs/oIMfyS6NxdORh
KvOfj+Q2ikejn24PENOjQIAT4oHSnokQZ82/yJX4MnmLdv4/TMUzt1MP2hM/87ffrQfrp4FKYyHn
tbkBlB4rmtD6dEpa+IOTT3EbkU3T9YEOHreT6J/acq7GCgEPYUd+C9UR97vkHLzfcuF5g/bPISlI
cX1rdrgwSd8hwvrEVHW7fSJNy60dpprlF5u6104mi7j5fAk/2osgL/X/V7AEl/52CSWyUORbijff
nftzPW9FSDFBRqaay/Om7/SLln77rd3lzQs8uObEUfjghiOMY0mpOgGIP8YGYxs9Af0g+I6XRDOD
lorijfDQsQxQG+7uTVOzJxwLs/YeAUXVnZj8+7iACAsK69Y2xmf7GDFVI5BISxk7PmOt9Rc+BnKu
lclhDMc0KXugjkVxhzKO/T9cOAwMvoCPzLVzXPsfsqxvk4kkQBktRpj8wvPJW9Nnwx2LE7Hr0XHn
5PkgegyXBIA7nMju7QeOp7SSvkCdQsd5KzK8sj8Y9ZSfuEGPi3r/fxiP+0y3OPTHuVrFA6VjsYp3
Gz2KwS/HaEpWbVfruRa2iGB9oZ9YXRSWdhMv8bJv6XbexuPwj9v53c84uhFEo8/4ZZpZlHWdROnG
RSfA0udD7UorQiJqVzvWEHCaKbwBZtx9fpiOXqz/RgfgB2LFoJJKBeftWnd1Vme5O2aRlyTjhd06
aocB5YQj+3SqzfDRZ/17qO1c/x1Br5arbDll0ej72W7AuSUyl74+8VmPLr7/JuRvhWGPaI7EZ/vz
v0bRprSw0yxPozjr3PlCBwUbh71C2efcUrmvf3ObIf7HaG4bFCQ9pxGOuU44u53avwa1lGg7u/aT
aEaW6toG3hRtlasTweoHU0ODkMcD+Az/HIfKI2QRzHcJ4dCL9+TlaKARtrmduOYZdP0eDpDbcON/
vkGOLpz/pkbrckNqMTbJyNup1bEbp5kSWSSRTYlpADdjtiLQ189Gh2yNu/jh4KXTjIRXS7f988Hf
bRn6+ex90AqA7blrj57kbhpcocUVwnktngZ6F6sQu4j4xChHN7pAUgiQOGEUbVqLXvDRKCNKP5Os
TSNMMpVMobLK+mveLj6usIu26xWvtayaam+Za3LiOn93/Bjao/kMHs6knXIslO7ntR5jGWHhBl6n
xo1pNxghZsNgIjQHxqUfTnSjPhqPc8GbTywHXP3oDKarQPNGa8wQ0/cpKOfVi5B9KEN7XLvo82/3
wVDU7n1K+ACcOIdHt3gDo6srgNRgUzulu7it0BPlXeZKa0/5NRxFBNsHBAVBi51/cbQ6JjrmhdMa
yzgzq16vL9O4ag5avMrQ1Nzkbpjo8cfzmIcIBOI+b9nziY/47lxuw9MaIagDucNOfXtETM33iYFT
tKmouBy0dTAD4XQUpnXNIj6o9RNZ3ftTYRFhsaxsHuLFY9XbJlmKGBW4ODTLQpwVZYXTUYYN1+ff
7/2s3oxyrPRb4GektYUVh3T03TDxnDosF5B3RurfTpN1yqTho+Gozm7gbIgUzO/tIiLHKJvMc3CP
dhu9yveN6FSWhqldWuWI85FQZrVTQ5mJ/efz/Gg1sa2gDEDoT+H7+EhQagTDb2qh5dXOS1rQxqz7
f4QD8ZFQOwEUTUWHDhAn/u3sylqVqePpIlRM58XXa5S7l6o5UYF7PxUIELpDBY5Mhlj8aA1zZAWw
XfLzyDTp+tgetjJalhnn/7pgjLLViGiJUpg6Lk31Nd67DfLHUSNMIjMor/tM70/th/fXh8OVSIoL
RZOOq7P9+V9PKqX6WFmtl0caZkBBmuo8b7ORny0xzfrPJ/TuidsQTcRUFskLZKHjJ66rN5ZtlhVR
C1Xs51qM8t62k3bf5vYS9V6tXSQUUU+8qx/NDySERf8WWADU17fz61YWOGlZxTxLW1rGQNl7s3KD
BSG9Eyf5o6E4Ubwv5CvURY62hV2meOy6bIt5tYavDT5bYT15xosAYPjPh2lj74FBoqK+lfWO9rm+
tplqRq+ImnmtD35f/kHK7BT04P33Yj/QjgD3vz2bx/dtb+GzKmC2sgFd9TDWK3q7mkiv4L3213ra
lNfVqnWnemPvD9fbUY/uidhRNZStOIssY1rPJvzIDnU/mWef78X3sQhNTSpoPJtQ0Olvvt0W9qKy
otVISjRvzG4kdiMBushVKEVjXhppHmOuNcfWmUiH+PXzoT+aII8Yma1JDATQ+u3Qy4pvpIYybZQ7
Dg5Do1lcFYN+qpL04SgUtenuU+2FsPZ2FDsfgdvGNtrh5jTtraYuwJAZp+q677c8OQ0XobUpZ9GL
O0qqahQXK2NAmF4f13g81HPTm/s17wp51kpzOGXjsW3rv5qLTIPhIKQgoEUWRTb5dlJTUom2RbM6
itdWIInZrreVnaEB3G21Kh+hwhPb5IMjQNUPCM5WNyc8PvpW6SCENrlzHnku0cYwoM1MtbP2zkhU
hj2quN7V5Pa93H2+RT5YVu5jQDeM6vBmHn28QduCr3bKo4THBx/6fMXLcaSkW5PMnyLNf7CoBP8O
LTkOHlnV0aL6CDS7ftLmUT/gOQz9jNAvBH3gOWHm+D3mWaLO5D9fyxQa0e3aHjhkwo4drIWLXUk/
jjKqaIaG1Jbie2cerLPVqqefny/mByeBxhXHnEIx7dxjBNUwunQBUgQAwdG74WRMdliu/q//ZRAq
0dQ5oIIdp8O60STg+QYZAYCedynq8VE1++uJF/TdvqB8wjNG34+azQZ0fbv/F5I3mot5HcEtb29L
yu4RgsvzIVWG8/T5hN5dkOx3e2uIESVC5zlGt1UdSuGAq9sor23rHhOjIj7PVgXJNarjTvcjXu7Z
S0MxN23xPZ9H3zqxRWihvvt05E9AJQmQNyQIZPq38yWdKyB9Fu1O2XoBD1xbLRwabqZy7ZMidKTo
5Ro4mVxLH88AlGlxyPSk7hShQesubnd+phvS+LZKS6WvWQEWQ5zPpddoj/h+UqF4ilWRV/mZq029
9quSuRZ7oZbpsZYHWTFVRb7T50SPrTBV1dTq0TDR7s0Pg5931v20ND6iq06aIlYbZOnaWi+tm8rh
D2Yyzfy0mqtjfemk28lfbSGGMTRHlRm7XKuRsA9yY8jlxdjk2YXu5k5Ocyyf1POSVgMN8gqXmNzd
myKrxhD7g2n2AzpsXneto5pa4EiTlt4j5R1TXDrJ1Ou/cCET/kNBQoi5QA0tyqhCVka60VRq+Vjx
42ssg5oul0NI57aavxlKc6BL1kMex5GkSV6EuRr87mERVpd/7Wpbs85K348pEDKX2n5pS4WjTWS1
8+La+MusyWrthilfNFSv9dIXLrZRvTYfBgnUCm16rKzTnaEyDzKt9FtfBko1MV4qaWypu3pcjepX
2VQOngADSoFPbU86O0VlVzfaF/CydfxlyPwVsPNo9BmJytTzUx2QJc/GmOiQWq0Vs/pvjYMYeOQn
SEfsll5vh3B07TK/7TcdGhnhrzr6T3as3P57M3YlUtoUmarxW1/nFF0DpK7LLiWVjX3jLLXMYblz
MgzfySKSdURRvcx1TeRBaXbj+uQsbpk8ZLY3tdo+5shPWLCM05jeujhJTFMAbcYTt/Ps1uUcYMQ6
qzzcurLE2JlylvoJgVehk3dVjT88rsqa4yXIJnvVbr3eSsqfghfbTEKpaV7SR+vc5aZHx1+3x2+1
k+r2b3NdRVJQlO7bVA/TZHLzNMy8qcNCWY1t3Q1R4qMbzvAcZP8+j5UEsz42jrceFLr81YuHwXFe
BOAlUsXbUo7u/J27cjL1AM+FYr1pRw8Y5EHrfdVbaNxXnZ1g5jdYYxdk3mrGv/uuMm22cuz00BY0
pQz92RNq7eGsi2XtpjDJtVa9NCki/Bez2Yj1QVTdmHyz/Hio7mG3Yo5n+7E2h9AiVjfw9CGuoqnO
lH4tkXSC8E8xfn0sNdAjQ1SPDoN3c+teKZU74nHIvXHde3HNDYQxBQL3egSVyEi0s1aVdF6DqhVK
vVRCclD3UlfINOCUrq9ARLA8qDr90upM2fjh1gL39SgdtLSfdjq20JqH+yZuV+blqMHkxCVqkuP6
y041ulhRnPaggLATU3ot9kCEcFoPekNblRHk+lrNLyAstRyN/pV5XOGijoh6gM4PsORA1V5SvNpt
h6dK6Cb6qt85KWZCHqwdFfs5kttAZEa8MBp7/CmxrkYzWjMTvxvDDQ/R9xeuUbZi+FLUWHV2591Q
orZ/6BaowX2IH2vpOlFjObF9VVm5I0e0i7AtT88HbuscjLThD01goWFjh6bQtKYIs3H2GvN8tSTX
10Nc4kw+3lWF1Rb+rq98dzYeurgm9yG682wr33qSmnu9DOuyXHqAhnpsLJJVzJiCqdHY9b1CFijy
tTnvbmTeqvasRc8jy0EUDnWRB75tzv4vT5r0PPZDrpw/Q5PN7qWBv7z+3c3Mvr6XLox8UH+AlQAe
QiStf5kWd3JgTkQLWEFn03SpOygX3isS5PFRH+quPJRl4piXvYceVcj1pf9wB4nAUTaq5hyp+fIw
27GBSMTcJkbgJHNy7cRm+tWHebA38QD/Sl+tod8jXb+3773MlsWOclO3mAFN7zr96uCIBHm3sVqh
PZsWte+fzCmzngcn7ykLjJrmH/hZtByMtBhVCA6htA7ArfXysldVbEfOTJgeFrlvts/WaHqaHmhS
ts2VZhd+eWcWWdleGbzA8U0rskVdcd81z6swVPqYVH4b/3TXzJO3eaF57u3Q6qv/DBaorfc9Hmhu
lBrNpA7EqmoIcCYENLprNRn/rv3e6G6ArWZyvyTZ4v9gy9bsudgA7nLbOWZV/fJRL3cgFnasAwYZ
U2f9zsS0iXprdWeyq9kj+nJrW5L2lFapwflWqbVdL1ItF1D7xRKXxWOc4FKNR+/cO7271+0uWYyz
hUQhXkIcZvLuz+SpWf89FaKtMCMaDDFqYT9owvxhdssyWjDoq8XBaW3Vp74MUUJKkiXw/TSz4WrU
6YZK7VKrXfrQUVVb/XZHqetlUHttD1s2TczBf21FrjePbiYkjm5OzUZPA5Bhq4M5aa0szOhGY5RD
xUXqLd3B86YSDjp9j/Y60+zZCgDKIBnkIX6OQZzp9eOLBBfaBXCospGr0SiMsAAHAsYSe0EaSUud
ASvSi0x4j0tC4/QxnjX5K8HlxqNaWU4F1eDGeDQ0KmahxV60QrdNOvmzH1fvDoAXL7Yv9XS5dap5
OcNYdI6vCoTYq5Dbp332DBq/PLBT8dID6rkrVZ3/cjJ7kGdNvVi3zTw7txBPk+G/Z+El8YxugefY
OxfYTKTjNyIFnLvs1PbloV0RtzggaBIPO92NxRJatd/ZZ2u/mXAA95WPteHysdSqnXed0o2I2miq
Y/CB4kEIEA85ArstS5x5UBa/2tyXZNDIcn3NNN7v82YwW7Fr0n4Ggj2g/t+1Bl5qnjIExitVciD5
QDUEz5xGB9QWt2joy6rWwwnQeNTRvRgPM8/biwUWs0RXnDcmtAscBXlQS5SBsHoyh1B181ic99nk
qkBMSIDvUIvzExSElnmKMqX1y0WC7IUK8rxyzwrZDQuSNbNnRLrGMxQY21DhWJsFmA9jjEXYGbWj
RdZiLgYguyS947ozn3qrriasDv3+QeRu8mAnS/wnpbNza3TIn7AimqbvU5y80kh3O53zUOf+HPhe
T7CKcEzjXDUxLjW3NdYs/cEUfd6cLzUcnc1CxlweCpjmbSRaV8uC3O5n2kA1W9PpfSl2sfL0Osz5
O1+370AlXG0+nUMcm2ZIjFK7kViJRcAlKskjkrsSS+NqNF9xiZWXiVWvGG+5LFQAK2ewDpm24mZu
rln+vebTZGE2YyFnwfzG+w4hgz3lw6YC9icLMyTZkftclPwnZVhi8KTAxTiwciN57Io8j89EEs8m
IvMpgE9nM8UIfaNsvhal46V718zRtEGF3hn2Vt3rtPQRwveDeu3xY0knkL2BZhup4OhL3d6to2zu
ZreX9je07HMjnB0tHwK5uE0fFGm7LNc2XklQrRPLT8IqmV0jqvmezZd21c2zOsmlfV5b5RLzlzRB
dOnioBNYMIOmYHAHLrN+zUS5r+SkfTWBVtU/jLpQgYbNkwhaZxmTKE1a/rdW4frFbvInIj7HzewE
pHjlXvpl7ooDMa6njUHpV8XvYrVwEnIQXnmWZcN7kqdZZkVV7/vdflgTnbkYfRUSLQkUuWfgHhfx
0tmPpq1676KK4QGEqTUld6ub4KbegLy/XKaY4HKaZ4K8aW18M3JqkSwhwlM+sovpkt2o1jS/98JP
r7KyliIYdCsZuAz9PMNPDOuXYF4N8dCZuvqu1UXsBxpyXsadOQ5IFthAHORz0bUTtbGiH8bqC8dS
rYgtLrx8Tpzp2k1KXHu/jhrSLnptZpe1YeP1WaP8TcBf1EUSJUnqWWd8Knvar2M640hH/HA3QTfJ
d/GSDZv3gJzSs2zWWmdfANXBGAcak7uPh5hy8KrFMg3SejGexaxtgCjYnPmeImS/860JNGi8pPFh
NTHfAnmWJPKgEU83T2luzUHjuUUW9snI3UVnwy1kMEORlGcdfNcbam94bNM/mozz1h0MGGIaOQvn
y8m06YDA+ZKfVcLrmktiFbK2gs+SI+/n8//R89Huo34R0OEhsKRPtPXlb9NYk19pU8+/kH9JX+ek
KK8wAh6yvUWWfrPmY3FfxVq5RDob6nm0sOk66IVV3XeFpnNnSmO19u7ilAQFOpbHkU1AYR0cYzGK
c6uU/T19djtZQ/J9srd1qKy7Do6d2sFAaqIUA07eAuzFJBY/NvpYcSm8jGCwIkGdSsu5oSuPOMUK
mcnfg9HXO6z1Ond5yCvfK84HURAOD/he7dZy4h0K+qyyhl2DXl0WOJqWvuQJzPkA0Jou7zGDm/to
km1sHbiK62tAFDEUX2t1oN2MPhZua45WAEAK/4/emcsfHavTP72wyWynPG5VOOqjTdPS63nPANiV
GXmINHexTXoO7mUTjMQRrH2d5xmmS5JaEk8nf7V+0iwhBxp8oyBE1roHL3brH7JSmnVhwU4/GLrj
ZSHl7K5Fi4Mq8B7mStGEOW5yY5SmrfE41fHEcanX5LtTNfMXZxXxq48x7e1omeOtj6FhcWiIeIBP
DjasYlfSdNpled7uZyH7bOcbixcHWNGp67ktF31finn54SJJWgS2poafuYVOAkovleVE8YL9Rql3
k07hJllfe11MUOUbr1rOpqK3fsyzGF04Pap+bbg81p07evm1mZv6H3OU85dJow6+t9reeZ1wnLlP
bVQyoDSW/cWIoZPFsR253xUYn+msBISronbO5J+l1bUfVb/kJvebUt+yekCWpa/XMv2aZ62gbSqn
6jd2dZ0KZ+UXxU5pWLGA3CzHS00umH5ZlWr/JI6IvyurSW5HnvAbp0yHl3SwPRlMrNpPtx26y0W2
BrF+xTcP0GBZjLAsNOLAskw32q7A+4oUT5V4EaTp+MXvSMODfCkGsiqVbmmCZ2c3himXat/ouPsB
gULRaD/1ahqDvM1s90Dn0nhxhsLGkQgTu6+isznuJrRLl0IVOXy0QGvvAuEuuNLgUUnjHSM/5e9m
a4HCUSxLfbHS8xX72SSx35ntQNtzEMNwcLHkxUR9kIMT1qM5JsHYu2yyeBLia9x66SPIi/J+Nkfq
QCR+4+Y/5rd6EKPA4GDB5S13RZnYv6faL6/xZe+TiyXVLLHzPYKYfbdIbwiLceuo6LGRnButWw77
ZfH9e970OouwdK0ucxjew3lXl873erK06yXXVntv4Bj0lBCwjhdu0vl3qR8rXBz7Ao4BNRY7DlXa
tjvPWNzirDVElYeJaMQvzG0WQEBVXF6KtVsfxTw2Q9jZvVMheYQTc6D4MgdJK3LeT1O6PsfJopYr
bgtb7n2zMHdSeMMctkAmCGebhOQuZvKsjvLVM0m3dW8XVvKt6CD6BtnQ2maQaMQAm+eT/qfMcnkJ
3W+7wqleYRw7ZY0bwqIZbtxBTYj3ou3AAqyzE67Qsr6i62YtYdqsThVMnua0O6wVpR1qpdDP7Wlm
mj4kCLQg5ey6AedZ/KTDFz/ojeifBHD677QJ1GVSjvkSDmnpP3nzVP+iEljedGMjf+T2ap3XTLML
6ZKT/i50iVDLAPMPDm7243Or6kuPcUfFjtLiYd7FujWZgSFibPWI4fFjK0y7vysR9yDZN0FFcHu6
7c1Eljrj/NflxmWjNPv7pHr72nXy7rXMCvFkubTQgl6Uw4+iR3kqWErqn2Eva0dy7eWlGXRj773S
YSZIHlM/uVrtdukCxSJeY+aBV6eeLONVMyYEKboxGpGK3bKG1tVqTqDIO140oFkvXuYIfrfZQAkB
uFEfRJPHBfZw3UIKBK2U5H/N6vYQS22+jjcTHUI1exmCNjXdJOzT2ht3RE2qCkW/5s/A9OMbc3Tm
KcDqp1xDmWxRWyum+qxy0CQMpgZb5DCxIOxfYCHfvZqTEvfO6gvubm2tbmsMzJ9s7DfVuV8kxX0z
5PXPAYj1NfIRtdpnTuYvQY0KxrO+UEgNTF5gyP9Za9yVU8UTEKdIZ3LFOu7tUunu04gHYBqAIhaP
6TTxdMy1gvXjdMVSXgx6bl2WPUkysa9V4yFcGdpz5tVI05EzxCSknkDMqSdquZJrNfRBI8p2Cjji
zg9Nm8tkl7Yz4kc5GXFYJkXxtbLIJ6gD0VM+lG2cX3UrQgmHWPONc68v3N+JFNUF+HWimHIixDAG
b7mnsuy2ETDkeA4XHGzTyLM3+82SghhymfDmr/EaFT/nEj+8/TDU2Kk6ExF9NeQrplBd17/o7ezf
OID7wNpXSJIEhS3LLvTRf7yklVnbAY237FsiN0vWZqjMElHWidjLQzjKCgYrkd9GX3PnUM6NtYaD
MJYr4SXK5ykcsjsPJV43kM2Q4e/ojcaeb9ysRG5QnaXZay+Ai6C7Q3o3+8gu7f6qhB03nxV0ie5d
be7SC5QjeRxTwuo04C7SzvxUX6aDnjSuG3W2B0vdxov1WVAsu4iNcv3aD2Xr79YlLS5VpTqbBMzG
8tDXVP81w/FzCio3oY1ZjliXZy6Not0K8vDZjpv1tfUXvY34hsXVuAymEflzz+Yui1g+DVrR/PBl
KZLQIUL5SZNBXefuPKQROXP1ZViUVt7oSDEMyZ3fUASOltoacOaJx6x7MSwlCTuyUYxfRGwmTuRV
Xqt+4B6p90FVDJwCzRv4CjqhOplhbxXWYQMAQHHOOv+nY2ddtWu7fp1f5ng0vnk0Ds/UpKccnHUa
n2s5+z/liGXbHifa6hHxdPE01pvt3Wxp8kXPeHUDnYz7AcdKH+Elx6/3RuewS7ELm8ud1o++t1vG
uMnOOmrdfWDiObxeJaVPzLKSFn9zRE950VhMlAEsCthllDV4UQfIldbLzvPyGhNb35LfCmw0O+TT
10oLli5dXgaRE4aarlG5O1nyY6J6ahkavzS3j/RVLdcEzy25rCpVG0oqetkOdr6U1NSa9lVTk+Ml
P8t1Kyn8H2dn0hwn0q3hX5QRJCTTFqgqzZNl2fKGkDwwQzIPv/4+1XfTKiuk6C86ojfdNgUkmee8
01mNtr33cuF5O5O4HoqNuV3ncMvsGmTKHQfGNq/L1nCo6E6HDZz2H3N1DaJ/eQ+ZeWb7s/7RxiNJ
p7E7tlYIxkxbs7rWCNIjnEZf9MoUJTGdlgU6RLgeKHGn0yqst82+G/OZmYSGmOtoGWZaoWRDthem
S0eQPONJNVPKTGoMFDAJMuBKV10BQbPUD3k3mgb/+9TcSIuJnsGab0a130B9VejUmXNflagGgmUd
NYhbUbk3xNIxcnvQzvgLQ/wyBoAhho4cXrOOqk6kAFbaT+6mlWCcAKCkMA4Tqt05shcSOsGhfa9j
6Zjquozj/gFSpaK3X5taHrfv8iVb1Mg2TYYbfzyjmg5ELKdHc1OMta6WYTkg18/v+jqRZmSTEXE/
+AQ4kuk9kPpeOzMj3zKZjlQCRm9KsR99IKOnKs0TNB55Msmwaepsuy5UQatmcwxWgTeM9rLTmyC8
U5TbXF5mnSfPOs1g6kDD/z+mrKoBZQ3jDcEqVJOwGWd8UBlamSRYkHvRiDp2chgTy9siwok1VGac
D8w0Jng8Dp0xXl5UXQ7GIaVLPQdTtW4bd3b+pJavRvatZGBgKwvIDeyy3Ix9sSXFFnWxOT3OtqhE
IGW29mRjqNKFhMncKmR0PYLvlWysxUN0YW2Mur5FD1vczGSo2SE87dxS7c/eNSRR9zVGImdA+AOF
kGc7b6B+coAIyOZ2E+Ea9+hHZcbZVEpVvoo02wAllV88xjD0ele5wl9DQX9w5y85lRPuoi4NDKPf
wJnXsjiPLRNf77BAywQ2yQx15FK5duEIx1fxJreGBmBRdhfauVZfGPdOXy0xXT5A+UggjFaOFELj
eBzO7MFJre6g78aMkjcik7s4r4qUGmNKxNRG05xOr2a8GiX13qyv8qIq5bk5xOKx25R1j/Z3qwJ7
iH0QVqPuul0F23e9NTYAWJrYw9d/SIbAn3z92xy75VbU8fAk4qYtd37X5r9tq+A41dOyvc6r6G6t
tU5/tw0RHjQHVnyr19phC4ob82kqFZm9E+jTmWs25s94ZMvjVllj8KLbGI1L3f1wawEwv20TiVuj
l5ZYkolyIa8tt3ecc+oWBq1/oFXddGgl9vodkbT4UcNMcJD56dIH5ShFfk1iKXxSwiDlL3r10hW9
/8boA82o9t+dQWYL1brzWxDkaIQ0o96Nac45SG+39F/FUlFZp8NoXJf5cadZ0jS+rzk+mc88yOkS
cgT3LUJmVwRx1kvnerE35UDNVOX9IlfqXS5Z35qLcIg2nDjvPHdis+pcx3hovTpvL/vYNRcIpmqy
o8QtgSmJ0fbMs7FVRGXZJKzY0SDr9Q9P6LhZUWoWoQZOfWL8NGBpMdJtBbYC9kiIJrHPOAQluHYV
Q4SbW9XcF8ekgb1fm+sV255V035Q3geMxW3+xKJiVHq9pC2t8GQ1DzlDvecQvjzr976qCX0xl0ze
d5QgRuig8rnrKf87tgMvhXzCPjLijF8MBmSmyUICfFzpKSjY67AnTZm7niscgb89O89VUMlRVSGL
ZP0+jbl4TGTeMQd67bqXuohBayeGyRXBuEz6ziGe9GfHyXML0izvyOxtzLsWLXwMZFcVjN84MsRL
XsvuWwzyZxxyax3vKkMyhjd2ho3xx3xezh4zIvxfLo6hx8e84V3V99Tylpf5GWqeXmQhEtv0tS7A
ZjFRdjS0oisKaCJdpHcmbthx1w1Tt0viHop/QcrH811NioquNJz7QhZFy6NOqBUa1KCvRgExvat7
tuJwzRdWrNcY7p/BMtYHtY5Tf6k9hyNnxXMjQ3eylxdwcFeFPSLkg0P0bXqeKeTxx2OOTEytG4vy
j+HRJWV5YsYhsO72PV8m+bwWpSeDySzEJab35rfjzgDPBD0TuJpDAX8bS3dyg9Ko4PDtxG3Pq17w
N1fd1FLSKre0w7bw7D/wHjZsByqCI1lc4bmqVU+bRXC88RPsBFi8ZlObwgL60Lxau8r4WgrF4GPB
zMIsnLPSO+LIMWS8m4L/RmTJNQ/FbK2vC0quZ26IKS00G2W9c3GHOKFqp344zOSnXwD4GDOj4JPl
C9VSXUaJxcTssPE2YR1WOVjPhl1nT6hU0x8j2OwzcZ4yPcBTV09tntm/u61Jl4Cih8HsCm7uVTet
ul58r527nT358ifCcb0FZpwTAsA0ClWcGwyQ/1Yzvsu+MNM67qIBNQgLGWPnH75HJtyTrwxPnE3l
SomH8qZltLdI9a7vMnXZkzYB3bTU6ndsVSABsvHiKO1mZ9672YaaMBttQ9AxNKJPrhM7r7hnmAER
LqzXdd+Mo1WGFe/uopZMqo5iDJm/Cz0P97reKGpF3Md2uAJXWwxKtpc81EZpGZdbXHZxQDCR/SzM
BUaoTjxz2Oc0sA9uIaQOfVuI9TzrUvMROSzJAIZMqQ3chgyXZpCgM8mxDgiSONa3ZW3pks19rr+I
DnqMU5qJH4y61+690TtTsp/FUP1wNdVRmNWA1UEpEpvzzCz149Au9i88F+AzdTE2btANNeaL7ww+
LuS1ta7mdlV0DIsIrCIGbZoS271Fq6uLyOMc3qDavZZNSdgj9rqJdIh9wgCX8hCXrZtfmmwfIM9p
O8gdsyqzx7xIVuAeexbZrkGXpIDzTGBlPThbaK4j6mFZbMUTvi6GxlfkWST88W6LnNrchoAjEo5j
5KT53ROiqyIYH3nhzFVckGHpOxdO4THsPoZu+5LyKJ/0tmEyXnI/a0JRsPeFU2qmRA7XTav3QELJ
XZ8e8znK2ZFPwkjHb/g9+PzqMUaAslZ66aNUeb0KE6GRYqjYM8/7nO/vBZ0AG6Rya4gu02KzLSiz
+Dhrs9OBzIAYCDdBHEluYk8TmzntwGwgBpsfyoHcN04DN96phSYiUMXq7+tpEPmVvc6xE3iLsWRB
MpFMFJY1gOqZtzr2b2236beaLSXlIbjjeSMpiSIPDZR62IpyvFqV0WRXVGfO1awNtz7YUz1loW1X
iGqoHEBrpJxkF1WTKQBgtoTFk9p28zytIzfSWllyX9F0fWNGdIvFRzQEHGyejr8WXqJX3JSb6zKF
OYUGgOrtLrWmTNlXYOpFWOq1G7HPWt2NHOfmpyiFnV0upmOf4b4efzpTae8MMx3bG6B7OK8BU+TK
ptQ6f/ypyn6tcKu/S9DXJ6UdpBOxJtEntIqE6m1oKc2jbNLqdkDugUIMDpYcpWldoBwmVYSrSQw5
oZtz9+LmDZvgyMjrlpNkcLswL7KeVzG7LP3B07UK6rRXTz7So5e0lMuT0breGFRmvbzUhETLKE8n
cU89saFQafnxrld9VWrsnoqlMfyAvVrmeKDQnaAcUx1Fy5rojMgjp97o3bZ+CDICYIAaSJAH5tJu
5wVyXNSLLQf11TLc8V4JGtSg96b+p2kkNfUITZCOYmjN84obpKSLR+syoyR1wjKb+gbNCrnVhH1a
BNNOGpEFn36lD5yF6aurZnsgXnrdLHKe2syJlLDdLIp5gDJEluvyrcasgzAzrQzZMplh8OcawVZw
3JMxrfCCVdAxVuqq9oA7YeQK/UTAVPmrWKauQYXPqOa6pPLcrVOiobWgd6vIzye17JccWrtdnKoN
V7dQ3FmMS3S3xRwwcOPe8kMXRvFCQ4CPO6vE9mjK1cC1Itr5USVr/mCukwQ0kjMsHMdHo0P0GjDT
pTc0t9MQtzeVMq2vXU2nfw/sZKmwRXn1Y8VZ95w0a/WldwpKbBTgOZqwLLaeUnttcOCvmXUjoLnT
s6ZO2pd0ao4KRHqQIpiJcRsOo1EXIphGn/NCrGMOnQSZ+Og4iFrylJjLYG7r4feE4eKHQwuaUG9Y
fJ8WRQLVBByXv2ucORvCtt+Sr3KQiIk0jM5xqkYKXWE3M885q4ifDsbRlPeLNS/3FcPJNNClyl9Q
1NGErMP0a0FZXAVpf1zFfa+y5mzTRf29gRBmQfvlkoUCYMAI4A4YGA/oBBS1OUV6nQ66dsNOmR3n
8Mwf2repGlPGe6SA46Uh1vJMVTHCoT5Zhvukj5FY5EehfaDUnK7o0Ubxnd68vLVsoG6efC5udTck
d9hpCM+NZa3OTTmAAXdHiRIfnG0TEFk0oxe5gGpPgIr62Uhm0965RgkuO3WZvEEzWTshvhKAK/o1
B1Y6l+4ass8i3qD0qu/XkRExkWgtXng6QCVHfAK4PBIUe99FauklstLVOJsF9Dt7eLK8eNqOH22q
GJ6TI8ZXaW2w/CR4ZoyZkfZKo85A7ycZZ3Z8QSTrfFu3JMbs+RTY2JDmcVY2NrOQYWCnNqFytzrw
pko7HBVr010Jxd4SuEMyFNFQqnYLhLPGt/gtpofJ9IbXSQ2qO5NkhlzWJVQ8lVsTQ0sq+wUcb2b7
c7vkrLFw2IPFZs3BmFuUPYsS+pJb7ZE2uGaahiuWq98Z64crkOG+743K+aNVWjo70U31y3F7oEuD
8yDLm0ri3I2XilhD+NLn1pslfofUSmpOKOEBz4BR3JQd5gLkMU58s7klE/02gDi0COnWTJEfN4mm
JFLZxWbXINg6RqcOgIH6Y9+Ktbgp/IbDs2qr2WT5dNZFYcM5kXljNCU9lFM8GMOS/5ybzf2RogdH
kJlaxrd+a2mK7JLUHbWkqG0S08BjmIxGTFnuTNY3VmF+hRT/5xL3ZRtatabaczPqc3fzTBIh69I4
y02NnmnZIDnZsPM23eUeJXswCTrRIIeuQ2zkz+Y5opzU25F0x2wmpxbWS40Yjt3K4hjO68k4S/uW
TwLg37/rTW3daRDoOopna35uTU5NFp+aX82acUNBXuTO5dSj/Qpqv8me5hW6DExqtq/xYM+scMSV
6W5E2NeRDaUV3bxbwGI4nTQueHEdWo1iEY+FvyQI2Y4CxMb2s+owtVPGhhvXzx0m0u+z1Tc3tZEt
1lleamNfi2VQBzbXtgjdoRlShWoCSJBxQOAJ5XRR1PCf8sgkoqnzAhdH6XS2+HYF31BlTs8OZAL2
MigFowNZ+dDbk1XwPfES4g4d02A7EB+Td13MGRPNegt4/BpTGehBvRSOy2yZDn0usARoBedGOuwm
7ZbWnklBQNr5aHXfm9ycf881ZxCJXDDOUT6s7RfXl6K8QuibXebsFlXozseuCo6ZH4FcJksCl9rr
Ozmk4hLXIjS2u835i0rV/BuOj6t2RV/4EbhV6d12qgIQZsLhRj9A/i2sa+3Z3Td8cNq+TO0m+4ro
YBgouCY9IpnJBJqRBStLEXYaBdZZAqTWX2Gn7a8nhOZj6AF3bWdMSNRZegvXupiPKCy2VwqvCT38
4qq4fxqSAivIriOCyz0XUPkvpHzP35fEWsYDnLzXRD5dMRqLUZAOSX8NuJ24m3j2iUQjtstz/Jt0
LPwUNVjqUVw3zZceGh9hlZEZrwJ5RB1tWWHHO8QhPtIoWtMqUj0aIZju4wegxpWwQrP2pjb0OFMc
KmwXpRlMn/84NK13v43WbEBWbtwmDuX2gNJ2vt6mfgN+29gZIoiR8SFBND3CD8miBdP0iqeMeAQr
GpumI/UHFSBFZlGtYMW9zZbTyYKm30MYIpGMDcOALkWkBRSDYNnA3xLjWOjNjc9asOWMkCIK3LAx
TChDKLja2RM7pslmIkrN24PcF5xNlgk1p5CRkxnXbbTLdTeZkFaWSL5QPM7TLiVB9YIwGQnCYtRC
0Bz3LN95MUhVaPNqjYNiZXuHRwTwOScVnGYawYmLtmvL5YtdmAX+4ZoYTdJWp2KJKmtSv9KtZg8U
GdNoAmFVYLR+jgY4GNmsH7qyLb8iTLT0jq5+eZqStErPBYU33EamrXs3MUnYWqRmRQ5OPUhYQymv
Z4qblzafvC/EBfuIj5hWFO9Kf8PSuVnmcNN5mfkjbUzXjvJ8Mc43O2n0bec33f281raBdsNDwd4c
S/sqtoouVMaIKoyKXOC8rp3+W52W9Lk5saBs8og44whkXN2zHcAh4TFDkmvVpRCI38R4xza1TaGV
F2gcdU6i0dz+cw6owZ+CxmiGa7ZGeGJ0RPF3nBjl2Uqy6hIheIAeRObTPq/44/qoRfDWXjA3xfiT
LLVnHQwBxhcCE0iOEsNhgiSbi/B2crZoP0k/H35VidnPFNRF8kTG7nS/pt3ECaOd5KUd1vVP4iKz
2xedX7z6HNLdzuHDgoloc68lgiZ30YWulJwhKx6yW6WC7wYXA4UfrXfxE4y+fmm0m82BJBr+CRYX
jGbuh/W6aWb/hewX1DwwxnYLC7DlSJYt4f0q82p7zeituCtZomkbK3dSYZ7l9nCk8+wpNDK3/JGR
7crgHrlht1cgdbCe2dHT0U8+YtG62SrEJ4bBy0+g7S76eTWHwHDN2eY7UCJFZZQn3c7TPrJrzhZG
KnmJ2pIQQra9YfKYsUau4RhXdlIzbCCTc9kcqB+Lb23DrkwRh/RoNDVbP4LH6idy0/wOX+uAzjAz
K7FDER7fDexPaUiZL2nTsmb8YqIV/6rhbh5tBx5BcTpeVU1pPeSlper7Np9Honb8bFrPTG9avvRp
3xODunUWMUC6HOLD2lj5w6itHuRpXjGtrMYG2kjtQmjqZnqFt6NLEs4uUw3t4tK3TheZA1/NLhmy
hf3Rn7v6vFaLOWLHnZXng63a7A+2NfCfU+w8P3W2aRGStdaQaJDLNX/1GoQTByIypvh6osdB0MWk
+ocF3dxvRWvAq5bHMJc6AWuPVYqcbEUBg7xhMMrXuVvix5hK/xehUEeYdV1mxUZADbjDimM94wdB
6VFhD3pus4WDvBukf2jLuYBlxSFUnS3oOx/oVTSDjXOzRz5vYw6a5dbKsC9xIgaFaZYlChNAkiiO
sclQR7ruHdg01aaNK+Ay75DfRRkjJj3Ig5HjCXGN9WSubfa6eCh7w7J0qXJx/3Vt2BpefFfnCp0R
lT9FLrRrWuwbq3K+iMpEyDMSGnLXCzlsYevF4xxgf0PNpF2jeSzcbP3hjY784kBoGTsZb4aIUt+H
nGA2VJKFRVdRmpbCqu+lN3gPTG9sng3R2wiWmiYxQ/ZD4EOmw9VXWNJEja+5s17Ik0fwiRy3Ou8w
Xk07Se77EPJ7jMcYz/PFts0NGhEA1F99kSXPJmgaitp2qTKYWJZYYFqVWFEKTkfdJQI3xAFI4L/F
9ZqqCEXSBg3vevqAwp4/aaGtazj3YN8ojpHkB6NFTtou6Qb3ZshtsbBVl9IG+8vz750uskc/Lvw7
aEMQlzmON3EEuJYm8ByBtWXJFOX+ys72QtFAq2GisgyGBrNDgLEqfnVSoIp977e5ila0ED46r2G9
UJtTkXVhHE+Y3GjLbKemFFi2RNFh7WTlubfHvtNmUxm3877pky6Mxwlsj/wm86qfNvU1KdjFAgIu
MyYQ0ZbsvU5TzhDe3P2ZMfxdZW01mNHUGfDlmYergCfNggztoU3KYNpW8R0DIu94WYlE97JNPlqL
S1RLi+7SBBqjRAvmojEx3hS1fz8U8WYHNOspRUMsJR+EYYqvc2ZtX+NsGiWC8CPOTBjc+KLy3mrD
bQaHCTcmUMTHXMEVwg3M6K5adSKQz9JWB6vlymvsYt2N5ycIjl1ZUdknyh0YFuXreWGnh543+xWq
d1uKOd4jFFXJWSl7/17UKSkavg9jf2lNM2wGdHgfxWz7PRYLzvpzM1e+CPqBWcpD3Ql60QHafUez
WufYEPOmuTdXiSwAzViPiSY24LvwyI27dklXHXXGIlXobVigw8UYx5fJmsW8m8dO5ns/9Qu+qdR3
qLQQoG7I55IkjySQYPZrSQBmduMm5BRWDQZ4CrO1QHLht2Z2Qf6YX13PU+bd2VlRtpE1bSU2rQaN
3S2WH0jtEZ8CD6O1ql+yqGW/X9MtXqJ1AbLaJymFcSR5il20sYlTW+SwVDzYUgsJKmTGD1nrUku0
jL4QCD0nipCVb/V3WS8MVM/wfTw0w0rCS8sYgGsGIgzf0cwqSMimd65bG945tLZVIy32dE4Wo4ol
ylt2rkBApNzIWCJ5WUBSUeLNyLKjEv/QrybW69emlPmtQpVuHAWDYMegsS6NaKP/ePFE8weuC1YI
ekjFldsQNoNbGj+o+OYhpEWpKUGnzruV2mrlIVbe9iMRs3GNxXQyLjGTWb9mW1pHcKZEnsksoeQc
YDjd4EeN+hZzgSXR8FtjCs3OgIMQERBflLvkxn3K0IMibJTBC5sMw34c+w5auR0d6N3C6P3zVSTD
fJh53182TvDlTIFmnOegJ/eDNYEhkXE2XiGI4JRsUJ/cUB1wXJRG30zB1gNiHLys7QCwTNwEX8Ak
S0qQZjLRS9WFd+9UDWJYjpvkti1REgcTT/kbCvXp9tjoIcUxSvxgQjT9HT7J+GehQZDDyVroMNTi
lchEGKny7KcrH3Oi09VFn1UCV1Q5wbo70vDUzxKwjWRYU6ePqaoHOl/Db5/JGXJKQLa6/JnItkMF
ERdASri5S40mvdaPskEBwCaL/kLZZB4HWc9Q8oiveP3hr842UcdbaEFmoFobFQ5lIzppVT6oDC9D
CAvlvNpe595zBvXWvokTeG6WbrczhqSjxO+0pcPj7rzuzRxwZ5cvAzC27W0II1Ovuj1qUNcoXdrl
msql7p2zBEZ73aVKei3Rcq247idOzbOiaaxzD0zEDDwC5mnhm0XL2x4z4K8uNrZbB7foEMwIK8az
YQN/u8N7FpNtKtyGZ5Mqu9kxxWtwr7bBKfUTfYF4Ej7AKDSQNtDnOzlV7jBr+VzWmzKoAWmPfvpJ
PomA9guNYiwxTR10i2r8m8vUUB/Kxa9tNgkLaAydbQIIjwAoW7+iLp2Yt+FjXdpbGi9P0Iwrs2g/
dlwfswT+HW7A8ACiP4lrMAg5A4U8MXeXcrX9FuEPhLAyf4ixiYOxaMeDW8zLnRAlYa8iTnh1wxiV
xSgPH1/+1PB9vDyzWrHje8TYwoK99VrjYe0GZCtVgPWKdqhEyjyeGagELdyd+haOwg82WyWX3VIi
C/744qdTxRgwx9VNw4B1tJxjfsrbqzMnzLGh7uqgiDlyd52M+ZAqxgLuCrqKDFkTKFqCMxv+PKOj
wiO6K2rUJhQxAN6tM3z/5Bedes9Pf9FJxAqC57jtKl5H0ij2YSjMKE98M6RUemophdl44MI73Gi7
cpht8r289VDXIADmnCANX4Ec0JP4nzyp0wiAf34WQwyPqbfS+itZrF3YoUdFS1xXCXAr3rkEYUcJ
Gln0jdNEHz+F02yI49WOCR/uMd0UTcxJTIqeVc2Yd5QgyIG9V5W5FvI47FKUhYu9vDLo1/wkROe9
ZUjknnTs4xqU9kn0BQLJvil6eHjsgOadg8yEMleixR2M5Rz1nH/QNd7txnL+2/iH44hDB6Wxc1yB
XF+erECvwYGI/gW6jyA8LFfAv5n+WinOgnOQIKjtjx/t3zf69non62t1BMYUrTEe1sZMRzuv1yvX
vUSPYaEVb4eo9dr2wbfLZP/xlf9e2VyZ8BmbUGOXeVTHX/avyKd+tRuZKVY2E5KMiwRtKwevbs4/
vsrfS4erMCSQZYMjAxDn7VW4dGb5LV+0Ncvhwj5K37xKXkDKz19c9NafrJu/vwvSt9k+YI8hBHmb
by/nKT/2K8FK7QZOswFoOARx/Ia5Rp799xujc2MaOXQP+b7Hx/uvx4eVq+uWjLMhbs32nAoGLxb2
4SxE4IkruQPO/WTs+nuP0rMIYsIBjzXhNL1Q0mG31cg3r1Mx/4xXgC5/yI9IYpcWd6Q1ep/kjLy3
Qhid4GGE8Ih/Ok0Xn5kIoWBu2Y27kX7F33SvI+32U/0/LEVGEJEJL5XirZ08ywwxORUFz3Jr3Rat
8+CjOVraT67y3vMjrlwinmIKCpr4t29sdtHpFilXGVAIOFgL/e0sT81ut4CxwuCDhX28RN5bjL7h
ox6gLGM3O/nCnKazk9U7LhE5+fdzTTBIuCSJK3ZjSVHzyU5yGlJ03Ll8yzV4iorUiNMxJY0/ltTA
OI87mVQvGYQe+tAC6cqmr7y+Po4kFsP09PEtvrN9cTAQQibZKxn8Zr59plvsbZaNSDQgUwBHp3Tj
Q7+Ct1pVvm/L2AOFsNRBWQgeP7ndd94mIbCwzWQysbmok0JlMrMm9Vq+9D4evWcT43XOWSynM4aV
jfsEf/Tu41t952s4FmSMZrEkR9Lp1tLP/oDGroTLQh4a2SRb7kdhfTaV/J236JokujmSlCKin09u
i7iaJK+P31xsFnJB9V70+cHqe2nsZW2gRs5yY72V6H/TTza0d6/MQYCFjWGB5KW/fZUxuv9lYBpY
kHsjfTRmmDiKe74NQJJevrK3I3adsXLGn1z4nc+E6xlUF4Rdo287/rB/7aQdlncXhykPttDLRV8b
044kWHHvg6B8sqO9c4/E/1kMMOFTOY4Lf3uptjTMbbYr3Pl4/yLRIS1b7A7jbQaBdK+RKX8vpP9Z
XvE7N+gfs+GZH2SDoBgn7xTDNBnMEx9JJgnQMTrkSFhb4kNi4FL4z4vUR/PhM2WDsTeEYL69wRzT
OXgSNxgTCBT5AzqmubU/y3v7+1M4TlwwGLJqk/jmnEYCGpPHFI+WOTCCAIHbYi7Q86X59Ekp9s5V
jtl4/MPuSYT+yfY54lepatuHjHbRiGpZ26h1Uuc/f9ZU0XxyJhmKpkH62dsnthjptFC+I7JANFLd
doTrNFHTieGz7+ud22FjlqTZGxxyrIS3F4JRUkkNfhpsM8mkWWV2IYLFTxKH/94V/xkpSl4WI+Ip
f07uxqRgmZcakJPbLS7YPLN1l/XoP/SC63+Hw1qvz/91yRHGy7BGJOr2cbTKyb6RIesGP6BitixN
y5Z6eq/XZYk+vso7N+Z67IvK4HBz6PPePr2Z/NakK1pacb+FMixT94phMv3ec8c01Evy2XCe969H
C8AgU+q701T8yTRG1wXXQYIgevg/xonCrsYJTpvcyJv7cemsnx/f4jsLhFtkjBmnDJn/f7Xe5OPj
WuFBrmmd4dxtYBeaYfvv651MHoAx2zruuv5J/LbfO3jcMR0EY2nEd96C4anPi/WT6ZV/1wVAUTZH
ictZSQNw8u3GTkrc1DE+02K0HUptUllwzcxfkOz7B3/28OAWyQKF1w/V4ePH+M6bo9wiL9BmVqEE
S3m7UqbMyNqWgSVB46jkOxYg+zvWPNXvy4bYjsApkBTtP77k38cKgyl4lEcmh9Pz9NBOZ7P2Z6Zo
B7FVbwcbVdaPUsBIXgmT9vwuxsErg6ZNwXM/vvA7S8Yj1tPjA/T4/k6zZpl7SQFL3mAwkVZ1k9uq
Cnqt5/9cx3J7PrmXJoYrIr9Pzq9GL3j5PYRffunVB3yNMSFvonb5FMqysj9ZoO8tHY5m0MDjE0U0
9/b9jRYjsdCp0pd6S3Yg2wttXZkJUuljN78mj3C9tgHtDhbF9eN/f5wuj5FpIx7Lxz4urX9VIm4G
dp04Nup/xEx3ksynXUOm4ic96nsL1DXpiakhbVrVk5qZzCdtkTiPMtkp3KBHsPDDWkj1RH/bnuET
6c/+h7uilSbolraHrfrtXW3EqTRYBFmdqtFZhMtdO8i8CMn6ZDW+e2N0+cfig397J70+yVTIQklo
IMElxkPAZGAIk77xl/KsqGyjf9hw/nyGhL1z0eOQFPoeHiZH+MnBsJnIlPWGz2ZlYhscFRauFR18
Q65NUlXRx4/y70qOxUGHatOncipYJ3tLNRe4bInVwRI1YC4Ks21py+94v9x2wSG+zuZnXd0/c1He
4sHHkSl0Vh7Plerh5O0tlZ8mDtRE4PPZVbtsGozreSFBzM+G+iz2oI5k1vaHFGUkMwAF9FSQrC6E
YEVG3idL9539xif4hC3dctjbT8vLdEaZyXSoBm1Nl+wYpIuELyEp/uOn/P49/+syx9fwr+8wd4Zy
MmKm38TbtjhBNx7DtRgVqeywsvzh1q5ScW7M8GteSWKtLqGiCS73mMqTG5/MqXpvffHG/3+wAjvD
ydfaECYXu4pbTtCOhwq16m+rawskYUZyMfX0aB/f/HuPGPCbs4ST8zjU7e29K2djNgWxjIFrWy25
aziI3LWaP7mr9xayyyBxSTi+xbs83vW/njDKYFUuI30CEXrtc5wn8IitmbwwePuzUuDdG6LnOiaU
o+01Th4g6cgIBCQFR8cQ8SjuUARC1KSfFBzvXgVTCRsP2Af799sbwtcUa5OxqYwJTjJvT0yRGiM6
LRzQH7+f954c43s4WgHeAR9OyviO4t7D1MqFxGDsBcr0yG0m917jGP7yv1yK4Gf/WFgzA/ztPVX9
0g++4CXpZdC3XjykMJweMl7URHP+9X+4GNOugOAoseVpF06cTUo6NAXvBAGzH8eBwZcoxKNpKKv9
x5d6711RonEAEsfMCX9yX2iYlNNXQDeWZVf3RFl4N443eZ/sVce/5XTjJCTZPcJDnBCnWcx1OTlr
trHu6h7dZDCiFT1nc5yfUhCqvR5x+3x8W++tDMA+JIqoleCwTo4/a8A0XjlQZ+Rp1WG+YY/rcoaE
Udenn7ysv+8NtESxKDj4QDJO721W0i97NNVHN3V3SOP2vvG6C6RyzpnRZdMnN/bO1TxylxmfwMyX
o9zs7TqcR0swbRx63Z6Fc5FUvnhktBPWHTlud0T0xZ/Um3+vDxKsJYNzqCNMnK4n33Jm/B9n57Uc
t5Zt2V+pOO+oC29u3KoHuDTMpBeNXhAURcF7j6/vAZ3qbjGpYLa6qk5F6KTInRvYdq0159Ap2BdK
RO3k2J8raZmJucnj7eev67etQDlkGhPKIOf5vleCMOjTgjsTFW04sKpD2FxSwnmOqfSbZ7eehUi0
cDkg6Lx+/stCS7gedZRJXX0xzMO1JAVryQSq372aj/qjXAfZjz/uFkOQIJOMWz25l5NuKXrWxGHE
lQCHMQ7rufw9Low/ZFQTWOA+oLIssaCzeZweKWUBs4liGbjelQouui3eMUSX1cKhFAOBmsg7OzOb
P74t1nUN/CZ3So6YpwnBeqhQ4AwW9XxZ3R+MJQmOYj8q4x+v7kgqRANyucHqLpsnq7uZU+9DAUiK
M0ZXenmavy1rqVmjJ+cwWB86pCsSN3BD5IosQy8/mVQ4/TZCLyJElOo5fs5LofLSLvrj+DytcDXl
OLHCEujQ++FHISjV3gZ2ww0y3NpOCxMrnHEeU+U49BVle0lrUUSHTp7Jj9NlfTZP9rt+rssGN3JW
EDKO779Bxk1nFfxSvdRk1MrEjRId1FjL/3T/ZztZGVtszOzMLI3vmxGxh+/VNYyHLMx0LWV8Kygy
3n4+t9az9rsthYjnigtZc+HW+r/3jTRx0TZdq3/t0QhXpXCjx9tcNPxSkm2INxxwEH3BazgzJj9E
F9ZWERsR1lVXw6CTd0gtIW69k/516vdWZB7ywZPLwMn0xF2Wp887eNoUsWOR7AOQHCKuKKBPFo8Y
X4mF0lBUwfoUXuJ2Ejj9mA8XAn7rnqijUyOyF3mfN3o6Qn42So6fnKbMEeM0tJfgOqSN5RTZ+Hek
N+gDMm8xZ9P9vJXT3fnvVkzOvIqygvVO5htJ6BA7YLoWIXMaKSoR1lAsLkoOuvJzBRO/aWyFhaBD
I+MNIuNk1W/KEkyZtlYjRgFtjZV5y4bGjjl1wR8OfPr1rqmTga/pQWAsNU2hTRwRMeTBBnOVPz2y
ra0Q+YGNQVyNleRkXex7KaLyHndGFhltM5I1Jtm2GP7n7+jjSCA7iwqCdYpoE/GR9/MLxcGSaDri
xCCuKm6xbYTDYvanKy+Zn3etnMxiLiR4AkxcHjEEDWx8s57FVHr+vCcfBwDhCKxZgXOs2Sbj5K1M
mdDJ4YKVGtAi/bs04eeQIdBdfSWMc6ikn0P312WJAwaNESIgW0J+6ZRQN+KRoM4DWSyy6LjIcGYU
EGsb7aER8vqS4tvS7/S+32L+KjtTnMg7XHKzM2vjh3fHHRnmiUT1lrlqOE96nNc4rOeR8WTFKABq
bBadSU/PnaZ+2wgVHjxTMja6eNoIti/YCIfP6VznlqfUirYvYNVZmz96e2tFjMpFiBQKDcE/OVkr
+iybrEifRhsYXkTlcmV+wTcFCamaRGfueCc9+rspTrmgWslhgzN8P+SVwIjTgsOtreeIv1s66PaZ
IP3ZIvGzFVI/PzsDAvO0EmEpS2ykigilTSTjwIYi+qCIy7mE3Wn53t/NkF1Y4XtcV7WT54ZvzkD+
TKCMftCabTLV8wEXuf5S60NtE3FhRtk1aQgx0W+NKRAVhNJ9uNPwbXF4pecm+skk/Pl1dFIB6xTk
QPwhHmkWMhZ6WEWU85TZrZpmFxN2Bn6Mtu0MkPtnXdgvc/BnW5TJyQwckvecjd+/R1XNsX6eeY9R
0tz3iHuwzlI2S5BusSzeamXztY/Hr70EPkcN7gqtf5rIQM+c+uou3eFLfy5Osa6VJ1+IjdxkQ7dW
Vu5ptRASC1S5Jhb5otRYyluO/2u6L1qynNd4Zxapn8ZLLt/iCRe/LjFu1GeqlX7z8FeMrUipEgUT
mO+9fyBBs8g99p+DTWkYHr56WbrUD1duHSWZ+/l0/c0cetfU+lV+uWPV0ixH8zrsok4XdikD4sBh
tP/zmUorFnOUSrZ1L3zfSoOsNSgy5lC/hJEvW5PgVzJeU/8ffeFaJZECJAmhn4wjC8pChvUa46hM
kq+oottLYRD0289b+d3goNSDKUF8hNztyapDwUVYDTmq6jSWkg3I1shAESKFXqiG3UGscHWQ+6ra
K0MyfPnzptmjqCqj1uPjREFaXUhjjrRQITh3nCRtfIGLIOyQemvXOa5yWKfp+jVr/7nawI/DhMJ5
7luUK3GYZkl4/wKFkdSO0CT4d5hqfUzSotxGVnsu2/Lx0ZpkAHl1oilywTuN10diPehilc82srxb
UddeBtW8DxZ9P+DggmdrtzXU5s/KWlh8iEjKuAUQZpUp0T3ZFtEfjVy7ixnlKWYFT1aFMfi2kpRY
d7CYrSI8G9uQJAwWncnD569zHSnvlxlTYt+inoH0CyU1J01TPIOYLKVpU6cgW5mCxCurqPZgHSF2
6JpzkYf1931sTyUVQk0yxasnI3eWlkANZfxw2hG7A3nKk8csDAOfOusEcaNRbfEiPsf/+7iWrelA
SpQoK2XknEbLI1iDCKPxV8TQSHBSsRTcVG0tv8Jf68xa9tumuLMjAsXLkB37/SDFqG2B14jJDM6B
o8wGIqaiF1hxkftSskj6n53aoMyY7NUUVDBk11z9yY4tTGinTQ0Fhjbh3SE0+FtVKeC0Pxwka6U6
TbB6UqXIzfJ9p6yAgrMFDyqM8nKz9eYxSgo30yPtO9owEy+0KjnHGf7wHE+aPH2OGQJAE6KBg9Sz
ciU1fUsMqXPzOhvOdO7DsvKzDJ8SB05X5K31k30hWuZIxBIJL9G57nd4leQO2qDizLj42ApxDbLw
JDrZUvFuf/8IcRUdEqNGpWylrebV0bDg2KQvm89f1Ons4uzCrGJeMcplEyfS962gzJJgPlHp0geB
eDtZA9CksN/NijHYAIim26E8lx760CRPjIvLWra9Vm2f3vkyyVAmpUVIEbeN5E74l2uOVXbCtYSz
0pVldqtf3dx5n3d0ff2/LiMExWSOaWvZIY1SbPm+o9k09oOYAoLq/NjundErN8pRds+FNk4zmSwa
79s52XM4LfZ6ndFO5X59KFzYG/b3/fXL5535eR/5rDfK+95Mehuh/KMVeUNBgQ3Lw5MusXlx4Z84
mkfqzb5o7D32+fb8+Hnbp5fPDz1cB+4vhy+uz5narEgtYas6o0MRvP1qHI39n+6rp09ynfC/tDNl
BX4QBe2oN8GmRlb/QEHzPjgzLk5379NWTrYX5PhJJqy9WXzYIA7GgU7hVGfm8od70mkr65z4pS9K
3Ehqsr6vY+19S537N23z8nB3jpz5E+772bA4WXYpZM5mKaaZ2qPs1MF/wH7AbPNqcYwv+HfuzoyE
dSx/1tzJkmtBrGT5oLnR+Ybpq/1a2Psfzt2ZA4f0mwXj16l7ejnP26I1sAJde4UDlkOwyIEZ5Jiu
7r5snlv3C15B517YmeXiVADVmUplRWubg8vFjgkWe4+L/frlMrKvW/eFO4GN2eaZjeXc+zstrlcw
6ZCz9f3NzrfFFzcQsbzWjy7jXWBnm94+8/7Wvf6T9yefrCKpioYSeeHaycjJ+a9q4/jpYM525nGe
7s0nw/+0ZEcVQBFFZC7ttaLdHgKkEGXT74fUONenc2PlZNEwjaQ1i3WimdpTH2xjvJIrGdhZkWJF
ci7h/DPO9tkDPFk8ElOQNQzH/n6A2RWcBtfwYcA5X2I3dn8gumchFu0f53r58/z5WcMn68kY5rAE
ahpW7uR9+1Be1nvlW3BNuBHb7eplvi/28ZVyrd2fGTHnHu/JAhN2U6yX64hRGDM4LzA+hy2nPCew
DafyCi90Tcd0zpVsfwi2nA6gk5Vmlos0a9eJQQLSj7eSe587i/0W2BWPt/Rl++w+/rsFgIQgRfyr
Wo467vcrdpuaeSGuQxYIsScxPxTX4uSgOtZF7oDwu2mvcbTeNBv1YO3OPOXfrau/tn3ylPGTmTMS
JJxV3NHTHzI/8kd/dlO/3cnbczGz371S8gkkLSiqIyl+ciFIMKpO5qZq7Qb3d1FCfYs9lTq/9UXj
JsvN5107XQg49hP3JNihKBT5U7Tw/qnqXSwHUaYujqB0io8/Eq7KUhPDWJuXM2uOerK40RSVnST6
0SCZBr5Y75vKTFmf5AFyVoBK/aK0ioJ6YCU7s4aePr21FZUMFreBVS17GldRoVTDg8TuqEOVe4Xp
pLFvhqx1xFnOr5Iqz78gZZKu//gpEsHhWsWhnSSovo6fX04TJUYJTVvBagQ4WXn4srKmql1+g119
dm4srkvYrysNHeQOR+CGQnwN+dXJPIDG0yyWIcyOUQyF5eB90X7B/A0PpUYrlfQ+k4YOw9fcqEab
yHYr2Hgj5tdZMgcPWld0JQYCwzDs6lyXb6gmqWEMNXFl2pUIN+nz5/Lh8E3OldyYLhFqoi6M3NX7
B6MC0Sg6wwBiKQ0DzBEhC2dWQzxrI3dq4bxiA60NU+JDOB1eGjKPr2FrhaYrkR1c/KRS9HMK99Pz
5fqVFMYH6S2sXuEYvf9KAiZNMZT4yQGxkGI0rMg2MIr8mcA/ZgRjNZj7uZLZduNhOnO0/TjZFF4a
5WnEg4nQKye7E06uwjijDnGazvxaU7zxpcN86ArHzXNVor9paVXS6KThiSpQy/O+k2G7Iu8secFO
L9EppUDr5JZzglsoeaq3z1/yx3lNCJOYF7YBaDXE05R8aIhTXmJl5RhY4XhdMwF4qsMz6ZMPlxxe
G6pKhZJMEshsAWuPf5liIckJJVn6wQmEKLAniKJ2koeKzYDK93G/lJ6RBZkni4l6JJufvWn5LJ1Z
wT5OPb4DdTerWokys9NI27wMY1jWzC4TL2fdC8tAuFNTkZpAq8MLZ4d9MVYuf/x013UMgQ+lPhKR
+vf9zrUoV8osQGjfljjgzGrq57mhbP+8FYqb12QBNQcoZd+3Eo4Duak5GbB5geeJExIuw8C0//j5
qaJCRyQia+Qqf77jX95hOiup0VEY4sRjVRwztZXcWMB9ZsQ91M37KfD/tFdrzQYVlWRAGDnqyZiR
Z7HNYNHiD7/E4T4phWUXwGQ5c0n4uKCYsoZmk06RcvtQdIjql5TebLYOfNjCFUX8bzJM2reiqQme
mWsjzrBTO+wCof1PSdZ/vU7/Hb6V138v++2//4c/v5aYPa1lYyd//Pcxfm149z+6/1l/7P/8tfc/
9O+r4a3p+ubtH8eXqv2H3xffX7q4LE5/5t2voKX/fBP3pXt59wev6OJuvunfmvn2re2z7mdzfOf1
b/6/fviPt5+/5X6u3v7112vZF93620K+1l//+Wj3/V9//ZT5/tevv/8/H16+5Pzc9UvzEvYv84cf
eXtpu3/9JWjqP1EU4qZGUSjFSfzz1z/Gt58f6fI/der6ySiRaCYwut7uirLpIn5Msv6JUoNMosru
9fPDv/7BBPv5mWz8k3ouJgr/4f9ZY//631/v3Sv7v6/wH0WfX5cx2LJ//XWyVBOTVTkLkeYm1Kyv
VX3vpx60YFMe9TD1lDC7KyQZUrCSry6+oXFm+v2+JcqKyIqsXgInJwd1SHVJUJPUS415vqx6Ubse
l1T1ygltw+cz73dNrYVMVCMgCaCW/n2nZHJ/nYwPqydG0nXETQEOj3ZbN8EZgerJivzz4bGTcn4l
UUdNwsm6ZVlajUuJlXgpYK3MAbCJHbUcQfwzOwx6kjB9/LxjJ8fLvxtEi4WRBkU4H4rcMcpTYzWJ
U1AQTXaFsfLXZEyao0CaD3guVmkaRo1nFhhOS2s/fjn0qRrVOCS1uf2QDKBW8WSQBHlbC1arRB6Z
BOMaoUX2VlRz4FG5EG2VKDLvhgnDwTnFyErp2mob47C1x6bMuAyMXnO1RslcrUrzR2uFyuB4Oe4H
6oyvFzDrWLs22iGa+2ZniUKFB7Zu3CUD8Ba4BLHdti0FQEtukV1io+8uqiEz9/pUps+ZrOUertcW
dos1kUHsf6vOFYcmgPOUTdJTsAygrVj2n1GT5JtIETowmSPAUDID5msgBupXDChbqpqWpgKIkk4h
5hDdfDCCvHsxyux7hDuhw7ZyOcBTuYhla3BqHF0ld1G6hOdhGBgJArCtc2W6MJsm25pSpttpFwuP
khqZl5pRj56UD52vU9gUO1NrTA+FobWbmBUX7bQp20DA4x3Kkm6L296LWNZc6+qxwNSMtN2DqJfS
S9On0l3VhbCQxCntQAzM8yuFOGVmiyNO5Is29hsBrkRoY0k2YPjagyiwYhDdcMCT/krDq7CzOW9n
3zoon07Q6fUhyrQycdpeTN00F5onrirpLTir8d6IKjiG2P24srCAcGoK+Zu+KAIWqDj8QhSDYb1g
mXzAV990MWQC4Dma/Wuoz4CQokC6F5SqF2yzDMiMzF2eHLDDSLcknYNdE5uiJy810GzkNHuEE2Cx
EdheAwEMdhL2gWQb+JfbPhcFyUlyULRNOWuULCSqDnd0AnGQycO+Gtrubs61Gu5qjgconmC5sccM
MnoOcauQbHJppYPqDKZolE6+sojKHiVz8SKHLTjhskvk1yGQMLpK87bfjoHZwX7rGt3O5MbcSjGs
X7tum9mjTkVy1byEYljGVzEwydapl/57xxKwzyeLojVRH1EKo+CVbjuxa956duOLJAj1nS7ycHHN
IliBr3nkiCk4LruogTJWMuUQSdZBPACzstMH0FOxPGAObgmR4So9iR6Ql1TK5PHiKvMwbi2S5g8d
LNNruQKLGoUQdYOyCh7xN0kcSU70J9SF4t6kmv1BE4fFtOs6+zoLpuHVpVFtksV8AyhV+ADdjSep
1CVX07v5PobyfFsMmn7QB9X6EsB4J5aqm5s2ROtkdVFxFJl9E/QzSfyiIMi66pUquAS2ZiZ2txTw
UgJNdNMSi9WY48TVhBm8s0BxuLBiGPeC1rZPxFKN7gYRIuQwga/RvgqRinJcnq082ZLFFkt/BGMi
usZiYXyIHBqm1y3e3kq9CQe5rrfmhNj2ZhBlLnJ1L9Ti98LKRvz4h6EPNvisIFMNNBPHcBQNZXmM
xDbYpkprJV/SlFgEpYWZ+B2TXqhYIJjCGcarJGJrh79seGQZ5nkv4ZSaDhwF9esCUbVzJxloiV+k
eQ/4LkAotddB2La2HprXYpdvjQQ9wwbbhRA7MrwrRnexZgGEuMaXfTGNub+Ph1JNXXxnUsOjelA9
mubSInSdEQPsI20Myn0BYOkR3L06bDgwTy8gVjTI5OpqUFzL7fTai5CANxTbKQ9jH1jGPjWi7kde
tfOdNOeRAh0HWLVT5IAMHCOXl2jXCEKqurkBh+YCo3/SoJwIslvUUaYtxMGXOEibjVhhFkO9huAE
bXfQxMZy55B66qY1ApeC5wAucAChwjKo4SnHfWhGPiRGBlzB3R5fxQYwX5L8UKMZr8MqgpBYW1Xm
MJwm/mJlGrYqlN0m1JR9U2DImfaWeAF2jfWC57GjyuUNK8nhUMM0uO6qmPBT1mvAijR5W3J1tRn8
dynDqwQTOYZSuhVpbyNNIJ67yLpv+/aq0fUtJbBmRVum6OfoIqtQ38sGUnOzwBtnhXReyer80K/P
aIk27ECeWTcXBpAFHVVhXhkX2ZQ9QKZ80so63kzB/KrV0otCwWiCub7UDAdJr76YGEd8YR/a1DOi
Gz3MdnoDtzSrkSr2I/oLOHswlsielkUJoV6DCqIvD+nMtLGDMMRIaYEF3BzKND2yS246q/nRltKm
VNQrVYUQCbcTut5NoWCBQVXSZtSVTQy742vP2mDnUdC6XIl3xrAyYItWvRyK4Eekjvdx010ZEoPE
Km4QxeHBg8kRRqePq7m/AzIa39suyP2wbW/MinE0LFtDrC+iDArwCuxZkuh1Ei2n6mf8Ft76Ck/c
WrPcaMkeyqqCeagNLJkZt7U0zjChVHDmKA6aNj3HugFTTHOGlrBLybqbSh5u2rbadS8NLvnqIh2i
dL7CUW3fwFQAkiJx3sSvXO1qv21Gz0iMq64dURuJ+mVYyuz7Sn/UuJzeYQTiEXrbwNG7z8MR8orW
lEdMj7c5Hn088XyrAaydK2oZjGx+DjQB4Lue7cex81TcJG1ZYgwHpSBjgGmV7lgK6qafamrTEF7b
cwF9WhqbTVJit8+9eLZlC5sOMxNsbuUbJPwrU625hotRP0qrZq1S1OYKI9Rr/D2wW4e5UR6yBeNS
GbCQP/TxXo0Hy4U80VFvnN3HGkdDMS2OeiOEoAcLv1/inbiYF1obvWRl+h3dQn0bqaE3Gzj7IfXZ
J3rIjFJwodTjOys3LzDmUq4SoluOOQrWlgbofIIJSzC7VYMnkdEJjS9M5iPFv29qVXJAoa7a6UsM
EOaoz5ylHQfoz5JxIxtJdRmLSe5mWUm1oNhcVhVOP5Ml9DdiV1k7q9SewN7xyNr5wjKSwNczcVej
b9uEVdfdDriD+VSYjn4uBFtrkccXmcISuLCLse/n8TqIi+0sEkVQGxmYqKDtasiD23hcdk3YIpw2
UMCz12/xIF6h0tJxWPSbYhrTbSNTwWipSfKciqYTCdVlRs3WU8QNyRlXkEffyps5GG8LMF9u18dP
gJNbjPOip1mnxZEGnMmcbtohfiil8RYoxAV4YOznwYoxuINNNcq44RrCcTQsTOD1jnrRLrqbZhHS
67ADzXRjKfO+j9sDsdUJTya9mVwrKsZNXZpHeNmLZ4r516wOL3QgLuU0XpW1VvhzTx2iNt1Xs/Qj
jcetodS3iOUesky/VTTlEhfog5FF16nVD/6w9B6ATxEb2l6hTmZ61cXYnWfBU1NzZ3XNth2TzVKr
B4HpSlEl8Lg2PcLLu8zAjfimGV+Wg/RNmXIXY97N0CWwSrGFxPPU/Cqp9W04S7lDdc5Vkq4es4qP
wdRVg2m5I0LKlqJFOGDXet8t4reCzABe7uQBBRSgZVYKDNkx2rfKTKCXjofmqsSaJhiSWdHYEebz
DnzPhn1pOdSTdFgS5nrbNKyFRGHtONaUW6PuLiU+tE21l7ZdCkNzavB9ryqFiuGqN2yrkr8IrbQr
SrPyxGYBQy0OMMJHVXaERv4umrzEFDyWJRDuxgTitYIG72thr++Tn0CLqP2CuvQOb0iM42OkODLR
VbvF8wF5CZHmG62pF4fSMgugDBFKiI/Uf5jD60A8zSmG6ogXnbDHDtpbmNoMFeupzYqvU0NhfZss
d8uUEaxWGtFODTantltqv8I+2e+G7FHrBgqZy/F5zqVjnrHfGLrEs61Wbr3cSlvAFKWLv33yXR6M
b3KXbeZWuJib8iXA88Kb5OCKZcqjzgjPizDr/Epf0eq6RDQ60kO/gVRk1+Fw15QGm0ul7+g/XdGL
yySu3rBZuTDFANmJPs2OCIcNFFiAmV6YRhcTMM+jmFgwcwFA2p2ctRfB0Kp+2U3Cbsn6NsGoriy2
OqWRm3LRE4gpYpVwZg1rGEoKIJByfsuXvnLTDLJ3oQB2wsyi8OSsrjdd0MOwpegXSVsrTg9LNuPm
BfHxFa/9FJRNc9m2CakRwJF3S58rNu7+uMlHgXyAccRFRESl8CAWBrShnPOxmLfjt6KRzdCR80jy
CEWadzH6A7cEXeisc5FRF4aQliy9fJOmaDkIVazB4tCsH0YYDZsOmgPY+zyp3DlOK8eM0s7yzNZa
nHDIotuItNBLKmbTtlGV4wJwxR9FM73MZjl+SxC4dK6CY85XQbcEp/9JMZE4VpPeCdLObmtrV5jR
RL6xFWEt9hJc9GSSzQ08OC5NoZTLhyiYEgj0Uuyo1F27RdyhmTX1wddHbbrETqK7A0GqXSmoUY5N
aj2XC4DWuBNhSmboRdHCdFxv9BDuTsoYLa2uPAAqsDbI3dID1DX9rpkB6YlKr11CrsTUWs6g2dVN
7VZCDRtrdaYuUE48gKmB76JGPZeouWqP+jgYF20stVQGmW1wAxcqhx1cCqBnYvgwQ90/xnMkX4Di
lW4IDlSJbUVKeoQqG98LK+nGDkRQVA40mtRnxBqvq3LXg2lvPk6Mwh+G0TfekIzyNwoMs4OYQuvt
4cVfRHkTp2SNKKGEqxK1gM1D6oLhm5nVPh3HcCOHg7GF9N4dtaDLvCwW3/q2NnycsDtXXdk4CfyV
q9qS6rtxkQV3bkeOZ7m0i7QF5Mtgfh9wEIYQwD7ULhYvepIbNxKrcr7QwqW/bbR8jWoYKBU2bSJT
tDetb2ofq9iVh0ywiFOTfI0zeDLPBzFHwWb+KNpZMUuPQkdBuzYIvs79UVTrWBrdWl9S7ADyDqUZ
VHId5pFXzylQ5wweY+5NmZGVRLwE6dg2WqBeQ5qUHjs1n1UKMBNFJXFXhre5Oh9QMLG45mO7EyNq
wm3sDtNNJ9fmYzFrCpetmPJaPHiRL+ulp/PtOYhGig/EVPYlYM2HypQjD2+u1jWnQcTIpu49zcxI
X9doxPpc13xkjuN26EWOJ8vgNQoAd36HWxIg99O8MAjBJPjnm0rnEic0D2S2TOBCwXVN6o4KVYuK
s9maNiUb/+IkCYX+o8HrSqthQ1enPQqEasOV/24eUNPwgs1dMMe6PeAukHRjeEza6Rl7+Dc9nqhN
wwvXHpRO8AY4bfuoCjZqs9yaKZccDLP2YZWP1AaGwwHbejgsi6T5E5R6CFN9v+/SuDlWnTluAD5n
F9GsZvs4qSVOmIryFFj668R8xnRPk11VjAu/zPTei4N+9spCvQ9kDsGz1vp9nIAMQ77V4SsGTcbo
Av2iA6aEpkoYjg25TR/1c7ODFaGTsA5k9splEi773NNHU/Knjvpgo5pTm8zoN6uJGHnqJDo5OTl/
lmom1gw3w4Gqc4Nu46LRZt0DhHrg+2iONluy2zCOaru0EE1UJgyguDQOTGU0VY2hwCCVePDQva+a
qrqc4tLaRbrY+aE6WfvaGiWKz7s5eWxBSykYQoXjrm+ybxVgAFfPutSj8HPwWjMtN9Ncq57ahhr+
8gpgzLF9ieel8COzKJ0yNgU/CsJ4Fy1mfVWX/W0ShkC7mvAB6314XAiJvaaev+ISqZLCHQIvRxKx
Zb4b23DSZ0+GImNbg+iXOWGIoZCUpzkvaj8Y8MmfiBPYo6lcEuqcL2sitS63ytzlitFfaOm0OEqb
ChyJNA2zeRm/dU4cTi4xMEMRdkNTgybADjy44KL2Isrpj0YvLiKTpXlc8uwymWbzGFvBlalRYqQ1
8vCsWEKyQ+CKHghTrh+SKoPDA6RefNEGVsEsD2+qTowPplCwqC2K5Q9iEm1NROPPEgvzDiQVlOCi
No4s8Ymj1Wa7ouEyj42gBwVoZM6UxLI3N4a2E1v88TNZmp4Wwqteq5vzgTg4pQAThvgGSKtvQhCM
Nzh8aVBNLC15JkmeehgGBPDhW8q9qmnxarlTV8A3/7LPo3wvi7Phi00n3sJESiA+NELthLkgfjHr
ns1SUODu5EV/VxSCcsFdvPLKxqgfQyEE7E0i+JiMhbXD6B7PVHVJCGwmFUxyObGqyK5yM7gU9Amg
TV0/zH267OYgVZwBFSJMmqZyKefFD33MXuRYYh8uobj0ef0AzfNSCivxKixbkXXJ4lRGIXQClFkZ
s9hNZ8t4kBMwHjGuTZvJaoQ9Kc9spUDkBCHKL2lFmH1xpTIoI8MJklLlsIjN8QjoDHKGAvlUW54Y
Dsm2BVvvwc+UAXuXlmTLA0fQiOlhawMjReWg3Epfc7Ust0oHfSNRhNpmPl3rExBNOAWm36fE6xMJ
ywfLrPRraLz5pdoolw14BQpADTKQFl4UOwFUXJdJXyQzRqFXRFzkS43z31xr8LZQgk8MCbOxRFuB
saZ0+kMtKC3wbKqR8sVfuCXikLmz+gJQb/VsJOY2CZRrZTa/5tPwjaOUxhE3GTb1aHZXkTp9V6tF
9RO1zSG8IeMc2vZbFI5ul1bzro4FLnm12O2kZtSumXPNcSnT7tCwxW/zRGrdKs7mbVSHk6dXSuqH
sSGI16lcpntgSEctnh+Ven4R4NFyYxvnO0jT7a06EuCouzCcnazJdU/u5KsK7FVoq9NoomFGNK3G
40Uv96NfaIX1GLTz9KgpK0dYMYVj2XN4zmIM+rGrsUP0IE6mTnf6YD5gWXxRSmnmZ3kKtEBjh2tC
fJ2m+rnQZ1wAg3FTDdPeMKIthwaXgO5hxpDkaz2zj6aR6HKf2g5Gfzc2sddBK87T5VavssohAu9r
CaGQWCyP5jLInH0LV9GSDk5cHN+MTesSAHcbfqjUGItJX+/GIt4Zkwb4w3qyGvEiGTWnUlFbhMk+
rNWtueT3E8bYfhbngL76bV+yXlrxTSv090NUQY7tnaY0t8RU/WjKvZ5wiJUP+7CN3SzS/TGQ3joS
BK1kuFgeXhcYyn1F8eU2o+RmEpstXtquXAteCf4LRunymBj5dkERqUWakw2zV3FQzzLhoqmZvYV1
gWGFn2Or5hB18CdoR4yMa6wqfEvLH6ociHbcPM8Ix1qiMeN6tVnCfVhQyalVfop9sAoR+XnIdb9J
5Tu9piS9AUamiLK1ny39SwAEEc2Ul6k9o2hxrbT25xTn0ISKB4PIvy6zvyHKGgm/22H+PVeq+hJ7
snY7yqXLrrEf5bF6GhVln2uY0gzjTo3Y1eNg2oWh4kalastqyhGhGA5dWWy4mDJWA+VQdCOkxIj0
f+sMfNM0LJ+rpHHDJHHYP9y8qK7Jhj5BWAJuFbJpi/oh14pbMAtMahGIo1GsrIrON0qJrIDEy+id
xNAPk4Ezmj44xDyu8SdVnBAWZhaRN+oADCJcOvAojxb4165rOGW8KiOMpjj2pzi9Vkf1ok761G2z
9l4PsuvZjIguT/wSos9cdix58PswPIQIFpwmzu/AVRyzmegXO7oCwWnB1tyd0IPZxajchBGQk8X6
Oucg4Zl8IZsH8VFhO8mJpyiL/L/YO7Pdtp007d/KXEAz4FJkkYefREle4t1x7JwQzsZ9Z3G7+u9H
Jz1tKW4LaWAOBpg56QHyT0ossqreet5nWTvOSFJ6e9G6FfuFe6Gp6jxra1LGWMtaeVoES2Y8a8wb
afytqoH8UE75myoLP6LV+zK06noKi5gWQndmJvM6IuDuFmAdvVSV+WWguo1jOxdKiZGAmgXAhAFR
lP14Y6UmsLZNcNzcJdcc+DeZ0100lJSzngIgmEBrPH3ajxT7XnfeF9FtHVdq1cj+vMqIbFMAsdmg
77Ae31bCOB9zVayxzS7WwE7XhZ1/FFaerZ1wuO3t6S7KoMcm5nms9H5dWO2wUVaTrTqP3ZRIygIF
pKW2XayfxBEpZ1i2nHG33TiJ+GK5gQsioZ5KoR4awdaJVdXsp608F+Yk/TBrvuuD4nRRP8doPG2w
fhJEu4xF/NRH8oaO0SfTLohfm9SXzOrPl0zFU3oR94Jdq6I3SI/zovOir1M/nUW9tw0S53rykpPQ
Rbw70+wxYi/ym8DD87y5HWxABXPw4rURj+e1ME7tNN8Fnv3JnbUr6DztCvoHKWehuMOjDFFN061F
mF0Mff4jKa0V0Wi7atSuyKJ69tpeW4O7kIjExW+5yuGxczZo5RV3E9/S03M7i84Db7xNnfpWYaK5
JjjvrKjaS86/L2XsiTWcuE9ZGI273Oyon3DqDOkKrvO5uJJN+rExVboLtPkzHWzydcbz3FNXWUTi
eIfg7KM76/GdEXIP11QyXs4zXbnBLUMqjd4kVCnO79MEIhneFtom1bVwWuFHzrWLiKlTSa7WytDT
6eNg6P2KZMvLqom7E5fACa6idXbaTrXchaNwLzP2kJOulsanaekL6iE5EQUpdNNKmh1EllHUa1MV
AD5uU0Q7nEisR+ipCTFE0pvPY90yLnDQ69ZpB4lnS7RQtIH+uJRArrOlkUwTuc7Sk7TLort8DpKv
EO6Sa0LpQX1Sj+weawh0X8WxedtP6E8tGRHHN8VeeJIHqf6j7xE3rjSDVOLaC+JkHQZztcVt42sW
jUFzEsT4ZK/KJFRP2lCjNBeE3l0btaqG9YhlKoeVmZon/NtfVRaY6yAvmpua7uEJMW3yzoq9+TMJ
IO5VlffupebVRrkGN2o2XhzOftsLfRM12XgNdGg9wT3TvwwgySflkHlLOHJQbZ1aD9YJbbhsE2ON
TJeny7eYCgy3NW9mQzZmugmqlqLK5Awr2jB+9mq8aqJ2Vr6z8JHoqlvU4xO7T9KN57YiNpp2gklh
F3i3doDJ4woq07TJKC5icoFMqLqgJGzs/XAhMOK/cCfb4R0V5vCQFcGIZqyXZ709uM9R7nE+m6Cg
BOgKkglV7w9YD37SVZesBiv8EaacAuU0kRzXDRwAWGBWJ61ZqDNXcSca4vZ7EkVfZGd3VzHoAZly
aX2vclJPVwJ3jY/emJan06zSu8YGWK2GGFAGXNWfG8NYy9ImrZ5WCu71HjORhTQlAVBtOX8t6A0u
8c/ecDpqbbarWiIaOx1bE+nW1XldNhhoAZNtsI7xRWlclmDu2xHY7dbT5/Q87uwdxIQbWkPWbZTP
1MF1w3+uw+rxR7coIONq9eexHefTjHSujdl2RetTw/YbO8wA1OOp3xBdBWxmATX1cA+v6zhwL4JS
apdTGZXOSvZjWSHsHUEuyj67IiKGlllBApNoxoGzYwiW0wTGxWqoQnUZt6RwK9tIzoNIJDd6Kb/g
/VBvwX/abZg62Y7ayVtr0s7jlV5ysKuw6y71XpYEM2IHRdyHh3c46anendelKLVbVbbfZ7KYGvK3
m3xLMJ26cis957rmFJGvkPrvetJsKfop37jiS7GbRduQWEp+G4VeFLLRwJMTF8Qii7PWDbszkVb4
yZT17AB0RFXab/NxTJDvspf4RHQFSwJ7I+6NKjQr3x5JfKdjCALQhbN3leeK6Jpq0iYqxm66HFNF
V8sIu0ejNfKTtI8j37MHiL5dZ1/ENOr4NzXnsgpa6dtaAkppT9iGumThrf5B0m9nV5jcbHrPnCK+
5VCHhduGAVcJCJDGo+ckTvRoSUmM8BjR2fKlM+rW6T+6yKiNmlbkJuwhWNHecEOD3lhX65dOLdtu
9480T5PWsQAqKgIuDWTKjLVGxaDgAVdT9BDiG/077eT/2Hmv2Xkwu/49Oe//5T+a+Ntz8V93z3mJ
pPIX4e+F1cff+83QMxz3A3oHhKAUunCbFuPQ3ww9Ik0+6C6sJwwfFgqs8Zqhxx8R6LL4BuJzjIcb
f+2fDD1DfKAbuaQeoWpFCoA7418w9PZJZohNFodoDjKbkSRL5IA313Re3Qu7l3fmbJg+TRwHG0b0
sLQO9dMg6dojFP8Xm8p/sb14TniKWNFAKMVHDbLXgQwM9MCr87ns76U3QdzGcJhl2hiRezZ7rfJd
mjEf7ToNt3otLNLQRUjki9YXiKzD6AzHD3qHKgbPsGBZnVqxNcEWU0+5a3M5kYYhbhsxZQRCWuku
DAztSktkr22sNo9PIQEnz6TWhDqnT6H7SzeOnpUozuwy2hrBg1TuKFd6PZubaqzzp1ffx2925L9n
Q/56dFsnywnTHxufiANVsGEGxCTC1brncCaiAQDVV5P1yEFiH2FD7jP5lpHwFySeAVowgm4ca/cp
ih5xxA1IQX5fyLi7jLOQwqmODD+QHVW0CKvyXOGsfISSfMBj/zWsDV9+EYpAtpYHTD64euVYcGG9
b2rL2Jqxkn4G78AXFsZoeFimtFaWtnoXfSzk+I2r63j//hS/iBb3Py8iIuDYcAhCZGTN7T85sOHU
CDPP7y2S3S7DuoFi4RL4BBZ/SVOLbFQrHTYVu+g20ucbPWoV6Agfop6mkEdb29zQOhx2+FymT6ko
m9UkZHyamN585nhPQUq8ahsNoKnNZB4hqu8TSyHymkvShXAh/CFWYlHu/3ZaBvBmvFi7S/TPjkn4
uXZmpsc+jcMFvwyC0RoDLLzLPxZ8H8K2jMNUu3OifOfEP7q82rEL7Mbf1h3/EydE9aO4g7H2o4PA
/b+Ctc2b+fcHw53CqRH+9t6RsHgd/JO1bX3wOA9g2bqIPTgBIMT+PhNs9wM2GdhyWMgwlvOCFfSb
te180PmoDf5rclBIgVjW9O8jwfjgWngdL4ztJVsJ66C/OBDwkOEze7WEHOycDMeEQm2jLuDoOdg8
aFzjR8rBRgMVpi2KVvoaW9dMWAtwC+BlwUGtrpxSh/yIsGH4nDsFhX0YDCZx25gynYjECB+i1CXZ
vo1b7n2pyFIq/tHIEXjA+4NG6NTFJrG7eJv0UW7T48+0bdHUNDJRFSRfYKFhXppnUhGXK9sYlaDM
9dEPBjs/n/CzfBajIoXa9qac2/sMcWmVYp0v/TYICIu24J73ay8JIhO1k6quvMnVyzXx0qXYYDXR
7AqlDc2qpP0MNm7OXe13juQWO2s5MFTmNuKr2/cjqshyjoytwpi+Og1bCe2017GJXXdFMac3Iohn
bwV1dso3rttmHm3sxANIsujWrZYkmW+D60YPhTYMqKxJUIJaEI3ejSDr/SchqOGnwB7aT41V8jie
G1qfG4JEbs3RhMtQd7R9lGXmBB+7GrxNLQ2Kq6RwGwKzmx7TZLfLo2xtjtT1p1hrjM+NlySfS6j/
X4gPpBDsk2h01prnVLVPwy1WfgWwVPqpNcOrmrTmwpsHk+MtDG4Hc5Sfy1ARpxbB47iH90TDRG9j
dV9Acmx8KgiXVkrY0MPtXO8xzvT+JuvMeqmp+3xXVTQ4T2AHhttwTKoKfoapFpFinMN1os/rBzip
jpsZLUN9IdAVz+vYauCNoYwT2moUVnPnGm1Nv5ZD/zlIXLP9aCad5gC7hPyD4eCJn0ky9HAzx8K1
YAviDLtJJMCSX7e0sWBSaJXAR6sRI8Y9YXFjGUF50vMy8zV0fkjOZMXQuWsKKdM1hNH4hx6W8SMp
i2Gy466YV+vZCSGQmFnE2UFeQKKIvCq4L7VtX6Xr2RLg/XpWOMGWdbRQGxpDBT5e4PB+52625XnU
lMolAdtIoufCUFp8hjpk/AlDCD5EpcmwoSs+F/kNYcKVtu2dzLuZ6qYbV6T2Gj50gOZxzLosPIMy
rSenTtAEdx0R2wsxb6TX/MkV3Hu+tl7pJOeTOfd3RjX0dHCFbRFPETvwugwoauNJ3WjBncpTeo5K
K5Cl6iKTmOVmdVbdas6cUxQMWuHWa92J5+Ekss3wsg9quEqcVBBORZtJ0DkjsZKPwLDDhVGaUvmD
rkcp15guB21WQPAbrwrn7jqAae/4lW0CnSY6gNO8Fs4ouYiVEenacUtratvVyVzviikx0OaHtlWe
6FrpgMfnBehhbNgwL/qUbmxbZvDsAq0G3iwW37KNbVaVzStq6YMQ56TfGGVU32EankabOhV2d6rZ
I5gq9BC56riZf4d5Jyw/8VLtORuK9IrOC+zCMuddMJmJ9UyXvv8yVBGXs3AMh0tp9vBvxiCCYDV7
C06Pl3eyIqxh1lZViA2hj8dAxf9v1tVTYxkzWJLbOk8BVrPgyvQUn7FXCB51ExSiNkT5MxsdZa2q
xCZzwXQw892UXQmgWTuZNa5aT0Yf7axqmnPXCtLviLEKZi+Zhys411DIx9DJnctaxIa5Kgu8mtBk
ze5Xu8hIM7dC6U7ros2y5DR0LXVTe04677wEw521Zcd1sc7jqIvgnsF4WWv0QO/p/WV0VIV1nnaD
Mft9L9N5NS6hEbt2jjMaYHFI/ucUyfbUm72M3Puyyi9ts6yar1mdL1lSYWSKDaJW2a0iia5hUwv6
6UOqGrmhHKTyZnNDE0fO28qYm+YLptr8t65oam096aMWbyZ7uEgdJxerBCb4yajsENDYDaJwjWyu
+gKC039RZTHqK2duoPBlWFp/DaBXK19PbKAqACs8wUY37/O1V5gWbtBJPdU7FBO0yZsSNqVJSs0P
ejfz92LS9CtUSMueA3ow+ROkar78ERLiSoVZkK5UH7f43ExyBK0AIChICGqNn/YARr1W+WDbPtTo
6KbzJvtLnAU0ol3rLJM08b06bchlTvJpO0yjA7qBMfu96GK8m1XriDtocVV/ohNs3AEGleor8aRm
BCVJ877GQwcwHYjITNZePGNMr1HkJ6vZyQMN3LB2T030BPA4Zid96Dtpq7U1QyeB7evKiyCPwswf
mlzdcc0yJaRNESriMYP80Ql4vtMW5edJakxdtNOiPrbXLfJgRCmyp1dpOH10r029/rl3NFZHTgfa
IIPGidwbkSh9peVTdRvCHrc3gW1EYhX2Doh+WebVRONhhkv2Ujf9T5SQ/2slgIuI/9/XktvmR/Et
+q+dip+L59cF5fLX/llPGh8clFGLfzcNMi70r+pJgZrPXAK8loCUxW72v+tJ+wME40V3jKneEp3y
qp40P2CzS43JDYSkicUV7G8KSvPFNG+voJR4w+KQSv3K3cM+TKSqO8NEQTUs1MKgT0+Vhm51PcHd
4Stv017AV2n0lsPWHgn8ievhCTBLqN2AvTw2ZD3kn3Kkt+zDhiz1dVXq+dL0D8MdxA5DbHHbT7dx
0pFf1NkcXyX1iNggq4H9GaeONsA0D53naEGrVx1oIbxUuu5bfGbZaSAZI2UIzAriPNv4zNE7zdpp
SWv3p+e2+UNf5TElQ1B19sksA6ih1F1lvQEjDPSdgGLJDQo2X7pukSaNd2o0nLOhXSjqTH7zhNo0
6tZG4jo3dTlaN+gh+/wkn8rke6pN9W2qe+mTZ4RkWoV9VD+GZodTTTv2iXYpi2E8GXSrpliIauiR
ZqmbfuGW8huVVfTY4ed3a1tZPvl5KWcYwUAeEHznAiZe2driU5150AYwFoSw6w1a/h0YwskfcIp0
3AckxEZNO0w40QbSjnXfF/kIWQcckpiF2YZiGuR9Zqw7Z8lIUpOGZQE+tU58redhmILlpjnGM1Do
eYtEXVognihmLlKkUjlznc4LabeJPYh9IakUplt/Bz7Q47U+WUm9beTkNqsuySx2WrhlS2N6Li9z
NZCCZWBpSZdNt9gqSROY0cIbAZRjhw7ZwLlOa2PpgqVXBUotXqfp5IhH8oIe7BwV3ffIg5D3UaVQ
eE7N3GoeJ11zn2kjiO9OhJ30ypHO9CASLfyckXjD07hFXm/MSjgctx0gFEHDiHjCdTW0bbWuAPku
MN8TP8KiLvKrtG6FsY1iBLeQGfMx+dRRkQgYuIWdrbXcmqnlFHMLpztOL/A4JzYw9iRCrTarlHMr
ZYUwUNcc/RQ9JgqwYpRj4juRU8GXJ50kuufwcpOecmhCfV9XrDNauqp6bAqdAzNswvErTHM3oEU2
xq0fIPt7zGFB++NLKQnVwr0po7jUtlY/Z4trR0Xhqbxy0E5FJoafTYf941nW0gV5RsPcuSyCwJLn
+Uspi89AF/hQcyhx55dyt8hzSt/mpQzO57EAL3wpj42XUrmXS3pfDWOpWqcv5fS8VNZ64UQ/6pdy
u3BkBZ/mpQxvLGvAWge8+2Rc6vTupWS3spryfUr53v34payvXkp8MkYp9+OX0l/ruQVo6XIhMF4u
B97LRcHpo+JZvlwfhuUmQSoFl4ro5YIhtIzLBlm5uLOqCFbyxsyrwPC1cDE56Jd7ytAszZB8ub0Y
ZqXHxOUVOciIXdEdWW46c1kHj0Qxcf1pss69zF8uRex83T2sFq5KAC7pfRh6abrql7tUmOvebdVl
5rW+3LSS5c6VhY4qiVLLIuVL4ZW13+SktawJuy0XK4QaQvBsxp+9rh2fA3ty3VPXozBZs1OTyWON
MZe/YLkHDi9XQmcAaVuRhzlcT1llWKucq4hY51NKBpLeEAfKndb2Aj5R+IO+a6Y0BuKkgENHGTGt
oklrxzNsGMYe+FUFfPU4UGQbkn4o2f/vRD8U9S9xDP/+RN98U8/fy+b1Wb78hd9nubQ/GERhLgkC
LzDd4rbzGxvyzA+LuTBhPxYMOGgU/NFvbIgCALc98B8U0nSEvX9BQ5oNbGSBOHPAUwbYf3OQv3hl
vjrHkW5TZCw+pPQz6Fsc2pRoY6mi1JzRLqTlVsn03gI+b/KfhS1OsLRHiQY39rkoHjL50ZX9xuCw
6MbytNbUbqEgROjE9HE6fTV9b6DqTNZruIpfBVQK4gsyJuilHGbQoCoK3NrTvI3S3Wrdj4RjDS3N
2DayoPLArP/1Ce/ZUrxG8V+y3vam4QW8W7xmKbh4FQcwbYBdb0/pBAlyzlA61A7ck8vOIR+SPI50
EVJZApOkodAk7hw6DhqrMC20uxaHXd03ghYa1hjW2aWap7hZ5SEM+pWuli120FvthhTq7nOdQgDY
FGnipiswC4NYp1GYj9zZEojjfTR/xszE/qIpOYYcgtNU+b3rDsldgfoAMYNpz5QMZVwH2+VJnE2L
AgNlqibsaOcMOlSYykMpfWbVy9vMEqg3K5vC7DaAVWasyymbt9Vo9PYunt1wpzmLWpvY2UxsMzNS
2ygPdWdFc985qwngGXZxbcNYBJRLPocQ3y3YWJHh+EVSQKjI+kE91cKhvZkA7myrIOkRSBu0v/2o
gmPux6kAzSowCk5Wjhd03doLQzTlkZHP+joh37zbiohEKnjp0/zNDWoiXbwAkcQZx4BdEXlNeMgq
sfBM8ItwmK5ay1XVxsEpBe84K4F7ChMUCKd3odBD2/egB0O3tLnSaRoqWFj19ic11+yuY+k6D6NW
F3iOZoPRnYQoVS4NzaS1//7Xu7REDj4ml9RUbB4Abx1HsqhfW//AgImzMZ8s9INWi5I78y6drIbR
VWrGIpbNxuq00xLiVbNMcWXVe7xLjvyGfZMXG9chA4sJTBiWHQLn9ANDi9YMKzczHOOFxgs/M4bu
gqwdyPdslnjhrSptAKINRr0eV6N0vXb7/iQcWFESFoJpBhlwhLvQJsUr5OAXzHT4yJXHinqIB4t8
g7q9RrMx+JPKKeB6Bb01C4ttAC1qjS+Ai0oNwj9wQ7Gesyj0I+7CR4wpuDS9fjFLgjq7Cb+IpDPc
z18uNa/8fKTmVPGkJ5jxGUF24YlGXeHU3Hx6/8nfHIULFsGrBGigf95//UBNZpKo2IChMRbnU1wg
RAlma/P+KIeNOR4GOwI+M8O0CBeg0bs/TJ3oXVAGPExVpu61B5PgVjWd+EFPFXqFKy69yXtkaxZ+
JVA0UvpGR3bpg2/sj19w8KCuUepzMqaGP4zGTymKyi9bzKaSGA4VPAYU1wHO+fVUHDFROVhff4y7
9NxevcZgguUdx7nh95EazubK0c6SWnypI6jsqAJr0uSTcPqOujCGy6qX0/X7U39wOr2Mb7q4W5Fp
a3CfPph5rdCSCmAbFlhah9tA5ME6imx1Tbh8diYny/n6/ngHrnQsJV41SVe4wxDygOX6QfeGSh/J
yOzoPtLidKO5uDy0OsLHKHP0NUr1hCiE1LvpK62/ROEy/iALW97ZWcgl6/2f8ue3vZiZGTSkKEqW
SN/9qac/1NYTqWp+gD3fakkYuBXIlW7eH2V5nlcb6PK8rFAsy+h4k8d+6B4DcdCwSji5fiL05B5E
bj4t0lHe2xFtmankC0dnlQVHAln+fDZBQWXix+gKLqCHvnBK8yZYX3zOdtUtV3OVbuY+Pub9vnyc
+8+GDSIz5Bl4IVIXLovq1cdblnSVeJ2ww2QbbcccHVnZsyPmRpI9vT+Nf36nuEXRcVwOIhyHDhO4
ZjeixgIN8meY1RfkzZcP2gjrOa00TJQAvP8qIXj5TAmcM3VBAKdLGPGhYaY24t1R9C5iy7isd3av
kcqWDomvxjw6MpRx8Gxsy2x6Jh4G8GkorMXB6RJJp6n0NHQ2Xd328yY0Cu73dmWXX60pwI+gdEx4
44Zb42wzJGI4MfW2LPCnqKvpI3osvdt0YT1eDyEi1E2KgkdcjDFxPDSjFsuD99/EwUvn11JZQ13A
3XBxHjxEy6DL4UNQJuYGYHn0rW6iVdcl45Z+QHhkhb7Yrb76wH6N5WIaibiSK8KhO74xq1kV6WRu
lKMgf8607FYD+RCLAgFnArLkXXM1pxF54DFiyHCdhq44M2QyTGu89rBXbrs0HX26Rt5znnC4bEWK
y806Hy1xj7cSbj5O2ZrCn6UdACYZU2YcOVnemC/KJro8RPECZeoHO2yaLoY1RWxtDISTH83Mgklk
NtO57FN1+/6rOdhrluliN6O2B2ZxXPMwH6yoozZt8CnaCGh5u9kQ8w1SULSlc9K0G+ymg3sbRv+R
He6Q0/IyLIr95eCGAEAhdrANKFfnU8ytTV7E7W1S1wGc06bRtgbONfOma4weHaEU42mXjgYMxtw0
6jWtb3qJ2NIUzgnAiiFX1pITEzvJXO4UpOSdDe5AfxjlSXFmDMCv5yMS22KHWyOx527XQ/pMwS0H
//1pPNg8X57HMVDlsANIaBDm/vNAhhzaQeeWYjZhd+GpyvPlOEdHRjk4+X+NYqKwduGZsaEdrPoA
NSeONC7+IF2RYTmknO80Sp1wE3dudEZPpN6mNkSeQgnvXnEwHTki3hgf0M7GCIp+q0um7f5TEnRB
zymx2T3D4mPTWOeVKc4iWV/WsG5yJRQ9LvkgrOrb+7P7524Hno9fr4UHo3SR6OyPWxeaGRcDPZq8
svoNACwa3yob1k5fwxfX5DHnvT+f02WzMplkthDDo1mwd0jlonagvpYmNnWq+eiVVnYn8qg4TblG
Y8wSR9bG00xtJ7xpwDRhgUPff+DDkoc3zdWftYFKklILZuH+LwjiWMQm6SWbPBqCOylzt1lPkBgd
rrgdfbfSkD0ohGMMyDJTx8IKoIwVfX2rLz7VsWMP6/d/0Z8fOBQrmh4LCsDkWMuUvTq3UbU4ltZY
YsOf2mu3Ln5as5sdGeTlsf61eS/55gxgAn/wvzb/d/DY0ta6tqg8faOnSTDjwuDY36o2MkZ6JoUU
25zN/TouDJu7Ywdjxm9TXG52g15EP52xyp7IocXgTapxrujt2R7XeV2255E3Y6NnJXFhAuGU2HoI
nHk+t2k65yfw6RE3hCXOsKtYGpq2fX/qXuJYD57KAapyJWFTbHbi4HPyQrzGkBqam55g+DY0KWQT
Z1gZKne+zeM86qvZyLQvWJjIZqVhIbDD22FEEzLH46adK3Mt4sK+gVqSfnr/p+0fNMw3Bu0YPTv6
8uMENNb9t+ppvOwpbaTvyrj2e1IbgPeBcG5gZNsPfzmWICxp6eqBs0mqpINZUGqoW0kcoC85mf3G
xThB0f1ajxgSH1k+fzzWclmgS8glnAgg/tGDx4pEN82Tcn3wJOtjOg5yA3LT72yZySOXoYN7PlO4
jAWCCcOMoFyC1vbHyqzQ1eeKsfSiupz5VWxI2B6r3JDfPAvAy7XAkErcara68swzOibpipY6nTmM
P7Z0ZMSR++GfT0/5zqHOybrcml7AvldL1eyawjJaydNrYtq2BvZJtTM4pxCs+r+e6P2hDnYFKRrd
LBBL+XFUNpsJVGMtMX85Tbs5PLI37BcqyzyT5GywL3DVdxcq7v48m26Se4FyHX8u9P6615vpAfKr
djsjWb/pWzpN8LutIwfen0t3GZUTly9XN9CvLnP9ai6xCZkijxwpKudB3qU4ySEkFAji59Y8gViB
nZUkZ8CKJiwl4jb6yJ5eXkdO3Hzvjca0V71n97dzVpt//5IXLj0UH2BifG8PVtNc9HjOpJ30EZci
Hqy72R8bdMZNHOibv124FlA8E79QMSV99/05GEr4hUPuSB+Ou35iha1zAUk5vUQok316f6j9U+bl
JTPUgvcv5wzg0f5Qs1HVJSuboVpHru2MHRn287HtYR+4+T0K4NFS8JqMczAKPdamgkEioTvJLNma
iWE/WW1YoL+EyUSXC22fAx/p3O2Do+awy4vZOwyE5ZovkykQKEBY3n/ENkxnEYXQyGfHUmcg6aha
01pcwYep/CzHpSaEcPAArJFtc4n4j8o/fg4lVjhHFu9+lfNrGkyEEjjbw5uwDnsfehEGlTcWEpwa
7SY+N+m3FrvTy3zEocEq9AltsFl9koOu7qtWFX8Xwbi8ZRf90nJTli9H/v5EEKYKXy2FBOnZGnpK
TbceRpxStonq7qn81dZOVfT4/vf15iPbMHFN5LcIJw5WjYN2XnPHXPpjmaH39pBJ4Y7VnVaRq33l
eJ3OZ2HkDwM6/V2SO8eo/G/szHiP40UFOg0I6xzsYTjSpok31tIPXKPGMcRS12OeBhedaarv7z/p
IrX58zt7NdbB1qxXsD3cbJZ+b+d0x8POPiuT1tqFmqrPJydqTmSKM0qQzf2NLYfgUse+8wmBH1rn
dDoWB/P2ky9rG3a4pC+w/7InMYWk+fKt6VONLUPNPgo/9SfF0F+GNvz6rKCT/3Okg1c8a2FRpBoj
FZlHTxmgbVMYWCFnvV77R+b4zbX8aqyDOiPTjaDPMuRxRuUMV1Daws045SaOFPEKo9lk4zalh9RQ
BnhdxxZWOMOwhXB+7F745uwuNwawSXB9c/nzV6eUAqjEJ5xntvqp8cmNXLTVnbUdsZk98sxvDQX5
iM1ZLBDwoR4GC83JyFq2LysaxS5rOntr1qPlZ8A7J+9P7/6t79f+xFvEtxv1p0vfYv+pvKxyMVWh
OMX+oFiJyCm+oHRX5+hN8u0cy+5IZsWy8x7uzHw+bIgCahnO3fvjhZPigqCg2xu1IdcQJrt1aZrH
4gfe2oII4GATALvDkPNgFJmL3ES0zP4/G+1ZPczapRWB1Wl6Y0HfTsM14RTWBRzW4tIahvbIpv9G
GbVEGP/38Aef7Gi1Ujb9sunb4PZZG2HZgb/OLhpswtKol+FXm8nu/Tf55swiD6PP74K5HgLadh/q
pcYy4E2KxM9EkZ1OVC9HRnnz08QSmrKXwh/Ed//9aXGWV0LyaEmmuzu3GO2dHipMSQP7yCS+ubmy
pgAIQMsBNw+GShvqk5R7jp96GV+IVoODOHE3nmSp8gsYS5sRPcJ2Fpg2wmyq0U4/00zXFy6YYxyp
jN9cJ7BqlofmqQ9XfyUa2TUts5v03DH1oUGFkFveRZtYta+GTp3+B2/z1XgHNx49moqRZj8PH3k4
QHchLiWMd2SO3/pmgAYJqXEXHedhxAkcPa20dPbWlnjJW6NJQl8bIv0/eJbXoxzsnF0x5EY8V6x5
B2tjFZZy21ZzvHl/xt5a8xTq1tKMRqb2R803gl4WGmseeUJzNskw1lZpnQxP/UT7bFVaMfFzAXfm
lWxqw8ASu1dHfsIbi4NmiyD1hzfH1n1QemReYgV9Xrj+OITqXEVqxu8QI6eCLvrD+0/7xhbjUWMB
n9EQoVt3cNY7etBAgi8ZygyLpz5rxtUMZtS2ZfUFIaNOjFigb98f842vhTEXZajNNY07//7ab8dJ
07KJMcO4xtgnSYwzXOuONa/eHAUen06HDG3n4YkksaOepyZzfdUWBayz8icuE3+ZiPZy+wH2p8HI
AUHv6mBvyVpLTY7Bm4qtXAacCy5ZI+x4T7NU5hX4cnozJFDi/oMJBHpDqQm8x0VvfwKpxC0n6hm1
Bpu4AG8V52l0tJO7nC4HR6yHTpjLNFUKN+uDraM151jlmsHWMYzpLlWy+UwiYrnFw27+WGldd5/M
1ryrSblca/pg7tLKnE5bEwesFS5sxyCpN7/UhUXONWjZYw6mujcyvbQll2jAXW9aDXFB4sFg1rus
mjq27ny4mIQFwef9uX5jO2AW/jXsMkuvyrUojqRG0YSrwjS0cHP74MesVXKD0yp2JCHphdhHNd5q
cG3MX0c3PjL+G5iVxWmxcECWBikrdf8HxO0YdllJDEVTjOkDBxzeikZjd8Rzua18dnt7+D63DmKN
sNON+9IsxLOW0UaFoTznmJXONnpzrM7oxrw/NYeJoL++fpANIB6DEunwMOsQUluQzSkVOgviiHL0
dIXrr3bJbdlF9q0Zj6MSuwTjkXViBlj92ViuN8qZ7udBiB9tEzxJosXWWhKL0/r/s3dmTXYiW5r9
RZQxD6/AmeLEPCtesAgNzOA4gwO/vhdZXWWpkFqy+94PN+2apVJEnAOO+97fXgsqxl7HtXADCFwh
qiB6/5cS0e/WBFp09CVYuraIws+f5eJUml8jhIlJu1igmrzspCeJ+5d3/O/u1ACTDD3fbVbW//SN
dVnT0fEs+MYqAJUiV0B6Ay9Re8NK50PQLMxWpxCTnL9c99fXhs2TsRWIKduyd9t++3/dqk0DUcwL
OEX4zAxFGeGenfSyal+QuY7//NVvb6Cf1wYuBejeIpjECePzN68KoY0BgbdYB0B926vRKEOC0fNM
XMm36l1p6cXlOIDefvPKCZD2ny//zyj65+sTJuJu5xfdZo9//lWVGJe69tMkLsdkRMyad+X3UhvZ
Q5E2tK+LygzSEPSWe+kUDYxJQAsPGsRlBoKtHuCS3WSruwv0sfZjIKyFCk3GbpmCczGFRYkzFOlB
7yb7PV8R/UTzmkBf4w1pXvtLWsLd9nJY/qmny3u25ubdVph879Nt0hBietvu66aXED2Jwt80Q9G3
f9kh/Hoj2wzuUeojVeCgyfr02g7oMptNwXGrdHIFYc8r7iVVzv+4bslVtlwGzwovrc/7EDE6uUOW
nNqbHOnqNGuwd9bpe2nW818yEr+7n0x+G5a3rS/7uXTrEzOEvsGVyKyKk1dYJgil1dpbQjprqM1j
98OECqI0x/pbT+C3H6VPSQ2mCXf0P1Xlfz015lDade1QNeZQZ7ShmgVEpAA1hgWH9JV5j+7gueT8
mTHs9xOel4OkV31mUTN2jNmFBSPRd46Ac/rne/w355bteMspYUtu8X8+7QKhZvOOqyYKUEsPE5kT
KGBD4qCP9IHs69kRaU02wqi+LqmlTSHeS2jYq89DGM2zlnZR7Y7Lf1wH5GfaCBvbIX/rLf/83OWJ
mwENgEHHXdmC5h+ScMTh84350paRj3Wtwq5O/5ag+d3Chkrun0gkU2SfI9bSzHgIQY1AVgWQlMK2
23OO+mbMxl8l19sv8NPC4rC1MF1uBTbFpEI//YIyMfoALJQWd7pfXfjklUNhzek9y814mfs5g9ha
psy3aujr/Vg446FtfJtacFfcgw0XX/3Ozr6J2dRvXQ3zRlj1dv6XxfeXLcn2M3JjEIfiWcE39/OX
gF1FywQBurhzgKeNjtS+MpudvPelu4Jtb/JMPwg3m3+M/GivTGb3hz/fmr88Mp9+gE9bMamgATt2
o8XjWBE3z4Kndcr+VoX8ZUnYLsIBjI21YfrkNX7+LQumS4uB90yMePySVt5FyZBWNGvWpXSm82A7
904v/7I/+O23TwqWMxd1JbqsP19TdZiaXC3XYt9llxliHkfxjfiB02x3yJtUe/3zB/kpGEvZbPsl
fX/bZXMKA73y8wUdjQSjp6Eg8nTG99MxdWIYZeCbl8KWP+ap7j6aNnAI99WYojpyhC4Q+T//EL88
XdvPwIZhy2uYSGY/fZsz9xkAM6DeOSlZQBjMJLaT7lyPYhQPf77Ub2+cf13q0/6LHmdKYIYbp2ng
pBVedr/WRnX880V+9yX69Hj53z8Bv08XWTx7mlOt0GITfEKya1YBm9vvfP2A6k9/mUm6//jzFX/Z
8HGa5VMCq7TFJRln+Plb1PplIYXVBVSTkv4Mq2658nqvuqvmNM/DdSyqfbM69V+Wgb9d9dNShQcL
ycOCyAqKY7t3CBj9MLs03Xd9MIFvc8SltvTJX16Xv36DvF0IBW4DQg4ZiU8fbleuqztnZhIjavTO
NoN1l4aBHerPH+ivzz5XIZvCFgdSF9f5+QNVLC/+yqh5XAXQ3gNGxYMos+nYItVxQ0K2dQrnb4FI
2RZV/pf759cTl7Nd3SV6T+1cZ4v589UZVW3mqnWSeAnM4rrfjlnR1Azdo2vBAulqI2oYETwtfeY9
eF0ZvHNE0/cuvfwLVLXWye786i/7vd99IGz1GLJiGmALS/78I6H9yCV0miQuZOCT9GvL4+xZ7jPY
jwHlhdk6V13jqjpuzLX42/rwD4Tt80uRKREIUdDTrF8iocqoF0Y0pnSXAV05p1uqLUrnFqdP4Qld
5/TP7gf1nnNTpMaMTtEZZkZFcoXByO9Mt2DzpEkZlpCvHcA3IrcYlNGrF+Iu2QsN2Ns2AWYbCpo/
9g5ZhgTIU6Kpw+aFlCqkIA2tIslb+zXDDpYdZqv1CGa0vbwFEIpYArKLuoMjtyn7ZJlD/agRtgE1
YEULeq0q4673Jxe2RkleeqwtQkkCFJKOFnOyvjFtMf9oSN9fQhHoAySusniZBzykYUOXlzr7vNoP
lljaZ0kEht9HLN2zU3r6VTJtlAamnBtMNhbgcCRsmPHwBXlVFYEZK76uw2zCH3MHhpqZA3IBb8jW
hgeuTxMQhkQuGTw4JWaK4aBkg7rqnMhbfQiWTOKO6aXmmPi2AVR2HyD+kKu53aqfiKqMLzMh6WI3
CEB0sSv8NrvTlNkjYyhK/7G0FllOu051somoJcETihxfO+odzhqmfUcJdkOstfTMJ4NeEQcjj9+v
xiZHXKCDTceE6lOeWrQ4cvBFjwY+Od84jN5Q1TQGtyHpxspQPtpJraod8+2BFcEoKd3YcUdDhmmV
0SlBYei9D3NWvsmJ5ldU6EFXRRb89JUhGh8gDoYlBfHBmTn3r0ZeAkr18vn75Fg6jjff+54p9Nah
7tZ6FVVamm7aD6bHn3sfU9rebbqkPPau3U3huqL1CueZxlAsDA3isRwZCg+7pYdQ0zPiHBsVxaxY
9A6nVtAAHo5SSw7rzmNGbb1g7+yD3PbsCluAv5gmNiwr1QDQGqSBBlwYP5aOewDQqkF5xU7lLZUW
SdG09JI+VGwdtH0Brptb3Zrca99ZIa5Uoy7NKGtxgEhBDwc9R89kU6Yt32gHeEW8WF56j4e9mUMj
S7zbiThjHw4Q7ZiQXyxyV5pTl69Lk7I9mKRZ3bC99O+GpRMPhBJAmUMnEJQ7zca4XURXEI42Z4mX
xHIU3sEEP8ZeeZrB30+YADKIjmIr5Jtj+D5wZv2LycP2RKVnUjvQORYzWKkrT7nU9SksnNaWMfuj
+YOG8/SON4i/iG4gM4YayFUwwWJaH5wk1R9ofJpvDnVBbHJT2UIcHlf5iHUAzDdFVIALpZW4Lsie
HMsG+r2VR7zwYcFZyXJRTJS6w77Ks1u8CPNwYRl1fVFqom8OPW99P2wdSNCxnmmK3KDqCtrkKSHw
ji5heun39nyvSc17W6fSuXV6b8hwPmUMMIJWceI6YQA5zDilXNlawYR8xVj4VzUGKYPLfFD6SdNc
cw3JBiKN8xeGlaKafuZKXTyz23DULTCRS2PZ37uhXKvbSbPSPEqzQlNHV18gllWc6TD0mXOLWkSW
zZfOFM0X1HzWc69lSwrgUU5l6PVO8OYXqYLsaibQsYAXVQCLa5VQu8M+PDA3jd0EZs5GpJEWiGg0
YI/uDHO5dzKNMc7AWkOxXoxllX/MC2GyEA9B8ZpBOGCwWpSSBdhx5Ec9pQJGMfHsaPDd4dUYKtc4
uo63eNvCMLr4KsvsSU9d9wnaT9nvbb+Y+xjqRT1/oWoG0WmabafcLXlm3kH7muYDD0XCT51b+vg1
lx3E33ohUR3WBQjoc54u2gDlG1zivpJUpkKjn2l2B30ytKG5JJ4WCY2A0m5JqzLfMyDVVpE+zPoF
XAS9Cl3K5xp151J/Q965jsfFbmsjnCptyClxccoJCxcUWuz1EDfjeUQEGLq5yRRFozulG/pi8N6m
Gcmw7SDtCNc+S5JITCMjZsusa31cYk/UT0ChYD0JHDzOsaw9dfALt/AjxkHK8Yjv2Ho2tc28KlpX
1qfem0agCcSdgpAUVsI/kSl5+xEJc3423Vk7ZFmv/zCx3Og7SFnleFk5tQJcUbCjjsbeVslTOWh9
c2uZ9EEOQ7V5YD0CtPxbZkyLUEw07uLKL9XriD0GzpGTl0FkWB2WtUYwHvdkMQRbfxsglatY+HPe
hLXbi7MxBvjr3Nx90rtgfbXZgVo7VlB7DXOsVy9wepnoLRSjEdflwOjSrrSbpvhINN46oWEyTk0i
IaAxqo8VtVrLWHCBrGIMIvQV2vuk9UFNHYbSBKqLAlXgamb5G3k/SOp1ocp7bm3VxlkqjCNAbe2r
xFc+nqwxad91eiUl9OZ+bcLBRcLe0z8PVusiH1E1Q5XSBoOFFyHeHrRA6ewIYZImYNYAq4+zuMtL
Xg/Gs2YliYjSvGSd0NiHvPsQzS/tvJSw9sqaV7tuD/Zj6ibaK4iMiSO7NXMe0PrJmqKBKukQFbLM
XixkbGAuy755QkW1mLDcJuOH1k3Dd2WtyxfmpRUPXmcXZy+RHluGZvGA5K02YIJM08V5lVSSsVK1
S4oSKq9OjtMDfJ6bxr6lkFK9mV5mXkunMWdsh207PFmyyK+GZrUg1rVrd93zpwA2BUK4O93Myo/M
MrJs4yNg1VuWie2cC4Hju2lsjKxUT9zLQugCIJWEBDjrRjnspmVgANlvZ+c8NEE/nPJ87YaDLaA1
R0bVoAVbR/LKkT1lrJ/Bujpyz+CNfWdnWI0T5Hzy4IncF9fTais/dhVlULZxI5YOho7YiDAC0na8
SYm1h5yCwGIvjIwlkYsv/b0ERSjY2tQawgc+lyvNa4lEey0z44yaV5AQu2K+SEypImXV360pmxER
oMK9qixAfzFBoNBRLtPN4DUYBC+oIU2HDAPcufJF5+91DDJfWp5HOISjhm2nkWJco2qwtVe/N3gI
nSHr3+WygI+ZOME7O1cT/kXTWi2+Yk1nutIgPvfezP5Bt9CupBM/b1jXpokOFfzPRz17qY5YqDJx
2fl1Qt9iDraJVA4IToRrFxvTsHrrhVWoFqfYqqmz1MbsmuxYU8b64Nn3Fc43yoxri7rV5reGjM32
2O5MXiXKFMAZl6nl9d0mazuQgd28v8ksmm5ntSmG9QIFxKHQCA7sPBzAY8jKP5cg1Te3NcyfIXKz
vPtm1/P4w9c7dkRN6tZXAaM2DjAWSEU4Hwrslv3ga3XEsUlakTRXkGDzzAA2LlsKdaHR4ZSMGNXE
GcjOl+UsoHnPfLvjNP0OSrGFISxYzL9Vrf9pC/x8kGAQhgYM/9yKiJ/TqbUkzVktmQaHt8kYEeIc
g1RWtuIMyC0IE3exLqwpKeiUIE0H6qZuHdxc8VzlyUPuttpJQ01+hEbi3ddr4FCYzpNzIycHL9Jk
HdqxGg5FAXFENXrOJgJEm1zx+xRlv7ah6J7+fE79Tf2G+VKGmpmv0YFTfB6fxyu3qmTQk3jL7R8M
d7RPtrEakRC2c+UG+KMrIymu2WBndjQzunXdj272lyzUrwUchuc50HM+2z7cz4Vibw6UnOYqiG2z
GiKlF+M9aw3b8Wbp/vOD+U+X+nQO1bSh68DZBXHfaNkxw9T2oKWVQXmjlodqYVBiFd2jzfb45c+f
9G/qDgz4MEvl+BZo2M+ccOh8WE7A9XOukFh8yrLbaaA2/nLM/u0nSZyZEzaZRMjnPx+zV70p/aoo
gpgJsfqltjy/B6TKxpOq21+ndH5/MY7TVAA92AefihwBb3Rb5tRv7AJ8v2xpkrLzvA8Wzk1//vB+
Uymy6eD875W2f/+vFkdbS8SgHt8aDbH5mHnQSP0FowyYUJK7KTYPwCrZ458vuv34n551ypqkB5gh
5WH/p73xr4s6o0oyUY141ldpxIvplUisrjNxaSQoXP98re22++VajCDRxtnQwZ/vDtmk7dB7dRAn
nWl/VwGtk9hyBvuhxXgZV1PePGZwR1/NcTUOM8r15z9f/zd3J6VTZ2sYGDYN0U/3jXITtt0mdWPL
VN4zpjXc9FY+/Xc77v/jCP/lLtjiDf9veBG84nzK3/8NL9r+g/8BEXr/ZRPGYQSQ9TDgjMXX9H/h
RW7wXy4nDZ40h/L+1tz5X3iRxr+ChE3IYuulbtU1/sb/kR2Y5n8xVWhi2GX+dfMUmP8JwYjy5VZM
/9edSkaCUjGteaqLUMvMz0k5X3FyVzCxd9Mo6c8n7trWLuEIOU5XTZqb6lEzy0W/8CqlWaGOImVl
aTDs5cNZBvsjTUXivQ0G/WmMbSzHAIUh44SVa6fWGHGUJnyDoLO5H9ogy/e6EATzAdwFDmKPdYZZ
065LY9x0FVT6iOa2QhYjLae71PUWJGLEopepx8YQzpUqVNcck0k6rbXjML3OdgSnuut3w8S86nPV
dl1JtbNFmkI/Tv1g4HV4K1JpenufodcwXzx31yiksTDermfdmh/lCDMlyVpvlxftjTba/a6Etscf
zZ/dcWy/Ur5y4n6SbeylywdxEOtMxeUi1VPIFd6khxlnnnBtyo5kBbRSURvYWArtzJouzmXp9JGX
lsPecEVyWqbg7PROdYOeBrNnRoaexequX1Z8jZIjd45CnEm/ARZFSThMJ98Yt152RzmL82Mhr51x
zk5DtsiHcWKHThHUP9GxhSC+OMOeNeZ7UzPxaHTeTeo68tRN2gVluB+GttxZTomMu021vZzzpwqO
zEFN6br3gILcGZX5ASnbjmRQ2fh+2ZvAeZQ7muuAyfXygyrUWzNjz+K+bA+uvn4l9KXd4EEWOxPz
a0huYY5Lf7OAt/n0gGcdKbxt3AvBryp9DWUcUyNPpbmUbzl3wDEXrthpvTtHg/RRZabbkc/31Dg/
5uil9W9q7cpnc9LzIuwUk38PXZMvJzeoE+uip1ZpfSNCT5BWti3ayt6iXmJi5rZshppyZ2DrBUrw
EmA7QGyAOV12kY2+96DNQ2NsxmBtqorY+G+ZsDUZPmphf6C2custQ7BJh3ujcfwfAjgkQuLUG/vA
vOVw/o+tWJFuyi966Ygmtldv6g4dmCf8xngL7lN9sx77rW7g1dOk8aCgP797qwdrmIrdkdGd7o6s
J+AR1ctjTs+B88AWmpqGJIuIA7uv3LYWFReg2a3FTC503Hpgi0NCVyaF+GGl1rbdbjgGEZiAsNmk
y/WYll7fA6hIKq1/7vNkmzEuyiQqp8aM0lTl18Zs3aZeCyjctWqqL9qEMpaamx2XScFdDPJOTCjK
iGNfmEa1CO+AImFej/3iCTRqs3ZWZN+OfkCAy04cK7I1bdkFmSlQ7SRdf9mLLpXHXkiU5tQ32U8z
ZrwEH0HWJcfKmYCwoyGHhU2ZIzmOCYetpeufAIQD8FL4LQEXZ+yOOdXvl1Fkt3brLgdP0wwmp41g
3/oNfkV4jqEKUs6Z+L0JEdsVCrv8dRWOFiYoY0+GcrRY4lpGacmBI2jy8i4v1vWit4GOl2EKBMu/
6XMzP0sMw9DiJQ+sQ+LU16Xa+6ktX9t60c4tXnOo94OP8VIV72lKcYPhbrFLAaOesWoFoe1sfwTK
ZqjwbR0olPiHvqc8TbHAy8++nDjmtZJkuan1p4qYKBYxkiR9LoJLBFH+NVJkVNBBoR91Oy/OKlPa
mSSp/ZQ7+hD1aYYMtZfVblmLU5/N3YPOc4J4l0uW1Fwf7GWT9AEP4KcKnjl78amrKcjdmK+D6+aD
fP3nG2x7oR/bebXIoG5/g+aq73KWzdGps/ey1fLzrGztQraZOmGImx85jPPHCpXcDIO1FcKhYWVS
4P2ahmHf4/A7+x2zKUpvg4ODwDb0RGBRp4Vxr+bFvOk8Krh+xd2TC+hiYna/+ICI3v+5fouE70V5
iLLKnj+xtQKu//kMmRycH/W5Hpg9tbP5Kq2c7EXn0fuW9o5/RZ3f+jYXg34Hi714p73ZxFhqi/eS
jstrQ9PjY4Z/jaEtHc3QnxaWvhkeeWlocCFSLXj0QMo+yLXRnnORdSEUIPo0xEwozDY+Oj23jGrT
Vz/Iy6UAXH3vHBiovAzZBMJ/IeMbaN4JcBsVte0zBo3Ho7621XRhza4Aulo6FIDbkGEy6ighhFMs
XLrRI5L0nPKkcdh87HPHupg9JsYG5d4krf4Aa+p+cZsjgcA1bn21yxx1MKv+1LA3NsflOFrWh/D9
NtKL1I79tG8udEb9qK76N8rquNF949ZP1xdO221klR3KXNcu93S2+8OqDQDep5GbiSHnfS7pPgVp
X+7t0RG7pPUtKpFbexonyi7NOaHXfmafe6vtD3qGhtWdcoKK1KkwQTvpUbrc4j0tBiNa+uHd6wwz
ok8whYlangmhYRP1Wvw+ydsok69OF7QxYfYHXLrITFsriCjgNEeypvWuGOnYLJ6hIHBlwW6CEHAk
+eI+sT+eYzNb+9clG8TOmzw0rfmkHfqWkEcjjfng9tnJCLqFhRtl/Kz3+3XxjroxhfVSKV5Z+Xrf
A6s5a3I+YGyNJ+VasViM8sYsNe9KOHMG63NIo97L/fOC7CkqKWSBPg1CIbKnhCwjtX2YXKpj8GYo
XhiaPQjXnEO3mtwDw+9r2BnlV9ALBHCJYEdVa8ofA2nwULN73MY9VXSZgx2pjOW4AgXejY5X73Sm
KOmOo4ij0IVTvD3Zy4R+mUrwJSYE5x9jZNw2yt81VcYy6HjaxaTTKGCc6cTzWhy0Gf/paADGC7a1
us2oKS7Ne7HkMy/FwbpTnBEOqZqSyEm64LZ2hu7e6F0VWV6lQ0+u/AeM1eYhbRaLinMytyE1rTlO
awS7PdWTFfqujRKYudg72gYndoN+EeeBMk8l0FysfiLLr9e+rm6CCqkJa/WUhcg09DvpJ/JFLrZL
4XLKx5Ofe0HMhtSnadnyGnEX3KlekHzLJ6zkCWXFK73h6NmWNmxWIeq7HNVAtHZdejJ4Se+SWjIR
xw55iBMbG4r0Su5XKonXiY7WTeqFfKxFaUOc1AiBjfQm3xpUGwePZFI8O7KP1hVH+4Sc9wLo8rTP
504757Vfnig3GWfLLbyjYr36No+t4JYstBtKchO3aVpeGoFc96yLxonWIRond0bNSdssqOPVZpHJ
iG4vsTksZsfr0KNzQ9x1YbQARF9oEle7zFcvjT0B01ogg7wC+CTjokTX3C4mqsFZlw+Nystosdgx
gligFVB6y9tk0q4lSJoT1pW05jgdqNhDrrhrZpV9pyHm7BTN10OH2t0NM8bUduN2dsdoBE+TnXqc
rGq5FcoM7vDybVvoec8oknaNRTP5yl9c3gYK0O1AIZRbbFifSMoeXMSotDEQua8quLAUJUgoucv3
1Kzdb77w9IPGuHUnUs7TpWUfc/TQoYNn/TAbiM/pP3o5LsVkYH/MO8kvkh9BXec7t/I8VDTl61Cq
/sqQeXtnl01Apax97nJYbQDI54uGuvgjksAyJpeRn9yWVLuFJ+AwLKO7Kxb+It9rfvBGv2fWGaIS
rzKqh/41OoR7pmKyUJkF5lGlzPEoJW+TJMjqO3shGM+uhlWNLP1LFTA8wNb+InX6b5jUv+p0WaLV
0ay4KQXNUmXwMkvhyA0sl43cT2bx4SoKM2NavHvVytuPbDtUju5G8oxBzrZBNjsjb1phZxFbjT5K
fdcM3ZKGsZ7o624avKu6acxLziL1gVAweg29yp7Rl+H9FEFFsoFxiwjY2MBW2cTkwHMJqVnt54Z1
lGkYaqxaI/a5br77RcXvV+jN+7DdEWziLxbsHYQD2+CY2Lm4o9pMXcWounOdlQ1fE6EZCQz9YtRn
pDP68gDdyj3aXafTmqEHPfWqipPKvm4c992v+qeisc29jhRjtwwjGQRQ8vu+S1waiFXJQ78iT/HY
U/qpv32p363c98K8c8fbtFUzHrHuu+o1NrodZFMpGrqqEGcezMwb7yat2bpwuWterBtDzOn8gptt
TJ77TmiCfKeiW8xuKVzE2p3KXNoHlBMyos74dRrNMipdABK2zffUSzM5TbzqjpWlPZatdbI0v7tI
bKUfByt3b6ayu9KoiyJ9qNHJ4NRjBJWkhG9T9O3TwN0Ljeb41n0/KD7GkNe21RBrHtNT6pCfZD9Z
xAND6PdJZmkvamiKcErmu6UZ341VVE8N7TV6PuK+16ziMbWp6k/I7r9wrur3s69/64hSXgSWYi30
uhtGnm5WHc47tCnls9Mi2gdfXRTQMNx6ORmtJUNu3I9yzi91PteXBGsVVeSO79FAQl7lYF/diagL
uNqIKv0SO1Vf7SamXw7OwAhLyEisfansoblXtj/sO4T00ZIYNZqoUt9PwTocy2pNdnaTBucpSdme
aW9ek41XXjABXqu16XtS+PLZyg0a0XUe4DhXzpH1Cw5aKZJnuMvNdZXr6rC6TnKlDI1XWALTTs1+
FVs5e56ED9OlP3mrPKuJV4LEN3kLJDhy2xYtCmryK2coAcQzpnlF2r+OsnocrgsW5yijaxauS91d
5+ZSH6SYoakZnOIjzHXfGjtY42LOprt5qbTDvJ1D2ay4+OoGh4N3N37QysQ1JU06mYa7IDQhU0mA
c/ggz8VOySOaQRPJPLi5M162PNiqFMYXDAo1KRWGwnKns7n/F/Y6AzlWVaVbG6kMGWnUX6Aby4Pq
Eu+RmW79Lp0G+7IIBMUFtLFszIM1mtIlPedNeTd1SHMQDlj7xqxe/Dxzj74tnFhMPqatoZtOatoq
vVmnWDbcvNu7y5zc8tvlu65vr+21pk8xWsp5WAv7i3Tpps5uifJrFHZw2yDi2uWB2X+01KmjpvD5
0GsDkYujsxMZx6Zjf+aO4arS6ugMmn5GbZLE/sgZCj81Li6rmh5632QClvKzCSbVWu6zNjV2nIXL
Y9s4Gfu/YrzkiDrsQKl4pykz+niUqnxsg7q9txoiiKHNOnvFlNt6rKtBnq3WKa/HxJ++LXPJOl53
JiCBKn2oydWE1eo3u7mlgzZYlIXbADtQJRtxU2tl9wX9paAvS9IYejT4P6NjcSF1mz33WXGX6e2V
zeE/xdlcOaJ/8ilnRXglq71Q7F2bIOkO6+w85V3l7ErkZK+dWXWXoJI3wL/KXzrhVZcjeOmTYazv
0pzEjszMchgJ/F/aTvNdDybjnKpsvUTsBoDJHuejVc6EItbRYziIRy4o0v5oN0a6czRGM0WSfkVw
0e+SIvmYun5k5L2+khy/+rVvbyRBrTvPXdwfiQtZDn/HeDmw47vTZJIfvHxcMQaTk3hr0Cdc8tHl
sVf59gHQYhBjmurvPDbjt+DirKPPVOSZNmwbjWyejNDpRjeGUV2jebadJASRhglXJGvj8UAEBmkV
14FtiTlocwMV9yrr5yN1ae+gqOZFgVMrJoOIRASIiV4DAUBfd2DSAfyvH1ZFLiSlpc4Hk3UXgu0Q
k6/UGBHHKfTgjmNyE1ozDp2yQ9JWL+Z0aK0i241D0l2XxZhczwGhKja0RATnxn5rF36ofkoLIkZ6
5x5N0dX3K9vqXZMZ2pNLQxk3N/a5kcL9odmqBMxn63ut4G27lAgjOn048nNlp2CmmEStocKWXclD
imzoR4W/6b3xhLFX2MmPXlv3h6mrly+9YPHR0wD+Nwuf/dU1Owujyuq/EwMrd4VoxuPqDP7R7Zt2
v1C2ea30cdkxIJZC/BoH41sw6s3z4AviUwYYtXtD+PpNtxb61yYYkp0zgV8b6MZ+BzjexGm5pHFb
+DP2EKxfwUiFxky4KQOGCp4pQSUfIMPb6wR/S9QMXnuJkKWLUtWor3kwvlipXV4rJlWP49CzscH3
1L4tdFPvzVnHiD4X8xc/B0uiJtv/mPI1OwtNn44lL+46mtXi3vcImR8moriKjriIVL0dtNFAXbQz
LX1w5DScBS+hNuPUHKZ1o1tomQ3/qiz9/CzgM38gDa3Ic1V5Cj/crIvbQUILYbysEKHb5z6bB+ld
W+5GRVH4wsQhI6wa5rW705hwiW3h9Ra5MuKFZWFMZwCy3cmGbMJZLe2Cm2YuvHuqbVhCRJliDuvI
AjLLjRpXrZKmvj+91Aae8GTh/S+puT3a5CvOgTtqcbVo5p6BK3XR5jkRFgvvYqdp2ncSOWj39Py2
79Lp1mTA6qKFexi5ZZsfEqPbqMTrFXTq9DBRb7wsPEZpNL42NqVLcGvOcJNLmoLRMlbiSiR6csHa
Wl/TdwRG6TBbxeNBVG9Jh28BGyHRph+WGXxojv5gU1y91JrmZTBoHaNCoWitT7HuMKPmcZv4mfmN
mY4xAp/35pKhrCoa/NKq0zPFxepxAErDLshEzOo9kYfII2L8hKUW3BwGw5eKQZnY4GnYWQRHHDay
oYaZI8oqEy7rXOwbuM4Hp5s2cTmpRrGIi6lNhwep+dw2fXk1ZanJcgfnfioaFWUMpFx0ljnhrF2e
02Z8bRlDioA17/pm2recRkMk5dOVYVBBTJL6yANOYMLQkisxDGa8UuQ+ezpejdmoBB+8Yrtm+Wmc
BpkXmQxTnBiyGY7L3C+HRRKZ0oPyopXJcMUxCay/Mdsfk1cUhHd48+cjY21tp47IDfb2ZOWRmVvp
QcjV/u7qQv4f9s4jSXJrS9NbKas5aNCiraoHUK5FaDGBhUporbGjXkdvrD9PkvUig6zMej1+RrMU
9AwHcHHFEb+40dP2YsWAwPGokEgtc5Y4SiPp6zGaTFvoEpx2I/xsya1Abxt9ehgLi9pr3mWAErWC
LDJJHnsxzV0jUsUzsBzhENeChB/m0qseR4p10g1KvFY83OZxJrlSeyFZz2OOMWUnOTXOQ36tB9HV
0FE9EEE3uvD7DktIRN9mlG/7vgk3VquXh4Jakm80I3mUQpLdlIy9KWpOo0vCFvQsT8Z0uJ2K+dpC
lMaOh1S1iTuJ+uoaiWUyK9mKANPCpnBiDTRLD6anNRCSG5NyI5fJQ9WGB2g57xXOSa4AEM2DQRaj
1dNeiTNIx8HoZgcEj7EGuqC7YmgS/Wnmq6m3WM+bxSMlntoZRJ3ZJZvRZkauzqmCS9yeyz6tTMIx
7DgFVVauhkphAow5JWlFRK9GnB0QKTXY2AG5AkspsX4czROmRxbw8Cr2kCDLN2Zu7Luu9Vu5fBwv
vgRzZpAG14Dd1PihTeLSI30IbJ32kF+rS4uuk17T3cA4gubEQU3K20lLON+woOXK+r6wkENRGjoG
RRSNXq0YmGvmU+wlZuXrGSoJdVS1AF4m2ZabVLk1hPYJsCW5B911B4PEiRNT3AVl2jvJbI7Qu812
p5rjXTtbMcWtUvTzSnxMTOR/eyUd1npv3ZY46Xl1p0wH0Gcthphys7KUStlWWn9t6BXdkSkbjhmV
cYwggAJ5VjnFvlbMviUPz0NkAVWlJJKUyYqdvkfiGH4ysG5z00+peEv4mKxi622h40z9rqDoK1q3
xJEPYTydSDRKXDbK6Cbui/eZfs4xlQwRCKBRgCqV3o3AoNBUuSLy8lLTVSurXor1qPQIv5pQgInP
2dOYEoYUjyusLgL6JYWfqdX70OWbqJTvgjpQ0bsSrxcgO9skzJM9Dj9OCCzVxcn0BSNc6lsXWKEU
D7S2ArXdpDgt2nPA8YGZZrFfkmRLlhRuR0OsVrIgvWXSBQUavwxxLG3DSpDWgByzdW5ldJIIWHch
RrIrhVBtL+ppE5FXj+u2tAZv1hfrNCvyu4IfF9p68rQpBfiGWlRVV4oJ7hq33dINIxwKSd6bq3CR
51VR9E/xxDGyH8MR3cFbtvRxk+UAd5Wsn1cyJl72oJfhczVVGJ9hsmgvYgtqxlQ33ZgkPI2QuK02
rJQi32Tj8pT30r4Ne39RJgyppn6Lisup7JmAsRakvpQlT3OpXjHemwkF1AuEH0YAxxyYbY+q66pN
45upDdwpofVX90VwjiP+0dDnu6ZuZ1CC1TWdtmtlAiMnR5sKujgoMXwG68CT8oE7rKtupwYdAPro
3FsAEkOWejVt0lSJ+LR/TzNQW4Egvba5uNFYDQNTYzX2yaESzY0gmzegYjNnUPMt8NStpqSeoULx
tFL5PCXAWOmv9bb1HYonitusbDEwy2r9PmqKR2hxhL9F9VRPwllLAd+DwlHrCEfeRdqMdCIjskWP
Pm/1iOnBEU84W8g7lyMKIFV1J0Y9XpCV5Re6clQk6K7SPMub3grmI+qn67KLA6cxYWLEeR7QmaXX
JQuxO4bT6wJrbisAId0OwtgTZgWP2iWy0AQiKD3rXaylRhvOQutl8/SUR+LoQZ4+yKQt2iCKHhwW
9gbWUWYZdHBL6xTSQPDN2tiGZmTtALiCoZtBZj5QEEOLM0TuFU+vETSYuKsX4jidVNPLdaybKTVU
jyqmYefJUJMtKgLxwRKWikoCgPow13GMVvQVdRaA2K2g+52cDaxco6/uVSRdXtWagL2dqLswyYvs
BS1esnXiajVgz6+UWfDEtqm8iVBOqNJ3XR8wtorDiIaM2LuTtYQD8Rc9XZy46OdReooG1fAU3gxE
58QrLIXTm9AEXzxwyo2n9VSSQ6oZmFvdwKlI1/BHBk9t+zc1Tak80KSiZgGrNt7wBh2iwZKiel+4
9VgiK9xr2lYe0djJ9YGWhuBHPRZyQbGtjRSXOhHaKUYmnmxUmZMH9T0mX+dxkO9ohaa2XtH/F2Bg
uLUUNptiaWY4pOZbE9YSibnYr4ZEL2/7cjC2pppcdwtCpIGl+H2tBA5SD7PdozkuV0vlwZspt82w
uHo2Z/TjpScUaVtnrHFV1CjOt6qYXmm8UTyOdTuPMbgZQmM10xgFmD0jSWZBUwGS705mcEzz8Noo
KFqArqbDH3U2p896iCAQBWHgl7323JrScw/MzWnoKXoD3uB2k3T3Ydm/WSLWy4FFK0XXvEENY+ax
csZwo/LLDI5Dlolvehrna0E3kYQ26M8ZaWQQOiDzay4IL2XZrukGCJhIr0KmfxJKmhFAeggVu2Mj
jMpKjWrJX9r62gwQ2bC0a9y6m1OIYZ7bBJO+h9HTu0FHeXvIOZXZPpWtWRgOOM7SpQcdbbshVn38
Dsu1lRK20z6nmB6QhGI/lDtNaN5LVtIeiyrVDlEX79qi7T2jCNdSMJ2gg1aEExw0AQlGk6ReXraY
9rA6hlRpqADRwU3l5DSKWOaWrSjbiTFjRRXHqd/TsPcijCSc1ISJRKs83mQmRWtRR+JXIC3AXXrA
/Ve9GZZB9yZtvII1Qp3REO/bNhFtQGIqv5TRJh7kF2WijFHmhw4zVm9GVPYghmpGAGplDmbRDRG5
QnaTC0ZBFZfELqYsnFD3VO4HpZqy/FwCD1c+FrmCQBDUdO8xVQQmvFFKfL1207QAoq7qNlMO9GSl
xpG0IW02rSlI0r6umkioKFXUdKKgCAiJr7VAIF3q6M0LPksZdfquvThUSeN01VJKquyYYuS44sNR
O3Tkn6WXmfocnTnfg+bUCOX8bUkns/FotVfU69G2ENfoAjQ4ewbFEMr2RKsEw/mwvoB/4VxLe9Af
BIT6bERPdTWGyrGDNFldyzTFiKaZ92m8n7S47K+HJsD/TghldO17MErFtgDv2vsW7W6K95oFAaNS
6kFclTosrxsxXcpU2IXUXufjOAU8XBCUlLRQMGg7GNEJ2YJtDYMUTxD/x0l9LFCnE7eABxfAu8mk
Sp1H3KObpxh2AvN4zAUckAVzdkdM2Adbyk3rDJrCPKqG9DrV2tkEpm6rw6A7mV7Eqy5tx2tTgY1Q
J1W9xtY+SJhOffgMzL86C6kAh6UpukV2ZJGz1BELydwA9LheBkO7zcP0MWwMH+oNBXCQ4nLeD6in
KmdzzN+VoHcFEDi5ncyNekXjvNyGglmZDrthv9yrcW+a34amkS/XH/SdVbR3Y9XpbDCRL4TBW6T2
0irPjJWVNCv4Eg7N+j00iYvdi3ThoJQxrZBooQkTU3U0ZJ/mRbZpBz4skm7ZSHmZuU1tAfsxuum+
XrR1hf/iLuhkkjfC3t2Yz7AqMPHc5VoUucZlkAoN4ZhUb1aNoJSbFoT4alSq10Iwj5Fs5eRI9XaE
j7EiO5rY4BYsq1JZizwhZB/V5apxxIgVMnaGdBe0BvvxJOuHDLsX+D/FDJQhCTbC0KgP84RFkDAu
D1WXvkMVqNxuahDTWYK1Ab3LCTurwGlVSx5QYX+XZzPZYOB4LI0mxaZlvAVjP+0GKl9X9YWQqo1G
4yex+Fx0BfyCqOWUUQTq0c1ShX5CglbY0ZCULzh5Q3lbFl+d6JNPUbsJumjyCrBrJFVQE6V63tK0
U9aAkXsXnHjlqdI4r7Iw04kSjMc+SsiUi3a6CqVAt3UtDx1gm7iPQoKKQTRYB9NortXCrG7RH4WP
0i/6FZg+az3WIQLnSVa/BWOWovJkhZ5VaxO9Gagv7QDGq2lacomETm3UyJhF8vQ256xg901dbFjt
1F1NcxcDpnmvaRxQ3F88pRjH5WRixuYUqYWZmCbIWI2kT6lO/tnib2qXcnKTJgMMLHMyPdqwN8uU
A65PA9q6Vk00aPQdAOQ8me5LVckJZsBIbWl49zNIC8bepiw6azYOZcsL8DD5NbPgtVx1FsmhTFUf
nHSGaMXZnFF39TsxErdaklevy2BRD0R+utb2aoZysyNk6kMaSzEdxrK6A9mm7QA99o6g0OCETbdd
LluW3bVBelDNqqAdVuyhJJVOLVJzqayqdcdLcCO1wrIm5kjuk7S6cCCicSu3wbRlAyOwNoMsdZqK
eeAVQTNGMDwkoq62GCtxiyIVq0/p+sl8J+krIHf0muWZU4ChhJW6pVqP2wnB6Wvs69qt2eeyO0WC
frbyafbpSSTHbo6K66gq3uByyQcWMc4heSZclWl+hVpjtWkaQb2hLbKidPyhNYgmCU2CW4bGVrio
6lXVS/3g4rsroMEcJgFom2jpdqYePitZeUfnETJevHh9LQqbJCBFluP4ekpp5KkztSnO4bVZK8IH
jrmiU1oGpjLlKpGL0kGuZNywQ/iaBqjHZJF4uZDMWB9nqQrnIpAushPpAZWfm8GitydmUF9lOgGy
Ou4qtZM3sgLjJcBbDarF6C9mytgjAxqf0dSHiWoV9CO7yIB7ipCEBkDgToaTdgyxvGpJDFtES5NG
dAxT7jaQZ2e7xaPybknS+4u+jzP29TsJUHcNBA+UQzneRGy7C7irafpAO/CWAlHs9/Rb6NRf4/Ua
OUEDZafqx1tC0MTORfaJGm6tj7Llw2LlCFar2bgNWpFXI3X0xEe9uGQXYzMi/mzPk9Ul+1DTNJsG
unGnpLp6yEYtQ4DQileTJXsJOKDZyvExopTPtalvmclCHbzXSy8HX9vtjQjnQl+WhNcee2+POhHG
8RPob7OfVVYdMyyQwKmMjQk0TQnhqySavlZAB4y23s24VSNsc4Qj8wxlfETjWEpXWdLOaIyFaN3F
TXtUphoferF4L5iPbtXH6Q6WMyd9XoQfsGRACtXe2E0+Ff39LLPSrPpmHErgbDQt1nk97BHecCVr
iNa5AqBD6RaJYLyIHaQsY6a63BL/WEAz9NKvaTS0IH9ovW+tXlr3tOQQJMrQPsfBpgER0SbSjRV2
RyOv9jkyG1TGysGvYCcvIDW1FCVVo/fCxar2SYJ/74zjsa2BVELXraabGo4SxstBadexGazbRq3W
PYU3nhfgV2zN97nUlU5mRJTzGaW0jfGPS6Aw9VNyLbTCvdClM/0tCzKPNgV2N84LR712LvMBFlWh
0dOiYx6jgbET0rHwAYOuadVdFLsIycuSQqWSigPgB/Mpi+A3q5PwBv3vBvKf7HSU3720GfbjmAi+
MMBxsueF9BDR9I9L8XkzLsYHXsgqjDN96LyUUMGGsoYdGoN1CIq+IAP5Dv7+FyD+MyBe/Ski/q7p
w/5l/gERf/mJPyHxym+iATFIZwtBW+u7ae8fkHjN/E2FKQE7Q4S3AE0DtPwffr6CIv4mEvmi3s9M
NTXC1n9A4hX1N34GuZg/v1T/ZyDxX0gwiDZdDBHAxkiieZG6+qK1UerdoKqjIFM0LMSnNtNav1/C
+rYTJ6rXn7gC599R9j84537B3n+/liSq8DN4LOT/+PwTI2UWxRjx1lQhqTIu2Tou8gOHkK+kao+c
rNBz/OOArTWU1X9+5S/8kN+fkmtKGBfDUP+qdmxOSp0PlM+9lPQB/npOEpb/ShX0b4cS6wfEi6Ci
oWH14+Plat8pNFYUL9ZMmskTZZPhkC7uzx/li9uR/vuzfLrMlzcmDWU7V5C+PUhn8bEvQhOMXiPc
VqqA8AZAJySxKMdAkM360tay9CFe5quIYPYX6nTfZb8+cym+v09EKCHfqaqmfyXfjZk0RubI+xwd
0VHc1ikPghOv0LhYSfxK2ojkoiPbjZM5nWtejQ5U/tfEabew8ze/kg7723f86W4un3+aXQWEQx1T
dWBel4y/1rQ9JoPqLybS13dsoMenY+uFFRtEF9X8wuRS1Xkcg75QsBWuNF+Qs+xYxdTfImUq1z9/
0V+fx9DxmcPtDVF33KSQbPjxeUBQhbncJYsnxppk16nMG6Wt+ovppHwXR/r8FrmOYSjQQtmoEJT7
amUp9hTshITrpM1EZ0EVCPDWctkDGFGjKChWwGejaIVmjEpzb7RwmtIDpXqmUk2/0jZEsxs2lihS
5dTGEc2JyYyCagUbf0qv0gEcI5LXoqieEP9EsD1WKglJECsqBugerQTJWpZxnWoAYOKA3aLLQcGx
0ssrFOZRWFfnGS2CEiGLzDGETDYP+czIbAinNXQny/mIxekV8P19Ii+AVjFPjmMbBAWRphVONMAL
Y1DdkdDnzhi7UneaoVbRW1YFGuPx5ddVlcattabdXiU3ilxUTgFet1MvMWlpuUJVWPdB3QcB4jZ9
aK0oOWuyHc24ViJbCVLwLS8WVbSpd0lPS94FAmsPx0kvDDSyXSGvhHsTmVJY+VZLuSos2mTVAd1q
nAIRTcC7ixbJDpI56gq8WImuRBJBEqikXPKVqQXOUkeB8jhFADdcBWj7ZsrhuK3DRYDBvRgl8Qtw
/Xe1pIoPIjXsa4j9YUfRZAiw+IoyGvWUPkX6eyhu12Cu2mH2Rj0z3y0xmRTqcfREdqEw87yWMbeB
L9BUEPF067IXJVFogjb5AIK6iCfQamnWQjOoyPc8iPsFQhJBKJ3lRo7pXemzea7JNM7QCIyrBtjc
q8YaIXjKuuyaeA+Y8hhZHSFuqtDXDehtDK6CWNa3aFKa3tU0Gv92Q/JHJqXChkpR/Zps2K0Ernlk
QKGPpLpBiqKSszfOT50YWBrqp1gtutwhho8ofwjINnCKqm8COe8xVHOBCpAMK+YC3p0NrzLCMLO7
LsyeVGrPEvgilGeckSrINwoM84FKefAGjLQ9I7i8AKmMp7DBQrcfToDkiocZYATF7CoMT7GiCCCE
YK9etZYuLSTF7VA5RiwMN9PQ1e8joqcoVgUjkEbYJUiTZroQPVCdoBRN7bqkfxOPNHxUqcmOXRV3
qT3VZrfvlSGmUaG3w5XcKxQuQCaNR7gwEPhV8MU3jZwixxHKIhggIP0b1H1BG8qZAUxxRAGcc0Ek
ZYnnXE0dIR7EqxmImXaxrKwCJ6bPTctkERTJQeKlOMlCQ8+szgxUigRKfLbaxwopGR3/d0jlg7gD
7oTAgGouzzIlM2nFNAOIXw9AAruuAw7TA7J+1gHTpLbYxwZW5kWlXlsBTS9K62r5rZwE/aVbZvr9
Fk6nos3oUyUIqvmOKZW9R2EkZRQyZhDE0UzxC5qCJR3RtmKYEir51y17iGSrdFgKp7ZmFvWCus4h
0GDFwMhTusd5MHPa8ggz0PYyzOu8QMLSWTAj+IBJYVbUrpWUeTubas/giBXnVoFUFnjQJN+hUgrq
ghJ8hiKJzOK2tRLVD1eS6SV4amosqjc3cJSdXkaD0Y67rI5caZlpospRVT4DVTPYBSibnicJGB5a
Imb9IYpC32M7CPQYMpY07bW+yLR9nNZda2fRGOMiFBtLCso0tFRv1KxYpCEcaKpdDJpMKgStfbqq
QOnQIO/LuV1HeYUqmVy2mklWWSHytWio20Dln0R1pS51s+wl1HjurSUnjVhCmGoRvYFoVbTKJV+N
B6V2auCHmReRDC8HvH6H8yJEwCgk7Eto3xbtCb2CpPI0+v/TOg8CKOAL8k01SJ6+TtbijFEN2INs
UtYqOmS8MLErejfU1Qr0OXsfs9mi5zvUCYlbGgtq7RRiIeorHVo522CjCwJqvdI0rACyLAZgUiVA
anQuL6SaUI46bzJ7Uv+8XjiBYM6Ioj03eiHaXV/llW+mhjF6aSz29TrtzPFWTTWgXy3F6Gsd8o7o
RIEmw2VEk3C89EwoDjb0N8x1oQKCcQGoaOdJHhtgqMakaF4ELmJ0liKu6b/D5bT8XCtlAYEXWWsu
5U1aL7XBjppITXVHgBmCmIiG4ShKoqB7YPYy04OereKaBKVexIZU7Dv8VGOLLjLoCWA4YqLLey0t
KXtj9ZwVTilGCHlX2MN0t3oqiSO4N1V50CZA22sV5L11LegBAwawpp78SBZB/Q0R4rc260srAalJ
yHIAhA6GDRaviuD1JdmGrfVSQcWD4sKBbTUB+ttUOswLuVyLVbjcSKiPRBS0A+0mS1IA8E0gFwSN
c924Gr1KRP+mCG0VW5LREtqjZDZ+q9DbooKbJ2Cqcs5zyTaXou1A8jVqu80kC4rdZdtBrIdnA7VW
GPIDSpfZaU5l/bHrCuyVhUhoS3YyoZLsIFGVfa20lHpUHGtSvwlS9fl7VPWvlPVTyqqApSYw/e9p
3DcAi//t8PLSwI79nLn+8YN/5K46uSsykxira8of3Ov/onMrv0ngg2F6y4aEQuQl1/kjd5XM3wDI
mJqIdPXFHEGBgQ1QvIv+898vH+FQRNWScJZUWPtnElfpx1AcrQHUsahIqzTmicj/ovLelWWErzwk
wjHnHAf3hDCQhigg4uJldQ/jLbWDsrjtixmBJqhjBC2cpFWPNoCgJw9d3I8OZrTzrwLqSwrwj3j6
+32ZMN1NSOSYIUpf08Axq8FpawN0qxSiUNcOMA0bcYea02sEtN8Ts+AZ8waJqGw5V1Vzxouqt9Ws
vJ8XcYZqtDKyC5GzMu8kCf0w0GtURMMD22K2N0I6smg5aegimucF82nXGA2aCwTaTtMoiQ/gkjPQ
MpfKNlK1dNopWsntTNc+zTk/ltlTgftUS5T9/uD/WlmfVhZ52E/X1ctlYdmsq+j//p/sI/+hLPT9
Z/9cWvJvhqWJuLvJTJVLSeIfSgkoHhiKpOCQQFoGnIN5/+fSMn6zZBltBURYvmsh8NGfS8vgp5AI
vRworIbLgvzf//E2/a/wo/yjMNN++fvnQs13p4If57AuQkJESpebAM72RU+jbYjbhH6ElieyiQ8J
olNTBwRlSO6UusApSl7VnfFhJcGtjmKTnXex4DUNkpp0aJxOjm+DvdmYMCZm63FMaHLTINoUcyLR
auruO84c+hDlgfaMbQjp5MSdUDjDQFcScIHBahaGlTGBUCmSqfFmZcp34pJu00B4/+fPg1P1Udx0
zcdHd3ip/uMy4d9K9LWAkXTfB+0ffzsNH03XNx9snlX7b0h0vb90cVl8/ZkfvoKB/2MNuS/dyw9/
8You7uar/qOZrz9atJH+fEeXf/k//fCP6Xk7Vx//+e9vJXj3y7eF3Nbnrf0ib43wMyaoeCpfpH0v
pYv//oQ4ls23Mkv/bdMCE2dIP77f6eb9P//9b7/o92nNVP6NkqV68ePBZAcpyT9n9fdPYOhYHCfo
eWBm+V+TGrAVPwR3C5slVO2JwdT/mtWCbHHOINWFtrPGHk918s8R+h/M6kv97R+TGrF2VOX5JvST
NJg54ldZ4QyaFsp/dfTQbxFXy+z2cfmFENQXOaq/XuKLPFMnKR2SrlzCNe/Cl+ExOw3wX+3RLX5V
0fzx9PvLlb4Kl8MlLPFU40ql16zPv/IW//sHsVDyUTTk36kL/Vh8IitEnS4aYao7DWC14/IQ+OJt
dYz9T7Pqj3f0eaeRf1QO+uM5Pl2Il/+5aqdKE6qM8hQ9FKoD0jiHTO+T2Vuvkb8ZbGWrbbtttQvO
bAx2v5nd5qh4Fxaqa/rpBq0QP7d8yfB+fldfYou/3tVl9D/VErNkCsHDzNFDY64XCB5rv/ywvN7v
vNFtXqb74ZnK4i+96SRWwV9n6KfB+FJBBu0sq7XBZen9us3ttFnoVdnCQ3s37KRtYLfndnASzv7t
1rj9/3hkbHkuIR0FE2qCPz6yAD8OYFoXPUhvVOZMCg3PkGueqD2pt01oqyeAODIgBjt9/fmVf4yX
fh/rzxe+DMqnsbaoGjUileSHcfYMQPBksPdvvyqmfq+Wfl38n6/yZWVCvIwIJIfoAUwiAK0KfhUQ
HJuKORe8yMpCbhEc7IJ+/nDf9dj/et3LYc5pipPulyouRLvELEiFHtTca8iO/BARDW80aROikALQ
cQQVRqh9hQUKmORpo4iwGvNG73YGfEKHg7hGK7G/wFam8pBJ6hGRgNRNJ+MmEZpngMb3KWrTXh5c
sKIgsgpZ+FaCiYL0Y1i2hBijPymymxbtwzIvgE2Bm7g/f8ovzt9/vsN/POWX7aKQIiQdUM98kFfC
qTuHh+kamMkRbPH9/Co9IU78Cx+ULxrxf73il33jQu4YBnlBQ/Tm0vGkNGKrXu6FtnkSIsd8pJf+
82f8EhP99Ypf9gSIN2iM1FL0UHv5S70OvNl0em/ygWo7CKmKlkfZxKYj7SHwDNkPTCvQGdMZ0vUF
fkc1bh2tAECtsxV/T0/4I+yCX2xcf7eBIEJoUkJi5yZU/HEtYT6DaEXHPTb7ZWcdczf5PX3+IVL8
vF9/z16+zmcTP2ZUtDS05dQv83nuylpBNS9+yO3Z0VdUmg7pdXndvKP5Td3QEby3EcTYnfm07NAo
PXUPEiAqL37udnN/6Exf38xn+QYIn10580PoBt6UgDGlIST40s10rteiYQcfiWM9jbb23iDTI3lX
olufgXWfAzuxxx3YRDuH5XN+Ge3kF01K5fIef/aEX+ZyBs5U7CKKs5rde9EGMeMT5Bq/diikL67o
jdciAtrb6MbcqABL/MUJbNlFgetVp9MVPYOY5ff6BvKfDV/+F7f3xfPt92n4+QV8ecXzPC+FKgXR
w7xK9vOWEl57n65BDq87JLuQP+1W0xZDxz1Uh7O1p0ny83WgXS7ws/H5sg6KoRrFIWAGpDZ8yG30
BPB0XTrNbjynzq2xTlyEVN3UeWi2rYvEGZOi3tZOt20Pkd/spqvi9fzyNl1lXuxjS+c8AuBwlSeA
wZYbTXZyKB/k63Y3inZ1GHf9L5axfJmgf7l9+ZJCYReCn8OX8Ytkqo/YAcQPnQuBYNPIrr6y3jQf
OX4/8Q2PPbny9BsQTaf4vXO6u9D99vMR/Nu9yySsxVKKSJlb+XGVyhF9FlNP4of4Xr6XP4Rr9V1H
I24LmJdKJERa3KagWP3iqj8q3/0xcT5d9UtwsbRhqkHiiB8Svzppa8E+t/tuFW3H3a+W0JcW9V8v
9SWWaCqjshC0ZoocC6CgCNnZgQ+MxguObJy/VLX92xn56cm+RBC1YpUpXbP4QV0FW4g0bnAMaDhP
ezTpHeE4vQre/CRuUFN3AX5u2hvENdz44Rfj+3eR7Oe3+iXCMEC3LkbOQ7MoV+OqWi+r7DU6Ra/W
EYaJhwr4AYp+csA8nr1z9fOry5dd6S/TmlKdCiGPqf39809RVJEVk5QHjEHvIV7jJqfMjXeZG7l0
5J3q2/gEyN4N7Gor70K36dyDCQv4F1PM+O7P9Je70GlYyxS/dEP7UjeYIZZVpcoYPG5eczu2H28O
r/d+fCSPd5lxABh3pf26Obwa9g49Altyc8eTbW+7QkvNPm8gdzgnOqFOvs3tR3313NqJn69u2UMi
/9pLnfU+cv3Uzvm+zdlTeb7Bfr0P/ZvcPgUbTmHH3zmF07hga+1DyCVa+/nqYPi7cvV8ldqnhZ/V
bN+wNVddifYVnZn95B9Og4uNnxO4TmY7q9k9f/jnp+s3bz5BUqPZ4cf24SQ6mi07pb0bXH17Oqje
823kKPY3ejH24f7Zre3b+5o/vzXu7JwO4M42ub0u7dvM5vo2vVz70Qdc7OXfB0DydSdy+daWb13s
j9Ozwc1dlW5u3xxn+/3wvPAI7k5wveuT3dh7GuC2tnH9q+09Wmf2ged5b+zYv1u/h77JzVHetNd3
vRM474+Bd/8cbKAiOGeafey0NzConNI5MZaX2THtXnkfoQ3CmmcG8WpvNPvqcOMO7mHT2beryX6e
V8875x0tDP7XMwLqDO/CrslZDqHUbVenZzI1Yi7L8XNnBdXOTw+dfa3zVuezzrfAu3FZdz7f39me
atP/uPzhzdM8b2XazrRVHOfG2x51O11tzv5kP63vuFXFAT+yae0zxVzm7f7heLPLnKN93qPc4uzX
W+SjnNr1tvutd7037a3lPtb2bt3bN4230bw9F3GItGwnYHp9ezEBpxCR0hmxV0+qrTLjzqHXbU2b
7f3Q28fC9tYwTXm5stM7xxvZXnuR/Q42lQFVtm+Ruxp9eKpbW/Zf7OPd7Ka3of0cOflKZ+C8a36r
7G14eXeJfY/2ugs/0wFmZO8/DMfbVqtg520l53JnH6XjuyKTbXD003HPhbhPp3IOp9j1vnnudvVx
CXS84/uhd7a9Z9l3bGhUgs9e4a0+FidZ196h317NzmFwIby4kt+569ReH+jWOfL2ntUNG40pezu4
Pl44XuPe3R9Omv24NlgRg4s638pbd65h3x92V9x56hKReSAf7Nne9d7pPnXt0v2m2DeP78zkyzIy
7G+5663v7h3vvEUYzD6unhi+3P52v34cbUZ3dpPjyx6jBfv4FDpPsz95W6+7ml3ThjHkCSsQEHay
C2zOdv5bQem1Q3/NYFfbyA5dvvXyfb0DytvFeM727rw77q7ztoFzc/X4Oto7OL8MCAIUjuIj/7K5
vcdcl0jUZAivoOTfIayxro7NtnC27frnu6z6t7vsp/3tcsZ+2mVlwdRjOGvxg8H28ijsHhf39QDu
iVHsHRbsJnIOqiMz9KXzeruCw7T5f9Sd2XbcOLKuX6Uf4LAWZ4KXJ0dqlizZJfuGy3JZnEdwfvrz
UV29t5LKzjzqfbV7ummXkQCBQCDiH35RNqgu/hSr6zl3hb+8M9aP/1lW6NJz4A2Gi/iMF3z/w8rY
1yyF1j2Vg/xCRclujV3GRQD16jHeoRu56e/QXMEtaGusczbc6XXR5r/+Q9x/N/ziBqY7GtpmLuec
UH/4UdwOFwghrfbR1rj1PfvO3pWXyV115mvMf+lyULyEdfR8UfM1l3NWwwQJNQMpE1lHiGVY/j12
YTw2tArlC1WsMJ6jITrUzrkq37Fd4FKwtOf3vGWLOcV8twswvi3Q+mHgfjtdqK/i1fzeP+vPvEjK
G+deefob2fapzsr/bWVT/0yjn/k/4FH8/tn+o3j9x2ND+Vk20S/5v6ACraus07+vON9TBW+Kf3yJ
fhXvy81v/9S/uibWH7Q/DNzhdIMSLi3Ef9WXgX3/QSoNvhahLkhxs070f3VNxB/8USq/aLxjD/jW
a3nXNRG8AvD3BthnG3RNP1Ff1g/zUAsMraAbifw4FstgQM1FdMijDkPAWGbbwrcVfL/bfmPKjGoT
3AqKqDktN1wQnUu02B+F2qKKgYB+iYrEZZpOuLygLOrRPAeg1ABxQsRAXNtp+DLiNHIZhggJyLwC
f5CgDaF0EHcxbrusUmx53637/T9P0Ps3/uFhnkXc2dIagGTSSHOW4T/c3n2JHpuP/ts2LXyQBmMr
MW2K7i1gSmu8WYjPswTX6TEPH93zmPSKTQ2ALn0K054lwN8fqYDg1eRYa219cHMbeIyvupP/cNWs
35weaPmNlgMtAmXrDhP4/jSgC5r+qKH1r0XmPn1+DGYDnlKwu0xz/g3v4kPTGlEOgTTYKqUiEHCR
PQRU6KOnR1m8st7WjB6L5r7htkm2F1Oxw1ItpjKjVSxQ+Q+g0BaZ+6cfWXu3rZ+7uv1aS3xMkkbb
xZP2AKvq/vQvmD/Kfwfgv3+A5fLkEBoIUnWR7duY9bhljOq+mxTXadEnN1OjowXYNRqCo717pvKw
aEr8PR6tK83FuBVQ6GLCkTUZOBf5/iZsUT4oqugFOTvwdIGAs506d7kLQKW2zAerjV87u3o8PV3u
lY8Tpr9locoDNJcG0uKJZ+SDYk4mBPrILVG6qG5TZdK3ph2/Bm05PSS29RBB7dhnqIOsaid9QXH5
1YhSJLmbeAVUC9T7GLmrQp3CnRFO5n1ritsqsh4yJ7sWin0L9ehVlUgQRgJ+1wj6apzd6wtQVmhL
Wf5l5srwPtG0EiSO9hdeXGBpVf5n9I0HBGgMbr3o0dKqH8Drn6QwH4raehAqI5tO8DU2eqRErfjF
KSFAVVMtN/NofeNjocjPoH8oV0HuPPUFwufloD2YbfDia5qxQvXpuxhBDnXz/2XBqXwE8tsAhAaU
mIai9mw5YLAXM1QqwdACLko2yqhOD2ZdiE0k+avLLrtGiPEhloAz32amx+YNYnXjlVnNMS9Skm2O
cuilirHnTZTI5wTZYODi8TDdYHKy7lFV2cAO17HMs28rFFiQrbS/K45Eacjt8QxtpLsuZtyakoVQ
4RNq+gBu3T3ueoikVNkLQpy3Qydu0XEovEQW0w0SFu5utMSTDWwOg7N4uhGl2a2dMESZEXs5YK95
t+HmudXgn6700QWjO0unTI7xUCYZnnzGNz2arQod+exnYbrNHH6CFuXj1/m7+k5+jaMy3nRDGt4h
9bBNY0dbt6WQKNRn6qYDvr81wxrlKYno8jAv8tsyDiao6FhUYhOicvvVCQx9qxYswmjApcq13N2P
oequReTcumGKIjUmTPtqtMUKjdoXM49QBUqacgdcR6wCJGy3mOBNu14alO0K6wHAtXUFBA1xCjBw
Vz3LENrZtEO0A7IZVpo3KAAg9aEYycZKKn1No2FY+TlXXFWlr6Ivn1G0vHj77WmAoCMKSBd5NnVr
RLd/9p3+ig/YE0oh5S6MOa4qnl0rPAZf7RHdBnhX6LQjNbO2Naf73UZQlwQCpl7SpQ+ZHRV7UQz6
NjL43QhWTzvXp28b5yp0PhsFVs3FQTDtJdJErBOWC8EOC0eUTyRH0Mmb5wkozkqxolclMPN9MdbP
zeAkoAltpFqVFJBuxsfM64HrFd2uNY63D66G/GjU8csQjeSfhm85Hxq14y/uW/4QbgHGaj7u+LbU
eEohO9Khegxg3uevbl2xGrPk1eo4ZOmUvUS1fRv22o3u93cIYT4hexWjqI4GFczIZIsFhbuPfB3V
id58mPzOXVdyEBs8cm/zXOsRQo7Q/svdW200HtKYg6TbKG3BjN6OhcYYfv0MPPTaVMpnBQMHNHx5
okil3ag9H0ybmCbiSQqar/Z4EzrhuDITP1pb3XxEnelXZ2j2ehDiSZ0mymeZ8gSDZwDJL56MoHht
ZPoCzyRf8fB4kujTbefgCxlhtnWtn+NMfyAF59ACj13hu4pxBhYTdNZwf24U7A703sLbDcNEwyRk
TA5IESDOw+WQlYi72ArSK4HarDTHDG/hu05Y6gZ8TkfyaSzJj1RRGbhRJ35Tn8Ks6cr0xWrQr4TJ
0yEuMAU7papaEJ1F9iubwovEFNHaBUgJL7B+rp3wpTPa5zqrn9NiXnuz0NeOXROUHfaJwJxmVYjw
NY2qafd2TpXSecpSddojkRitAipb6xrXWA8bXk5FAJ9QAX2+Fp3yNIwJm0txL90kBYhajMmXDuTw
t87xxwTt2xhmtuv/VnuWVh+AZCrAHZ98VX9ARdZYcWViHR9b0CfmtM9359BYDcgbOIUSrfDT0/aG
7Kstngn9HcaRJSjedrgXBkEw7rVkW9PGv5hlTFc94tBbHzTxiIWbrnhBVItNWis/xyEI7w2R6euY
+O21OgE/sYpnO8pNjg3279cm8OGdhmzQF22KcAjqlLG+6hBf3MIQV7IVPREViYsQkYJEaxUvmzH5
mo2KUKCO/Ais8h7MzHioQ0TCp6HF6S8pkR7xo1j+WadheJcoOUi12vpJExpJPC2DI+1Kgda5oT4P
UIyu5FCVMF3V8jtKCcNe5P54AxVbWBs1Dl8kmL4vkar81KqkjbDom79frKYZsPJJ2eq9hpwIHvJ/
YbpSeBGcXGidHJYudTjhoP23qPPLja8hPO4g9gAyKX0ZBq7nOTiVBTvY4MIWA39v2dXPb9cieevD
2AN4hrRRrvFs5V5M/Ho2jKBPK6xbY2If5g7HAKXptTF1TAjdiisUIJS1lP2d1TXRjyIngr/FiCSy
b1VZ5o9KHr+geO7PepLaqin0aEeIn++U9AmZnBR3TYSz53g8TEC3oZa9tqV+XxrtTV04v8ww/Q7G
/ioZoR6A4B8Q0kHOt8hBRMSdqgPc4MDphLhdixcoSQeCI9hYRtBMs/FqqNTkehwcHiq+qDeFirIb
h+5CT7rHWHbZTofegOKBNdzrPXeI7CXq1CVhnYzyWeTzNCEdMCjnMU0QHW8jF5BS+BIFrF9SR68A
i2GBVfOhnROMt3Qh12pcUpKXKmY1BbSQrSW64kymeFgZmBNFPP8cw7BVm1chMLrDBNzIeOohMB2i
MUKssh3lqZ9JWhhhv/ZRTbE1clDTQ1f4zLj2YY+FgemIOhC2VMiUpObLBHEYkYyRWqBsHKe7CyNn
0zS04czuwU9SaOEanjxBHqkrtU435CM3dqN805zqOTZDFHFQOctM7nNEnkjZkniNFMk2b6sdsPzH
ABsftFx0bR3KWRFC/WWJRlkZPvCQon20yvqqQqdgVw3WJeShr5ps/4r11NMCQBVzHtql/ivCNQ0K
w9GlHVSkaWk33Frwli+zkbOc+wRuoAgX/Zy79xGHZt5zVmzeGjlRJ57lmLCsmXaySe5GUUK7qSPu
TQuuGk7TqMVFvZzWvRgxdixB9QE3Nbatop8pwHx4oNoqhRedfMWZaYdL3mFBe2nW3FQ2NgoruAdl
JGmafYHM/GtcEj25WF9Pp/5v2LCDpw5Dgj9zGBZ5bFCZhzsK6g3+83jMbPJ5pfg45oVrktqiooQR
lJy+t8K5qGJulSw1950vbud0Up8I6JnbQd9ueABoE3funDOpPSnQ/JVrkoHRSF6GkKs0I4Z0ubgY
o24jY6e+KPT0FbGdZ6Mk02kn3jWx8TAI4rwrUXFF65MsiGufbibK1435oJukjnO6qUxkDhlJuFQ5
nShxJFsgxBAIUbkna+PR8pbTdXVJg1YXT0JyRBTupySpFU/r+doyt27LiT/JQ+p5iDWJ6BLKjSvZ
x/nGDbiTJ7TnL/95M/LmCnouBjQNle0whCPm8LJ213pfElgz7mJUObGrdkdlTuzkrJX50to9rHzS
LUjBz4k9NVuSZ/8yiK3pn6iFTxXQnoqM/yzrZAdYz5voV11I0pmTf2r/u7j9mf3+X1FymxFm/77k
9vgGV77GHPrnQclt/qf+VXJTwRVb4IAhvJowROcn8d/8dVuD2o42rA1gjVhnz+WufwGVzT94Hxvq
jEZGYALE6X9BOjXjD2qvLphn4JjYHjPWJ0puM270oATBluPvgIKsi5lTvoRX1ai8+FCeaXaOqPuM
ceRu5aDw2CnCS5dQ+CuzLWQnYBtep5iwILhpSJx3xuIqspz8dxphE4v8kDM+5FMloHll5vSzEUF4
3fQ9Co5QdIA3FFXVrHQ/bO/0ob42Mte8T8Cu/syBQdwHoz99URB0REIUdegbCb9uBXUPGqs07GJa
a9mIhCY+vfm2QY/2G7LflAnUltwwRUV2aP6GY31qu///7eX/vXjm06oMayLe7/d7+p0kg23/wa4D
/EGRmDLk37tZU90/wGJAZCdr+Lu2/PduVjR8Dd+aGwCH55q/St3n7woywjpUlwE2A5cX7HWShs/s
58OKGph7MNBzXwEMtUOR+63P8q5yiD2NEcMLnK600JKIYorCTh8wi0v9r3qeFdrXMIiLl3dn/ki5
d1FH5GKDj8PdBp0GyBjw7UXtNRqsIPODVFw6q7tg9eXP69tHOsunBzkER3wcY3F/umNnlraViMtk
9fyDzinNsDNJwQJV83GIOVS8W7vRLmduIEPI7cPzzdN9vLmf1t8pq5+ZijaXNf87F/g40KIKWJlY
KFsjA13NAIancMNkUHU/k0suwMAfhlliKXw91NS44LMkPgSmYu9kLcW9cNYwWzl6vfaNbOMKz3Ue
NfjfatahZGatiYW8uyAgm5dJ5q7ast38j76ktWhymOO/lnna3d256/0t9jP/wyH0wy9ZIYzc+Skz
z+YO+1OzusVX/szyHjYcuKycmZ1G7sgVRqtjCQMrAx9xMddp9oVj9lsFVceNDYt7VaGIfKZMfpiu
/nMoOhq4MMJSM0hZD6dTKr6OaQt+8IrlF08BRN0cPTAPl7XksseAaNUklXpmky4CCdVxzaBAzYFG
zZBwwrX9/jAkKCBO1Kcyr5Ia+gJqz9MPEPEspJtfIo8U7U/vigVqknjFgBpEIYKJSbNtjqzvB0Ql
uALIrTNgBpRar00bY5XaXmPj4Gzasq9ILSt/38RYnYVN5VxZVl16kqf4OnGDCmHCpv9Zlir820bT
gLCUOZWLKBponEVYJSsQ5eG+Zgg9WZl74/iBvWqzqPCCuhT7EpL9NpIdZUhXy64UjGK2Js2TjdFW
1c7SJXgIRw23iIJiZuJkcGy7zNqdXoO5rfMuLpj0rXhsCvrRFrVUbJcPl6BoKOJnIKB2RhmqOzdN
cbgq+u6zoyAmRP9hbnWq2Ni+ZUTvw5yCYGaiTtVutKnm9Jbf7Wqlrc+MsjweOlQyHs4g1mEDkqst
TjnqdhT44e7umsatv/GoUi5RHuwfW55I3ullOzIUJoMYu3Irc80u21h64mdOiHTvbqR4jCusknwd
s6bdislsv3x+KGpZsH9ci+vfWpwKzC0F+jzqrAIbWFsHxc6NRuIGjzo816z6sBlIibm/NZ6Ktgar
abGACNxNpY/RzW42jt9Oouw3TUqh5vSElqHFQCJKNTh7bAVMzN+0Xd5tBrR+gAf0bus5vqa/5qU2
oSCYmvh/+C5hbYIn/+jKzv2b6/lvYeCHaTfbnDzHhMtrOaY76zktZgfSX0UfpfP3QYD84MrGd+Q5
tZI+2aHCA7TWcurvEbkWLpOa1M/dD8vgRrDhUYJkFkQy0C7q4qBlGRILnSmpbSTYZ1INLTTLG2SB
3xfam+oXvXMD7ZMrbRJK5yNHBuhCbVv29kU24KWWKzYuKkXkEXWD59Km+YTyGqICYirA3BTNmaOx
3EQ0j2FXa/yLwMKRXARVK/OnDLRn4WX5GCBuaRU3uB1GN6c30fIAvo3iksUa+iw2ZC9OBU15NB0T
hMepG2dXoEgLPB4xV0ZAVTlz6x6ZEFI/bB4OBDfwMnkIOksbaSoUnl3jXtXDcFk509RtPz2hmSVL
KObxyWtzsTvjArUEfGJLr8/1giRJTmm0Q1Aj1DdVRRw6o4P1cf2402nzgyY3waSIedLvDmGLF9GQ
6M3g9Sp+UoVlhFfCyKgJY/B5e3pmH9cPfInFM4SjZyO4tZgZLppNEVr26KlocNxaPnY/qCUPZ1Lp
Y6O4kJB50JgWchX64YQUigGBk8nR4+Wq7BpKpp5S5S+fnoo1S9hprmGbPHbmQ/5u1SQ2GJmrxL1X
FtpEH6NA6zeOwvb19DAfYgWrpZIHuXN6wttusWKFGNCp1NLeU9iTd05b+dc6ZdUbhF8mpEiH8dfp
8RYPHXYBQAy+jko3xobqujxMVloG7VgMnp2bwYOdNMpWM+gRxllWbSqXildT0rfBFRJ8rBEVZz7d
kb3ogExAVtBVeT+q8///blVp2WpOqHeYRlgwsv0yooPU4yuJLJbdfT091SPbxJnhQTZCENR6zOU7
aFSzNO+03qOknaRYmSDD6gZo/J0JvcfmZJCDqEiUsfvfKHbv5oQavxHHhjt6w2jmP1lRR3oCsKG2
LxisuDg9q+VzGBSZyeohyTLfqlCOFztG4nEVOUaqeF3QG2KHt2gl7lUlKL5hUqjcTlOeye9x5oqn
3hfiS14XhthWISZ/wDRSNz4Tnd+gT+/TSqYM3M3S6WXogm+6CC/BYMdmjJKTF7AOHfK6Q+fuUXbH
6g3+m1lvqma05DbSSXo3hHcVFHZooz5lxjpe5qgnNzibIEc0rDJlopwV4vPzTQsieFiYLseb0+v3
4QDwcx0uaNBw3NIflm+wnbjNjGn0wDc4f+W+omKtpLe0HWoddIEexKiuC3nTolux1dWxPxONlynR
vFwogMHssfl69H8OT4CDHJBlZtXojbM3tJ675lrru2hvZDR//c6MrvGri85smg9blEGp3ADGmls/
BJvDQad2agY9V0YviuLuR+J2absOgJb4qw7dnenMLXp0NA0+O+mfrX3Q0Sz7ZKg72xq9vIu6Cyd2
JB1qieCdHurqme13bDlhtRA6US+da62HM+PY+z2aDqOXNgosWZ5chOkxaj23iHqcEPVhOzgOEn+n
d9GCgU2GOa8otwP3N+VlxGYOxw014FGOHHCOLpoapBJilnsdTah7IxK9ucb41UtH9H1LJ/lTDfry
zhwQXcqNBBY5zZV06KIbjWdLipQ3CmVnErMPtwq/jjQQAAYkSFQFFquioI6R9ire9SMKvuswl+MT
yshKj+vWbPuopudeLsc+AyIJIArJ1ua6xeFy+E6MV0mfqZ6V2inSGbkLdEQWX0uzCrZtbZj7oreV
MyTbo4MSCCluYqZGvnE4qJoanYIw4eRVaU/vOMcDYwtkpHrUozr8QtMeoaYYq0znzMc/sr8pXqA5
NOf4FGkXuMKhwpoKexnVi3oXM+IE1URlm/qd+Mvm4/55eqcdmaRBTkoj0USZSBiLC1sZXCTYHWf0
wkRV2EVNmtIlt9tbFOHzLb+jBV3Qys8mcvM9RsYI5nWGMy5FN+3OKFKjtidPpS6KGJ1mVtVa7WMn
2J6e3odL+m0govG8kIIr9PAbijA0DDTvMSSNaefzoEq8dFDPsSqPjYKBgMukQA6LZQlZxQZ2QB5b
85qpLrqN5fcAtDTHQsDx9HSWVd45LgDxppyGzK7Lu2hx8nI7dRU/wTirqlUVq7N6bKtN6WKIuDaC
efk06sBPsgmQ+OwnxFtWZa3LYK2EgIDWTZ/CLlZLvEW9SEQIuZ3+ecfWgQzdQVOVTIsjc7jamIzk
ZZSVmof4W+lie5mgp2ybIW3Z0wMdOyLvB1p8Vt6qeLWipOpZuIkG2P9UCpyaoUq/aHWF+8/p0T48
9wlxJte1zXVOErY8kHS/WtC9iOkD03bQmDOUP+0Y+X05DNljZknnDlRFvXEzgwbx6aGPpBOYPKKl
rxskmehlH64oipkJHnnEghGY3pMlpkZdYxoyfOFewPkwbVz1OlB8DDFcC0J5l5bxmV9w5JvyvGPu
iNPwTlk+VBykcCtgsapnZ3EKg0aVsseYV5bu9empHhmInc37k7c4kKZlnTjHhi7Jk8bxVDy3AWeU
UJ3GJvv81cULhQyJu1Wduz6HCyqNtm/cAQ9EHDhsavdZP7igtaPsF4EoTPAw883n0xM7sllxIsHe
iJNh0kBbDKknRVhWYep4BZYGyN86cmug6nvJE9A/8/45cjG73JKEujlnpoJ5ODsyI6GljWZShm6a
H1kS5PcGVORu41ZZma/ATdXtmdxv2Q+aQxIYeDaoTb3UQn3rcEyrqMtR0wLTy/SpcnZyxHlvFVZZ
cl9rYXU19Xn5JaiC9hVNS2jd9hRpD6j9Iwd8eplpuTPS4qnAa5pyI3kCTODlY5ciPCSNKba9rmnd
eI14b1PvsDeuHhQMouxbTa2NfC+sssFcsXURC00G3frVBOhT7tCRtWNOEEqjWxv4+bc4CKtigxoj
byxA22gmNWkdCpwsjeZbnkd1CwTF1xGfneGO+M1M/mOB6cufmhJlt8iVyOrZQHHV8NxEG+4y2+mB
fEm06DcdhS17j6GyX+6UNDYMRKAVTD1ClFDFejJrE0fjbnTAb4tM+6uuu+aVBLQqrkPdwvIj7fXk
W4WbvcIGbhxnG6Wy+GK1nemsYqmoaBNL6XTbQm/MX50regxiVL+hL59rLEk/Ku5z6+KHC3ZpSOpN
gpSz2A2cjH6tdEiOrbPE8O/oD3XFlxi1Q3/jGFjGrxRqcBYIY6yxViaPQA1BUqH7WzQZhh8aEMnm
Lo7a+qbr8RRcYb9a/4hLEnSMIzTlp/QL7AfHLOphorvW+K3pyvapbHK0c6E2aE9GFCu/R0yXfgnZ
mNVedkb/YONkD/xviEGqTr7ujhs/4WVHGj5YwIE1uw423aj7YHBVZcQVonHvGxRytZWWz0ZNOYBn
2ER+eduofud4zKn7WrSt5d/ZbcDtYdmxWsH2qTPk5PEjXKPcrQ/r2uiVGhHaPPvRq7QkQKGK9OvQ
W6CJ/Kpv/zLVbgyweA1Qo800cMFry1etXyLQIPwbVZnnV2HWqPnamYYKfmeR0BKxzVZHB7jlB+1k
FohqF+W8Sh/UqcfAJ8srTaeePMh2LVJDhS2dxSNQUl3tkdw2Oky0gyzUPbyrCnU/6G7hrws9k8Ym
qHoVmVnc2H4V2AG7oFS13lknTt1ll0Ip059D1g6/SCGni9FJ4HXnml6jkK9XtbGrcTF5CYRavJhG
g+w2nKsUXRdfVfJtMQrlWQlUG/qGTOuHkjSCLKJV+Rnss2Ar1Aa5CksxeskOGeizYcydmduAS/L1
/3QJwq0SIDnXp5z/6pHqJ5DiCIvA0xHgyD3tcs9ZsHGgBX1gbsVG6VaKL00PVSG0pGs1rRIkvIfw
uQ6Gvl0FVp17GGcF5LRdg/L06eGPhR+LC9KcOTroGy5S6cwAKN+rpe41hMnbmo7FJkvT8Mwoczhd
BjliHPPjeUgbZ16Ed+WgYWwbozAy3dOl0uHBRH7AzS/UFu0wNAJzNJOM1HlBkQio1+kJHrtduJ7p
ixk0crlFD4c22yKYUwXdw2q5QoMgssY9KsrTF6sUzn6Q9vfT432c6sw1nmVE59emvrxZQDblmAP2
ljf5GYLgYadgjONWfdliIQPtZaVIa0IGeFJIf08P/XErwV+kBiaoIdIvW97ZNJ00rKCH+KIcg9jd
Fo1jvASglrAzUntRrbLCydtti+Zgv9LD0D339jxShqNwS6tufrTwNls+XDCuss3RjrMLO7LDwOvw
20UzOsqLCsd08uxtw5MOC0oFZK9HH6BUdp1ZGxjaSbX5aqp4SJ9Zko9pzJuBCMoWsI4pdy6+fqJE
FcaLUXJR1ZI+9AxwvBoxMLjs6kj8PL38H3caY3GWXdpsOLQsgcRlYFU5gO3kIhcGKkRGlGyFprc3
odm7OxDT4Zm5fdxpvFmADLDkVK7NJWK66yIIE+kkPBHFyR5EkFjZ1pTdGPGo7TF41lajasgzJ/nI
gs4FQri3zBE4xiJeGOoANsMyXI/Ind5ykcvVhBfANmhV9cz8PoYmBxg46SdtE/Vj46QOQttpcKn0
CqvUdwqS35cNzoe7T381h+YM3HAO61wBPYwPmj/xWChbQDkqJk04uyuPMuy7bdSrPadUC89UERZi
RnOVjEyefhq9QY4K1fjDASHFGf3Aq43asF6gfI8tcbqmnmFUV0NfGQ9FlWOo2mMlCXNOw0Fyj3Fl
eCfhidwjwg6XQfQDrcXYx0DGHx0ZwKMysvQm1s0ckzAjmtq9LK3mAUH3zr918tH83vij+3UKSIXO
LN+R/QAQgNcerTssT5bd7GjUSS0BdHpIyQ0aOBDEOreGywZajYGFo/Ppr3V0uBni4DLkXMo7XDxF
IsI3gfzxyqoVI/7ZeYZQkFHVT3gAFsqnn5HAceaGJLxMfY6rh6NV46zCjw+n12S4zWdBZ39v7aw+
gzU6ss9nIjVXBSJw6PPMz+l3l6NbM0Kajr5XYC9BMpIYcftVHWxNnBnoyP0AyR2Zn5nnPgfEw4ES
x+wq2yx9b5odCzakyzrZH2zGWraZhXy83W9LMYTXES5l54oCx77cXA7g+cq2V2c85vtZghk3lE7q
PhYVTfRERtToz0ls5F9xrzDLp89vE0qDPPJ4wwIYW1QjAymC3h06xVNq+BY4GLgxVuSVetFp7jk5
1CNhn41PfRdgBVnGB9jNMCG7qgGSh02RbdKuaTZoLfc7JH9f8AjvzkTFI1GfZgW4TyppNHyX7WRL
bZrBzTTFozUe3ukqYv/2ZKfXMkkhTJWdclFrmX1m58wf5zB/A6dCSZ/rnXIOWPDDj9d0YTNwdyue
Xma2uppdE/11UmnS2rY2FKaNnfU4gMOh738qui/2upSj+enStkOhBfQfs6a2tCwjJvlgZ5YNi43C
ZaZ5YeEDDOsCq+93RtqN6mZyg0CuhT/Wj6e307ET6oAz/mc1CezM4fQ5imHXykzxINLYV1k8KeuA
5+yZ+R0bRXA26X+RrlIyPRxFwryxalHwZZMxdFY9fThjk7eudM4MdGzHIkdIgkbrmwbFYjp252K0
4YdMBzrlKnabcu1G3V8wyQIstbNz4NtjJ59jMcs3c8g/5CmNG8VpaQgXRIw0N6aBB/fgNPZqjLv/
4HDQQ597r8DS2CqLgC0scKh6m/pemzTAw1oRtw9qmJkgGTOcVle5WTK9uHLdM9fgkSUlniJ4Te6L
ns+HIFCw9ZuJObZ+03iUZdGd1Cb7a9pRn6HYmm9P78gja8pact869Aj0D3kt3hz4QPGY9FINbpPu
40s7hgI/t1HKz1+CNFkIoyqSLBQ5F2efVn5uaGnlemVsRbepnoeXrd3F+89PiBSM7AjoInt/sfkD
oAF9QXfaC5J0uBIybrZBpQW/3cDKN6eHeiOYLKIZdwOSq1hRgN5fXrh6WtbQpWLXi11ZXJjUV3aQ
TLEWrVUbS24fW/YU8uMaTy5QerLrVqXtij9rYwr28MnEmfrnkWt51o8moM2n/8OzLaWwkdXDfP/L
EsO0RBTlvmjr7jKgjraOFDiwkNHJ+LjQqjNrcWwfGRjw4VrAefnQKo6Ajzltxtj0WvCI6e0BOJTI
TVC5NlZ83Zm9dHS4WZ+GD03WuPzKWEmWGPFZZIuKW16E9mCIDVuiv+/L0TonbXjsTEIrnVtcuB2y
fQ/jKZa5bi86PvPkAKXWhkFZkfEYK7jWI+4cqntmckeKymSmdAYBKev8e5kL20rX4xnbuJ5MpwbR
wkY3ZrOp0Jy2o6/Wys4u/CC+oswvk30WyK7YQmKPKuqhw5ieOVBvj+3lLqfVjUgPu4pLZXGi4t6U
ZixMfHHjPjPXLkWY6rIusiK8gxVPuTVMY+Fv/Unpho2SJslVh0v3b3u02+ewFEWzqtoUQzIxRLHG
vaBl2V5tWqSQKKv3q9bvq3NSyMe+2JxdvJXm587k4ReDmhUMyKz4Hv709e/SNaLvapIU38HLpeMm
jztLP7P/P549nmJ0ysmKXZ60y1DgcM6tUMsEoICpr/YmVvfffQs2+wZ0RdpssYCrkw2gHPNxktI9
J1D98coXKs6q89UBV+/D47O1ZOJOfiLIqwyolyjYx84uGQD4nbmfjg9kAnYEZkOwWVyMIcjftgmE
41VBIPZKmOYXbWMOZ07Ax+PNdLglAKxRbGHPHX4/6Kq1nRSSUZIw3WkTHo5ZnYc7cInDme19dEI8
gSA/AUcE+Hg4VDgWLQ6JDJX6gGhc+AFeqXfnNPqOTog0gsIhVR2yssNRANmqkxxtxwudOt9IFwOw
ulONC0epP58lsXY8pSlGotP9AQCrG4EVDWVPqZ9QsRa5Om5LNxzWE2oh69MX4NFZIapFvwkDDxh0
h7PChcjhMlIdbwqHPzXAQgCxe7kXSdmfudo+HugZYYWIGzkz3dhlyh5ZoAwnGx80hG+ai0jLxU7N
kn49uLkO1wnLttMzOzIeIGLAnMAAgZMtayt+ODuB0ifw8sJWLwvVT1ZVin5+bmDCoNn9uZB/bDyy
TQ4VZFYBfHSxkkkekjg0hA8nVu9bWt0PvNsqee1nnfVLRb1IP/MSO/Lt4EAA3gSwNxOiFt8u6Js6
aZVSeKHSjquo6IsVHXxnM5ZjeSY2HhuKD0dyQKqJXNRick5TNODHDNw08klchlaDDEfLXZGb6Cqd
/m5HTjNVQw7ynALNKeDhOiZuZdgNl45ndFRpm1omm6FW+jP7/tjXejfK2/39rtBi4LSOu6QUHkcD
8KWrj/T8xu5pxJ3VGzLb/g92I5ueirhDaCfpOZxVT/o20s3lWxVTvjLzwn0Y7WFcBUOR70wzVj9f
Y5m9y+B34CbFf5fbXxGdQ42vEJ7T+cHWkW67swHk0eUazrFJ5i9ymF1QBIb7OrfRqQK7i/jbWrEk
IchZyxrZkqakMYUjOJ2dbErWEwYZqO7Qfa5gKqD6VOt/nd4wR3J4xgeeQBUEcB39lsO1bYopCQ2b
te2d2CwRjgmS3241tVgPRMJJ15luy+J+rJK634tadzDXHQz5mNm6vCwpkdFt7sM4O7OPj6QTxAIQ
nvBcwFQtc668HuO2HgyHupM1lvjFFtpNXPvOz7atZL+m7ezKlTC69lWrLFrApxfl2CmiywXRhRIb
TMLFfstmaHTlkvDatYIyGKbMa2jEysXpUY6FBTYXap7weMCHLFOJwDGHSKHt4CTVeFu3ebyNuxHl
q6H8dXqkIwn1TM7mpnpjLPFeWHxkjtREgUd4QB4w8M0Ba6w1+hzoXuWp/R312rhYRW7QX6gqj21X
Q1MMrPm5JtKRdYUiiREXPT0eFMsWAdKQBgSb0fVyN0z+H2fnsVw3kqzhJ0IEvNniWFAk5ZoyvUF0
tzQACt6bp79faXNFHMRBUDE9vRhNqA7KZGVl/uYZR9PBRxjgzdB8FDxRxjVAYCNYyIvw9cc2tpnq
Y6N517AQWDLL6ggo7Nntsp0sTc7a6uhKYDoUC7oMstz0eiD0FyWuIgqvkAzKEOE/xaiPTdakX7Is
tJMHFJbqJ0PrEPW8v54b8VfndS/txmQFcx2e5obOe1Fm7M8s1R6xINYfJieOnsyo6Q4F9gqX++Nt
7h+JNwTaJ9ln6/eEU+rkiKlGlcQ0hu+pG1ZPdhuj12XQO4jHcDpZCTkqdFfv0qYiP49at7d5tj6a
9gH7B3kAU1+XTyazW5ZWWpX3jZV+n0SJrKHtSDvXqsBK8MT/sKQ7F8/GESUFRy6Bhjv36vrioewx
InjBRed2DgJrS4x+VOlVaBLNe0YOW0MxFqUbGYbJkl9vJsOa+6K3Yu44gAwvWeKZP1uCs4VypoVt
9/0F3QivYFX/fzB5UH+7wFV1nApr5hVj97FqHhDPTr/3S9YGE/Cxwo+XSPsA2MN1/BKE8HS9P/pW
GOC5IRv7CHar62ik03s0EcNxr4o+ls+JmY6PMAX0nZR5a0J5Q8lAo8uijPzz378xJZ+o+pnwOlvN
yTSS6DDNtnnChzTcmc6tD6JSSgsZoOgta8aMo2VRM7KusBd1kIZLcnQLo/yDUYBgyte1bOTegAI6
AceuSO1rnOXxZcFC8rgk9a6y7tY5k21B0mIcjiifv543CthTtdi5fS3rrIJrp7WfZkPxfA44NT0z
tfG7n+NLpU/Jsa1CFX1J1XkEPEbT0uwV1ApHzXecunnOpeJluAhrZ2W34i51Qvq+vLzQHln9wnCQ
qWIM7dUTen9QSzw4teNJLWL1NGmWuzPtm8Hv9+FWhwUuZZ6oUWRfq2HQ/gk70/jBUUUkri+b0T7k
jZleRRWXf0EUMKsHwDODefLCpd6DhWztaNhFBDPZJCYrer0ypamj82EP9lUZRffNizUkIPU6ep9a
RXx6+xHFmRwqH1U4UuDVFLPysV24swOtUzEOoEqWYxSDebw/ytZWo9CPwBJL6dzcY8Cox8QlzFzj
eHaCuHX1owFYizJHWXyozSHe6ddsbByDDYCQGQ8J7aZADOmt6jDnsUnrl/5dOCDH0Cy58swMTIfJ
sgrwq+0fBHZa3wapNSUdamSrFqqeemHkKgxqdFnop0WlH8dRsa56byU7IOqN+YSDAHBG9k44vOud
Gi8Dchoxq5agbWZrJqa1VRldYrdND5D4uuP99dvYkK/GW4VYNBIXMQjhXCM7QYoZCeBnp2wnXgi1
2LkzNoeim2FQO2Iu13u/mpysB29rX/NK5H4E5PX9WCvjS2mHOx+1NYlc9pKdC0qc7Pz1KUNOtK0B
dkXBWCYDAp6Ijzat271bRlccBPDrneRKntpVFoldnWRdIv8g6aSvxxuSXDEWo4sCo3GcLOjCoXgR
haaViF4a49+uPXnZiYqQG/m0+fV3XTqI4P46yn1x8xOIKBq9KRLadXWuiyeV+9eNgr5CNN2qePxx
B9U7p30j6SB0wUZGIERiQVa7xdKxIK9rIyLJ6KpHdEKGJ9tdnCense3HKOxK78gMdbjhdV706f4X
rgWF6H3QxaNHi8suzHu4169nueM9nytTEQexU3o1mQC4a7pBuWs+9u0IxFirS+qDU8VrErWYNg4f
rGyg0zkoeVWiV9mbl2ayzeUs9R7wdXOF019GxUWq3HKrBiUGTSKVndGs9ygEWxNnwalh7uR/1/Wj
HhS5UVkewAjKuDH6R4pzDvs4/pAlS/fgYbjuu2mrnnDhck/3523r2HEJ0GmSwK6bbmLolGHmdpNy
VXN1PHr9ol/C3MJmrJzGnU24dQ6A70glBrKo2zcGh07NEXAPCnSlvUsN4mM5gHTOur/t0ND/dgdD
+44GPQiUJDbdx1TjBbTDn936XFTIcBDn37edLiPzusZM+jhwtSk5eS4azrMT/Yeq3bITZTauIlAD
PGWQAZQMw9WpF6mIVHNOANZ4VW/7SHdDk0p6pVmQKAUc6Q+2142nBKj5nkPdRoCj3sMDiuoG3Zp1
wEEpmM02tMrVoH7dP+WDK2of8Wje/Fi7WJ9aM+7rnZtpY2JNgqqEtEp2xrrWMcWJXnkiVa5gpF+y
uiteUC5+yTt32FnBrXllNkkAwRIhBSD//LesP3OsXtH0MrxmWTPFvop2c7zA5XyoR2do/AFoQQFq
osz33uRbXwibkWcAy0nnYXVtzKrW9V020nzOuhgLyEopVER3NYES+9TsmW1vhASwgqyewbVBWFjV
jpxeybhKaDc3U6VHF69Drd9358HtrqWwmhJlL9f+GTtZ9LlQonZ+eyiXVFwmmncxlMTV7k2VAUcW
1w0BaOjKi+bl8Hkip53xFSfNmB57mLzl1XRF2QT1Mg7Kl/thaSNWSAUcqvf03DlDq89H5qjU5kbE
gcgHZ/gBnwKp4ZL9NxwXfYT4ULmOKKA/pOhx9SD/cYzw2uoPCvsS7g8Q1cbv5AaKBxCunlNMSK7K
1EbvMhdxdTfroQo5Ub5zgDY44a7p0hCWFAd29vo5WxZuli6Ko1yb2laiJ68yIvWMfElcUEMzzKB0
ygoCYq+0aCPEtpq3X708EtNB1aPMOWNd04iLA1/ywZoUpX83Ksr8PPX0d3ZeZ1sHgZUhtHHh3r5S
rHysVK+JFNDUY4+NbJVGfyvD0JiHMG3QS7q/E7aCGZuQ1jPBlMVYHbs8DdHQSgEoxoXNw8iqS8s3
3Xgxgsioon8Szs98vj/kRrbEjQhYXOftSU1oFWLIcdA7QOojMGctP7eVU56X0dZP90dZmVpKeDMR
jGxMxd4LYPoaM5u6SzKViKoGcdPF+Y86SrXkXWtpc+I3+iJ9kAw98h7mziumS686ixKU/WjBbgG8
JYJINzLxtTbNWPhzYzTju7AYepwYEhtjV2OorMO8CGeGyIGM/YMunKr5lPBat38qZGHYpuXVRFYD
BWJPp2WD3gDDk0MDSpdu8M3xHU1tSgG4JoHiZYYXaLb0NlAk1AVP4dmLnnqhVs1BD1FUOfRLywzn
ltnqZ8NQsufKS6G+3Z/trTWlVsRZRhqVZ5rc1L9dG7amtOpo2EmgOWEVJLVdHeIMON/9UTaOBnkN
+GQw6/Sy1oWLutbdobHdJMgdSzyopMMf0m6pLk5SaN/vD7X5QcAb+McmYKyvoyUXTdIsTLEeRdNl
Anhx0KAf7kzbxm0r/26OOXQZMsRVHM7UOlWpWiZB14PrVpymzrBhAExQVvDFKlPvniItri5/8m1M
IjpavD/Xb8FsGYyi7jiAeqRFOCfPpiKOZe1mO3O4ccmC7ZTcAlQnoDTIP/9tU4Sj25Z2lIkgjWKe
RHwjRcrE0Q0MuNMinC5e6CbVM1X/4QXVFfF2QDTvHT5QyrwjO7UONFG9VJOZotdizg3PMgzLDnVe
V89Fo4bXAnX96/153YilfCpaQ5BEKI6sb3U0H6KKSmoc5FYnzguw4Ku5VAby0vH8VZ3EnnDCxnjU
M5EcBmRAY3cd4UB1OZAQ6ijI07Y6ZbGw/FEkxQXlpumq1sUf3EzoCkPndcGX3rb1HGNE6DesomAe
GvAgmImcZ0L5GfroHjll46QzFDegCcAA7brVtUToFmNcp1HQ2lhehbWtv8PYQwsq9MSC+6u2ORTl
WraqBKKsXxKoqWpZqfM6HEbYpotos3dhHbkPSt6PO5SbjeOO5iY1Qak7SFN2dfMtpZaPQ5/GwYIG
cPFuaEOj8SsehMaxqhcYxnMsRPjNyrsl/nr/KzdQeHTZwJXRlCXnu9mcmnRfsuhOByU2YfUFEAlE
zsn1yh9t3Onv0onE89wvdWgcaZrPCAGDfbPPjp3EuH6Jvp8PilGZX4dWcrDrvncee5v/4YS5UfIc
YZ4Yf7n/k7cWBoi9BsGLu5wK4OvwkcJNAtUyeNextqJDBHHvShUoe+DlsyctuFWjpsCBTpZs4d+y
hxQTOARNXU/CmPVnbBRNEuFyPA16VB7yOo5PY95OpxrN9mPdxOqh7pI9ceSNcIn6CV1zUj9uhHW4
alt3bITayL5rNfyvLKfhAY0M8xgiZnqYzWT85Fr5z1DUw87e2LjryJWoT4AZ5cm3bisvsVWilUvD
Nx3C7oo0iP3BmfYd+HTWa1UlI2PBWc1E7vyWMjXNVW9MKow90u20gGSvmDiuJV0fn/XcaL4DgxFf
O7Tuv1rdwP/BFHHBWzMuy/KsLHFqX5xu8eKdbHQjiFK0g4KuSe/IGwx2pmVtTOcerGzTYBrnRMv/
bC9akESaMWCew+rb/V29scrA0JhoVhg95xu84IgJm23T6xob+i6e/T9HS97Hjf1UR/bXRjP+KQvg
KvfH3Ig7knjqcA+DCb557bYjpIAmnQAgR0b5vQ1zzLhdhASjyaFMu1Q/1NQ2d2Ldxunl6PKw4OBK
Sp58gv52+dtGHnekvpAtPPGdSlN3aBGeQlBnaY73v07+Tat9RSoowdw0t2kVrJIou7FshKJNGtuJ
OSQHpdORXWptUeE7V3Pa/NLurOFYxlr9b9QsbXjw8kZ5OxyOPJzZZUlpn62DVdlkypDUFBS0StFz
30lV+7l1rBBikN3Vex5FW5OLtJVsMlJzvkmErXYC0mpSLBmTPgOJUkZfGgvDwsQY6j/5sN+GksHj
t3XEVHGIpnwIr0krikvdK9+NSoznWUvHPziJFHQgyyF+BMdxdTvmaEPoIuzhzOSTElR6rD4uDcHB
ncvu4E6tebm/bzYnkZybvSlhrut0rTIMimlZHV4NNUUED4FntT/pbZf/NLRF30Nobp1B3kZS5oUe
903vLCnUWm07G66HbbWR301JLp49sCL4us1zRYFF6FrsIz6BH/XbP5Q0HHCytLa6ufo9Y7LHGNWS
6+KK4SR9JJ4LbCMPRmnWfzAUFTzayri9cBxXZ1GZ8Ah0Y3hPdYk/Y0+f9dCakXrVenevAry1fOCD
qZCACwWttBqqw46oAqDuXNNyzD7kqhZx9mbnMCxVvcfg2AoxJE60BWW79SbTHh2vSBeVxmBl9s6H
GsWEoA9N9SPQfEQDtG5sn3hmtQHE0vH7SGtm7329dWuApbSk8LFM4la5UGSmyjLmFg/DOAzVANe/
oj8vlE1+qlkU/q9G07o9RmNmfCVbyPbwfFtT7f3SraCwzy9YxXKPHh5tB8+5Ovmcv+9yezrjPYor
ABjyr2/fq5QfgfHAcQSBK3/Kb+HGKes4sWj4Xst+CM+NMJZjPSTpg9rqf4DRhktJ/Z6BWNN1yDb0
mbeVwlCt5y6PlY3jXwfI7RDXApPItNnbsBubiMmTYBpwYLfNkcgSRZ9g6nWV6N8W7Je1vNRx5DRU
osro+4zbLE3gAk0lHhElRt9t8vP+5G4keoASuJKJspL5tDoyc9Q1i1ECHNIryzk0bZcdB/TzT/dH
2dgt9ArpU4KwgO60brcZLjKIegxcu59c5zzWZgyLQJ8uosHQ8f5Qv1LT1d1P2o42GPSBDemJOHf7
0uo97zr0ajpcrTFJjcLvqAz+i2jY6H3VqizEC6Lvs+ZnpHTW4zKZybNWhUb1ZTER4zmZQ+WMzyN6
RdN57Oo5+6KMAwZqaTdjsotKTJQ/5Vqcfy4r+i4+hKDl2R7aXjng7Jguj0OlqZ9pAHfNSUE6vL8s
czj/8ESFzkYStrpx1se5PvZgQovDOHdxEpQZFgKy7Kwh5QTFOH6Yx9BvvMz7pjnjPH1EmM9rDzim
mdq1SNrss7a0eFa0kMZxEm698n+t2WeAnKu26g4iL3Q07uyk+0cpaz1EJa1nK7l1G3+yU3eefDzg
zCLIuqEe6DOYVQLmz8MtQ+1FBwBJpU120vLKWny3cs1n4c0i/YpGnqHu7I2NbBtuH49tTgEbcH28
52ZYRC/PHFUt5TCOogoUQyCEVVhLMOiF/faKIeNJoBOiRrcqIQkpaGiN0FOtUXU+lvh7PHQVwKtB
9XbO1tauJwZCoaL0jLqB/PPfAlc3oPCC0mwUxJaZlmenxzP0oKWR2571RBR7CMSNdIKbT9o3QNui
2bo+yjVgB97OyrUHGHTmeoz+suap9QXyzUeBrfyRyvG4c9w2v5G/VYrJgm1an+zabnCEUWHfF8PY
Bixe+IyGlv0eonN3un+yt4Il/HPp86ZL0N7qwmudyZzHFj9BjM/FQEdIjyhaWE1io9rTCPdoZHNp
HpJMNR+gWyHGJmLHqK/3f8XWB4M7ki1XKMc39z7U9ByiBNXCKh6jF9CyxcFcGvdLrujtzk79dYmu
Qxm7lNo5iFmwyasvzpPGMTrUta8NieD8ufeK8m/6oU7lV1lixucsW8b5LM13s3dLoojHqKOB5os+
tb+l6PE/51nldYGRWUpxRDTNpntrgWiCgqSY4mMS2V5xwK/LSXwl7puXOitS9zC2nYr6WIdJ76Gg
N/IP2A3xhVS1UM6QsbUHfI6y2B8ROHnXRGHyB2wzKTaPFSB2J1Jo9vWxmajJKZqN27Cn5i9paniX
araRYFYnY2ctNy4/qcHBOEhtcwXLE/XqgArdQ7CBE5N2Ger2ObG3rPZcXLcqSZSaaTXSmCEarHsU
ZVWZXpObLGNiTo91aSCLYUktb09jikVhmv9WcPFPk51+G4c4QbBI+3l/124EWX4CVSRAuxtqMVpP
IbPwFI4pagBXxUyz0S+TajkBFNLOWlpEO6CBjWNC2KPAz2VvSvT166ltFzsdsxblkRR4O1awQ3Yw
PSW59Ap37/1v21xFcmDC3q862eqU1MtkCKs3lKuF4c8Vda/5OnqNtQN03BqFh7UEdElV1TUxMSlq
XGLGULm2kTlj0wIwXu/A8N7/ls29IkFyCKlSUr95E5aukrjTTAFfDRsn8KDEXovJMN8PNpVvy5uW
/9GzVm3fHDwb50hriY8gwOyP93/GxlWCoIqLGB4RnRrG+gh6Y467UEJZP53i6wzL9DD0jTiRmqL8
7E39hbbhntzf1qASqwT8AGw5bIzXW6amM5Wb0UiXO47QXleV8MHQ2uIpQ8UT84Si/qT3dbdTYdi4
VFCNYYMSCKSpxyoENG2d2NOEsEkUJ9UXDXHSU9TVgBQXIzlOSpO/myCqH+KJm1Mr/oSBIfEmmGLx
wLmt2qhoVEltNs4lTc6noquKo+ZVP0OXSqMk3b75qFDXANwBDh0m3k37S2idVul6G17jxdH/cow5
lnTXeefs37xMJQtCCrhIoDP/yKP0W1id9bqrO7oaV69q3Y8NrsDvew+j9D7rnec6NxxIeBWgRPBL
b35oMDSkEqnlSDmZnP710NilhQI/h/46DXGv+osd13+34bLMvlNY4R5F/va0SulwHt+0pGjX0pZ4
PVw0u+YCyRY3mIE8GlGCUsGRexZL9H5wpto+ahWF0MNSVOkM37DKdD/Tx4Kc2rKE2MGzbEw7D2SP
niWnRwr1vP4xQnS2Goli4NsLpGVTgPv5KWI2voq6d7+5at2b56g1nJGmksVj4n7M2BieirK8YEiP
uE1XYbhfYmMY6fBfSVuMQ9lRWPK7xW79Ik2Gx7YA1VllmfOg9/nXt48M0Vm+LLnLb5oVHo5JFFma
kQsgbNAoqbJ3amHWk2/mxXjRlsh91zR1j+W1CIP7Q/9yS3mVoqH3BLaRhJsWEenKagegUIYHiGeN
V7E4w0PadGZ6nItQP+pDvFwmrVUeK9Eb3725H+gaJe1ZqEbo13a7yB5m46OGF//Xh8We6s9NNJVC
VFz4/AvkEAb1r3dDaUCMjoU+XPtRsb+4BRJYRbU4FzgIy1+NFxsvvZmNL/en4ybNoPhmUcyAcc7D
hwv59aAV4JrIavX+WmWVqp6Qt8yurRMn70evVJozZEVzz7Lu5l6W9T4TgTM6NpLPv9716LnrIqqG
q1fw7rX0ZD6plMFP9z9scxSwQ4hhcFncQMW6tjGLMGyHa9P01r/o/VfvKS8YfzAKbzRuIfACskfy
evpqM3OLJqFo0YyuhVjzVGLJ4+11Cra+hYa9o4KSRT5iDXtrZ8us5mEcrmanzIeqmWOc0+JdjRcZ
alcng3421lUAujRy+VUGWNVUKmy0Bq7m6LiXXi+j5liEtvZBRLWVHCvA8Z5PAcR6XpKy/IDPZ+ke
Ub/CVmGuMnfv6rvZmrA3wJGgYk5CQ0dBhq/fLqXSgcPvaPUixQlS3TcKqi4IkGPs7dteqSs0vqf5
xxt3jRyT8hrOcdA8b5psXVXGQwsA7KqQnn7oza59zqtw3Nk1m18GWRYmDPc6F9LrL8OC0rLQW11I
YZDtLU3sG0Wf1J9o3+oXLYm9PSr/TaSnH85Ro69GkkbWtDrl0YQGN6s+X5fMFCcPONujUzTi82TE
lT9pkXPRtbK+Rl0SvbWDKEeml8B/uGOoJb/+VDuhGQQKRL0qSl2dzdxIPpozvQTbU7q9wCL/rlf7
V47FfcbqSVDs+nHoGnA1u0pZrkCbzVMTevNj19jx57Ex8z22420iwWCo3sEzIvklg1lF64kOIbJz
WOOMmVJ/NUY9fkc+6ibnfGwGzx9MNMj8rrW6/8bIM5/dwZveC0FFcCeHuIkNtGmk2hexAToXLZvX
E+xGXTVge7Jc9VovPkDW6M4gwdCKfuvB0JA14oWv6/wb5srrYYa8Ky3hsGXZYKHwoxrli4OnRdPe
23vre34faHU7pJqeK3VmLFctV8x3ohnqU55mb0ZdMWu/jfILd/pbbMFflPxQzMsVsnHrx8WwfKxM
8V+oL8MR/flpJ9O6udrlcPhnSc6PZJXKj/5tuGZB6jFGJuKKHtZyKjFMCRLTnC6jWGq/kBpAY05R
+A+W7LdBVzNZFLNmLeawXF1r0i4oD+UPUT3qO/vv9tBpFEg4d7IgzCZchZYUax3TXjgHeFzPH2J9
rk+dI3BlhuqwM9Tt1iBhR6IDKiYyMjdi6Ioi4q41B+NaKGl8NGMQPGbf7lHfbj9IjiKPNBVnOMar
iCUrlmAO0erHqbo+6HM2HkZjqj4nPdX3+yt0ew8AWGFjwCAAOnrzlBWmnoVpohrXGeq07+LqfJqX
1j11eZ4cR9C4X++Pd7sNpQUmibfkTMBo0l9vw47dnUF2x6fEy4YLZmL132Up0O6Nqig5iQwbbh8o
q7pTiNmaUdknQBGQ1aO+9HrYEoqwg06EeQXIGR9B6g2HTKNZXiqGurPnt2aUWoyEUzCtQLBeD1Xw
kqtVbMqudZbWQdz16UtU28vjgnvJT2+mZLsTF+Uhen3ngDUjaeI24Oa5kVu2EM9Nqhj254gl2j9o
wzv1A2RvCAlGlZcoIuNRYF2yJsebj0p/UJh6+d/9Vd2YXtnPJUsinSDTXd1EoT62WZUUCHCFuOn2
noPxYxpqJ9cVb9ZJoyfC6WDTkh3eNnbnOaZLFUGLX0ojvkCKs48Lc3O6/0Ebiwg1hkMBQJVa+ho3
CgXUygfCKNlK7dCas5DSqKz+CHG0uuCrgaPp/QFXgYVOLBcb2iXkmCB/KIC83jUOKICCDlMWUFlx
H60QuerOjPfedxujQIHmZgFBAsB4/drPmh4L0zbL4OukxTMWlM1xKd09kufqjMtv0bHOo4yjw/O8
ac45Zp2mFdDPwNSK3s/6VDshavGvM2hL5Zsz2jN+BBJiZwZXx+DXqABieNRRQ6aPu8po+67TYFk0
WTBaSfEXvjTtwxBi2orusCg9v0xrSSPuE1DjSO4YH1KXftqf/AZY0exNyWFYQy8Vw5wnLtUsQL3Z
/WQZJFy4XDl+HYXiYCdL86QoXu3bs8i/ZWZTvdzfRFsTz1uHdh6Pad6b8s9/u+OrjNbvUDZlQJsZ
hct5NL6Hjl375GfdQVf04glyGFHvzaMaUOqRD6BPjwrPausuYzO13lyXwQLZ7GPUqfqltqf2S6tO
7pOo0p8JGIxv98fc2MjsLzr2Dk2u2+qNVhZZtzRDEXhlbbyvS6X2Y0XNrvdH2dhSwA+4gHVqNSDu
V3UalJoAyNVKEaC86/7t1kKkp7Ee0+pKZoPaVa5HRYmrUSRsPy095E2qNmySj/d/hZy/3+K73Njg
2Cjtk+nTxlq3tsbO9XrNyspAFhO+hebw31zMlq8kvf7X/ZG2ZvUX6JAMkUC+viVjrVpwK8zLoA7D
7uxlkXVejCm93B9l83uIcb+uCkrLctZ/26Vxm8SN2SxF0AqenrQgG780QoeXivJGuNOvqcPZg5IC
RB/phv16qNaySlHgghY4zqR/GY0MRmivcHafEAOWGbBeDnYQiVhURwqRVv72o0FphkoG+FyHcv0q
JqETA5I26apg6VPl2PbDHODJ2J/G0syP6HeT8UydsZPrbKwiICTHUKmiSx3/1fyOoozw8hrKYIxU
42yEfel707hnx7ixirBi6IHIPj74udWnGQjz89YPiyDWMtNPk6q6VIaOCp2iDKf7G2bNU5PLyFgU
REwe1XI5Xy9jmlG7VxVOe1vHzXQxmrBufYxw8g/ZiAXduQJ4/hjZzTAfB/Rw0kcdxp5yamanHnHp
9Yo9scCtKUabB9N46HH6jbzjlMdRv2gzHz9MxX+1PnaQ4fEL3XmzbQ7D/QnCisLbja5pP7VpTb5T
BmndNh+jMXUCDGiV4/3pXVVmfs0ufz2IRNkHuZGVrpNMbyavLgJr8FLDLyhm2kcj74V27qJ4fDDn
GKVpMSjiUupIQO6s7sZHeibPAerhUJDYsK8X18PfLVLapQlofRh/KVY5Pmher+9M5dYeQn+ZhFyK
T1AmXQ1Dp2HkXZI3QaSY6ounNOH7qlGdi9Jo7aFKTeVQ4Zx3GIalO2Pe6B30dKr/spQ83XlCbhwc
erQQpulZajxHVjEpmfpG7+KoCUCBFM+DbRVfKRPVqChGw06k3ZpaMCe8VkES8I/8Kb9FWlEly6QJ
uw56elqnoYA8xx56YwtWgpVIxqUOFKQTMr9VJIDuHCq8lNNAdQrUWzN2Gl8zegNnlOtTPVOKbz9E
eji+0Vf418hkOhKbAAn4BiyfFaRCooYYSL0y+mR08L6hp/Y7ROqbWeT7AA9xgVCMJa9cLVjoNV3h
aqmAQ+b0fgHt0S/meu+s325QOQzdAtivBg/U9QbNsyghQw2TIBpqzvicQ0LwrSb3quchzcfwRY+7
RX0YR701zoM6JIDZc6tQTnQAltT1EeQQenA/NKzlWn7NsGyLSkIuD5R1bhdWRas7cSuCopqNiXtL
JX2czSinNzqx4U5qHs5B1ZSL48eu8P4zyH5DH36YKt6FcSIbWV2a+mqDH6c/2Ub7XZshJ50xk4v/
apsqLRBESpM9psrNIWMyUYEAgw5hlBRjtWZmPxQxPk5pgArM9E7YRRJMZYY7ZZZ7O9ft5lAkF6Cp
kRC5iV+KR5M495Y0gI2UXpc21v2pTJ1rsmQv91djayRpRc/jF6DqDd82yksgbFEnOGi57XdG0wVZ
OBkIK2TK6f5Qa1OvXwsP3ZVnnCxEETVfh44BxeIIA7E0INfUf5QmfTKoa4b3osDomrE8zvK/a9bg
byHUVDzYsG5dX4t69TsktyY71E1vGvS2U6V/sqrB+thlnaWcnCxxysOku8W/ahiamj+0k/GldPFi
9fUsB206Rsa89zWbE/erMg+66Db26zVIfhruInBGDMrAEAu/Vpv6MNBY2cn4toIFT3jEuiF8c5ZX
qQoOl3EBblkEZoIB8NLPySPQreh8f3m2RuHKBucmPcooGb1eHQC5nZc5jghs4blHESN7VCazfXz7
KJx87maALrfuBXjXLhTz+ySw8tk6YjdnnOEdvtGORe40IjjYDwl2layd19+SwFeJS7wsgzHVow+T
iyq3Zff524M4o5BHAigHpb9uMs+KPRZGHzGKOjcneEjpGZ14YyfL2Nho9EGogEnRdjLWVdhpFK+k
+pcSC4p6dk5OlLYoL06uW/h2hXnPzja4ydyYOskmkcRWcqj1/Z7mMRKM3SIC4CHztR/cAhJJBivP
wyb466TFiIKrwvhHzcTey0rusFePUjk0D2/rV9i7UUtrY8eWBRURlF5jHBsjqhWYT9piXCf8a5+0
eBq/FEDd/od6sfOjVq0f9/fm1vhSstniYQ7De30C7NBKi6Lx0mAo8nI+k/W5DezhrHcD20vTCPPA
uvnYAr/rT0QszA6MxU3LnQRLrud6FhCfBbSAoOBt6pwhEWrgvpIGsTrkF2NqCcQm0K1PnSaKz3Eq
Ev2hNtu9EvPGNjMo1fL8IJNkl622GYLoI+q3Frako2XMh9AtastPqH6DvYXG8PYLjkckgUaWlHi3
r/M7wwGNYRVFUNajqvsaztifareOfkzGbO+ldBsz+mow/XU0SM2wtqwm5MXep/k7xRXREZ1+1W/F
iyLUb2VolTuHaFXqlfEHeQBaLSjhElLXh6hPurH2KjMNLBSjBz/NxPhXW6A2jAN1orpSSSmfnu7v
3rXa+69Bae5bstFPcWCNdC1b5DwHnO6D3K2Xj+i8R0iPTfMVrTtMpO1iPA/YJh8nYWvYapbDAfxD
cyJ/bP5t52KP/rI16VyM4NJxUQMStapzsXuSqdVdEgtL8MHq0D9Mnls99lEsjiHvJuDiKS7H9ydh
4xKTgZK0mpItKrerSwwdp7SwlTIN8ERfPnYlALBaVdx/74+ytbx0YqAQSoEUe529I9GDo3pHIrPE
rnIucKY+o0hQf25AH3xKsUnfuTS3ziZnhGPJeeGor64zuyM9bz2FuTSoNw/LVJ6sqMeixs73xPm3
hyIvpw7KpbNuUqiTPWGckaeB3eiWb9XTv5WpLYfZs/YMVjaXCtoLIEE6rDchQLSJomSA9oO4F8Wj
6ijjQ0htbafcunGdSUVRsmjJKrsRVvbUpu2dkYcWpvbL8L4I22jyJy9Z6lOCKn+DC3Nk6EcvnGrn
oYjL+H/3t8pa20ueSnQ7iAQIIpFbrV8Ni9k6TruQyqeFi5gjyHH1GiloDQTK0qTjN0NLnOxrUZfY
OrsU1Uc/UWbU5/3Oc8qXORG2eRSVaNrDYgmzOBU4adpnr/K0Pd+xjQXhl3qQA7gDbvlP4IwLI244
O23LqybNkvwdxY2do7M1CPuYtjC9TIZZbeUhNKn+gq4OEtr3Fx42qW8tc7VTD9k4oPJtySYGv06t
dHWZoSBUDFIWNLDGxvmkhXPyvrWm5J+5crOXmlx9zy5ga0CplUS94FfHcnWfOSAalTgfokApy/rY
JWhpdlM0P7nK8t2g+X26v6t+pZarJIFMnd4oSFf5wl9VnqoQu46xHOKgy+vyo2EvselD5YutIz3v
4rM2hkP55IaqDVeQjud17JeB8r45zg/2vOjW2ehTVxwL2XL7R4jcyMEFiHg+2l0+GL46p1F46EQx
mYd+0jWwxJoRRyfbS4yUqrZrUIeB46P4RS405VA2UYqArpTgOWdqXp49RyjNQx26Ruc3UyaMYy6c
hq41+Evn3GhTmbw9RlIQJ6Hg/uN9uZ6RUv8/zs5kOU6kXcNXRATzsAVKpckabMuWtSFsyyKBTOYE
kqs/T/WqLetY0f+mO6LdYQpIvvEdWj+GxoqGjPHNYY0xUIJs4+XFPJl3LvXWy2arSi3OZ30aUP1e
T0j+aGW8Cj9gS8xF0brt53nu5BPcRTurGsv9X04Xs0yEQNCMIrG/Os4FvApflZi6ro6O8rLzbkrH
p9/Eie1y3633pA/f+kZZeDLrJ3idXKl+v79dNbYGvIOHrG1PeeUFZd5jzvNOZH4j04CTRorqtKH+
cztto0NeDklonTvubEPtGpyrSY3TRwRBmk9//1zeuqF/X+r0Qv81s4QghjpzjIzShF1d5luNOkYd
YlT/w1VgGjAUADKBiNLvVwnDfRPLiTFTynFMG+biR7Z473mAvpHQWBoCOkT67cRkfhVAZSU2iY9D
eVFEHoYgjWMdoINXZ9Bq3UsVjuJYxtLOS0nM+/v9vXXsk39QeT6cDbRBf78/bc8uvCO+ML2ZKpv4
5I/dIp00abjddVFB9vfrvVFBMrrELPKkJUIx/erUJ9DC6EMjJMt8Y937kxOfNYz/zkyJwxwaKhLi
rHkPEPjmRU9mD2yF+NfrGdXMslXWQSwuVsctDs26L5keRXCBJE2UL10wnyfMVN+pWt/4FJB3wgwT
PTg4qsnp/P7rfEZTOBSWNaF3E7fOTd+EM81upL9YS+Kd/f2hvnkpeFSgc0nzfOK/XwrDxnCJJfm3
rar4TIeFTJWlypt4WJ7/hyvR4wEhJwEHrwlNdZuoQPUossXBMOjMqTBQYMHWqW8KW8z3sMevgaun
OguCDwUe3x45+A/9gK0U/dwIcTHNWl/7sdWcRdjde2kcl+GnaUXN7xCofVeZX0z+k995w/WwK/Xe
evb/+SGn5RcfC6vFV8e27Ido6CRq5JUzeLlwhuaI8Zc+W90eK9MlsegBh4VH4XRxhmoWUanQ4+Hv
D/+Nb/UUHchRsOdowtzfXzOsnnYNNvTYp0YjpVZHz8pzJySdmoDBShj9DwfYY+nHZBcgP5O93y8n
u9V3i+5kJX+a7+XdpivoibP4MYOPfk+Y8o1ozmliz8UUmYH166XG1u24vHS9dV6pdc1g5o2XprHt
i78/wbc+lBN48aTOCi74dRI0agh1ICH/bn01LXkAXuvcNNC60mWuvG9/v9ibr4s+CP2dk9jZ63WX
WO2w61wYhwL6VpC1c8ebKxy2IHXn5OtOX/DOG3vrilAQENxi0OX/YaTV+9FGboHDDhMBnfzYVxoY
Q10WN9IKzZwHUkX2OwH9rRfHYIQV/gkU+gcEdegtGjWpy4u6qvkMlZ9AEgjfu8pbEZyyjLqCycOf
c+wCbhGrPUrxsbU0QIwQ8+DjCGHtDJX5+WpmC4HvuCeC49/f4RsH5rRqRl8Txh9kp1dVYbIyXBKt
zbEMaudSiK46NN4apQWwgXdenvPG2wtPwIXTKgpWc3j6838lDFS/d5PUS3WxiFLZR1cV85CrVhZ7
pld3tL4UazCEZ55yVXXehoE1ZEU7gYxx9wJojF3b8Sc7FuxRy8brzhutlgeppjo8q4MisN8pHN56
Mv/+ta8i4miZWs6TQlsE4EjumwXxunV2Uyw1/6O3/SkLgKFgt4RaO25Nrxs/OdXs79hRM//Zl8/2
tndZ17I69qxpuO107+fTPOt33vzpzb5qxk4kKSpIsNV0+6+aP6SXx6EbqRmiNqnv59UxaWg5ItM4
aWdxKK0cDQz/G6/HzhedqPu/H7y3DgNbZIIHs8ZTGvz9MCydCOe1LsVF6LZem5ejZHEaB7Nyj+WG
MUdq7Ei/1wO9UYbSHgCCotClK3ndxysEyQBi4qaQWG515ehuOgvWtUl3SzocIkasDhaAQAXFf6Te
/POKKc6okti5MCR/dbtb2deNCwbzwuqL8LaL7J6Fn3Aytx6jd17sW08W0g2ahycwHmuR359sZEKw
euq0C6mLU0k/eM5RhY17DHsml6U97O98KW89VbgUdEXADyClvLpgrVXtgRCsL0S5lF/XqekBXA31
YQwcE11Wk066lJCZnNG9W+qdi//zt786x7iVUmjT8wF2fT2qCrRTsNUeeLJa1BriqOUPuYTHIS49
RE/GQ1l3C/vOpRS5N9PysgURtpuOXtzeWmJaH8rRAhbblO7U3kI5HYOsL53iMvL03NwXRTXfJ2M8
fkCTFz/Uvo/7/WyMg65954t4I9FAN4XGRITERvH14dxGMfhIkYqLoa+3W0xGnTLVWFCd/f3De+sy
CTsT+hMWRn9MmaA9NSgQSnHRLpa5jjWiSq0fvScC+kb0RDoWyQyOIFrKr+vJcAp2Ha6huugDWC+5
BwMFXWyrByHnMxZ++vs9uW8cwRgNLgA+LE9BUL1KYwsmT31zWpYU3hSXZ8XUb0sKQsv9VCl/1Vko
+rZMOaazezSu6esUfc4EhvW0Gfmk3KDez7iPSuamNvrZQ/Ntz/zNHeV51EX8BZuyUKDXSVxMx24v
t/sVasZ669uiXD/NYVg2md/i55HpoSitSxRtBzLWouWVX+r2HmbTPrzzIt94xDD5ENEBeseQ5fV5
QQhF6Uh7imq5VXtWDMt69Epf9Be65p/vlEGvqdqnCIZHKuAfGD/wUV9fbpftvODuxyOuFifO0LmS
TqaVPaq0DWSpM+HO6mnGPLG/tqGO28e+tOo1DcuIARO40ilOrWV0NPN5D13GdVf9kP/9HLz1SGDE
geunpkcI41WUbW1H7dsC3r6tY96/3eszazNTGkj5H7Uu/3kckEaBfcIjA/H96lKz3wmBo4u8QCjV
OUMMbf5ZqKLNtLu3L//9rlCPhutx2q6yH/o9oJen7XaPBMyFPXfxmWm8MJ/ROcnCpv389yu99RmR
nwDIMZ5FUvfVsGQtGt3sk5IXTGOepKriQ4L6ZGojmnLvJ+uSYeXS5KvT1++0Em8EpX/cf04OsoDg
XhcjxRyUtgp4ml039wfPmOiDAfz13/e3J1UYpjIIfaEa8ipKyMmX7TROHA/s2s73xuoPYsPvy9LO
e8rup+rwVVbiUswjyUxAlF6XdNVsF8qxa24oLsWlUGubjSEdWaWNQwKyRAbFv3v4++t74/gnICA4
IcAR/sQ7F/PJAGWBOlOZcQIMNRVXtYNhWxdV74BI3jgoJ54hBkrUGH/q7MyVm4xE4+Zi3axlv0hc
5HovBcG0zwZvg92x19223SxATcNPZRm7xXvh6I0q57SNISiTYP6EPcxmVHbZ2RB4bL/6WVjM7PGS
FvVnJ5RySKcoVJ8R62JSi/RfHX60TA/RZqTiDVMd+NWtO+PhfVxQZLgC44WxbL+WpZ/KAnrt4e/v
5Y3DQNPDYpKMCDP49VCpivxF1w3btJ6S7KjcLUw7u9nPu8DbM6mo74tqW94he7/5igBp0k0yX2LL
8HvUiPtutYtoaS50JL1vTtLJB9O1K325L471NDfXiudLerODi7/f7lvDJCoMvmLSMR3z60szPTIt
ZpDNhRsZgY23goqdwlTZ60wixT7kZBopERTp+jZblsbxsLmLPSjay2B9/PuPeeubgAJwgo5THLKo
/P0xzK1H7xwFEvXJcIhT+nv3sSr94WTdYs/bO2/6jTgGSwaSDLPYU/lz+jX/anHpspXoehIQ0L8I
msOEECP6cvl/vyfqXaYRJ/raHzpEJfUKg0PNVaQT3QOi9VJhm/ZQkhffuaG3PjOKUQba0LBPI9Hf
bwj3wWaw5hAGW1A0x0mpqMq8TURft2YVHvsC3T7815uDhQuOCDwVxRyVze9XRBQY0n5SqwtXIt6e
xj7uhkgv9nOQdjtW8H+/2htDCSphtp8MlkPC2WtiSuszBrQK4ki8xKiK665GS7pVQfMFU3E6GV9N
8ZDNEAT7+6RbRZkWRQJ83IyBZY4hidgwHy6X4tCuYS0O4eCv7WFo3blIsaEY/P/8QlAsRprpVHVA
bnvd3bkTuiYtMp8X0MnHQ5VswSVyKtgix25zOyfz/s71Ah7374kMljDbSTA6UIf+MPMAT9czd+nq
iwLp4IyyY8zqGFuH1lui83fexSn/vr4W1QcDUoZR0Dxe5WeUw/BLc2Z5QVAxUy70giB7eJKlTlGR
sD93tO3fCjkN3XGPxkpnBrrGlsJRrUu40kPfpMOsRHgFKn27lFuZPANiGjVCsJsNj6Fc1zKH6hqu
+VKvZON3fr/75+9nIfKPviYwUZapvx/daEcDNxoAUFWRM94VjNt+rAV1HVRPdw+zsQj8XzSOCSwo
lRCBmsivP6mmUeY6bCUayQI+TfVO0fPnF4xMDecbYAyDtz+0ynmeGqe5U6p2uv6zU1lh6q1JcljU
4jz0evv694fwxuVOk3sCLjXWn5rzlWWvq1wqCXOOfkSgWn6j6x1AUxIy1PH3+j3WzJ/JlU+XqhhA
QPwGVqb2CfFWE4D9qebq4yrAZG+2bSDv+zHWoEafI3dev1P//BnnwTQjyI4tEQUrO/Xf3zRsgA4O
W7Nc9I09HPZ4kied6eidRHr6xP48UqxMaWqpcuDPvd58haoq7KWRycVUjp44C2GxlDetiYJD4hhL
pGrF3DxbxRZ9c+a1mw4i2KYoRzZhMamKreUZE5bWPdHSwsd5C8rbvpBC3QTDhJfa6KhluIZVMk/Z
2m6mY808ihJIj1tOx8IUiJ0N5bwtd9PayjCtdnzGs60pJO7D2lYjivdR8n20pfXoD4G6U2TZkjGe
WzzGZSn2NJSUVTmwQ+tlR9nM5O2+dDeOKufvxmxSXSf7tv0MnGWpoUYES5t5DbyOjFsRMkVxD81A
AGPTl9MnLNKNsWhwNsyBMNmeRKa5Q6lMfrZb1TxGtds9Ottej0fhyumLiJlrH5xq3/dUjuuKG5Au
muYXEjGiu9DMhqw0TqRY0z7A0/XTWrQzBiJwIxv/uK4hq5PE0qb/XlYeM0JjhuCjZXfxj2pNhuBQ
UYevRxdntgYZhWYerxuLVem1gi5V5jrYZHOllWXsK0DjnvdjkUllpYgrrftPIlqD2tYgXeDqzt4W
WZUY+UG5oUXGG8feuZNtMXxSgVWUC2yRLbGf921I2nPLHVbvQ+117GaxAt5sl9AcWa0cL/DUBpj6
7MZChxk4rHaj3vWCZzYLbXhFA2+OjdmHKdMnr5zzjYnTci7jRT6LwtWPLIypVBRwhgdtI8F9vkn+
hxSU5drm9WzcLUVhMcI4CMx9jxeeWIcMAFH5Ere952fwHes91a2ST50pV8jdqlxZWgxx/BFhY0eC
CFPi6xAU/QDFbJTfZhRdZebGEzW5IdklYNwA7h0wH1FDCprH2VO1S6A6cmwTMFcw5p+LEvm1zHEA
ewDHL02Zg1NLZM64d/tSGOHcUMbM3wARze1B9FMzHhZZrmM64nWn0xC5f5nFCVK/2Rjs0wvfeJAv
wCvuzZS0VVqZOby2Wh0DtYtYPKrOaZyMTqTJ6qIPdbYkorq3phHZ3wA9ZZ1C89dXTR3LDrPNbvxS
Do28qgOvPVqt6n8YL1TJ0W2M0+cTvhkySxAhvq/mLqxTq3WXLeP4NzU2iSi6pOMeRL+cxSsed5zy
Lrt6q7YDrBq8wVpbejKfbfLMtRgGF3JJ0/uXgnl1l9r9Ol3pqjYgd6OyuHd2u3pMSKESWfWq/NQ1
Rf3ZDob9SVj1tGdBJRyT1W5R/sQJSVhp5S6yyhpYlmVqYUNm8qKJ2vi8d+bti+cO3l3SS0+nVVc2
X7ZmDx6S0tdrtg8mvNEKZGkuqnj92fmWcVO9dMwvxzjuBAwu7UH9n/oaAe9IVXYuusXoNOn2xeK/
6+RQx3oscJro6lsEWkuHO6uioc711AVD7pmpMj+h7fEpT0kViLxj/yfPrXnwrxUrs9u9EEmuYKij
ZILppEmBHfp7Ni/Qf/OO5Z5KFdp9mZLT+tHywnHKzby6t37pSf4RtGOu+j1W2bavgchUotvHqhnl
C7a5HrThtnd4u6aMZk5h294NBlf7LDCV/ipKOZXZsJVqT/E/4QNZxm1GGTpohx9NgOlVWhDMVD7h
UFuczSIMv4R2vb5MYSy/eK1utsMcLnOQJVMo7oLeCssjeHKIQKYddJkLOQYaiBaDwJyCP3Gocspi
StfSco/+1KjyzOtYIqVLOY0ftsa1GyKdWh8K12X41frUzWkX1d7Pyq5KcTAjglFnTWNiRjtsX755
e1uLPGZUhl0rInAPkyUKnakqDL4y3xvnQ22VY5fCy9xfLPa8JxrbFu/p7ljmK8bb7ZglpaXOR5+m
OluHxkFsAl3WJg85M0nqWH17B8etfgRgAQZsmeZlS5PEnp/KshgwT2o7+zt+EfNXCdYCCYPJbZ5k
YMLhUCLrF6bJOqP7GFVcK6ur6sSxgG0WpHVR9S9rBYQoH4OwVodl2aIoG2Jb3rrQAe4dWAlbNm9C
zJiuCe8LTG5mkHal4/6hmO1wBpG2tN/3E8CEz9GxxsNetlgnuhFOg76jZjvH6W0eszgS25celg6l
KZa1AW5PLRbVDdqa6KHgYuCk++ginMnQFo3fsN336BBbawQGJ7KAL4BTRUTV93tz0dlFUBynrj8x
/iK/4qG4GxP/LGga18ra3nXUoV4t9wvjgW5A7HUFoKe7znueVJJ8gH0E3TAycFzSQXW6xdtSmntv
W/rroBFTlPrlCLiJFNncGnc0D37X7A+dHDirCIWFL3FBHXfodsppYkfjXm51g+arHMt4OPM3bOvS
pNezAVaJHGhq1cqX196w+BdVqcX3siMs4I4oRJOZehkeJt8TzVm9QHJZGPN3l0jx7APrH3+62PrJ
+Y75YI09Rs/foFF7rwjz2i4P7RitL/2ye0hqQ+xhmqwmwqA9dckHSA5FmRttoqPjttOQeUUQthma
n/OvoC1kkO69LcRZbeZI8ZWVyQsk7hELWaKJle4d2TJTwAAFZq4VVqDsoNWLrsJlp7YQHbPoTvom
dYAVzJlTjqVMnbVNbkUpEE2xTbBlRmJulfreUD8uUotfXe+uS15EKjZMta3wvvTsju8/sPyWjZMM
KDBQNQWgRGJtBt5z6ut2ut1jV0+ZoWT+WFjQ4c4mYv+FDrciyTdVUBz3ZCKXWaHRMXDqCuVbqHpk
3TAsxq+u37k7IJyy+TyaPZGHtgMAm+ImFd/26A0sebQVnMnOnbfpvIGt9strrfausVoMdQLlqzUr
47hvsrVOli03zSlqscUw91vZVeF57dbVB6SqsK+YsOsDzxGMy12Dg4Q5mg6S/xlRwr6LcYTfKAoc
c+i06pMbWvj6HnsLet/RHyKVt4EB6masE1yCfGOIyHsp+4Nd2XJO+9Im7eDYJiIEcaRdXVtW2Xfp
PHayz1bIFuTHZev5RIn2v9p9ru+QS6P7d3yBZyyuJLt7vs/t9pw4ujxOYRskfC/z9rkLTXcljDd/
tm1FGkRyn/1DO0xDkXYuETbDT0KtqfJtkr/VNMikxBG4g3Bcw28yrvnC7H30LotaxTN3wOgzLUaC
cubItcc/zxJLl5ZuF36gl6u2NELAts/92tP2YW861802MRAXR28LghyQDjAiiTqDyyeSxLeAgHDm
iApRNKm1mqLl+AnrekKUQqX9MC38YbUkt51kb0eeiXAVLtZkXY/LzM6Q/Zmk8KpxDfjVu4GuYOZT
xAKnVBiVysnlrBRGN8/4324FUsnC+aRUXz5YgU4eo8kmyZeSmK5rbJ6OqxDFeDbikok0Ueg6IxPq
3upwsdlCiwPfWqxQwrZ7XBJ76ZncNfoc31fRnsut8j6rUUuP/sOpvLQfXTCNiR6d9sweLB9AdwBG
I2ergfihvbbFrR+fLJWFz6YYLFKA1CUdlsSs07hiPROsamY0yCxkoDfoZTq1wqD5od12H89bX1gf
lbIRKZoAqj84J4BIFowIqKV1CHw8BR3hnrfK2tjfoQCL9di26k9J1Q921szx8jTZTnkt8JIxWTN6
cjinT3bqDEoFmcSi2WkoD5V/M/pFy24wFs7laixnPSpgd1Mq41V/RiYl4FfbgcToy4T2U9PX9eUa
FmuTtRFipdk89NvXAdDenApnCleMgL1ty4QelzlFBqbocRxfG3FwNIV4lrR0NjlH1WkzVknjT9H4
C2pFSRXVKVnGsj84FkCQK5qDSKYusmm0UourPg5V1U0p0j/uT2jnASVI0iJWHQ29Oqx1yyHzMWpZ
UwQ/hrsSSGOXojxQ/PC0M3/ZezVu+Ubx0fKcTp3AqDY15otpZgbn8daMacHSEvTNMFSfpnpPbiEs
kP/30Izr2USZ5Kf1kJQ/58ErvrP2dFQWxIO9ZGHh91wWGeGbjj3S8+gHVNjCDj8qBAPHtLXG5qbs
bRawpg227xgKoQyfOPCgM7/rpzU3VF4//MAZv54UxqyzlXrk0dod/YJqn2rgkOr4FKSVmdOG6uW7
kgu3505mYboMD+CmYB+znrmWrH7Som0vspdiYiEgOaK+6seGbmIZ1rQWPkG42AJ+8Lo6iLZIegw1
MWIqvPkDiIbAz5q2lz8xjxp/+mVC1pA+Am/pIKa9yufa8h99TW+W+Vu0PtLQEsgIWOAkY8LzdVMq
v8qMUy0ip8zrT89HISky79I8BVs49Cn2PfSWgbt7TxBFqXysapm3vAkSOcJfWrrHqqjW50AroBy1
onVKAadYt1TsAe2rHmRxXAblrKnW88ZrlsFQHTCanyAvgLOcyYqb+aYqROjSORptKyPB15cFZihE
m7ExP6y1rK46d5vq+9YBCtRZKvwiIIo3Z/1qEsgIXZ94VwigV30eT6o8xsU4Nzl1Zw+AxTFLf1QL
8gzpNhqvpM4uuhbYiavpnJXv8lmrTWZ2EZ4GxqokjePMMv7CNDdu0tXsFT0gsz95OCXtp93ytzkN
gQY1OTG6uNkGr3oJw9mv82Cy5MfFtas2Px3qqw4vFQr3IbSHDF6Bi6VDHTFom2bQcyvV46fYhHrM
pnXd7AxIiEX6sxr93BQ7nLTE2rsgpcndzts6GZyU0mp8KGMTb1lUo0CRWuNofZckjR/FFnZPjVfu
qC7LRBP7gy6gIw6puhx/c2LCX28lWS376auRUVBhq7ON0Rl533yq7a76DkxmuEd/ST2N4e5Ex21x
hjlLEIMv0yk0PRlDtbrLxK4iwr8CDpwqOhya40b437Ue5xuv4rpphSPI89Y3StJ172uBjkDtkWrI
1UFmD9t6J/mzj7KyEusYKsd8K5RKPhbLXCd5YQG84ksYRjKzzwA//YcilApgDRdLXewis6T2gIPF
e+Dm69pWDw217zFRcfK07qFPHE/aOiDeIVOf9n2R/ELzZ2hSisFxPCRj4cszdBHiOvNiQUA1xaq+
UjU61yv66Tr1+8DBjT1ypumss4f4+1bU5slf3fkycE4adVi3mmfCNWclngMumCjdEiVBDJapwwjg
eTZBfKujfdgzxGOrH9RHiZ+a2GovIWXMEVMKDeKAecBQXIh+Z440Dfa+HutkrRnZ2zXZI9zHKKGh
9dSxpjPfzkc8xixI8YHlHMQkpw/gVozJqjmuOhLTwAiqtUrefj3oUaaT20rSmWfW+MrqV/tBi1Hf
QvmmGNp9Ja4pmmnXjJBlC0piWjCkXlwGdtVuedSFIP1kKnr09w8qcMt7G9+Q89Z1u4/rPk0WZhbY
zqSFE29dvhYi6tM9XtYWgYg4rjIhDF+HhlLBuGxxzSH2hfyxL07yZFvzWOO7lzgsZIc90ekSG7dM
+5gheaZ173327KV7qudkw+R0jNeV4fPU2xf0jXqlYl3HKsPdznYywWC5TIMY2dXS7+k3wmUQN7aV
yCGjohPWGcREth3wIIOPtQidNpeuRkvXY8BlUt8JETypo617DuWCTV+5RDu5PomnL029FR/XzSuK
nCWD+2vibm6axIVPGDkyvt+qeeM3qvrERnajpwJIlkqbmqYsnQqG2qk/JuX3GTnHMlPd0JNhShEP
h56u/ZfrrbHIkRHvSCvz4u1p0HvQQjuAxTeFp8ipAwOa6cw5Mewu531Ybi1ZKwEecE7u+nDUBGjL
3hlsRKM35xbT1vawB53FYWDj7aS22t3LTnehzw8uwke0XGCzxXJR95bviA/Yg2whE72t+xoZPfmZ
HVbb57V2S55XacJLa+ys6BL4ceywWNLlhshtGYWX+JhvLz3abNg+gJ976X3DWKb0beSsFXAU6pVZ
6uc+WPWYmrlxr6nMjD6qE9UvTSpmPNnW9tvtSBn71CahRqeGZfxDgl2coCGf6g49SB0/4VsnPy94
K5AqNmRSwUHG9GLN3i13SdLVgk67c52Dr3YVQqmK7E8sBK3xop3prdOkcMMbGRTeJULDiZvGS6mf
tjJQP6jg3BdPGXYBAh9hzOl6DyGfvogaQcW2O+OxaCv7Cg5pPwKsLrotj9ey/1552sSs0JJyQsQh
CafDvJfjl4VZm0vxXjb9gVqA0WKk9wrBaCWGF2kP9sQOqFA/l7EkfEpmtnG+xp3Fl7dv6m5qHPEC
Qoce2x308nl3pu3W+GL9xvnwPoaY0P0QTDmbdJtAhyKNWQxPCr2ID2XZle5xb5byu6FijLOxNuwB
k4hmLN0bt/tarkv7bW8c+3Fpnf7TiFbQo6WmMTyu4Adv4etH36uqLHpkEU1T5wMTuDbfLWc7gksD
VUiR6f7aQYF/mxAxepTtprYMqSMaVypV91kZ5vw5SlIhZ07zkejYaxDOs53mc+gXyOc1bgGoxCf/
22mCNHOSGiWTMQvsbduOyciEhbKlm7+wuHbv6yjpPulAdFfOUEXN+axsW+QN2iB+tpJMtnQWno0L
iotPYmpWv/xcWIMp2cO59dc1ERZhc1uxcOi6MfjVWpFhnMrK53GvNIqbQla9z2i7sfsDO5/1sg/X
LQL1EM1fnNIVA0Gt9KJji4R0nHIugTxzd0gNGG1fE4gIb1XRFWxee2d5AUpIVLGNwD+S5VJnnfG8
Tts+jvln00cb/cJMl3Ph9dsapKZjj5j2SbPFKaXH8jTAGmhTaC8xs7iaWjaVbAXadOgrH2OTmQiT
KgDYFSsTzcHySlf+mhgwMM92bMCY4+S1Zz7YQifzZ0zXcyNG6LjQRAiNgyVpifceVZU0YFBo8o7p
aQmURMo73QxYVotVhR05t0uSrKyH8XJ1kXfjJ9ZLnSsMzD/IQSVhhlmT/aXYxvBlYn3xqS0Xaoy5
4XxqkL4jc8Kg8wlPk5Xg1yfbr+6MWHm6VVH1sGhv8R4wcvE/DkDJ+vYs7ll6f2VnPf3Sg2sR46dY
44x6nMh1wRE/gP5D4yaafmZQ47VTgec4R4BvUQezdMWTJnZcUBlu6qzuwVBkMpy7Z78qanTTCxmP
6LeGjJ6xuktonbtFPwzTKpiyErPFcYlm/SGZZ7jguMAvL2JYTx0bDeJ9YJr+zlRO1KJ0MHorxX+t
Pqy94941y2ZXhwGCVpXG3WReahV6V52IzOegd5qvilMaoHQ8rHdm88bvXT2EX1oW7UzQqpB2s/Vq
/SCBW3fXEb45Ix2RXGkrB5fieVFOzUhoWQJ6CQJpNdz0TFdH51x2sbc0DGECE3iM9m3TzTZopshV
IcOCcSoPbAXaiCqnNlTuNsDg5iBGp6Dncrzqssf/j//cYqOWWvHm2PlIfH2orca7i5mcUm4Axfm1
IgL0VTeT9TjyW5y0RcPfsBeaHOiJdOvP0ez5rFdokb0MxEF9OTPT6nMx9ac5IFHmBmFZ2cHCctfh
UBf8HLYaW3gJNaL1z2wBQehZOrCVU5/l94zqXLFQySQUlChy0dETHIChzWi4FWFV3ASbb2/ZYlTy
qV2HbTh3keo1x0Wh8noaLtj9ubvSxB0CV23LQXpt+bW1wMkyvhgZ6WCjKMLMRva1zoUR+3xlh2Vd
HDZv/z+OzmTLTV0Lw0/EWvTN1IDt6iuVSlOZsNKcAtEJkECCp7+f7+SMzkocG6S9/zbJinGMU30S
akpMIZFipIwlenzDsbG3EPP7jBQ7MXwRXbaYrwARUuVt1rvpv8btI1jBtFnce7V6R3RKuD2bXE0B
45lOq77jZWJMv0AMUYagVhaHOZ7moZiHYd7BT7FulIE3uiyAonZJ48p2BB5n6mKt90obzoZ0kzvu
h79XKeD/GN1SHacwGNwyHlr7fUtWnRUmSDQO5hgq6xQivjhe+PlmP9cxjFuht3R64NIefm6LCa5Z
289/O26w5rqhzO3OqdmH9hzPc/YybGroCl4WIITWT+aGNSPuslJ6uEVPYo0YEAUA+3S+XY/eXW2E
TJ5aFoW/VR9SXjdvwYfUzS6LtvfG8WRJZ5F51uNVIXXu8D6jMWSyOQGH6fjiJZOvX/dIrMdPQA+r
ng4g8LgMGWOaU9Wb+j9cfPV+8aDuhoeByiNWgrVJhu+SDFL/7M1EYRSAguF8h7S4rc9bsjTyOdyn
yp5qcyTjnQFOX9hEQ5rCeS8YgkGjxX4/BKHyfnJssdFkEy4EcRJmWeNTL7iDn63bi+jVyQg+CU5O
tltdYh7t35mqqvjOtYNcXqR/E4h1abT7xeDK458UQIG/15t586J50DSvvAtx1wjXKwOOvLYUNX6/
fNNUpnPqjoN3ntN6ZTfl+YFK9QwhboLoYM3/KavwnjSqWD9kt6H7G70hqf3b9s6qeIM5fE4d6yPf
lxLKPpO9unK0SbddyOrtg+ApsTYW92y7Q5djj2gB0o1pSA6tuPHjvzKOpuwClD/UeZ8q+JEmqrOt
hJvIvjd75qAFnA//b7CHyr71VazWUpquy+hI3hhR1QyTmw+eFP7FTPtsngiYdbyL0wpIPYc2FXnm
nJs/beAsLr3QFbENGi703B+e+TfVLThIV+3WMLxk3ufGH749AsHN3TkAxNTfkoYz6LIfI8sj34/3
Il3cZ/mEQ4EJlxieIPeIF9GPvjOK6zptFOwR17M+erQqLv+4WFKTwzyN3qtTzWmQN+mUOa8hA9xE
WMOxbs9ZZVIoSt5/88WT62KewKqT8KdHIEhSKqtCmBa5++a+3VOjn3gHPJ2zZU7kdGpeiCKUuORP
26Yi968Hz70UqQCavwtM3093wLqkC6C/5xLR+BEU5xaXxXWJ9NQUUSyMuvgrcqITzpXdf++Bh9Rp
6IwLuOMCpefzLu34NCaKu6Bnj1WFWUYE6pbsmuHUkwTdnxBKuA+ut7WATiJY9tyfwkyzGhGQep8B
vP07ph2OGW260iWLaxWc67kiCbDmvNgex2zmOYLiPmyhGX3k1/ZmnuCuEsTi2NWuTiGplO74mGvV
ZiWagNjmldTbL787tjDPMEYfJx44HV/rPmn1WXVHzBaR0Vdf+uM26nwJ6a4tFA2Fe1mRMOcXjQ7n
/UeXDr4LWRmu8XukJi+5z+BWWRLJNcwDZ+SD03ynvy2zrXC4UFMt8w2Tqc0V3c5HIfpto/xW71rb
+1uu917YIxRtiavG558VH/hpGmcx8jkzY/TGH84FKfnHfVfaKK849JoRbwGv/49NSj0TglTvV0i+
5kdY3a4jmsVT99FtrGvOU2aYLCLDvAlj5zDmNXE9TPdtrbkXu8Y54gIFyAH7rZNg2nNg1Dm4p8Mo
/Bqy3qK+azUBdyfAym5kbajW47vc3Xk4UbyYVtALI8yvzNaqOrubG07fICIUP8zWDvUDQAYqACW0
BmOG34rL3jYIEdGdKajsuve278DwTX0+bEXaKE6JeC4mun/QeUepts/jmjhPEfKK9A44IZ5OzuQK
7yEC+/i2blUEWNogCINDVQ4n2JKNQHNhF9KQlKA8zPs9IBpf+cMEQucNVXPWSR0Pp1awTd5PR0Qm
MK2A3hvILCvG0C9k6+lsBEkdlkr9akJPHoU0h6jyIT4mRVWeDEXRjuh3PqZhYPINoKfaUxL0Y39d
pFDuS9bhoTwP25C6Ty55d5zgG5ABnCY8CVMP1oAgKhkhCPXpKxPrCw/jQQ37orD2NG0PyOuh/HWe
gwr5+Zfolsjxo9NN00AGb7C15dRW7L0hyuvo6xQLdyvWjYDhf62u0hmygHO0Zz4HvwGcdXnQZ5cl
7BIuQJbPh++1onAQvgaljkymr2MdqvWcoQ9svq6LXRgncMWNZ+uQJD712y6vhjbm94E86oeFiuul
8IU+YBXReRRB40XjYxK0crrjlhtQGloBRCK0gihcRLDRXh+I4Sd4VxXnYk6rhlqYaP0cDh0LAgL6
Nbyb6oVQpg0ryL9p8tSLgfz6ibfd/h83cSECtN6DM1Cx41MzBDzwTnFbulPdFiZz4U+tU5ElxEhs
CUGG9EJdEJzHkejAd7JrkKwndBH+167KHvcjh6ApHSNSVCAceeTgT9A2htfNf0N/IaWbDx3w93+y
N317wXHaDfkCj50U/pjE23kOoemxlVlnneUpOdqO+m/X3bbpqSZWfCOuGIjmEc2r2M5xK+dfekEb
BUa1CpDFzB2JzyDas+JErKljV/6BQb/fjuUH28SwvSxR1jziKl7qS7PsW3CWgMSgBFsHb6uywxuR
2YxBRYFd19E8bnSKuideAAXV7IbJKcKVNpysE5gnAWefXYThMMk9BWWYR4P1d8q1Fra51VFiPY/d
PF00Yqs6Dyiqah59SLOhqFYcw9eUgCxUuPvY7QVVy+uUS3/3jkLXkVxzOAZubK55EcBrh6uT71FS
P1nqhghSH00Kspd1zbNGwomSqFkj/mHCO8pYeDq47Nm4fLTjUj9vuJbRwgg+t0cg8HA+2KO+N80c
P+987jHPqnRl+66F/GFs7/8mBKF7C6N++lVX3oDyYjvC4/WmvEmfvGADdEW7pAixAfSeqPNL5XEy
JMj+El00NadAp70CAnGopqtVnB2Xwzrjf57gxT73ttLjmR7EKLrwMuq09Jtk688kRyCS0nLfp4vv
xJ29xCgKVK5EnURnDEGqet9WluViCcPbhTBq9wd/mLc8agZW7zeds1l0kdLx/EI25mjOUxqr7Ly3
lJm8rdUmvoVtyKsr5FJ9dGmmQDBsGPyC7kHH1RIb9lXvAIalrU30a6mxkJxmFjy4YoYWXnkOpu8K
zK3Jq2aZPw21v0Mh4IaeQQQ7ZDWxTl6JBlgQN6TR1p5h1y1vkt9U7skNpEBvJFd3JCywjkHGB3f8
1kibfWv3ePpENRz2T+HuCsTLA84Hf5P9kCeyAWOLXDHhaZv5ZF91NMvminSLbkO7gVy/r8mNtGDS
Xr/EZt7/eGhxBsImU3bW1JHzPwi6VjxSisiFX8WxCh+CXSv106CXTM4VvVzhZWk4X+59B4j3Uh8q
WItZBRuaGd8MWFArFpsWSMnerSLRX4nm5RF1nHj6NeBl+2NQXn9xMpKc87EmZIY3kjbpa2uJCyia
eaNlZDoqN7ypswJaS9HEjpdq2ra3Q28D+/QyEQqjYeizwk93uKPa6TVwXSPoCpgm1lvEHGZXV4RM
qymcbXZfsRiBlslmXsgVZd9tzgPr4H9ySy3k1J5ARi81j97fbrRLfQp8e/igmJud7xD98SUwSEwn
RUXIcA4a7TVFbHX4wX6BZAAQbR++r1IbbvB1406iiBZW+4Q3RJKPPPmqKVdA2Papk6343piu74pZ
Zp5bdsm6yJ/JXI0xP1oAixLQkquvrqdDQ7LQ4P7RlUG4gxg/OpBUme2P0s5BmsIsVn1FKURlQhJF
tKmnhjaeIvG76MVlHjb/enqIw9MaQM/lxlU4iPvRaSQKryUW5yZsyZbNyNwjnS+Ypu/GJ+n6vJiF
Bl3OpC4o+W8Pb8IKN8LreDzPah60wY8qjp9e01bjhYRfss+Q7YW6rHhQgX1R2n9r+9pNnua4qtEq
1NqrS9toMHQ3c+L73VknwKImmXs4nOU2oRKKGeVUwSEYqTGeA67WboUiCQJmvBt7KmGKbUxrW6B9
axpkJhMw1jbVmvbcKQUd9GTifN/HgU2Kr+vDdVKKddcJGxnMPvRvYbcGmgitpYsIghOaos+aX7k4
1j5ZrgJy/fehBPBZAna8McfVHYOGaOb3bRPZdmcb6/0XqyauygX8+0t7KERGXJUNzoopiW/05LCW
2LJjLCW2CQv4xOh9Rk4Tl1gaqv/IIkSbcwvReT1if2gvWTW4yT3H59YVjNuBzxUxzWzE0eGiIWKf
b841Y2N6ifjhP12+r5n5Vifi0iNU7n+rhaT8EyMHnPRJJKN/hRao73HGO+sdptKsu+lgjimPB8t+
7wNBzm8yBk0/+WMKyKfa1LMPnJutyaNsSsv05h07aRgF7xoR3DpcWIwa3H511/T3KJc7iygzUhjT
E5C2M0/42D15CEwH3kBQjhLDfnU/Lvvy1Gh+/vMRr+5XyLPtLUuD7Jc/+rDejeJ2dMGnXR4ehIru
p1gypztpiM2mgAjygnOXWcgNUPgeRZgFCF9nsbwlJnRNQWuOxdK5jlN60gjnDMJlZfwS1L2D9POE
j34cjF48dHSaLNjlPF1D5INr/UzGQDqPImAQKLIZGjgP3Y64Or/xneMLmg2QNz1XWVyY3o2eejRg
zdsuyTZq6bEe1JqjShFPvbbe+BIcZoHkU3uTXQJHiFuSvvLeXHyYhPM5wrdf5kzWmIfdSf9npW7N
gwUDli+MJPst0yCtmIdHV7oXqFfGkTDWs/8KMiV16bBJT5yuaftDKtOFp6Dyo+X9AP9lnOpqsGGG
cOv88ObZ2R733oOdOzCXRM/AX/12pk0gCr85sj+CAlmXBTqORZDethSDdwPRUlMoBltx6kyrHb6m
KXttWdCAryFG3SuC5uwjQP3dnvUa8txkWW+RMgbB/nfdsp07sJuhnmuUNDxUla4/nWnJtjek4xCv
IbTq8ho26Y6KFLDIvB7Buv1CUNstSFpR7p3m7YiHS6gRQ5W1zhxFqvOuVC5tsr0ea+tvDLKV/NAM
QjX+E+l87JPDsNhHPq6mLBg2857iA9F/Y0BhpOSh0Zhj5DHZrwfFIe6rBjBCMuGvYThfhdm4oGoU
cV/8ZA9DcJAo+zF6vft7zpbke4BSf73tefPHUPdt9tWvWsTj/jG02aNxp7p/tUdwQ6xSkc4XH9kt
Gt+A2yqffMjeL4cAWXpclnnOHr0pgV8I9dZ9jfCZxs+OXv32wgRU+aXfQaTQVJRtDjiXUy1stnEt
7GMbgUeVZo23vxlX7ZarZpo4qpV0R4pgZ1b9yvMU2D/5by8tmsThFItpRX4xsgm/7gBIsiDra6xO
TBoD3a3T0W8nZLEL6ZhU0oHd21uaAXvXxtQyHfQeLwxjt4a6o9J5suwSKEz6a5DXfO9EV62zkUwX
cTrlLgfubYTFN1jIHe4bYB8N5X3FK5jluwDDzLt5SCXzyzSPOTHIfMI0m9zl87Bt4Dc3ffS6l0vm
R37uAYt/iM705oQHNPDLNWmS8Ektkt8xVIQ3P5FrgYR6yvxJvfdgtMd5p6Pk9jRmgHI4M9o+P2I1
9ucQqcqOFJPtpiXJA00U9zWX4BZHP70JoCln0vWGS+eoaXkwWyfevWUaVL6pdneK1aLShZEN0CyH
4NcvBw0czpmy8yEox6mup3vjzW3zEKbTxqQabGg0+WqYP0dh9ueR0AQivuZekq5qW9mydKpRMXpn
+z1+kLb/ieM5uZIYur7NQYN8yM7T9NtESf8JF5m+004DJL76FfJ7ClCffDfqXnqcz69mlHopLUwF
Cs919996BmE4b+jut3DjEoLTJAKJ2cgsOq96H/mzu6rtbEYVZI/AlF5SrGmjfvE2zFylQABQ456h
1UEyhX4M6bZhltgX5HB7HaWftc38umyF6myOME5N16yZg8/BQd5axj2iChZJOveIzp3bKYaP7uyf
FQvAD6u4I26cdqzO4TF37ou3c87n0Bj+cheItTouHZL1D1RSmCD8fUjfPZqPl5cJkZ4Gsko8A86S
VvJlTXcOaZVuxNhtNo1+N6JrkwtQB2yZrJW4D5I9w9RAgn1/5VLXSE+T2i2TKFmGEk0r4jmFB/Ph
YLLcUdoRMHg/eJn3RWolr9UoETT5c8U/ahemYpCRbnifJgOnbLBI9bENju+ek6blfGdv55DlQ7Ik
daKP598eF8o328RqyRvicYLSjZogvQ6CAb/EDRVOTDljRDZUVcsE38uEsqyNzfDX9un6Y9+deb13
EtfcdbrewrdUH+keQiyL4587GWw94ehDBRiyxD4W1PnRw8HBVSAwb0dcudOcnY81Yv8Cu7XNcPYc
6wksDGZ9bRxn/EfiB/vw7rrLLyn6Vp6RaqFXbrcNaF+Ok4yYz0f3B9VpqnnHh2O+saHgqbPpnhX7
wb2JaiJwcdcs3MM7o/ofqg6NLRy5cpBRkI08yw1S5M8DK+Zzi+byG6EC0G3h3Mx/E7Rq+pR22fSQ
BJIW7bRaAXPU0YkHoA+eHxJvrcrTxo9+URzeft9FKpKTgjBpTsuOzAPvtTi2U9g3Ah3WjTx8TOme
saVXKebKRHsoxTFdI+UwgeODoKid9C9NksZ7eAw1vAU6ib/Jitv5LtnMgY/aPeLlnPgIxfPKtcF8
CRjTqhuvn4l8g8goZ6dh+iLBXv4VvIjNvR6xrQEm+n5fOCbggF0dGS5czIy0j8MApYGSf0ZbgqIQ
Af3osxCUvUodVU5ZbZ9JTjLxn4NvkpwVJkb3YUrCAZdUu/rbuRHZGpSxCfbu2ic2nPm+Is6I/ug1
jp+tsaJgrSG//mQZJBWdJ3AhgPST/EX2FqYvfopAFHCjN8HR5GZ/3Anl1QnleC+eD1f1c+nEKdou
JpIw5MsNR87mcd6q9bxgllHX1AF0h8o9UM0u2gNjVmhfVUGjiMxQ3OxIfAXjN8a9mhqxkkRvH2lL
o5+7xExPSaJVXSSNrpPHONi9P4EluxhmdTPhBWDJ7hclMjP97lSi/FxsaOTvb2qxqaAWAwwEiC/d
itipcXkxWqTpVXmmbZ+O2ZN/WY73N86zTlxw0ognR8XrdDG2FtEDIvHsnXgq8XfU607IGSrnEFnw
uFD/JUfRsFIS4X0ako2rGVXVKNhKkJ3mmA2wI0Hf1oBMkjXxTGIadX6zCLiaEeJFB6Xamw5fMVZ5
4lz5un0khvnQpWLU7Z4VG8Z5XANytzJnXjgtqUD8pMQnbO8RHm4/s7ASzyGbhi2QI+r/6thNfk4B
tqvnNDOLvB6Lq78kvQ26DxcE4vh21JsZrqnea80zioukGJN5yxgRukTdtXXC3cLh532zHqm3eR/2
nHIM+xy73IAruaJsTYo0Wm8ML45ZQ6fAqzC+AWCLT+lszt8JGR973QqbiHRwHX47w8iEmHh0F1zh
jGJRRk3fMT61tilpVr1RXmkgECgxzT4uIApjMbvIdPG2B11Ydl7iRKD2R/JntA3knbfhFGJ6mbuj
sCMu07JPBHrCjRi24Bo7KEgu7Xr4H8mKoqrwEGb3FzdOqj+x4aMua7WSeAQf94JrBKnVapHF3NJw
0PLoYdz1XQT2fe7i3c4oHniWBgxx4/KjaTfHh+a5JRAuQWTsZQb7nDkUhvQ3HuLgC/IK/w+n+hbf
tFRdfQZsnJuvXuOuE9p+7mj9pemMhMFBZVqV7WB3w/UTie7q+bXPnB3vLJfI3EdZOMDjP+XchOsl
2Fm14LRqOTw1PiUqePsqub66TTSpYpv37bHbuhG9KeJIVqcAJvAJ44V0kcWKA/J/CCaaJUMtVnt1
PODtEwird/WnPnbReVncPZg2VFsQCDQ+RO04hy90TjTLOXZuMIzaMvHKBxp/oTPm+zkd8GTMa7vX
ACnQtDx9DSoL6bEem0bmS6Q9rhgjd3XfJjIbysxFodbht0OLT1h5euGMc7er0yBgRRyRKU5HwPJ3
BOo783M0+/VTvayjfjbZcaz4IJMD9YKLHQLqQuN5UStW+wuYfpW88aFG8FusO1VuKjf4VkmI3Xzy
BOtu0jRZhRhv5DDOGiSDu7tiO9+QDzxWvhMl5xHTw0PX8dB/SVySk67s6Qj02bEQ0cWz51Q/+86u
4KGjNJ8RQoTjjrVrsRcHmje4Ry7PoBmPXXBG6t7zILWie1qlZ1CnopF/xz2F+ovnVPZvDJ/ZXySP
Hb7hpF7nHEuXz8ZKQGjzHs9N/RudUbKfJ6I8IzYJuvlwbIWJf56H/6+dJOUFvHdg7n99My3mhJ62
fQIjWsQ9TQ/DRh5Xpz6t34ByAwah+58JDeQBmkd+bcHgfpzdaJ2Oe8mrXBd9KMSrqIcWh0bCq/yd
23nEC4AyoH5qUEun9wjLRVCsHXZUxJLQuEW16/lh6IO2ykHw0h8zoVPdBe8gk8w6dO10lyxe19x7
vpC0a1IMgUEHion0TKrPwWYreO986UM1/TCy4y3z/ZZQS+LSqEGIRlfrErQ77V8Q6pK2H9sdd8ru
T/UL1XGSW3frbQkJEFbl0Bog7skJ0m/0qksUKfNuqideMiQWt2Xuq1uH3nrtj5TJpUpSjog4wqgU
Y/ZNC+Uprv4smGT8uNoE20ECDMDh65nkyXTx8VMsEXo5BSif5UNQwbplnctO47fb/jrw9/Ct4FQQ
vMATm0jnJ6PIXeQDURnQvGHKIcAXWI5eCEIha3C907qgtMrj2g+7C3KcLj37Ih3Ci3UgS8nkGpeL
mwrktbPaA3EN40qE5000wU0/FrUvWptKonHr4unlGBYxfuH9lfFd5TnG3mGkAC7uw/WlSXDS5nJq
NgSjfInM4sRX+e7krU8kBNn0PpuW8bneMbTfZTupI8hfuoMdQuwp6peq/Txwui530JusT0BSmXBf
BydKpxMRa13I09YefTHoJpLFAo36Rw1Q+WWiHLnkcwKGxIh11F8UvgD7e9YBHJlgYuvKCnFIfJk2
2K7rtC0JkyP1CJ8BVyQej4R+psKN/Xa8bGu4mVftyS7G3Nfv3xNDjj9/RTykGBaC5SGVtnYvrkb3
elqPGnqCyAcO9rHGrwgONXPzDB1SmJPtYo8PWrXwHoBzPXJl14n/ZU1SL3nt20bk6bLPXjkQaX1n
M47PHLUlMafR4ccL95dd1De11UcMT0W7kmRoYrRe6nX/proq/VJD8XiMDkj6CzfUdHp7CJPQO8sG
2/NIfDOujj5S5hRVyfwbKgTaPhuzgB02bJAa8uUIMAvmwu6KmNzrSj9IDqCaeA0FLBim4pL4nDo5
ewvg/92OlAbQakR+ygjWuQowEHldMSdGOHnbKe62iuTH8M4eCMqvkR3Sf3AOmLGAg9q6DOxsg/KQ
w/6Ntxg6ETPmfkq9XXqXYCSLlkCFLXyf0R/KR5mZXd/Xc7R95wW/NfRta10OmZT/Ah3sn8h1BQ6y
2dnRhKUMz/GK4pNLI8X/NLXg7W4mNYw3prrs4lh1LLmtq+oolyBgf+Jxf5VopD4h0bMCDeDNiwQy
vfw89u1o+XAxs7Bh3cBastXzCyTVzHho0bzcMbmblLl8WdKTrA5OvSAj4iHHejPKkhKPCP3LzGlU
2IZY+BND7f5jyyL9NZg99WGHZL/2xBSJ+xmc+iEhKe1mYjWYb3qKVNDxJuT/g2lV7eOMBu6n3yzp
yGgpvQkZNgc3j3wy25JMqwpEk7qV5JoaJ+2KPWiwBmWG5I0mRexwmRD6EengzCmKhLQeXykKmz+I
u23exN45H946QuwMCbfJI9lYfVACVG5RjvA9fUxai5GExp0QIZRLqV/QJQgkhso31xsJCrWH6B5c
HYXdkwrt9Mel/tiUqw0JIiBQAc94kso6vlj6OzIQQSRHb3qPMxY87p4Ty1L2XaHFE/hmqjUmZqiK
3iPUzC0UjW/fk+GYf8RhR+1U4Mnmt+bUs2UP/vxndlB8nRAZ1/ZCKr37m0eC5FDWFJe9KDH2hYCJ
8JaYd0QhPSJL15UqW5V6pedlQVQdHN7feD5GthF4uLGQCWnaRX0k01dB+k9QztNavwoipP5xmSdx
4az97rNIewHK2rHv/4wwdRYJ+pyw1xwmRGUXdFBayyaREx0Bw/wx4VlFG5t20TXxWc7yBt094JFP
BvMpXsinyH2vgdEIbZ2RUSGIM9IQNOulq+VWcc2b+CdN7AZ/SzBEL3VSswt5bRb83KrE9y+rTOyX
VvR1/xAjXPmMk038VM7Euzzwbv0fIj3WgsS7IcmJRmq+J1K223UWB36NpE6yq5MFvnnGH0bP15bZ
FT2lL4L9Po1RnTI8bqAhsqPD9NRpG3/sxiITsGumq0sHLf3gYdoT54n2FJfRSN1gYwyR4eVwjv1x
nbVZ73wseFkRdyytOA5NljzAkqqBl3DmUzirBIjGp9l2cKBkShSRp9vpeawrIi54et1vHafFeEGy
RdeTE3S7euvitX3t1H789XA73FkPV+WNJ6eQXm9yrmmN36MDc1IKYJ1Vcebn4cQUcDfGc+giRXHI
nAtF09WXiGwGSPkolHVhQ+bLC4h84/2yypp3GW6OOmNqjJ8OXQ/LJSYS4kOsbBbAq9PwhqBzNCcT
8cXxGJBUkHNjkrZhqvh4k/0a7SeAhB317uKQw1Z7MWqW1dlZedj29/pag1GWvmth+FsxeCGDyzb/
037KkqCRFuiTNrEN2XaO6suwDoFzDjAQ/HX7PojvQuMH/63HFA1AK7H7Wh3dgORepuvPW4U0YhGM
/4wK4ZhF9wdCS6reSQ15GcmuQsoMmbTe79MWHWfM5uNrCgDOrUEC6W+DgR7QPI3U7yweGuduBV77
OuNPaE9YosWzRkXcwgFN4asHFM5TtgdwAf4uRfWE/1Dg8+yW7EV5fW8v+DIp4fVvjAwKmvmr42mA
KXf0s6aMdD/z+jiLXl8yU9u63E1PlZgi+V1eOZ6YuLLBo9CXx7GnOsimXc/zlJAlIka0I00NO8ZJ
pNPgMvlhhH7n/wjRcHOGgm1wTeU7/u6HSNqNJ25AxcTg1MDEkOGyIg304Kz+dEuTvbRcb6TDcJH8
irF3LfeiqWq/dGwC/gAgYYIyIWNEFFhvkze/Ojwk78HUDNRVLMmrbmZOebUy5DnDjDuWSBx0ewAX
EHIn+IQ6KI6umsDX/Ck5u/BSaJzGJojyFe4F/NF15RtDGoOcka6H1U1xTF2OKNhfeo8z9LTt0Ggm
asVthF7Am48tbkHGpGhyYdEBn7aKMqWHYHJ7dbOjMEr+YadJEhJBIv+F75m7JIpcGsPw0+9fQvK4
flRyVoQvNAE6/ENwgpxJ7dLLvcsG81abpMOGH00CiRCGqu0kW+ToT8AOAGG1VOH3Ku2qV10f1ZML
U1M9hDI+kpzMDceUWWa84XTsXrw/THVIfprV7vBJ++D04TRr9X1HPHrcdSRyfUJ+CArNRiQQJ1DF
jVTwuQEb86pseCQemkM3CLfmD3lGTXIhVI6yxH3v95j1h1iEOyeZ5peqmT0Q+JjFq4wWqD5+hmbE
xxTFVXBNHET0+PHjAzXjMi9wEDL1inAc5ryjbDC6QotBVaCOaasiPJIU8RpKZ7o3un4d3/A8rK97
u25fgkEqjmkE7Qo1fmN/LOFtP8E/st2TxYBsLO2GxDxwxlXuV55GjBTxHowbkrUo8sq6AizBCIp+
7cRiegved7V5qFKLVjJyItIyIe+GPE5rz61PHRVL/80w7DfJGk7jE6D99rF6KQpw9pTlrdETkn3S
cB4kKqmorHYoOHKbavxoVVCLf/W8erZAMk70yy0zwz8dSD6qcwTuogkMCLIfUeU334lql187K3hx
RDjq6x5L14WGacIHDDq1f2p5aIj+Z95py6gLSJXYhZtdZNYGj7CyevwfZ2eyJKfRtu0T+oiABBLY
1tRd9KCW1JJa2hCSbDPPM0f/X2jxh4oiiujXDmvjsLPI8RnuATduytwfsjYBk0Oh2nxtHLurd0Wr
VxwE4D8e5QSfF9MgfKyfJy8snZ2PWJW5r7VsZnH7xDVHxdeiN1lH5XQqabS0L/zU4VPF44Qwv1I6
VFClqTfHCboBeEreLsl0mXQ4U2OqvyL5RPcnSezid+10VrXTfGnzVCQtzA1AHGBGjKoBCejP5gj7
SPfS8K5SB5A+iOJg3UE1SK+fxeSEr5T6pfnMRkzQDBWy9Y5aafKmUfynde63oK0pWpqlf1TjHkUY
/tOuPCJ/jG5BZE1I4cFnROSfuYVzRfmIwivSDlZ0qLq+iU41krYBCVbQPQvRqbOIgB08TZOu2J99
zxhf0/kwUp6IyHKL3JGvKggQ5A3MIn7wKzvRUdhx6reOpudwl8Kxf055ELBTy7CF9Wk75TwNbf+j
QRr6XxQTjEdDSQ2kjSzbs/e+AYjahcmmouBc5MMZdSLTrSosF3cQW0BFTERW7FfyfPOHRkH0mwZC
k7AJzBEFTeib1mcpEr04dlUnUbrhQd7XkIzOCFF05R3/Loh3dT9AvkmELNSDDrMoPdlGO/5IrJ7K
9tQFjn8QZMDpD4qy9hGK71zS0SviZtI7Rb8HUNi6nd5RR1Ls0iQusUznJ90zkUDC14L5fUAdGr5E
0uuvKLGpn4daJL8V9sn3Oh3yp8Dwx5k24nGDmt6Y/Yaor84MZY1ymYOI3b9BqmBmR/9FDruR9+vB
YaePD4mRJi9KHMXmfgIXHO1MC6jBG8oYPmw3fIhhpyHPTN1+IlPknaHZfGiGov80RNHUfMpp18Gb
cqrma0pNEmgoQvRvICx6+w74mF6CAsq4KTGFtMxdWZJ43vdqrtQ/aIyr2V70YVk8UtfI3Zz4arqr
gMWIY6D6CpQGIFyI9KRD8JE4RPzQfI/oM5uAjYDZbsDATWpUNsjp4PywK+kr5ZSV9SK6myZnhFGW
JQTPhVQd9lyQGYTJXIDDKSWF4xbIa634AMw1foZMU0WPfZGYQIHUFNBV7OsZaOHI8I8mteSCELKb
+6AlKowfUUGDum5qoZ2dQclIfQ8uy/uJApcfvRStWUUnrDBEdqyE0wPKtEX5jIFzWe60UOVXQ7QR
whU28G9Q2nZyl2hpErgUSHPiNuyJOlBZ9ai+NXah/EM2njG7fW59HGVqAL0co0rukI1sw88l0K+T
7g9je0zEQMY/ia4GAKt7+QlUXfSioXSEVFSeF9NzWJY6trNQbTCAA33rp8//BzJQKk3Y9Gdpd4GL
PGdhPXUi9JzdZI2Ddvg/4emVASg2PU9eh1OWlmZFhuSOkSXHHlXg4QQKXc35X02AEvKoGO+Lasys
Y9LyYo0tCwdxIu431D1XhEQlAQ7ymqi7kqPM//4vaVyanyONnqI9Ixit7jUz18GFgN8V5Jlb4tCz
0OZCSBSREGqsEilK/l4IiUazWiiMnvbcIpNw8BA9OoZS2M8j4jB7KkTWD8WbyCcc4kB62mDPcqJx
iICRvqG+uSYUaelYx9MWsrBlWkiCKmxpymVqe66tqTm16GEikx12d7dFN1c0MKWFOJwt9NnVQV/I
USo+ZdyRNOTcetVnFtD/poMwn3uLypn6AUlUmUDIvj2otjrLCOBr4JkxD1p6mmRQIHuPouO57zrt
BRiDfWcITdkbNGRORF0oF4GvOaa1nA5FH5c7zE2dfdHnW6a8a1sL2a7//0NmTdK/thZqS5VVSSa5
S1PU94BZ2bYWPkAX7TYsWleXE7gGhlCzsPuVwqscZGIZVXuW9I/vdFs3nyWycRua1aujWIbFbOk6
wLbFcnbgU1oNhOhZ4M5Kdcow7/O+Mo+312910/w1ykIZW298CQpraM8FpOgzDhX+0aY79A0lrsyN
KoCUxHzdxnlYWSosf1RMTDXVwld48WkYyDsUGo32bKGHeDSLsXlu495DvA3a3+3vW5lFsKCgaiRw
JdTqFwLoLWJL4EGi9oxRnYA/20j7BFSS5vl7xxHsBlXH/UZDinZ52QQZ1zkgFnZfVOvP+SSAik6D
v7EnrnV1GYUwUjcsOJJXirOINYILN9l5HnKLJzsvxRfPGZTBncJInKkDemLDmn1e/8tLFD8qLCW5
uywE5Jd7XWB1YqFHVJ8JEdqvgUmaoURJfBwy6SOpPGv9xzJH/c0TYkP49o9Rx2JsC9MER6I5jt+q
Na/t3yeargtEsHA6N50itXMM0BfpJUNxSICLTOTnzgJ3eK5a4rF7ugKyJE3RTLdtYSecYtUpyas8
OMX06NFtMRNrTPdQIjzzPoNOC4ggRQeUTqvt+G5qmXThC+DduwRKfnrEDgqEbIrmCUjBZDJerWrS
i43r83p7onLNw2CAmDHwrlm4D2pOkodhKMZzYMfyFaEocAxToH68vTmvz9s8yrxfuKExR1qctypW
YoOexkirCpmBQOkbyIWBOPfFVN/dHmr1gxzp2I6BhCKyTJdrpkJVnWzfYij8so+xQWV2hg5unOq1
D8LkAgc5XRqSQvvlKAhIOVXlGJgMAibaj7WJ9MFEUgdnYcttcOUAUNlUqa2S9Vh05S6HAtucwVu0
h7NPgpTvkrRHH6rtZ0kjBAxF8IjMavCzd1pgtyJRxmDjYpn//4tDYDO8ZlhQVukLLC4wqqlR2hrl
cKZcolBCTOnX5j0wPSoOD2WpRgep51sm5Cvza1MBNHEq45rBufnyowuvCCOrqcZzpIRYesg+OVpV
2x91ZG/ev5QMNfskGDh4YCR5OZQvI0TkY/ZmZAxvhhha2F30eqVupBsjrc7kXyMtNk1TKkjItOl4
bghCP4Hdks+Zk49QY0R3LlE5oSdry9Pt87A6qEM3UcdIRyXiuPw8+HAk0DaEjhrwxi9OjP87LUhe
7ExoT6nWip8jnddftwddWz6DN89gUg1bXeqFQ1vzaerE/dmH4+KWKRwrxYDxQIm62pjUtaFsKQyw
eI4mUCS8/D60p0lR+2I49wai4L1RQj4Ku3/boXc2XqKrSJPYThBuOQ64aU1Y1uKu5JDmad2osTvq
SX72uxyqPgWFR6Sz5TeUeYu3DJl7JD3hWCeDBAsfl82TP+T+/e3pXf8lPMOqlPwQHDMvPzpwhqSI
6Pq7ShKbkGAGI3wELxtGiAEkDuRYv3mutMoAaWuOH/oiUJ/gwVHiMadG37jblyHBPCvMPX6RJno3
WI5c/hYnANELWiNyqzj4nXQO5AdBmz4rHfjiAA3e+WD9GW72yTBVgyjNXHw6Ksd23sGccTstmj6Z
Vhkjk+ptHdXlrmIUjgJqlhwZSgzLUdC7l6M/6j7dH1p5tW7/HuugOTnoiG5o+C+v93kk/qGabQkJ
PGrxPWrH4bQy1XfDKi9+GgFtlXOKkv+ziiQrtKUAwM1OL0H/tGAmlbvbO2ltdBMBUUIAy7BJVC8X
z5/sAlSh4ruKAhsUqcnQjco6p909BPdxaUjcX1O64gEKYbdHXpth4ipT5VFxcHRZXIat72tUq1PY
ymqMRoal2IfAwtwlr/BGvD3UnGf//YLNU4xHGhEkdyCl28UODelYqGHd+y6uYo2rqk0FNSJN9yno
x1dQMHOfyBjvrKBHnIsYadi4olZOiG6rgoaWYwpcU8TlJHt11A/dvMRjFx/9AgD81Ex0T5sa/m8Z
bEzs8sL/s5ksfiYGeQTr9mJJLWsC36RVHrVLx7/vFLN7JIQc95WK70EML/MY0NF/vT3Fhn49xyzl
XFsQ+GCIZRxZC0fmPnAZF+5GNKBdDRMLYTuZEseWeQnoOsTjwAUiSd49YlLzKTLp8O5RUvbAUdEQ
+KZpPkViGyCy2gcJBTC0gQFjwo96jAvPT/YdSGr0DLGjse46cpuPoQaRD82ppnjw0JUG8dNEgIWx
WsrfjCrXxjueJrq0bRU1P6MkKIMTdNvqK5IwoTE3Bweo9Bgi2PeZKcfwkCKJ8AKatUaNqW6c5HcW
RM4phLQwHSGVGP49lSpf+yZEQw3abACN357GleNoqja+MkQkTOYf98O/Eo44R2ajHkKKegmM83SA
gtW1cXdIlCL6l/aZdkCuF0UKDxzP7ZFXdg1FMQJM5ICJFrTFcQw8rayyfgxcUQS5S/HWOoLQaT86
AU4BQwdiJ6lj9f0H06TtgPMvvXWBYdXlwSgTVZ9ooIPnb/3i6EBpOsRhk30rhZ6cwikp7gY/g0GD
/MCxg4n6/fY3z1fr4l7A9p6cHEcugpTlns2tLoqD1oeCMBUG8ZEVntRkqjYc0NZG0aXAf0+1DEqP
iwu+AHtqO2McusnUIZ5n2SMm70irbTjQrg+D5h65KsruYnHJ4KXA8xB0IfXgCSAF/JD0J6Ip8cbt
snKXmTqGXzjIw1gwnMVd6g9zy8Bs0JkKHPOpsEuo8ZAfYZjOfKJ+2rLrXv0si6qo46Cnwya53CJ6
38O+ydTQzRoF8Q27ST7TAvA3zt36KOh9kG+QpjqLNYJ/Zba0QUPXhucVHvxRNfd+nIRiY5yVR48s
A2Qr7x3FSnWxSNYMbAjoZbk6OBmI/VrugM2x6vxB75U031irta9iJBPjJRol1J8u5y7INRGlZR24
CaLUu6rwYjeogmYjP1y7s0yhSmpcFrbhy9dNNhA8SqQsXBhByjPHyYJ52w6Pkw1KCvSRdeBGyfaa
RmZ1+/yuzaZJ4OkIbMvn2sLl903UYVI1doC+TpV/PwKy3IPpaD9a0fT2v4xEHYgEgL1vLHYhYnL6
UKVp6Pqy6L7nWGrwZWH9OhT4Jtweau2A0VpydL4LHTJzccAgFALhaiY+ygaIlVWO2+BSuMfG4Ss0
jW//w2CsmWpr87ZfxgqQW21gRAYNnNZvnhzMWICaqvapGGNxHJiLjYrayo6cP4vEHtNAOtiLHQlC
fu5F5oHrpdEIap+609RV8v37glGIZ4ndLOrWi30RNkk/jNoQuKCTpg+w2XQkjcfmsa1pq92ewJXN
jyb9XB/hhF0HW1INmtiy28ClIeoYbqTi9HaQU1vd57aCbn+OGx9d9Nj5Ci9Dblz5K/ufUMs2qPfa
GnnpYqvAXNMCBGoDd+iTCqB4n2qfvaiPioMaiPF0+0vXck7JpM7zqRp0zhZnQEl8yp+lzNwED92j
NqKeEqsDSopWoyDIJrz7UHNeZwvHnWJmzr5MUFqw23jjKK6cD4vHR+NNIG8ylg8C2MASD8AudROR
++eswFAFUh/AjdQhSOuirRhlZYXBAqnzBUe6jb7V5SUj6DobiJNmbq8PagWRKgze1AE2zgGpXdSJ
sPH4UMdBeBiFJf65Pecrx4WaqT2n1pxOfsTl2KXd85h7RurCfGlqFtgzX5BmaLaKwCvBn01gzW1D
DG/wmZfjCKSETKCoLC3+9LsIYq1LdmEdoWohZQiPb19Dvrn/Hz4Oh005715xlfj6EaIaIVYNruGp
9UNqVOm5QmRnI71e+zRyEsnKQXy5eiOa2jQg5IyZmxW1+bvucO3wNCv+7hQ5hkqdX9i4O/Xxe6vQ
RBEk01iI4m+P9ciyCm1YKAY4XpC5NSh0pECs8KyUot/oA65cALOxPYEzcaxNo/ly3bw2m+BbJbmr
QqlQMQmBk1tFNThhGO0oIdxesJWTQAWRkzf3sSTjXY5WNkRoneJxEoCR4mdo9fUTTcrurXbA7h4s
qP8GhuzYWKNnMQ65eXd7/D+V5kW8zg+w6MWoFJq4di9/gOFpePfMGtkKmmcp4h9GrAJa8qqfdYDe
5T4rzWK677g2gllgIf0H/m/6dcIQ+lcJjjTaz8RGbaco7ehtzM3KSvBic4Q0U9LoWD5sUPxs/IMl
P81HO0ZFvP+EqplxT+ajbkzDygVICIJF+Z9byVnGqkoVxZIaGFXxqgROgkD2I7TAFg2mqTgSCm5d
QqvTzk3LJUQHDsj3fEv9lZQqZuKXQdMlbut4zXMNoeeF2L+0TwlmFvYpHFRl2tdohKuHupgi6eoo
aX1GADVCi6BFgxKf0RjGYBM44nh7S6xNO9nOXA6ks4RZ7+KnFQFt/IEdgSN8+hsTXCQuFV9yU5rG
Rpi7NpQ5R3+It82RxeKxVVA+GYg3ErfAB8L0DOfRrtrupFN8+PL+j6LDOuMItPlGXtzGQx9BQRJm
4sYjui8oRaEDKOHHpQJt09tD/Ulxl0eKTauZDkn4dQgdKZ2JbGmZuk3iRT9wUJs+Nn0ygXOLnfis
4YtyJ6nASDR80/w3EmDmsQcf3b/7+DhcLDQhbRJkGwr/5TpGGtIXUa6nLkrWaH9nYYKCJGRtE5kx
bMPe6yZs6JiRq0QQc7pHZWpxk+Vx29kYPEcuqGiKRqDSv45S/pxAH9/fnuDrF5yRNG2uxmmQt5el
x45XPfNgyrpIjSD8r3rTucwRH7s9yvUjxyiSAMWiDUK6t5g+yuQ9hOaQxkQi6y/sE/WeIC7+rSu4
d+/UQLZHUHME97eHvb6JIJOCgefiM/hrOWzMmx1BLw7dapLJZ88JhdvXef0Mt7b07zo91MTp9ohr
08ljR8Ji6Q6N5MUhtPLqT4cmdLGSNA/UBgCXF5a2ccOuTSe7Aig6PQZMGRfbQ0fuFH9GmElIMPro
UubacUxb+xmzPv1EKtB8dlK4brc/beUoAuehwfcn8eOPxSLOOiumNpHNhtHslOtx9HDMCPYUCsfP
VVVH//Wo+p+ROU5OvQIIuuhho20s6doEc8vZdHvp5hAUXh7EwjZ65oRmDpX09A43S++B4GWrDHJd
kKd3Dq6ISpW05NW13c4UTidoI7dQFNwixtCAfsPj/eqLSDon0XSgUCtotZ+Ae2GwDX2terk93Wsf
aptyRuaxk7h3Lj/USTK/SUUQuanX+WddV7RDr9bTRu1v7YRwNEHeUb8yiY8uR2mZ5LbBAQ3Upj/t
x3RoX+JKeNgo+7+iZBo27oHrN4qSATUYok9AQITyl8NhnTy31PvAVTUuNwWW3w6XUvvcID26sVHW
zoiDhDsANCq46nK3dkiFsP2swIXIUhxax0wedNMjBQstGSAVVzf+/ZSN7dfby6bNZ+/yweITIZ7R
kyMaucp58QIoAAKTcPsmMsF7e0rgUg+e+ggPrvrPTGvUc2iva3c4v4HlJVeEtlxOk/2hxNeN9k7m
279v/6a1rTQvLkg5k6h4mZHCzdXgsYKCrftQ/xX7dvYCL8PamPCVteWZBhABHEmfQ7/LtVVsuNlB
RWvANhvPtfpqeEKPcnySqKwcbn/Qn1dpMcnsWWIcgzoNkMrF4SAXxvXM4WJHmBUDMELp8rFMe8ig
wJHRJiG4NvHvtPDrxJIhV1/VNE/9X8gmBMcGvYtvHXrmHyCW4+fWSNTi72yLLU+JroHLO6E3qO0K
1CjowQxNX5xsND2PGQKr9Z3S4tVR1LOtbogpyFujQ4Ld6zWqsHtctVXsstAasJA+F/h4DRDAtlCs
K8upYadAvVTXTHHVP4ty7E5tKGrukDuvWpvIJ4RAqo20dG016UmalLR5xa6aAuiOIcvSYNfQ2V1z
MHWMMzHWLB/MrldPt1dz5Q5C0cn403m0rrMmEcSIttt+5Bq9qh20Zuo/9I0InqxpEj8zddjCK62O
N/c62ad/UDWXGxWJZaT48JIFm6BGX8JQvmVjkdx3VC8/9LN2/e3PW1sucCbkheRSXHuLK1YpcKej
bpm4VqW29Oe04ehDMdgYZW29+B7VpNZnXhe5wcsjXYD+tDuMSfSgtbI44Oqq7e1uE/o0P7GLw0eC
PQcAtHKIQhaHL6/yviggi5PfmePvuFL0fUv//n5okxbpBTtCLdoLXlDF6DfO/cpHzpB425y78pTz
F1eMhpMSEbARuw5lIPMUwa94RlSz+o79UPPj9rKt7BIhWDKqPxSfzSWATlbwghNIjG6ojsiZYkHW
7FvI07sMUwtc0jNDbCRwKxtF8A4zrVRMaMIsvi7W8ZcewiJ1pwB7Udll+l2OmdTx9netzaGOyo4u
5sozT8Ll7peKGWTNFKZuVePraPhB6IZxKvfgL9v3vwiCGAo8LvEFtfLFRjED0TqKGqWur2XTT7wI
YOrQkJNvYdhm/9z+rJXnXoAQkXDxmMKrcKnjcjYiUyXRFn3ypA39WO09TCo/h7g+wfMTWg6AO0/e
H4kz7IzsItCgx7OYzVblXivQQ3Ire0CWvOVaKXbInJvHYDAQbakAQrujijnt/e3vXVtGujAqtUkK
1le4mJFT0kEyStx+gJAfRpr/ijsFrpKDKj69f6i56Epd3QLNtYyklNgUA9xInoImMw8IjyAFaWGj
fUx7HbjD7cHWLhfeG7CxYG8EN8zl9uwbTR9TKUJX7U35rU4GDQajXltnibv7OZoK/V4rWusJTiX4
0ttjr80pJWZUx5lUZHT0y7ExBStHoyGqQNEEGbjSmI6YeZanMLT9jbO+drv8PdRi3yS4Z/kFOnpu
ZmN6k0V2fep5Pf6b9BBFzzLw3t9qhTIw13zn4p+tLYtyulJj4pUloQt56b/Q6LzHBMWIjdPAO3P9
NswPHduF0hC1uMXyNXYb0mYANOUVgWlgKSBtyGvg4xUkGlpkDhOs6BD+8UQMVQvT73aPULMkXUa4
bGeifIrUuAbr/k6WtkTU3TfVj3VX698sHFVR3Bv9qNoJPx1MBFUgTb+MU1z9FxtdHCEWWSHRFptZ
dg/ZrEaDyC7Rhq4DrJyQoKI7it2T0uCJGnvqPsiG/j+pZuhjDLmtvmkyc8TBByX5set671PcScSG
+lRkxUGKAacXJ/K7R2Vw6uZUwp59szNl6A4GRORyn6GqD7OfNo1zqM2yQzsSnWTFhUA1PQ9CL+S5
QHMVwS9ldNK9g0HVb7MmsfzkUWnjzvBkrN2JokK1Rh8n6rSd3mTIneZxsm88BVPo0WxoyU/AFgdJ
qobuJ95SSborEzspiC7y4VeKekRw8KgtgUzJ/OErKtTxF24pa/pQOxZ9qV2FsLr5T9qaw3hoai34
DmE37M9Abh3saac6Oiuin028phq1FT1W7eToqUksj2rqGwhvGb7QuddQ5tnneoTsH3iB5ABhsv6X
22OQDwK1XtR2FaUCFwVNskNYniTnMNlGmr1MsNc/F1Epn2aiNFxz2Q/VC8rzQbGDxTm92Wbs/O7l
NJ4c5JLVHTrvJtm3Jit88HAnaRFO6TroMJmIn1BjwQRT+jW0TvLKnvA+NRELmrAuq/cxEivTvVrr
qLb7Kq/e0QkRnz5oY2tUMKywn8BGxekxglcxZ0ZnuCiNQ9U44UM29jWaiHrsvKkqTiv7ZsjML6Vj
1mjYAdaxn2ajONcsNHzweDtxvMPOORvuuyAfy12moeCEMVtYzwxwuH7I4ARF3xwS8FHlGbUcWe4L
HovZScJv/ikxJ8RzL8GiBZ9UOs77uhxn+cZmMr+2ihcAAEOLbQ+pvc6OEqe7HAUsZOdf0A3EtCe1
4ZB9RV5eyL2PepWrFPX0GdOO2HrJ1AKDPmI27EFxFhtRGw/L6ksHKaDZGUWjfytKgW+9keoy/69V
cM5G7CTttgpIK080eSH1Pzp5xB3L2liBaHMMQyRCViLVXwDieq9O6di/U3LzzyX6LdWA3tU7r/SZ
l6PTg6LXxZDLTnsd271VItLoxs2Ib9yMtStCJTqOivnr9khXJSMq/AaDqIT6GmMtgp2Bsr5q9lbq
SijM3+3BST/6eoMFH0T75q3oCucOBZ2ckzcOX8HrRsX7AzvweHiVUBzjz2VgN0TIJyV9GbuAXfKP
CMqPZ3SvMJMTVXy6/a0rDyVD2TzRNDXsK9xO1GWYKyBr7np9mx1SlLV2JNQmZuKevlGgmh/CRbKh
E83ROjS5tSAUXr7JYYACXWtn9HvLvvwHqfDxt9bSKXv/BwmyXV5IQVqxrCr6YecEkZ+QPekdx7ZC
R9rZ41uBGjDeWtPGplx7JEl44QIAuZvBxZffZDSFjv45CVTs99WjE+r9XUeDGKsRHXnkfemEw9nA
IfU4q4psncK1tYMpQ1mMbjMglMWEZkgppZSIOIV14ZzSxqgQ2WHcc6Y0TbPxpauDgQuAyQh07QpO
kyHnhv8cdVRMiRxwsFxROD/doUux1aD5gzy92CgzdJGnkhmFEXeV1wipyBwRTRraEZreh7lg+jBW
Tv1rMjL7XxkYvFdQ4GOscasqe4plFdhPo1HoygFvZjs5eUMSoo6aqbRssSf6fXuHXa35/PMseh8z
NmXezpdrPijBiIiRk7po82b7TOi8I/XU64ekcH5CPdaPto37u+dl/QYr5CrUZGQyBdDlM4TUXC44
2lJBj5hIShriDUdFz9JjUhTdnRlb06MIzXGrvnK16POAZHzkfYKsYXkTVoi5e2XAgBkSrC6OYgPH
qvgEJSXZKFL96VovFx0mHYkJjUhqvYtZ1bFoAaFr0YkUkPh3AjkoC5P33kTSQG+qWQSttPMdEQt1
uaTMSvIlVAbwiovyj2qu26/CDI3xMI0wZO+7NuvJ70OzDu6xFrO+pHUtEf7ri/gHcIHkewJPtjiM
aL0CcRY5Hkd9qU+/s0FpzX3ReYAbRNhpyY73tRJf2fNtswP4OnQfq4BKHTKFvY7aNSbD6Y6wR1JU
A6X3vfR9/GtJB6xwb1HQcKCNFh1KJ7mObxLXVvy5Gj1c7DS8/77d3phXFyyrBcOYmjW2UQb5+uXG
zDL8doKsos7Btx4l+vxfzFCJ34urm0ehCkY7EwbO1UWgWlEHaTNJXYyNBPdcqDxVaalvXDfXEDCG
oT/F/UUSct0dCiO0jhIwpe5kYXea4L92JN5RDwPywqy/htclwvUfgrAJHzDRmX4ElaV/6OlbH27P
6lWsM/8Q2oBEfkJAW11EAxLpWSpZ9P1D/OqOXqJx2Ss1vWkVU+QYMySMo0Dz3h507Y5hOI6CISCR
LO8YThoCuQBPqIH42b94i3ewE33k08gvsVcycuMH/LDoCbtsq96Y+rVD75hUIig+6pII+HIbsbUK
DlmRuRIJ74dKRXB5xLBjF3RO93L7M1eHQiNjZgtyqS137Gx1SP4KdAlCPEJPnYL3EtL2yHlO9kag
s7KMtkqDFWorRbkrZAlZhK+PapW5Y+3kd6MRF26BWNRRo9WwL/AJf1AtL9sYdOX7KCjpM8mBlryx
XMZKLyWR+ZS6niybH3qXV3dh1TbtLkT7egtZp608D9TLDPSiZr2Bq2ouhTMyiI5NU5E27qrO1M6I
kKY7ZPnDoxGOiJtN+MVWcWv/19MqPBQhmLtYqvV9BInmTskm80wVrDmiA4pfUqnmG8HZSmRNu5dq
kGWZKljDRcTSFWagDQPvSWhawKeQzki5LNMY8QzDyV9DParfJvDDpyGOqc/CSh/vb++41Tma26Qc
2bnjtLgjcdEJRUWq7U4ilg9qa74gIT3s4TjDlPJhLb5/OPo6FINpW8LxW8SHhSyziY5T6ha2pnxB
Kx2RZzPF5AqVStSzxmbYGPDPFC7eUXAJQHUpD0G1X0bZNYa1TpI2YFY9WTyDI0LFtSkCHITMOMJF
o+pPCP+hMqlnzvjqNVF3huuUb8RIaxufkjtm62RRMLkXCy0GDOJTA5BNKuvwAZe/4ZD1HXooShpu
3M9rK0pjix7/HIsBHru8rtJEnUo77lPXRhwPmcAQXUuqHPdO4VsPzVRZ328v6dqnUds3AMaBSOEb
L8cTAdJSvWzhw/o4pDAShh1THxlfzK6rjI3lXPs4tg+Hjo6ToS8jvrYsJh/lotitpxTdHi2e7rQS
BZ8cC9Z9izru//BxZNkafFRBQ9KcP/4v/B0O2wg8Tuacedre3eRln5AnHY4hTk9f3z+Nf480f/lf
I4Eq0fyJcMhtaDLjQZQiw1tRd8MLe6tgurZi5BMWnXwgGObyzIu6NgPE3IEs1ShTojmVPyV1I3ch
7Lcv/8NXzZhRqqHw25bBwgjvtUPiMQadnzVuiM1Besht7rce+Qhl4zadd9ryqJOI6LPcC5fiMjqP
KZWpVIkitw1QKuhtfXxAXXPaCEXWZg/69xyaI7dyFe/12Dsgdz3zv9NJ/xJNAXooeBGfkNPYKvGs
fRAJDukGmdXcG7zcE13iUE8qadTV+D2jyW2hjKc5Wwi2ldiKjUDwyjNAt3vZBBliTUYYFCQuhM3k
vlHrYGfgHHQ2cXw+Bjbl2bDs6jsCwq2ram0qidChcIADvOaTpzIBVcCj5mbYO8LXUMd7qlDxPsEJ
4nR7I65OJS8cKBEatlfUhRrZphSFysQlvIbtPDYJjrTWFrhx9bUhmoLxRU5Mf3DxnAYofQ21Nacc
ntMeoxoVajvEnBhnr+hEcIkY99hpzVFHfB6B2bY+VFhHbHBTrlHDtN5mVgr0BR6+q4jVa5vQJ/lJ
XBzKZx8qgZM4tfQIbf0IKQJAJcg87cCTyxGPbqdqMXVNU30Xx633SLadpjugBO2ZmHur6LW22bhz
+GUcnWuwdtVhM+4JmgBIYMiHXqJTWUtLeUnD/FfvDepPDHabHx0th42XY20DcDWQPJCnXdN7hWdL
RXeKxB3UTj5ZTR9+cyg3Hm5vs7Womlce8A58NWktmaAo+ogsLtLUxREAsQ9c0d5wJR932gDJHQgR
zmtDXN7dHnTtGPFJszLUDAhdXrKN0Wqx3USIGqemiq7ImBaYwlu4twHJEr9uD7a2gA5tTGROberd
S3ySrGp7UlMG48dAqdXDvrhDLwLbN68KDMyF8EseSqwmqU7XG6n2yus/Y5XJL8GaUPFZ6I0EReJr
CZYYLg0l4xOWJf/EQ+L8h7FKQA7cdtVGK3Nlz1yMtzjNVeAJrBppgTdYvid4UjXjL2cS0camWR0G
LjQ8EkKaqxic6x96Y6DH8Pdz5UlB19mlibsRyaxdTQgw4BhBeqkZgJUvHxNWEycdFCBdxJ+67t4I
wJEdRiWSB4kbm3ZQJK7WeJK0UuyCqsH7M0QpDc+LCI7PxmFc2bH8lhkATvrJQVkEOypCzlx+xIxl
nv7QUei+H+1W4iQKn+b2dl0dCRYQOAKS3CtYpuoZlR41DQSKNs2/NrlN1SrLYQci1vw/RAbzIloU
Qbk5rgC8Hc19vU0oxGH4MX0uLPyEg6jwMG3orPvbn7VWDpqLglw1FCU4+YvQYMoNrDfqlDNfGy3c
k1HgSh8X+a9KRZ11iDTvpCV1CYkf35sjFMrujMFcq+16sHcb+3dtjmf+AHRgHRUKx7ncWWNdFbai
ESQLGfjf2mrU9mafV26S+OPx9nffHgqg1OVQOQagHa4BkKlRkd/nbVvimFamz4pO4nx7qJWrHN4A
ambUYbDcW0aTtd6ElLUIyINYA7NkwU8YMDI8O0MT36ECbd6PwRZ24vomALkEXJD9SgLHC375eQN+
R02UVZTSB298RFrWfCVvVJ2NT7u+RxmGzUgBaI7LlymbjuS0OSEt5nYdrhyhH2Ke0SvZ7LYoH8O6
3hISWBsP8xaw3lw9OhXZy88SON3idUHZJwwKbVcXmvcksFd6FjouYgOyX+9OBJB+BeQyg0i57pZZ
YiYHp6lLeKroglqfW0WLnxtVe68OHXKuM2mAxgN1tOvSSWiQy0tEEdxZSe93mZYYqrXBgCdZvNHn
uH5zGYkEdGZvk90s8wD0+9DsDoDPQSkpfiOUjCGQ1ajmne0NNAX8OD6bJr3X0FYRfr99DNa2JGPS
ezXJeFRtcbjBccA21gHV5WZuneth0B7DodhCkq7tkL9GEYsdYnhBkI4iY0eajfriizE+FcE4nqTW
flcAPm9ETGvDsXxwEEC2cX0u3sKoJTCHJY8x91g0+6xXLLT9Fd1/CLHxuav5bzaEutZWkL4oEa8G
3Oyqgy1rXfN6WIlupWFuKQMLiA0aCvc6B/2zAnaboiRGsl1RO1v3mHZ9Z1JzAhfF/pmT/qv8Djx/
S0KVun00NmBDLCKoHTZTpbbH0Tl7LcpY4xZVQaLgxuniAac8gtoX+wbj+m/Ec/KnLhKsF+whRU5T
0bxuY39fMws4SpjDcWIJKQV6NJcXBC7vZk+zAYIfWJBPfpzHpx6bxFc0jHDnDv3pHogX5rZJlu/w
R1ax+sPiyO9q+ynJrWDj+vizpy8LCbOGE/I04Mr+UD0vf46pgoYKmw62LYR+nN5k6lU4TOmG26e9
Xe3awMzwQMc3YDzh/4dntD0oDu6emp7Ye2BNBp4LXiXtPWDecQJ51QThSxRVtbVvugg7Vgul9eIQ
BjYV/qGphLrxCfOpXH4BUR4xCFcCsNH5APxVTQpKG3cnLFNch9zvaFBEOrUoDMEJtasn4aHu4yQI
xY1Fn93D7Ao3wpP/x9mZ9caNM+H6FwnQvtyq1YvsOHY82W+EZJKhdonapV9/HuUA58TqhgV/MwPM
ndmkyGKx6l1unC/LhNhIPku79OpFYtIwm9NYL+/coVEeR3XoThqmSmdkSL0DNaFoZ7o3klsOs4Gr
Cg8TKunbCMnhUkohdEiMOEuFs2zcg7SMLya2TxIDx2WpwXVWIBAgaw/vpbSKz/Cgpp2fcbXqIHQ5
ZatIDwoYV/dqhU8AdjqRHcrc+iobs3iC/m6vbVfr0tRNget9AwpMXfIVj2WFr0fqq4SF/tRKEYaS
66xUvE1QY2K226B9GHoKXJAK3NgjvaPhgdYDAvp6TR93EXvk6z/R48VOs+B0g4HggnKgIlqbN9nk
eoubqqkXeiayg+8M3YakguGHmd2b1uR9VtLUReQp73HYalz5NPS1avtF0adxkCHr9UgtT1Uu2HzT
OVxQ8f+nZPO+V+0pvVvMdrkne9D33h9X+5MfjSiB4yGBBSpm+xaiUD1NOYLv4SDjL9htyLPpiAzv
C908dK0pd7LWG8ORF9sQTgG/X3N6EqG3UQxSOkStcXqOnLY90CE2fXMWyk9XNh/fuhEgowJOoKgG
LerqHeJi4T2YU+uFlVEaNLSyqMd0V/+Kh4b5hD9gcwEJ2u1cqVe3jAWnZs0ReAKhWL49gVNRy4G3
kYfDbj6HrindgzmjLjiOiBu+Pr+rlIShKNPBsqOZCNBoE9yGHhvEqJ3YcjY6fgGmzLG4mGBAfr0+
zvVng6oATWglg7Cg22bVYHGaqFU5ITb1bpCauRI6PfCeaEmSU1fjnvj6eNfhA4UXujYIaxI+rji9
nT66stBbN7R60Xzwsqq7SAAVF2HV1Z02Yd2k4Jz23p1wQZmNYq98fh0/kOngsYMWHXXtK3CLNHNP
XTrNCQtDjR6Rdsi/0bbsGdXCagVhQy5lz8GE8PVZX28chkWOi8uCBOkqWe+xswDYbNph7Ch424Mv
PiAv6p1U3LZ3Ns6NDwpBkySM4hGtj+3GEZiYTrExKBx79RMAbUSwE9U5YcdZBkM95Z9fn9mN4QCd
0IEjlwBKuC0Go1ZYVBSzOBJ2g/c3dK/2GxZ1yfupKnCHHuc346FAR6zC28ChKOhfYYbmFgIdlQAv
dMfS/QcPFNVP0Xz8Cuyc7o7W/Pf6/G5smFVwcn36E9bYNy+TjD6PFd6qmhdG64sOt7T4/Zz12qOh
OBjLedhCLKrRn14f9CqTXueIUAHKEytbe5sqQkMBnrI0XtgVpifOwiJF871ihX0soIyyEBFHBbn3
UvtRFU1n7Vzx17GH4YFnrKpuaxjaZKposfajbRPKcRvSTrNrZBesmPudqtWtUfjryLOu8jJs/pcr
66aG0Ued64WykeYXiYboXZWIN9cdLTYLDR8LUAtqAttyaiFaHB/RgqdYXVKGV1r92NfZXjZ943y/
GGWzYm5jmoI6P6Jqs9cepVeDG44M1afqsHet31g2wLvsSe4Evs42YIuKbW8KFHWdbpGB1s96aPRu
tBOwbo7CpwHqrVP/3nK/prj2RpwDWbamWEJtysDKi8XY2Wi3lo1uFR4IlIOg7Ky/4q8MXhOaVsgG
sUcjLT8vXZTjAq4l+K7a485IvED5Wy9zOPL0FZOB9h1xcQsZ0As56lNSprCoXefRwbry64B+xaO2
qHHq9wYGuEFSJrjejVWByBq4ED3/XA4WlHp8cW2QkHEMrtcckwuCHh1a/BQlH2MlT//LdAEHhCMN
3HdlkmUPiY16WBCnvfqvWsV270PV0J+dzgEkWlLWiwF1DeZD7Bb5jH8a9Wc/I6XFOE9J1KMD6jY5
eF0y6Kdc66T+kaS8UH0LDZ7hmPSes1q5FkjjVxKjw8OC7mPpzxhEP9kLbt+8eRQnPyqjyc2GcL/7
y3QztYa9gMO1nzWT+eTOPW+jVize4sejXOb3JLn4NrYNipHD5Ko/qslL/4tjw/kAxVdEwaikXuzb
g1b/Npu8fM5zJOfOJdH/EY0kLKxH2wF/qfb41B6GypNfUqWsvrco0nuH0bIKN8iHOhr9ZXbij5kL
sybooN8djcgd+0vUT/aDRG69u6v6pMkDpY2Mr2kHB4NSvbFiduJMOY69MWHpig6jcsq0RL4rphHL
+REHiO8JglWrs9/agnJarfFOXYPB1sHFKgv8aILYA/yXCbmxXrfkY1nFmgyiqdPrg5kXmCovLaJO
6DmlX6oa5W+8TWMoLkqy4BhvtZ2LvVUWD0oAo8zpD2nFP5hhWvUjosVKFsgIsnBgk7apfCRboQLR
cQG/nxswUPSKZuPeKZypeVD0Ym4/tMJQf5fVohmHTKK64A9SLvJJjzKMxO1qhtBCzUrxwbo0/9Z8
5+Ew4miZHiSm7mw/d6o+LM40Or6VerK5YNYg/0OJII/DhiH5FDpkGt9K3NR7wmRWVx+HwaY0w8Ok
fUesRUIBJFwNGsvJnR8Kzo14RSF9lz5H8Eqrt1IB1tuExrOzEt+vFTEiF0yUiYhyyMVufRtE1H3m
VhneGrjgHQK6cqmLavCitmXfOl4UmuBtdle2mBCkCEh9dxLL28lir8LjOoqJpjnV+fXFs7m7iiFT
Ikexs7uB0AtSpunvQPPkOxWGq1G4u1bvDx5vyPsAiH0ZHu1Eaip0vORu7sR4rxltdLRsDNxfTzZu
BWGXi5hXIqnpFXhs5t6aMFBBF6YfMVtFnYnOfY9VYjQOO3nNraGoGFCqWUXeaJC/nFAMexAWV44a
/KLUuIvkEbCSJDvzbmzfKl23FiKB6lP75K1x1dlQ9bbCuVUqYZR2xiGVTXGqpS3eGd3g7WGN1q+9
uVrgKeEWwG3sUpLfXGOdZVe6Cwj8jmZHf7RnNTtalZX/UAqRvxs1PFt2cvwbG4PLnxwNwfm1J7VJ
SnOowno1lFGIF+cUFG0pA0lg2qtY3hxmXbtVwf9avKsDXZ3bM89dSe6J7XHvHXClaQ4u4iC+Perm
v9bQZBd7xrKlsEV1P8j5J4czx9/bLi9jrfeHrqmGnWNxIyWnbo1CHa8NQAjbxJGeUm7Ei3DD1q6x
LhBeDLJfqscOF/Tv5mxbZzLYPWzNja3LoGDCEQRGTnLLjI0I4UsOEDvsqTIHEdohp2ERwAJ6xdkJ
lNfbiSL22gghiVnFyzfbaV5cZAWtWg81ITCWjMUUJZ8bFeo0vuJt8qMao7fa4QDlWPG5FDF55gD8
2sQzUcLFndpBC5NpdIMG3cxjpIN3T0u5F6ABtG+PC4PwmOLfdZJX+JEaOefZlfSUsLZ15VEmk33S
VRHZhy5GtMGfp9r5Lys7jRs+71LXV83CcU9GFdXpATV/55NOO08EFP+SKJhGAacUrNDEPVs5lZ8Z
OtZ4ce9k2WGsKv0xgV4/BTF5WBkgD2xmJ6UdrSev8crsnJdz9x1H7/a3lmbFZ8ubhX72qM57oSpw
E3hnELLMQ0EzmgvVm/RfdtdY7QkHjfGrgzjgfMETvHWOEZXAb6XpigTect4up87I89OijQPdwKay
nHBljdcnzUtnN7AHxEBwK25JVQRiO2ZgmXniHVRl7BGqwAUmOsbVBFRYIzv8XkAaxrw8LiRu6JAH
rCDBhFv3G9Nr/mnbARJt17nAGRD3c7RDFfUUF5CFNxzUvwcMRkmrKozNPBu/RDMXmfZtKiq7AgTf
5hBVMiP9aSVNEh3IArJ/Bd0w84R1ufdVqV04LJ4o8/tW86Lm3JDpVIfctNv41MO3/5kVWpSfemvq
nrWs7lN8D5Jq8ktIablfGb3xblyWccEl24vFg5cp7nCIwHN9tcbEJo+NHeSnCy9b7mMVO/LARc6l
wyO2MRTf7KPqVxfhf36oKyQC8QKPMgWetlG/c708Gw4IzMymn07C+L1ggPw96zrjHm+VajzquZha
33FSIS9p1qoX3HfVzu+9AgzIWCq/dBvpQ1drrO/z6CmXbNDzn33Tyq9NiTsD3IdntHOqPkrMSx4Z
3j9zZszpsRXkp8c1GsJctou09OMlHX7z0eVDamAz/ITIv20fXX3o8w9LSZflNMB+bAKpK/PHIZlg
GxX5MJxxPE2MoxkVHboMdeI9IvOkSPjnY0IPxV66Y+HqaRyWPb6pB1Ke+nueQ4r2zaSxulPrLWp2
cezI/F1NtScDXo0KqLaYzCfI+wUG65RZ0UmqosbStjP7JCjbXqyWmVhQzf6oTe1zBI1/CBajMuQ7
VfBw8LsSf+RgVCOsQ5M0gXQ+LUp3sYd88S60JhBunHqneJRKbHIa7PF5qSLvoa1M9Z85prd5qUWX
J34x2PknenD5zNc0RXOUneuKc+sY7XdoLRC7auiMww+hL6MWFJ7UeHlksyXPcQIxoMAZPPOXTlbx
IcZbegzceiguU6LVTUAQ1p87LbaW954ytd+ayvZ+OvgRKPfTMqjdfRwLnheKSKr7MbZj9yi6dATu
Mxm55kOG6B6bzMjhMkIjV86zgqIW/OLI+2Sn1jT+g5wUS6mn7HDOJ0H+sSKF6P5BDDRpPyx62YpD
n/O2veOr6EDql+5LhFKZdTbLpf5YV41cgtfztKtrj5xzRRPBpAB+c5UNugVK3TDMaPjL5DBBd0SM
tTePedLAzV8wtx+qN/Nn1iGJJiCNV5muLVXHqegNgmEAZl+M46lLsMmo2yYOqE80obM4STCY6bzz
VL/KOtZBQReugp009rZJYomx9ypKDSlwaqPPvZ6ZH3jc7WmQXd3nf0bBuGdVYaG8t7nxBs1Ilgbh
sTvMgYsDzVDtAAVfPvdmtSf4tWa1L9LDP0NRYF01v1B42tznPHeogyOjfMe1MiT+2ONJjp460EVE
FjC1xxcIbFOVnzKsqr/+D5vmT8uKvjjVj83YVUIZr+2BUGGe5RzaunOor5vTMcfzW/hTkikHLgL1
++uj3ljc1ZIUzAh9N7hQm/y0KGL0NsZVBaNO3He5Ao1SOkr6HQHUvYL+raHokfABsSPiY24qb1B/
u3JaF3dZzOwwzChta0ZRBj2WFG8tWFIGhmGF/gE553XLycAp1JxyTC70UntMyHzvG4QXdpLuq+SP
5Ag4z3rosHXl8ffyiWSjBN+Xq3AbemsQtYSaDkfXoheTyNL0PZ7yO2+J6wWkwIz/KaRrys3O9luN
arxYcQdDX6TsiE5RjXuEV5eDgOm8s4A35ra+lVk8UttrNWUMMxUYsfjbFUIWF5mV2bHJu+4sK7U+
IE6y27e9qvmtxXMCFy9oHpvAlV8uJugKy+6SMbszuySfA4m2oxJkmP98KJR0aX7rWkZuFBv6SFs2
i+encsL1aYhnTfPnOUX6xmJzXXqn6ZbT60fkOsoRwiFrcTZXYeRtUIhMPI9jU6wOe26LkZUWfWij
vn/+X0YBIc8Hxhhm+2rxjIZySOZS9Oz1OlDQ2X5PxjL8en2U6y3EwVhxW6tU2PrsfrnMVgfRjdsD
kYc2jg6rl5aPpnf8seunZgf2f2so/BEJpJT0ke3aDBVlXA0Z1Im7qNPTh3nKrQ9RsYyT32XTmOwc
jetvxGULRpHGKMCLK4AJLFjDEyNKp7qdqYfRiJOToTV71JQbU+L+WVXPuInQHd6c+NnOlooqfnpX
5cr3rC2LYFIKvI77eNzZDdcjabTLqSfRfkVpYVvUH3pp9TVmr9SqquUdDsu/MAwugzIxsuObdwR0
dHD63N+0r7YwDTMdlxaJ0gypdkjEQ0mFFi6b4utxvQeLuWoor5ubyVCMA5F8hUfpwHSpyEFzu1bo
M4q+cb55ME5POSqbX6rKtj8x5SGsEwH5VgGGtvNavyairD8AwCK1Ohra6hZnMQyOVVU1N9DcOXI6
F2Vie74hVa8+OniOR75Bn8750OC2+Nvtai0LOo9uA9aeERIFeeaiadPFtuMLTbHezOvmx9FbAa9D
ALg2wUDsyjNai0KlKVLtrl5s80xBXjlXGHzuRLRb+SnlEZ2mLCJsbOiXUQBlp5m0jg9hRxXc3kLL
39ulnfnjCATEjyO6AFW77EEybn1+AKMgT9Z+6RW7uMMtALl1ZPNNRbGOyCwQyUdpnw3e4+eOrtwn
NK+XQzbGZy3es226vtBI6XAYoUQGzPgqiDvGiOdfTZ4jFav6hGea4gukLH08jLPMxz1H3alq3lpj
0Mxwu4CfUP9bV+Ovhhm+hWqkdPAbJsuKPg+xUA445kR+1o3FQ1+ny1r3qHcS8uuwwSz/36AkdC8H
hZxPiEzRKlyQKj9b6IPfj3JlkstdZfQbERfIA/DINfDCId7sITDAsndh9t4Nk04xhNruoxple5fI
+le2CfnqpbGKda46mutn/WsVjbiHJx0xIRpk+jNGt8WpHazygHaWqfnVVNjnNB6/Klq71ze4sVvR
KQJnwy0JRPbqQSVBUsp5Fncy04efAuWrhfEajb6+Dl7XRzPMkx/q0nH+NeZSbe6RME33gME3FlmH
mUJtfDWfvRK30AZDQp0uxR2qcDO4zVicTKXa4z3eGAUqygosIgBpV3llt1QTmS61/hSFgntvnGLr
4KS1u7c7b45DGRHdIG/1CthsGRAZU2ejbQdbOtGw083FYw4jcOcM3NgyAB4xJaLGb689mZdbRsO8
Xh8LRQn1vigP9Gg9vxi1hZqR1N+7dYrpPJryTwLk2NszHl6H9h/GDVCM7aWtW7E6JIgb3yUiQqrO
UqIjyuxu0Isl3okuN5aSkiyHHfERnF23sBNhDKNO8MYyF+GCp2Z0tB+Q49KdUW7EMKoY/ESG+kPO
frmUSyKTXukjcVe5+EkeNSn031Zme6j9THnjniCs4LZdCd46O2+rG4Hs/7Kx6HMBkdqCxPNyaCpX
B6XRjVTLvDhrgmRe6mAqlTh8cwJEHuwSXNCVBT+0CTGj1iY5ODZk5OsEu1PeDyUYRZGc8DfS/4dp
cSGsTTVgX1f19GzIkDqPHIGaoehxVslj+zLDQaWtnJTjnkvTrUWk6cJzCgwypPd1E/0VPMfG8hol
aZO7THK5O+gzBaOMrMBNlL1Gz639uD5Kweo5ZKzbGo2ra52b6wtv4TISD5QX57NijP+9/qWuYdWY
uwNkJmMBVEPzaDOhymus0SZru+N1VB9TI2s+oBiF9XozGscp7WRArxcX0lSxj1EyWihzzm8GwvAb
VmEE9NyQ3yE6v1zUOHH6VI3IzEe1kGFuSO1sjKipS9HOO7vl1qJyulctPo0L4GpnKomnpiViqlke
dxd3SufzlLnJDqv05qrCQwY9Ri8LoYLNjCgo0gGFQXCn1poexJXunKqlWHwHGvyhV/s8GBEUO1SI
0PjN3BcfZGS+mby0ripsEMD2yLZdQSGTeR5yodYJVNqqOiUUQABcVqMP6CXfWdVbp4J3PLETPjzA
6815j3HBrvu2wc99EtiF9bPjN9PUfJ/bXYTDzaFgeQOZ4211lb1Ix4hNC475HaT79KijihYYUwIP
OjHeDFtFXQWQJYeD4gHclE39ZBUXM7xcK+DY980/AGeczwiTIJbg2bG98zhdV2iTlK1wCoajh46O
xuaGVTjdjlki6aLk3XBSVbX3l5WCrTepclbL2v35+rm/sYyMx3A83Ghub4+9qvSp0FU0c/p6KWLE
h/XuncFz7Am4VrSzO7ZXHh+LIjPEZAjIwIntTdqOLHVVDhpadGk7dE8izY3T3C/Vp3xy5TsX6/GL
SNR/X5/fzTFXhcqVdoQK/jr/v+J0MlctlJhxDAdDr4ugmdv8PrcTZFcQB6iOtanSCJlx2jAvrw+8
/ZCIbFDKWMuYa24J2uPlwEVFMTFDbCPMIit+70V6TLdwyH9VRV/9NlIe4ju52Tai/RmQwjr7Bnwu
W/blgA3cyjGm5xtixNiGS6SNfpEl7c43vD0KEntETn2F5b4cRWtL/F2mToYFb+cYiQPN/eCl9l6i
ud2WfyZDQXZ1m9OvP5sm4K8PUdfgVQnGAVpPuyA9gLpwEBti2Ln7bgxGhfQPWw8pNkraL+eEtuTs
yCTuQi/ulPsOuCJOCVHxfl6D5uu7YvvyYV6Uz/8UmrkOKA29HMoDANiWddSGdd3K7leZ4h590Ps5
f1/WeTWdB1qaw10Zx9FTHg35+3nWxj2TjRufkLSP48fr2aNnsB6Zv46E3VQUDxuB6ksU9+/Url8O
hVCjz6/P9Nai0rVCMpqSHpWQzUzdBKuJRK/6MMb/6RQtxY8mdYujY9bDzsa/cdLWs41KD4FzfWS9
nM+EsDXSak4TAodUz/2ECcsBLsmANGky9OfO02j3vHlyPJlX7Ze1Owfj8uWQNbafk0HzOVQbZXqq
zazEZXnx7nVpitPrQ12lEGwZkkxEXlaNL7Q4NtMzpRfPbm71oUlvmjuoilE0K5QxBwjrNeZdazXV
7zKbxx911ulH4qD6URdNtRPPbnxPNgwPL34CaBV7c0gwopp0+jxdGPXD8rERUQ/xMWmVC7Anb+dt
dOOLMmk6nysph77F5qJwnCK3e+w1wgSI570y1tanCO3X7mLBwtahnJVYcr6+zNdDmnBSCZ08Icgn
ttNz87nEVyBtw7wZq+Nk2UcbUYUA0XEP0nD61rIAcskspUc9iUQJGt/mml9GoFUxUJUw1uI+7Cy3
OivMdWdS19+MUZDdQBWRXhOn/eU2zcu+MnEzbsKk85b3iAS751x42SXX+j0s3nYovhRJC0nfipJH
eGdzIhSk32OvV5ZwagZ511ZG69PxrU4CPM3Oeb85FIcdSYzVn3UbrnOXTKVpcjWc1Li8mGX/FWGa
8SgwDtlZv22k/DOpv0ZaN81fkVKbDS/LukoNrbgeT2Mf2YGpmHtyRds7YR0F5Cntdyorq5rfy1GG
lD6bAzw91MhGeB9b9mfktvEKGVECGzotPVaD7j2g3N8eJ23eA73dmCSdY7riqDCxI41NoEZYry6y
rFZDfYxa1I7d/pIk8Jbfdr6YJOkQOnSoqa3y5JutWBqpbcKZVsMys4YAoYv4kKjLGJQLcC9IZ3uG
1Ldm9X9zFPouK63v5aL2i0I2FCmY4opcHQCuZenXpnHc5O2bkZUjD1orDiv3/uU4gwNCHSkNPcy6
3iiwBEkXGRoAlbW7AkjVnu75jWnhVcsC0h33eLhu9opVSVuZk9oI68GyjrZM03d8XCd8/WMZ6+q8
eIUQlZCvpI2xEmftbeDQOzsFwQ4VgBPfep+TqoznMDar9qOsFXREVlvXBKMHEZ9Ks50/G+VK3G2T
ZbJ9YWqDfgBypMUnnFSc5ITKfnNhb2sttBDPiw5yiQHF9YRVRG/nQX6omrJTgkgT9tMSjbI4LrkC
9M4es8T7Nnnq3H5Hb20wfHXmnX2ylzFW7rAjzEDWWsApDlOeqSkaWF4y79y/N6LNn/ocMPq1Capv
Nu4k9KhfslwPY9VNwyVFmzVV8iqkYLz3cbd3EGcEaTyWHZtD1Jb/ZAJ/hRtEA0Bqj/MSqlM8fHGS
uQtR0h+DHobN72keduAp6x2z+chUJlBKAse7Km2tM/9rOLfB9mBRGa7xUlQJFlH8FzmD+0nUZnXQ
4kl/1LOsCGvETIPX99d1sxA7Ld6BHBdkWsmjNkMXOSgLKfuF9eyFdV+XZvIVUxDveVBcK6xc4fY+
yal4XHpFftWLXtKa8OyPMqr0L2M3FI9D/3ZbT34UvXv0TRGWJFxtzlYxaRrylebCM6C1LqLp2rsZ
O7pPmaj26Hg3NhVDoVwDx4OW0vYK88ylHgfF5kt3qoGuRSMpaSflQ6Ukb7YvW2e1DkYNg9r99sFW
DLpM7ZLbMo4lzNR4mLBvUeL42VOy7un173pjA6PDA8IEBATSe+rms0r8vLwU0biwr6ol+yzI7T5h
G2489LlbFv/q+qy8MVPkyMCioZWkIijC/zYjxmjqCi0r4eaNtfOMgYoViAipdNyMhlOMo/rOzl33
wPbMIHkOLokXPU39zWXZDvggy6ybwywWejDpbXMAsmohMCmLxxYdwNVy8I2Z9zpHsI70dVYldtPZ
jOnFsVMUwiIAl071LHpXPbRrabQa8z0xj1v78u+h1uvnr5DQVSBsBUJR4aK7aXIsu3n8UGSNzH1c
JvU9cv/NxaR8B0EbhP9VTmAWke3GE4vptaN2Dyo8P/dmnv+nVZl9EUtdf1ZJTnb26M0pAhyFWEzQ
A7LwcopppoJ17as5BK6gvp+6OD93dZOc1yfdzmP/VoBdvWUYjLIrrYLNUG0DpKX0ppA7C9cDUclL
m3o4Y0WZzqOC7Kdv0VUEALHXC9kbeZO4drY1p8pcMklUcQ+ycJSj4s3mSZ1K72JOWv8LeDR9tMau
yp0C0bVKCNsV7aM/bkX4bG+vFWnVQ9+lGV91aJqKm7yL8JRN5mQAdm2mCOXg5YEmNs+i8WC3Sh3O
Zg73tLQj765OFVfzQbKY8cHFpCv2NX0uOl/HrsL1G0u2EFMXgGqP/ThU+fH1+HVrb6BwwjWso+py
lYnjOxahqJmpiLpgpQIY3gmANQDLX9Q3q6OzSiQUXPjc9rw6N3kjqh12bsIICIdGzidUodqLN0xV
APZ8eRfjvnV+fWq3ztrqCQiZnQER03i5FwuqX0IYsRpiWOXpJ7M3+odiRHbuaTCgbYVFpGjNQcva
7vn1gf90wrYhc9VCXyF+PLG3VV9bcM+pXbaElTKBvlu6xPzReGqShgCF3OYMRABaS5kmWXIcwecu
p1lm1gzafrK+jl6tlo9202R6kKpJnflRZcLNqeekF9hS4493arUiVi+VHNJPxZJmMoASVvcnFeV3
gdq+vnxK5aCCYpwtW+Gd6PXm905kXk0DJuv+XbplqSCSJGoflJ6QH2fII6a/uHKaoPGijnuvqrGB
ONTrC3PjsqRau6rTcJuQZW/C+pSWra2s0YHzUvUHq9Zy5T7N4vG7Uatpfmr7HtfGt48J55D/gJ+u
m+HlLqhVSWbZKVTgwZqOgazLmW1HZDiKSou0QxsPFD3+lzFBn0H9pAOgbnZ6I6gOTw1jzqYDLGnW
7ALo19CcLGWa/hlUb2fDrXfUZr+BiuSqJMX8o+z1co5OaRkDPOwpFMWCOFfU4Wh3sMbCljsf8MaR
Qlwa/CXKkfS7tg9nGudGMrsFLldWK+N3aq5qih+3haoc52nMMOuLl+Vd2s7pj9dX9EaYQmd97Xz9
AdpZ6w/765ZGcb+FY9zMIYx0NT3EdjJ7R/gvxnAcQBvs9DBv7VP2KL0vHMzI6TajmQV+dhJ38FB2
S39XkhZrgZko+hQgvWDoRxuC104cvnF90cIAq4f271rk2WwZt4pFZ8RyCccBdtpDl1VqA0Mqo9Mu
ix+2ojw4pWNMB2y4op07e42D291DH2xN/6HwwHF8ubbz7JRqy/M0JKbIC8Efg9gO3YzGNdMwz0zz
Yhd6EZS04xa/HuSeDvGtb4ukGIgQMmhqd5s4TQm4IDnXiApd+cGdxiJsM+3n0uXF+fVNdK0VSPKD
GMif2g+9qm12kmkWinBC8l1Jk3Tkay2KqknjIA7a6ykdEd9bivrBcPrRRgZPK7/LVpaXaGjcz2pR
GvlxRIH4J6cA59NkifQuzE2XOtLrv/PGcea6ArMNbYsOtrfZfrboO8crpiU04yUP9L7rj0ar75lN
XOti0KWj/ATyAbkPcHebyIjJeMV9nFCE49bPz9FQ9PV9Kz1x11fWNBymYWwgUCdaeu+Y1TLh3lou
36jjVgummln7w5P5UJ5VJ4mti+M02q9WjbCxjDFI6fBI053uYEZSKc95PbaSOGFhYRYVc1wcUs9L
nZ+20iKWl1DX1+95H2L/4rZyFAGYqGz0Gyw/Iz+qu5mPlGR17qcdwfrdAED/52TG9QczEeI/vbaL
LohGTah+FTlqjw+fO2oHjESbO0OojggKxZ5LNOpG/c5Q26L89vr3upYrZiWp3vPm5CUN62CzkniC
FPhUCYtndJ/o/5IV1OPv3ojrL3pCmvOkmq3JmzcZ7PFe9tPSYzNqUA6kkDb/5zSNUuxcQDeO1IoQ
oN9Fto83zOZIuVoNHE5qZmhU6gpNtbRPvPLNJxgz0z+vT/5GrORNSL8LkSscS7bgX9VrSjQiLTNM
4JgCTos6ad65qYNQieiiaHmmzRC//UFDGYUapAnMXLW2wVIsiZ5Yk2mElodR8YW0wUtOo96L6esM
pG6v27aet02AhPgNXIA6JC/9bQoRtzPNRcQ6wsKo7NCwGnFu7Jn0XdeLL5kwxlOh1h9eX9Yb9wH7
ieKxvTo8XYld8XR0cO2OUSaJnIyz4+R6i+lHMT410iN7Rv83rMWS3XsLUOfL64PfCEAwncBso6VB
SN4C23FHgtIpcjscKFsdcTgpzlkyzW8Pc39krnB+Z//Qh3p574yJjmTNXNph1ltAc3T8fdMYv7XX
53LjKKxMeuAyvG9WhZCXo6Sd5UVA4O1wqlDN8TSZAvbolKNR0Tl8fairviVlC96AFkrQUNJYvc2M
Gr2c80Qx7LAZHCNQ7cJ6Z7pdckwUa7k4szNTKS66r2jzGAH8tRTy7WDsrOqN87giTvhyFG75JZvf
YNcg8eFmOqE129WXPLW6Zwf/vFPljtYX3NDEXmP41qyRo0BvEpoVslRbNVb48HbdeOiCku2WH9XS
Ks5iKVeNNKsO6CUphwZtLID4U3wqRDIeIrk4wetLf3PWwAKJeigLXKF0s1mdpzhXndAsPBM6pc4o
qT0FCI1g1Wg4e4DSP8u4iQmr9SL9YbJEQv8G5ZYOGBamUe+ERlQgVDB1XnZEE7UMOneU0D/M/pAA
rnsG+ICgkau2B8+h3j9buKAPlHyDcdDdc2K78vPrK7F+3+0Po+5pIqW9soXVTfIA+5Iqt6pYnF3X
fHZIcX2rH8ROyeNGSGSl//8oa/j6Kx+HDcKVpyZ2qGYYtXPtfXeBXn+ZRvMH/mITUludsXOQ/zR6
tjODYbKivQEhXPF9ekchZXe5ZdGa7RW/dpS+OVXlVD8ZTr4yGDE+gAOSV+38WLZxWz3AOcr6B7jc
pfEuU7vhW9dV80U4ZTR8S3LFVJ5MvTQB3+dY0UFWGrTGz4sY1eJmHLPnyB7t/1rw+vaB+qiYzqWS
T5/p4SgOzgOitcK4tloHKLE2nuOsw0HIUGHfwydOO/ybG3wKME+PregZKXNwSXAgqSsKe7LRsBjt
VPgt7KK9Fu7NA0mlhfwWrUQa05uQ50wimVLR2pTCUCQ+pSnJ27mRjhpftCwCF9yiHqHgSZo4F83u
Z/0Q6YLgZDlxZJ9f3443wu/a2mE3QtFFundzTryk1yrEPexwodNwTG3hHmWqNwdubnUnBty4MhmK
yvhqFbN2DF/uSRzvLIFsAreWSOJfaG5PvlvU7bEQzfxQ2Np06ft8vqOlb+08i2+duRXVQPmMoEDz
dTNyISXaHosdItK2HEtLHw4minOHty8lPVBeiWRZIBfXX/HXmbPzZc6QH7PCcZnynwv6m0S21PiS
xW/2NVul8nQgFAgLUMXY3v8d/lG4/BXczF6UgV5Pqh/oGBsPSQec4vVJ3Qokq8otrlIkq1eYVqWM
Gqeu2R/F5Bh34v9Qdh5LciJt2z4iIvBmC1R10U5qtczMbAip9QpIvDdH/11o8f9qiihCM4tRzEJZ
maR5zG0Mqf5s5rn6mJB0P6rTaPxnmc1BbLW3Jx2yK+ozHA6uwPcLGQnUXUTCQlpa1Fsn6IJm7iXg
eE+YG4iD5GB/MPICENEErVtqhd44dW5EgxEkhbbeDCXhuKSIC4RM/eAAXA9F2gpBlncYWu6Va8qc
JAYGq1zKjpotD3WDBWgVGni1LPFRLfd6x68ZMizPVUSBUGOz4w0d6l2BlFGAFYrshRqPfJ61RyoU
5vWRVtZrTIHfCfDsqnjnDHEYq73QgjEyauduomuhvhh9OcYP+ZQXqMzITv+w7qufhSSpl9bmWX1I
KZF+bhtT/oxqdxx7TS5QGHEVodI21+bJkvxeETViTm2nNL5Ai/TrZJmYSyDVWPxC/1h9xavASM5h
aepUKKcwfDMzQQNfMuLoC0amZf5oNzzwruipPeI7j2s5jrah+Zb1qaHh+zqnb5Yx2alrAxH/XxMP
2luzLMUHkev2jw6r7dIjhR1mF/EZlGxxrW7vYqfqrc+dtVDiSpelHj61UyaKB+gjM3oyxpiew6Fa
fqLL2uSXEA382Z/h8ReePCMVOZqzBgapBuXrgewqlDM1uTb29awYNRcpGPGWpSHMm3IW3exzl+pP
aSWZsqfldSffq6GUf5cUGb3J3rLbxc1MDfnL2wd+J1leVYFXPUA2EBWOzeuUdLI8d2mqBUTBS8sX
zJzoh1zHvIZjmyn601BpIziKVKipG2NjYd+lqjV+5MlSvi125TQHEdNOLMe5XNPIlYcN42pTABu6
YSwLoDmETPGrXevtSdCkv2QaFfnmyZ6t7tQ3oe5KgtZVKemOH+ux8LNG0+gxIf84U1X+fLBM6zK8
j3Y4wvA8gUiR/vGQv7+klhzZGVTc1UDP5j4V6FxJxSMqpiH8gsWJvlkwep3LhG6p7LYDSlcoKeE2
eJ+VCQJbeZVP4qwn+XB08q99h0E10VQm0F+5oVdcKtpf4EznUg+muCyHwJkR5zpl81g7T7Mj998x
/khnd2hTu/TQNZA7r6aRpSJb2Ur5VzXvJvmCsKaq+fBqs8qzEW76Tnt+/lAlyvDz9jLu3FOo5gA5
BFVN9LHNhgxrrltJbTSa5bn8mhaRPHmzZqLtc3uctaCy+VoU4EEWA/1ltK0s5NBbRmfHshbIY+H8
mw2RjObEWH3QCFVzVDYXkSM9Omb1aWozK3JrERbKATDg+inldVnN+db44FpOQILgZqZZzZ3MH175
9bZby7k6uGU+SdGplmbnkgGLPEgF9paYh4CuDuB45Uq1J6lyrq4OL2lnQbRWGKgmkDioB4d0521D
/Bs4gIPMIn3sNQH8I/gJM7mU5NDWA7oAdULvpnXeekx/X1bNdXG+/TV3pkSiQShJQRpKyvaKIqof
pqLJtKCsciOY0bR7WTrx13ZYqy812gXgb1V689u8uR7tQqTWqAWEldF9KKOAj8lUfaBSsC7MZmeC
3ACtBxEFpvxvTb4/Fq5YOivUxnoMiiQMnV8ORM/Uh1egm+7ccgCf4EY2B2Pu7EQMBagK0jwh6tlW
lovFnGx0lqdAqbX2v1Fe0SmtVLvWANm4Elb6OJd1evDRtPWa3swUbWyD4gf8Ewp26xn9Y6atpisx
Kl84XKdj0zzlag1WzmpieifAmZqPLI+kBnZcd2fozxE9btMajFNktHHl4UsGN2es4rr2kzwXio+E
XBN9mIzY/jImC32uFajxZGV1oZ6iFKuvz3FEyOMCxlcTV0m5cL9rcRmn/1Y8Vd+lLlbKS8qF0QLk
UhPrPGYp+nk50XX0KbPx03PjctGOfOH31p49BS6T8g/yD5seqxU72GfUXRcIoc2vodRmbkJAUQNn
6dTzRP269ielHj/dPjI722xtzYHWp01ngBx8v/hxUWsYA4FfV6bR+ZhF2GQbpW15VaHaL1xW3cGF
uxMZQhCF3rRanlJGXJfhj49NCawngAZInkAvfxkLpX0rSjv2xtiYThg8Lm8AbWpvKdriYJ/tXA7k
ltxB6DCtp3ezzZDnbKuwoQfa663l6rXa3RmRMd3dXs+9Z5YROEXr7bDSQ99PsMZ3Zqwrc8LEAeHR
+84I5fZiCkUNzGo0IzZsmS5ubdsSqog96scoeLMnXnvckFJ3QDiw+9lEVZmfuegG+WOoNiq4n1Ia
v6jyjJfp7d+7s+24LcFUr9yla0JRNo6a6BtBEw/NDNrDZvVxzrKQQKBDU9hFqi4LULXMHP/vx+WK
Bk8A5Bmi4iZ2q4SWDPYSzoFUWtUl67vkRW/KyRuGVPnAM9l6cdYkX28PurPZf9fGqfwhpACS9P23
GYYJ944RrrpmQyLPhYwCuD3Yp6kvv4blYAe3h9vZcaYCCQU0IweLHf9+uKZIZX1okjloW9TquUUd
FRPrKjuCZ+yF5vRg12gTkgGCB5tDtRg17UD0/wMDLPTij5GWfC+oMI0u7nUzks1xoweKVM8DUI00
eZXRgVTvBr02HicalPP32/Pe2VMWIQ3wVF4ReIybnzOFhaTbmdwGyUiAF5TouL9U7OO7rlfLB/Ty
sXRQsrj8+0LLGilyLDBBkFfdt/frvaSpnNCSgFE4iPAUhmHsZtivXwbCgtPtKe7EjQhkUP8gt6XQ
sk09ZgfZujSp2qBcYnxFI1Nx60ZGAEWgHTppVXinhHJ3TjhL59gul8+3h98pFSLQsQIRuUupUWwB
HWIB256oVRcsGvpavmr1ue0W7ZR/TKQqlz00oBUBUondftKSTKfKKpTomxyb6pF9zU6EZxFDEsHC
FwSNsLlXJ7Js3BVg7kxpP/smGB3T1aWpb/x2KJujHvvOEeYGh8HAuQKKtn0myXeBbnUt3C6Ugk9L
F/cX0qzedcoi9NteLg7S3r3ZIT2BsQvDMb/NGY7rvqw0R3RBh3VV6dWNZmNfW8zRv4Mdt+qBdMjO
60hTdpXuQeYSbYPNaDT0q7Y3mw422SoqLCkOEqdKGfQCaWVrmrv7CYjxSw3D++A+Nq7zVsota9jM
NNce7eYzAm8RISLciP0bOB/fdQOhuq8YPQoAlDFkWmBQR56XzB5fHRE7jVvq9vwtW2wJmVfZCamy
46BnniL8DBCkDitZ45ULR9nvxq6N3Wqpp8SdnbFRfHuhInRqR+S5vRYHJ/POTstJdhN9SQwPLWPl
V+5o4MuHMIKXb4WV9apULfYMS5tPz2GvGL9SS5HiszHRNQg0aiafyyjMdXdoih6gR9u/OqPVyGiT
RKbwws6QND7e3NmnwRoxzKCskALmVdrRN2AlBqYah+Ov1fgjDCDtdZZnjrlRoKzdRaGnmEk6xa6B
DYPqoTphGgfb7PrDc5TBclIuQ0L1itdrihmin6zMQZJnlf4aCkc4v5a57eO7NDVBk8R5A9dEcN+G
LiGbegR92/8BxEWULbBT3b5VdRR3MlZXvMem3olPSwu2Jm2Ttn6KiObu6BmJZ8Ad7YcZRuk/t2+z
6zNNvLS2PIg/uNS2Pbmkpde2pNoSRNRzPGy4E1/WJ8sdjcw643bw14Iov5URVlA1j6Zibs0BsxRz
ZuQn4BnobXFK8J47GY38v27oj0xsrl/CVYPh/4+0Hro/ot1JVXFZrKCSdeWYnrrJ6T27HupzwZt4
VnGXZQPPf60WtU6PU4xHDxwRGgHvB+3EDB89Znoq/rXemGg24lzpkQkFLWL+nvd5G+MgT8jHo397
dfEX+Tx21E/Wrrkoxq9oEdnJf05dptr3yoJU8SDrsTrewTazVLdLmnx2QyMUpd9kWEif9FZ16oBQ
JaUkBXhNuJU5d4svzbma3pVlvhiupnRV7SJ7omve0leVeBA4vNi04tKqd/scbK3PRdPXQVvp2YCx
JQUqj2bV8LPSkRI9xVhXqzCEwkVC4VJRCrdOJ2vw67jlblVaBSsuJQuRlY+0ZR5g0cxa/1FCCFH5
AKg7nj4DCZK+mImoYtwxoz56MAa7KFwnHKNfoWmllq9XVrv4dZ/QedTNGGWwMel6LH6KRNxR96+e
6Wgn2WmtLi1nNUvMDzq9Epx5tK54KwkSz7oRKi/Y7FkfG378gzo6SuxHcSSbbtiMTYtcNKUIHwUM
UT9CaDYoPIs8+ap06Fx5sRpi72CQJz6PnbKIf9rFjBKXynhHpT0kFuB5zJvqP1tgtPqjy0qKosOQ
OfGDERXF/LzIkvjazXMc+nXdjuXZiHXnblDxaXxztCF5zfo8T+9Ms53Gix1NS/lRLjkybwU1gYb5
SlXkqbHZguTqFhXdkVYfud97kZ2qqerLj6KGmubJk2En39WW8uh9a+NThcp9kmmekjdq5DpGMTgX
RIPCJOBILY23TGoMi7zq7LOZNsp8j0OebXtFDAXvA6IjmE7x4qe2j7lkH/5rVsK87zpVRzgVNiDs
Bcq9/0hG0+IlZCrp9DlbKtXxbdgv2ocwEXp1gvWQp541l4n9dYwAED4uNSjCr6Ym1eV3PKwlxVWt
prtojcpWdGoZMRVdqGH0KHUhtovThF2ou9Cy1h+aJdHFJcrLhnyqBUnuZiNgdZ8gHN18g85Ae54n
hVcvsxt6ALIwtOrb0CbW+K01cDpzs1pVv0e1FrcPZVLIbMs2RmVn4v6VL3Mt9ZOH9Q8DOp1WfjAM
k2sS8qUln2OrlMtzafbDy5QD8vX5EEXjo1Pp4MdUmYouTl0Tzg1oPPQP5TLPF2+pDPW/IU1CQXFa
UDzRs25+SXXEvF07kp0fDvZFGn80pyfcAefaLaAw9l4KwOJHiJcwtaE0F9VDYTvTT6dF7PxEyMln
p1A1aQ9VbBnYU3ZQFdxMJMixLiYxzimLrch0ySCyFlakpGZeO9id4mFUrP1A3QlcMp0fOvxh2Dqy
l8ddm/uR2sjo4U9Skl+UvEfkxiZkQSG+csTXcir7B9OINZridpi9yEZnGidbgFW/h9czzPeVoyTt
GQ30MOAOTkcsXp3kSQyzXN5lo4kHdT4XHCwrnmkuTvGcR4+y0o3aJcvk8TWLwvgN8nuHmH82Naq3
GGaPRxReytXq3iUMPzSbPvXCtsJT2EGl+WnGWvaBVWPR6WDTyqppQeXubMuFclqE09Q+YBSzR6On
a6yf0D16XAjaXifUmOawIadQeXtno0g90QIJgcbFk/WzqAZTeZtUefg6JV3xUclU5YsBTSa6S+Is
CcapzRV/LrtaA7dYN80df4UWDDaZl1s2Bi2bAcjnQfC6049ZRXMIHtf8GuPMzWtnp5WRiCyxg7BL
oppoLrbPeq7q3/V6Nl9Tfdb+qwwje2oqrXlKksg+t5Fqjq7VGPF/0VBM4Wns8Blwi0ZXDnLSnRgD
C1gEBiD9q9etfslMVBsLcajqYVh7bPvqPDnO9IBk4/wgD8WRI+POy48GEweP6jcY6a1oVxd1hdyh
pR4I8sKXxppiFI91LbuE7GW85JCc/Tzj+vH1dih1XXJgcsDYqK9RS7xqyy/otUqA86zAQZTCJ0kd
HkP6dufbo1xnv4yyyryx5cCIbCUhesDJnRPiySqht5y5JIXh5Kli1J4LTU+/NnVcYLNcDY81RM5P
uEvXb7d/wHVWhrqcjLU2HWYWeFuCR0JXqF3D6i6q2fmtBg6xioDITqh1Xm4PtbdxNDCIhMZrfrsF
HchQUuWpV5krxTE3lPF156pWXDlrnWdl9VG/Pd7u1CheUDxEgOAqelNF2xaE51agqPF3PTLr+yVz
zE9ZuMgHM9vbKxxVWrmgU6hOrSnBH8EpLXI15ToBexfFJEfZqDwbwzh/uj2f64OAXAT9C/T3oVWh
DPN+lHA21XrAhCMwWkl+ECKSzvqyOhsgQn6hI1B6o8ruuT3o9SJCF18x8isxYqVmvB/UXOw8SQcK
emoe4yCISd+JBrIBKH04skfeH4qeLTuEHt72LHSiqkN5bChzzUl8LnEgclF7m+9yEcYHx+76g1Fy
AqpET5SzfQW8RWs3iQns7KCOAdivgPQnot764Bq/3vCMQisAeRrQRFRZ3q/dkgGuEaOO+1Fih/IJ
0GaU4dllWA92KeWD29W4irh//70cEPhUS6lG84q8H1MWLachE04wCHWNqTgFisdDLHlmV48Hufb1
7QVseZXeRB4Iv65tS7Jt27jTxtQI+imfeJN1vBMv6CMLoK8jcGZ/mjT7ZTKJ7NwZdS+MNO1iag7O
+e+CyiZ9+o2Q4b1c+RzbjZNbVomYl20GY22jCu30ofFMn9bQPXoTzmcICeIXlEAjdxWQ45W7kjYa
r23GwnTbAqiiSzvBqs6DaKXyDpctLHmGKhLpebD7pfGrumhsH0PKqvk45p3ak1DMUfEaSVA4nuZl
QZ4FfqHZnACUaN1lRhVn9IAn4D+/NDMtIJFqb4BZevXg9r7ex9Q5UNviylk9Trawu7oclhkdLCvo
6kJcsAqNHha56A8W+PozozwCvY66CqTFq/V1nGSoHImLtKzG8lM/N+m/NU6ClaupnaK5bY99cZHH
+LWpTV3eJXZef7u9q3/LMLz/xMjmcpJoR1MLv4JcyG0imhBVv0AbrUL1wZ2YxeuYVk3/YBeUSD2g
1U7uZaRInwe0Z9s7BERyspfKSrp/Y5SlRxyRprK4QGjLw5NcJkn9UIvR0k6zNJrtWcnt+ogWff15
+CY0nqlDrn3g7fnIFkuq2DQ6RQtlOWHFlntThB/b7cXZuTfX3YzoE3Uvjv36K/54fUapN50mcYyg
KOg5dilNArdK2OELSuVHukXrU7b5EBrGItyalI2vDfpEFeldJEOMkMiJvd6Z5n+GZbSEa4Nx/agT
pNZeH1vyY6J1h7IWO+uJYbZFYwaXJJS0NpebJg+Rlprg7GuLsl2EfYTXzcbR47BDXgbbiWQafFkE
H0C3v19QNFFaq6l7O8DxsXuCj8f05ipvX1pVQpOOvGSWKKzJnVqTpXMoYL+kZAVpgUQvRH85UlxA
Zct3SFwA26i8RpySUig45tLVyN3GXoqE3jcuGyc7Fc191QHt9nLwbE81vXSAyGnf/GsORBwRNDy7
H3z0sfF5hIznvNlKh9pWYdXas5OT5ZP+qVKJa5qotJO2FE7qTtXo/PVds3q2rAVNAOiUxDZBTj7k
If8TF0i7b7PTnE7aBbmXI3DV3mZeJfCpnFOlhTv+fu1LRw7NaCK7SODle1NnpS760c4HUc9Hr9fe
boLRhNSXjNYGSJT3Q+F4xyuqEgQoaiv71MANPyZYD/7+dP45ymZCFPRErespy6YmC6idKj9jajl8
FnExHAy1EyAShSKrscKwiTw2Xygck6xKo9gOelkZn0HNhbnL3d0AP0uyR6emWQ9V3jqIEHeiHA2B
AQ4LEHdUvzenJVw6VZ7woIer2YmzkS3jWcYvxqOhMJ2auFY+3l7Qvc9GW8daBe9X5cfNLHO5mTAi
H60gZS2fl3bCYg+w5kFos7eWawuOm5XQjX38fnM4GYihZECQjQqk82+JY5jjAgv0tGlR76t2lIIE
ROsRdGVn90Ox01eqHUHp1YNhU+LLGiKJIJvG6ZxUUhTgmIDvpYOL3+1l3PlssBJoxJHkQj/bZhPc
7uD0CtlBbSouyDlTQ32TNGl6psuTPUGpzA/AeTud1t+eOAa4fV6OK1eEKapZRC0PA6q/0RP6WtZP
gJLaN+pTzucJ/KNfpB0X4pI6GFXl5kstynA6iPyvYxnAPzZBDPV2QBPOZrcSzJYowpUo8JuU1v3c
EuPDIuYJnRI0Cr7GBFSOR70FkxpHLSKCdKWojsyVdtZ+Vb/B7YPoDbXLzTtmxTlUakDYQafIy+w6
spTPoECl+VexhFypmDaWB7f3ul837zYlGxXdLwAFyH5t9rNuICAaT44UYLuRBBP4jY/lGIESSebm
ksQ4oxdOvLgDGcXd7Y22c15Xc10yOugv2tVnx6LWqJyF4qVhddbH0SwG1ymc7OC8/r7cthO0CIE4
sasO1fbRFhBJ0TZfTa+NSVYupoQi1aDksuWmIxgDFzi3/D9ZstKPAl5051I1Tj7Iuli+q8piLJ/z
OBUhZmQ5WIdJNZbpuUzyMneBmCMtWym1qXiONGA8K0dSopy7Dl9Dr1GErHlFHzkUOnOhLacBMutj
C7cSvZI+U0YIThm2OLE52yMefTiyPQ4ZfQZ3ALduYBcaKZ9hMjjjRQFdTW8jGrRP7diG39DpST51
TYHdTJoYZXuilRJ3dzM82JcF/avY7cZR4X0kdwepPtc6tqZp2CrukOjTq5nC38eRTJcnf5p75YMz
SaaN5FiefRqKODf9sDeLzwPRWuLJdkWk0YWSSfsjAVbqNVPeAMesO6v188Gpcq+T+tJ0u0iJOuIT
KfnEMzOA7kdyBafmfqrp5ZRT8WKUcVL5yoSAG3I+2aR+LASSQ0DGtaJ1RWrP9wXJ6K/c6NRffQTA
u5pZ49MY9XjYplXquBPl7NaTaVz/gGusfW7yJP9BSzP8t2+i5s3OEnW+F71YvsCtUgrfZqoN0hu9
/QiVFiKXsKTsnMUpOV9IfQi7SUSlMqhtwta/5JJl/rXpBaJ6K8z6d+N5pYG/fy/m3m41pe8l+ObJ
t3lSTboDjWKfdL1IDh7AnUcCKUiyMfAZlIG2to916Yz8DAIVuSimF+RXyo8YPoaYpFjRwSOxc3ZX
SCN+c+iQrY3l97OiwSdC1Sai6OiYXNK+m59nMRw5QOxch/bKhjBWlB+Z7GbtzLLqi3K07EAfFOkf
PmD9gAuunMBU0WxSptIuj5y49yYGDgXkD6gqmeDl/cRm/B4FDT4S9BnZDckahqdMhbt6++rb+1LE
fqybQ+JMVev9KHY8KnUCXjwYW2Xx0yGffL0f34CTpQeh3+58uGHhrK+cXG199v7IAXVTykwzZj6W
gFmlSUnmm1V41A/fn8//G0XfzEeCCFpkBUA0ip2Zl6J+cUfjKPE6OLCX20u3NyHeK8r+uMpdm0r0
BU5YQ+xQx1J649RS7vrZSpb48dej8P7yLuHxgNTA9iHuS8vOpCZ2gqgd8pPWl/NZKcvi708RHEKZ
RwlM3bUlrED+IQ/TyMEVILEVMrQxdC65aMbuYNF2vg8ZE0WmVbJ0laN4vws6eQnzvG3oWVR9/zkd
BUABVUM9jS56Hbm3125vMJ2dBr4KTNcVH0ENB8ovHYkNZIzQh2UPCrcdJjfUFXGQYqzXzOZtd4AC
aw6tGFwVt7FqZBZELiq9mIzyh+S1SkF/PMTbU3PnUqo6AAGD/aOIq5lH1Fxebk9053pCIZlPR4pD
6LS9K2INBat8oe4+j1PuSrOEj9cYVzos22r+jK5JdPAZ96YLGhEaLi0h/t1cTktGrVUAzggQhEjf
wP0KArY2XHzafdmzlIHBhJEhP7dDgz7e7cnufVVoEjRIEZqi4r8dG3WypF+zK+C9y31nDgahjtFY
T8A/dPXgftw55NC7MD1ZK3poam0Ga7lAwsUqLVB5kXlqNCd/xuo7OxjlekqoUtA1oYGx1ki3yzng
S2/NbRsGDnCHC8iG1u3buPwwWYf+H8p6wt7vVBSNUdwzYOlg1rUdC4CpQpc6DoOiptDjk6XPsb+W
jRLKGJr9hZSiGb04sszRb7u8nbwyD2Hu65VeRKqr68SHJ2tqzSOY7fWeWn8YRWK4GHDWtiIgMgpD
Zlska3yyRNGZumf6A4FR/Vy2oVIhs9d2uqfOUZO4WVkbR6aou8OvQCo6E1y22zM02SWGG7ISBknf
Gzme9tE8IG8E+tOVorZ8GEZZ+wYuMktO3Yiy2cEFcn2EdZkwj8IImt1cV5uLsWziscBrI0QYHNaP
LjmOX8jVcCpCR/uUR+lRq24n1+VBIa/GnHvlqW/TraapazqrZRjIWpV4g97BKEXtwLybew2zRaWT
T4YicAGp7PGjiNvu3Otj9elvz/L6qsF9Wnkw1+5eOC0Mbes0UhBPo+bNzgR5NuuKk1pYxsEZuz7J
61CUTLkzVir7ZoGttDWjcizxCJywqNAF+bSl5trp9oT2dhE9anTSeHhWqfL375u1dHj4Fva6qmI+
y0pW3wH8EqcpRUqqxzrFz9JR8xMLEcfbI+9tIPq7lNbAEhOrrvP/I76Ke4h54aKHeOkaplebmv4U
9XXh2bJUfJDoQBy9rjtq2TrM7/WsMuZ1tzfVW10xjM4JFuAha96Wp+p/KIRF9SdjWMz8XOR98c3q
Ou1LOxR65llmalleEdpJ6caoS/8aoO69aGVLdef2YuzdcuAhAVWvuhYgudfv9MdqGKm9ZHJTAcnI
jDQ/D2OavsqmUBFrRZ3v2zjLSnWGPl78J0tOpLtI4xcvWmKpjT/2llg83MjxAr79q64rO0BQCUc4
dYbJXtz8qDZd1VAaywpEIn/CVe2xRIb8LnFa436OlOxEePCzt9XFj7I6++f22NfVQtaBf8hhEIy4
EnE3CzXWzJxqYaSYT32R+mnceACRsuesjIG9obZ5uT3izqMGOsgkD4T1QzdEe/8JomhIJa2uncAJ
YwDgjjyc4kyRf1bK/PfoBiq7BJU8Z6ga84K8H6qvZvhedE6DxMpVT5Oa3ofy1R18vt0JwTRZO43o
bm0DjzTRCFIpwQTA9KITsP6cDAOq4esyaiQbf796uLuBC7HpFBKWv58SGlSqHk6k0JEJqBDsaeEj
iWO4phoe5YDrtttEBICxubB492hgblNouYS1bku9E+SG0SeXboBC5oYT1hguplNT6clmAhJdHezo
VW5S6eiw7txcjE+YRU7Af7YAH2ofNiEW94hsS4tvQww4LRrGjqU1ZB6ktSN973XptvPlK5q6RcMW
OsvmjoZ/qirzmsz3rTE+UcLXUdVPjnqee7Oi2AJJi4CcB27z3syDRB+AxCSIMN7GJDNSyldMALmG
5coK+xNiQ3+PdecWxmh0lSTYQVaMaWe3akQWZ43a/1S5bR6rfAmfqMRlR9TOvbOAviyKMBReMDTZ
rOEs5b0zskeDqZJH5F3RO26oSXoy4sYH1dmdoegO4g9Je3/VBd0MJS8gYLTZ1ILYAkV/WkY6H5TM
DOlXFbdpfrp97vZeDkqz0KzWiwt1jc1waa0s44JyUQCys/415hpiYOCO5dQVGTny3byU5fRJa8YF
tf2oQSBmcGBP+2mKF6JXtbBZT5NcydnB+76za3F6JI/loHBMtnccAih1mkdQ+DNdar4tcvRtMgrp
0+3Z7wzirGkd6RviVFedMjkONaUKkftTKjXyFCqFgTSD7r89yvXRWAtaoHHAsfM+b0PPNqyVXl+B
i71dVi+S2Tsznl2JCfhlEd+TOdIPLtPrG44BVw1VCikG2hebs5iidGm1Cnp78PjCl87U8/OUONVr
CTTIXeZ4+AeuUeE5wmgPiv67U10ffGp4QLO313irhJ0m5MEC5D7Nd6DGKppJmumpEG7pRGp/r4qA
ertBk5N3g0b41a2TOiYd/hpYbjhMd+UUKpdmGK2/ftqR+1mLUTjVIsiyhdz1KkKb1IisAPIyPC9Z
ix6LZvnhqEP59+uHaimFonXX03HfPIO61Q+pOoLIRDVbfVZ7B1h016I720jKeZET46BKeR0m0WmE
SINuHh1jFHffP7uNNYjYhHkFhADxc2EmzWlCacIbpHC6l4Q+ewj3DAfn4fqGIw0j7zd5jXiGtx0/
gBmOurQVPdXGMf2kxB6EDVWdVgX4L7eP3vUBB7WId+XaYXPIUzZVWMA+PeNP4WUyk/hlaMcmsCtl
PLLV2pkRw/DEorjGIm5ZwbPWoXEJt+9S2rpUeZKilD6UxKn3ZTU9agHsDkbdCwjtesK3ShZIJOtc
jXl4mWUzu2v7Cj8msw4vsVIfIb1/l1vfxQ7IVtLWJyahWG5c0dcUzM7s3Gzie2m2wWXGyHNYJ7lP
kUFqZr17m/NqnPwS5XXTlZsMLaLe6IrvxeKI4hRZRoGC/zTV3wqjzP83FhSdzv3SzyWVhqz8ETMu
XLEay25PN3or88RSg3eeNFuyPmgR30x1owi/WjdbhG4hdJT02DQXJQq7uYo6mr/0aRT6PKbzN60O
6/+NcyrAEwLs6lGQAtDBzT6jbbwyWj3uegu7xHRmsxW91Q1eNYb1B0NaKHHlSxTjVblo+belGBHJ
Wppi+LWIqLmAKzIUPy4cpQdG2WcQPuQl/TQtNjSYv9yw64KvJjp0Zqk0bnMmGIh5EeKAdB9ObeTT
6imCQgXgcHuUqy0EyJYTyBkk4wIsurlm5FhCoqCbpKAFE/ZFlyvNzxalf45D3vTbQ12dwN9D/VaL
YKQruLIdIwNhGKAzrKZNTtrQqA9LkR+BCHZH4R2gnkRZ/wqNuGR9b6LvQTFtzJw7VCSlUwF/7WAu
V68bci3Il3A5U3p2rqre1eI0YrCNMKC5qJ5Cq8s8RVKTf0KnF/d6MyVH3gY734kqN7q5K/CNB32T
6NEKa80Fj+L7IV0la1vZugvB4rlxPBxlRddDrR3FFf1ATokb7RpT/FlBMK28mY00DNI5yc6NVuqP
mpiUc4Ej78H9f/2xGAo2LpOCxXVV/s2XMiSGTMKgQf7zZHS1OElTfVR9uP5Ya4ZM2RyhavLX35jC
PyY0zUWotTXwAzNVbS+uq+gyYGR0UssmxE9GvN3e53vrB5SCpUNuhOtyc6ScPOmgmK8ELHPSPbkx
u0tVDACFhvTI3v3q0V5zfx7s9VtR3NgmsOUg1YQgkUSsmoR3rdYKyQXrXD0O7WJosNFjMMCpES9f
b09xd1yyHwB6zJIu4PstUtIz6+BBScDzNOuu6aXm3rbm6CEUNggHBP3vJ+6T0+1Bf4P+3j9BnGtq
5OReBgnRtrQVV9VAqSfmRqykQj8lFW+sl+ByCgQUGqtFbKn19z3UTc0VWty89Y0NItPCLMMdNBFC
aZRTXfLNsrHmSzc2uNf0dt6sggfN3J/sOBtf5sWRJt9o0ml0laSfhAviAu0kQ5tyGgIIC587Xrl/
IFmkKPEOZvOv3MH7/Ng6wwCY2CTwFFWDuNCQ6/KRp/hVPM8HRzeJ8iI1i+t43pLiKqmrKgwmKS7p
HU6oVdVz5ZxrS6iVm6MrHMRO6vyYjCo5SEf3Div21EQBpGPmVSEtg6fuFEpNr0ZVk1Nfa91dnoSJ
f/sr7x1W7LccStbIftCT2Gyt3LBgmoz/x9l57NiJtWv4ipDIYQo7VFF2OXfbniCHv8kZFuHqz7N8
Ji422sgetGSpLa/Nil94Q/SotFnxYKmdel5YnmvUWCBZaiM/eABv2wFySn8bcLOXuwZwfAJR8LF3
0M/v0r4MZB/mTTw3ufyT55sL+LcCBLevR4Rz0D+Tv/loh5NMBiSDuc3tDoG0aZeKloRrN+2bWfG6
S7rGmHa2huXHqH4cBPu3V5TNbQj8nTkmM9S2wXDbZyIxeL7USsATpAdycm29xLOmyA9eytur4sVQ
+ubT6mzB/yCT1XnXqb6v5ToFHo9msPQQ6frWM5nj8ggMIX//y5uCj5IVeopBEqmwWdM2rztDz1nT
OdOZz8gDRaWW89lNo0KypPv6XR7n5L1KD86wsP+Y3obyLLe/1K6Rblk3eU1vIf6hj0loGGXyJpnX
6pU7ts36mFWWeeSQs7eYsndHEiXl+rYf25PL6AqE5TCP4+LZQDYW0Ew0vy3qITt4r/eGonxBYZYq
EayPTZI4m/FiZl2RhrPtNachc8GSDZ5+7nOaHPfvgb2hTKmUDaOOWGSb/6pd1ajxsGIYRgj3tGhK
8bM3xHByFmP+eH+o2yuH4gjZLwBFmd9sG6DQ/pVFyuSFiTri+s1rYRlTfJFi5CegHOv5/nC3Qlbs
DsRP6M2AuUS9Qv6e3+KRrs+WNJ4ojZIRux/RconwVovyAOKZdhbjuPhqbxsXGu/LCTxj/qoBrRjM
uWYcKCHeviYU8+mLoJYM2AoQzMsfYhcTMGnBD4mmIXvr1ZYXGHYHtgsN+cCcF8tPW5jcbSWsA9zG
bbGROfh9aPnY/DYHSpUXlhiXPGxXFX8nuv7NYJ1VK89fry6pmN8gMyB8sOat8DFuNsKR3nETjkWk
Xnoe5oHZa42ji2PnNQBxRL+UHJcjfIOxmMfKloJOaYiaAaBnLOGug7Kmlwyb1sBDtubJEH12GgC1
sGhdcs3qSf2LrS+TbIDQlCpuoRemBiqBPRLmg+UEUdWpX4AvDoENiPVgHfa2vsRFSuiT1DnZXJRC
jdu01G3ujmb91yvjSg1cjJROSo8YUdX0RxfI7vwSwBCs0l2AyrN5DozEFC2BYxJG2VggDqM1FECX
0vClMiCK8ZGJSg33Vq1ryRurTfsApFl3kFrvfTWRDF0QuoJSTe7l5qMd6VZ9PKUhfivuV7Ub7Ddi
yavL4MT9k0kEd8Qd2B2Q+YWHQWMW4NzLAR0ty6LC497U0OUOrVIt3i9KVj45k5K8K2gBHIRqe48u
iY40liTBouPzcrw6GXOjgc8UlmMdX5xpAkxezeCRqzFbkM8W0anLTOP9/Ytt9yvhY3CucTe+KSEm
MZF/hr1B2OGc+WVuksGvlCR7nqzIw54LXYr74+298ggwcHUBbsCxcXOH6C2u9UPlJqHT2oCsp2K4
aqX4stgRcr8Ruit1muQBchedXxXLz/uD7+1kqecE4oB6KfzHzeiWqGlgerAVEAHDEDXB8WC+aNrk
8oYM9nopQUeGeqc7F/rB02so6sb7SkAKf7z/Q+Q4m1gHSUuod2AgZI1/s9Z2a+EtM49xiEqB5xeu
nXxAzEc9CJN3RyHLdEiiOTTbpNZlht3CbeJwSVvjJ+KMn9pqNv+9/ym/QpXttxjsHS4jGWBs960x
2VY7SiSUWikII2meRpsiXdPh9ag20PUWKgSh6ibOZ05ukYOdpzZGSU/Je78YjTL3FUSQOgTY2Iw+
7BA8SZH7BeCeJ601nMYKzSh/rhG8OXrU5Vt589PReuUS3cN3FsTZXlpqpOK22XqBMiVYTc5Jj43O
mJrqQ0aMUxN66sPnuFSFdXLcWX3Sorz5Fg9j9MquC7c8EQsgD3p/VneOJT0t6PSIWWCNuQ03JrDq
RWUp4H+UeLrM7WBckmWKfuro4L2bkWA+uF33tgqRiwOsiYvgpqjPVnEUQS0/1NtVhJYemZU/6suR
zdqv6GQ747yRlAIAVvOabIJRF7RnYqxFHJZFVrj+pBvJNyxizE+Y+7XshDIqNGyOkvibPjra/FpZ
jPLBHKtOBGtLRejZWOrcOetIBE1BWVnzl8SxVzQ2XF1xHxwL9SLfVcTyuTNK5zvyX4N61WZO/Al9
1RbywlqWH2o3gjfiD2Jxh4epTCsPsaUaWC8as/yoFYzBdJlm0+oekOVbVn8x6/oJNWIPQwGh5R+q
pdHt12qSjQ2O8GPcXXW9mb46/CP5f0Oicl/3Rhc7574hRDrro97GH+5vkL0FI/7FkImK8y3iwtHX
vF6XIQkHdTFCtfXs5wl9jof7o+y8SYAduDC5rSiObe8p4aXYGrttgqV0rT51zdQ+2VXah4jilc9g
kT55daR9vj/mThJBWsRVIv1gwXjIL/8tyhxE0+tlzdZfMmgzc2mWj+2YJ6cIk76DC2DvlLHX0dAk
86ROtbmGefSzol0VkMht/aPxXMGa5ssHMB3emyj2qvHPTzVAKmoG8gEE0bqJ3JbIjSmel8pjExmL
DqFFLOOlLRQKVrFidHPQKYaafbo/nzsfKTU7ZchEwgk6+OV8QsYq2mUU0eOQKmg7Tfp3J8Elw16a
5FrizH1wk+wsH7hy5hL1WS7WLXKxddI+IziMHscO4zB/juXtzd9GPaJOjexgBXeOAergVG55J3/F
hi8/LjaNJlZb+hNa3Q7+rIJ9nrlUDh7SnSmUTo2SREqXmqr0y1EMs3bixtaVx05dDVZMpzrxwZ68
xHy1ePjTn5uuju3T/XXbmUgEGgEEosEh/WY2mxNeELo0eqE8tpPZnlyxKpe8QR8rJ9k9mMWdoYBo
oFeEZArq51vCUIG7cmJkWhF6ragvDumrtEzBVLUtDi8ufWfJZJhL8oJrK8H15hBkiKoq+moUoVOm
XnUWkVZ4Ae7mlvAtS3Q2qmnd+qMbnfQrsvl4XZgaIpF+iVbw//I8a19z4zbryehUszo3uQ5aaIak
fTEXV/tHHQmsA1xvENPz6jGiHDcN/XdN6OpPA7E4cDF1Nn1wAU0ekVD3vosgCyUvm5LOTanVnEcq
BLOSh03qdfQ08ZiNQIwc3Mh7o/yqrUgPFxBomwfU5CWy5pgc3DLX4qGZ3DXwjEOpp71RpOrNrwCV
8EO+C7/dweA7EfMxBK4vZTO8Qod0Cvp6OMLQH42y2QlQaLR4QnMRf/nSPRmznVx0G1GGPz5HEqYH
PgLlCQ/A0MtvyRkFd86uCFGfVoLJoF5kT1l9MdV1OLgn5A9+Gd1Ar+KSABNPcQo83cuhPDCQfY8k
QKhFcYpqn9C6c2SX7nsBFzo+GZPlXCpdfTCcPPnjKh9RviQky8olqJrNFeURF6IGZubhWpkV+L1U
RWMSbcFEGY9cVve+UiL3cNim8H0DiMLPokSFOC5C3MWH8pr0WT9e0JFz46CoEIL8oTsChqhZGlE4
zAsyevcXdHd8qN70VIkkb7xk0y6f0JlglofGQs1tneJn6qeq7/ZW8lAmc/Zctp56mfKyPxj59p5k
kkF+wt8kaSCGfbm+A/7T6fBr5FXV1gAqsPsd5WUr9l0ctw727e3pIEMmPwRHxJA3cVA1NQXCICOn
g0QaKvGSvEKCa7zen8zbCM8hDicTBT6HftevjPm3k54Z1USft0J2E+uvCh7WbJUntfb6Gonrlru1
TYbotU3h5ahptFNSZWj6/UDyKduxoC9ns1PjauyNvAxrs1o+RUiTvkZr11axV9SqH8lgiXcDqiyn
ObfGp9xQ4jzIq6IufNsFPPoXSythG+gIyOrSDSXOUmtUQKOC2mbzsU1K5zGxEv2k5mny8c9nXIoT
yjoPceAWtGW0iz6MdlKGZpoWjyhBqe8WFJd8r2j6j503VhfHWboDS6WdygfcKGAPshEANm17P/Si
pXZbxmVYibq5LHasnGrNmt9OVJpPo6P/XNrRu+Yd8sBFgfY0NY+jXvDehmal2WnUTWTe8nK9U2WK
UiSc8rCjQH4dWxcreM/1Do7N7peCSoCDDPP5tuOMwUOsqZGVh7PXFe/gswiURvTZy/xCaxIc7JZp
eVUPcXJ2bRQJ/Kqxp08rQPUjyslt1CjxXZKtDBYIqa/NbRHp02COoJlDoDMYqzSGM32HjI8/TzvN
8bnS8r85zHTPuJRx9pBtrJcz3I1AtEbignDqU0BSLo/r09TT9McqOUIRF4cNkQedLro/9iul8/v7
yJtvhVsDfK3PihAlvvXZnFo7hKPWHVS+93YQDznfptKnQ2fl5ffNFEjjso1Y2h5J5hDNKeSBozQe
vdP9M7q7dIBOLNwv0QXY8pgTdSLb8HjiIlNvL5bx07TS7+A59aDy+uYgK9y5gqWaJluW8JErYRM1
jIM6x05uZGE+6Xr2kT5J/q+eClt/k9tOdLUgHz2ivzs//PE3oj0ltVLBdcFo2yzZYC4mXWorDYse
8xNfrGQHWFxTAkv1vH/Sq1G8vT/ibe0XED5AXFgMsNBvqAyO64om7ag129VEdd3HQ0xvX7nKoGCp
iybB+1XVhXFpq7RI/usHXp9LOcWD+fH+z9hZXI/YzHWpivLAbhdX9Ki4M3Qauqs7vs6itj41Otoc
RlTHrxJnPIJh7vTN+G6X+JMiqWQYbS4+wYVIa0QwoDGChUyi5oRMjPkK2bLh2jl2i+h73uFprvcB
6t5dAOMJM5pY+0JYJw6WfW+3yXcXdJUEb21f3dTLRtOksBPiK0ZFsxhNBa3/3lv+aTs3PYnR7KG7
a/F48MDKj9zExsCeKPwBhJOqOZtJiKd5ivKSrlWMG8bJXKvi1LmoBJ4tOxWvxOC9NTLnjwUDiYah
Jf1/3+i2IQ1QCASD8GiVqZFztpGFe/bW2j54cuS1c/Np+Fei/kTsfZOTIXJWeiRKaZhZShqUTdxd
Vm2JTksJNen+3t0bCnskuYskHnNb0q8AtNTOWmWht04ZxMmhW4WfI3lc+KWAKHB/tL2Tgo8gmn0U
+IGNyf//W3CIv+MMs1vJwhKh4cBIQbcMAAgekDz6voKr+vNbl/yM8hhgJKoD2xglztbaTDs9C/W+
bB9pc7snbGb7R1LE/JxFVn8Q++5NJkU4WY4mY79BxFXl4I66wnhi6pMwmaL1jPiNd0ICUP+LLUJ0
jZsn9zzVgc1MFtqMxOGsZaFSEpQ0K45/+dxr/w5G1B7Mory3X+5GaRwua+sO99sNN7tHFMzLmjkP
Iy8nviTzPOvDX1jCo89DN5gLRHa9bxLOUiNdZx0ZpvOKADZRfpXpzLnxYveaFIb7tvVEe3XWNPMV
bTZPttl1By/n7YMif4ODrAOZPaSVzZ0yZ8M8qgsRpWVhtJFwiz/MQlleZax3MDXebPnc57WfKnF8
npfMOTiNt3ca4yPHIXXzyEO35XF1iO0h0V3iEb3vMNS1u6fc7btzTH8vGEH++HgrL+8QXUwPTubu
InMwKaFJPfstqGfQeqzx3JLZx4EAwf60vvaVecQPvz0gvwrjdEsl0OSGD4QkQ5W22ImFc6JEQc3f
CqZOc05x3yl/MZVIMAHN5qYBLaq/vGrYxpriDQ1DRUP9MDnOgEzG3KDgvnrBsszYSDTpdLGGHgmq
+7fcLTWcrQzujMYwlx3slc3YfWsOqFX2WdiKynk312b2o8SZDdsXOhHiSmkyta5FoqSv6bw17YM3
OOmZh2A82XOffuxX3COyvvvzkg4/i7YLgCNC6xucR2wIgQCqRVyI1voCciuL3q+rMvcnpesADd+f
hb0dhfgV8HFk9JBK2UzCHDeFAyswC6PFBdoxLbH7sXWHXhyc2b0zQw/YBBALI+sGI5Y6NN7XtM7I
+sdOXLK6yT+5Ql/F41i781M9lOT2tm0UsY9uS3SQQfwyp93ejpqU1WShicq2wZ9jiqIZPByFVzxP
8vfSPHqgWRev8UnTu1H9t5wbYWGDoKUTs5BN+nIyQLIZPjRccsjUNZskUGzMMn0lBRl4mq3e7R+K
de0/D7PeYLIzNuKhX5bIvjTlMqcPqiqMCOaeiZj9/UXbO6AcFu5gRIQh+chF/e2Btpw0Kusqz8JO
1cuwzOf5NLhW8YA2ytH+2MmrEUCiJAyXDk/mG3ymHnla2wuRhQlgqje1wDLCN1IU9pZGRYy5TefX
rgX9Gfef8n+oF4PI0zr9L3YpJBEYr1Db6TNtPjhDAzmGjwKgIB6G53kVSuCUpXPwWu+dBWJU9ACg
J4MB2BRT0QrCx8cFtlDmrUBnsVMeunRwjwoEe6vHGIjosHi3Av2rcEWt2Qvd1U6zT4ma2kEPZ//i
FbFzIBZ6G8lRgAAZJ0Vr0O3ZXq9c2pO9OBNRztoMr7VB12DmUrKchSZOCOksp/sbc3e3gJWka0ad
iyrOZgrHfF77xEjJLldD/W4q5iLOg1MJ86nQnEpDcXyy8M/y3K5AvjKvnbfpWLlv1HxY/1iCiesd
EyFZ5iQgusk8qNnGiosiYpgYhXJyzS4Kk8xzLllpOAefvbei6JkggSzPyY1gmAmKpF8QgwxrsILi
pGE1qr2emsUNIk3Q970/yXuLKhn0AAC40G5AIkmZEOgoOSnVYFUB3PbyKc7AHnhpZP4AhHkE791d
VPAhMI3IqoybSoXe1PibGMykHU16gbHJUjwZg2k2D0sPICGYaqoHkdPEH5Foy9ozrsbxQz43xlF9
ZmeeAZDJ4r9U9CL+ennv9cwK7sAWed20zkGpIXHrA7fKHkQ1tQdPxu5YXK7kB7Rib5Qo9WJkqbFY
CoE36w+2l3Vnz5n0INcgodxf0J17h1Yv9SZGoYW+rQTFU2cmxcpn1fWqXpGeay6RGh3xUfbeQGId
2PlUY3gKfy3zb6+GgdGXqUGgCO0YRyd/yYv5h5bF2leATS5OD1Wd+LA59OpprEXDY2jQ8f5mr5wa
/LGM5tPgLep4NlulfqhxoVRPGGtNOa5m2lK4Z82cRB9kZN6dn6duLgE8rnM2l6bwDp6DvbWBIE8l
h4oyROFN0AK1lA5zTc9VsY08sFpXQ5I0zh9yuzhSZNo5bKBtuDp5dsCgbnONUqSG0FEED+ty4QZV
xsENOuhIX9JRmS+GGS3awfHe/TjoiiAlKXjSin25yRNs0talJPqG2r68HvHivrZKPDzS0vMO0omd
oAwOPKBT4l/ZP9wkUs1SrwJaH10gN07fKpWXPa5dbtdXJt98DWXOCelrtpdmhGd4sIZ7m54kBnY+
KCNifznxv+3GOc6AbpSMneLWd14AY54HC6/i+0drbzIhyiPpyQpSEdpMZm0IxA1kN81rS9jOwJqs
UJ+U7D97NbODusLeVpGQG+B7FNlukADoDmeZ3g9FmJV2dk71pHmalfh9g+DAqXLc6U9tcehYAaOQ
oTukgBuLGgTVp2YCThdWdWmeel6bf+Kx0X3FFPm1NKyjBtbeVFIyJgaDhUxjfbNZrDR3OowpinAt
Bw1l8Sk6sSWrU2Uof94y4tMoB1HFQ77lBgNDvrKoxAuEe5GInrRGtOcsLo8ayrsfhIMWTRMpgLM9
aMCrx9F0KXMNS+wEM7XZ57rx4L4rZvfp/ja8rb7yQVBxDJSLJOR0c2HlogYd1RR56HbDelG4F+mB
Je4boLPlFf+f/LHAtOmg+bd3wqTAG/Ey9+QNQhf347ZtMYwE3EmojLaP4C1rft7/sr1NDymFuiSR
llTB3xxjHE87HcpsaIDinaoGG2avXS7oErYnRasO5vFotM0eNNuq51mAty3q1HrVFOW3rM3ztwNH
D1Wb5UhucW+HAGYjVqfM4+EQ9PLjPH2BV1HFebgIeAYjkINAwYwR+wlOwF/MIxKe0qeeI73Nwz0X
cF42sxlNRfEuqaEXD3qPNUyKDBv2D7M4uBj3Ngf7XsrbAIq/SesMffWcyqXw4uVacSGUb8JIydOH
+1+1N4HETh6gwF/PzGbfN2Zfl95Y56HtCu9sQcM9IyEaP8Sj3p3/fCg6DGSotFsIEjdr5VIyxjST
6zDO9PRSR2linJR5nc8TKMgjAaa9fegA0aOxQ5Xspthax6uDnjp3oZKokBS1ZApSp6tCdaVf59T9
EQJl7/4AdQMyFdIgADr5e357LEGdwDypeMYWr6w+deXQ+1hTp1hb9OontVrXs54qR7DVnUEJEnlh
yIRZvW2UxT4sEVKjNMQE9GFdYEDqF4M9BIs9xIGtlPYSjF3/+f467o7KHenJrsptyVxxdDimzprh
zCOcU0oGfUWByLkUXeI8OaNWXRCcOZLJ3tmngHugSgKplrX67T4V3iqarGPQpc+fx2pN3mdamp9K
fTYPwGK7Q8GNlzoh5BbbpdSdxPRwkc/C2UkQVols/PLiHOTkY22T2hykFjsblftEYj9gRfIYbDKm
WY/bwkgi8vG8cL7ifhldxdj2VyudlN6n1zodPDp7y0cTghRNcrVvYMdM4loJMdPMUTIlSFOc7XUz
iR+MRBeXCnh8YKrjUUVFnu1NdU+mA7Kt+ysg2iyf3uLsZOP6FLaV1rx1tPmZNNa+oBnfYtrXplds
5ubrHPV/ERPJMUkP0CK7rUtpFf66AE8oxCG/mwWDZqItU06wmIRtR3+xlhK0Ttmfe/umPLXohAx1
oaahYdfJELQZNIOgMZqEYlgNpeqtW/HQH7xLO+8EDyDvOlpooBW2UR+CbqWMeKHDyV6L7VXFaxdj
L//+od8bBc8YEiwiPu7wzQJmdgstaqDm3eJycsoXWW5sxJGA/A70jPMmTdcg/pBYbT8mi4upsRwJ
IdQIItAT9uzPXtsobzuOYYbJB2NiZdhWja/BBDqhYmQlpxUjjxPKP8NBheHWjQ/ADoEZ8aD8PTe8
gFpb9DZRMZNZk6j9hCyoAbcfJeRX2pDR30WZVohTSvYy4VO/Tvy0xB7Cymrj95meze/1alY/zJYx
JH5UzMro17WeuWdUl6rvGr4jR4zb21Xi96JeynawWKNtcU9b7WweQCo8OmWVvVO7Mf0KpkI9YDob
tzckOCb+efJS0mCgkC8fOy3OlaK1PRQWXCXFQSWJJw9BNQNU4tJhdP6Qi9ld/T6ivxcscSSUhxjH
leFB1wb3G+hyI3lnVLEiTqUirM8WevYdchS9ZzzkVd4tvjlOg3OeVJSvnkRezpQQEqtL3mkRmMMA
oSM784daH6yrkqZKH2AZm3+DQieWoBcWZnPLUFTIU+V5b5wtZ2zbi1RoQG4CWJHjEyav/9EUbpd3
eRTp+sE1sLcKEmvOf1JfZRuUKlamWXG7IMKdmQlKWe0S0k1ukoMjubcK0hOTM0/yfFMtEr0+WdVY
RY+tqVQ/RstIXjdaMZs+uA37iHS7Nxi1LwAORIry6d8suYgqBW316LHIRI5n/KpT1yvKV9igifP9
q+b2rZDEXqkFxZMh4YIvh1ojZ4yMCGn5JUXyZ7Lr+lzmlK8WdRWvehoQVwjvQHNm2/7f/ZFv29a8
TtQGyALJxm56nSKRHCB38h5bD385v1ly6yEt0XSd1KQNFDcRZ92GB2eU1nrGQrU+KCztbRwZBCB4
Rzpz01ictJWi09h7j1ZFWXNK7DXIcxSw73/l3vxKZo6E99Ll2HbaeitdhRUp3qPpdE7sw5EU1wIw
2xdpxP6gKNO3bnL6ALjEn2N5eYmxmQNbDNv3Jt9Vapy3aI5Hj9a0GtemM9TrLMSANWRTXe9/5M5+
RVVSngyMEBDOlVP9Wzzem0KdKrlfI7fLX4Htr56qdnQuHfosf37c2arAYtDX2NFYXqS+spFCnXSn
tv+nNeLSp1MrDsK2nVUDjiZFJWW+C5Hh5QfZNVa8s+nEoSHc/L9YF9O1EmmSQnGavK+rRs/EN6wK
6ljeRAc7ZmdfMjZKx9JrUcr8vxzbyRXXHbAwCJt6tK6qMRrTSTWxyz7dXzT5DS+jRGJEHn2CGInI
2QYZ3rDmFZrvcbhizX4mXHxYS3H20mF+QEehORhtZ0bpPOFeAR4X75HtPbMYS2oigIVSidG05wJB
Jsqoi30u8Rf9RGW9fdTRs/o8YPB8sDlvQ3BGRCGF4yczqG0pYc5rqgkq4gWFjUHbrAnrOhRF/tFc
DOOpWLv/yk6PDngov27ozeRS3IIrR3pKnrG9wZfSxiPOKQp6RDgmnREGV1y/cuu49x149vN5oBSQ
XYY0q42HaNZ6EZbYkeE5JpL436LNstlfKt390budbvnCTKvmjGb7+r7QvdHyi77uB98QbFO/N5X4
qimzbfid11ku15ilvpkTAyobKl9DE/ZJFw1+7QyuHqRqqf90y6X7YiteCvJ+pD3d1F76jDFi/Nle
o+lzFKvTf2msRrUftxh1+cng6T8wyym+VGWcxme7H9Xk2bKW/uuQW+Z73DXWZ4cNG/vrqpII68Xa
fry/X3fXkXOPOClokBt8SouC1zgVOlzfJMO0oFy1QfNL3Zssvy8hJl6nJXXTYM7azjg4kjtPlUwZ
IePiXQO7f3Mk114BMLqUSZg5I1INBYUbTOh6wuH3dd53r9nw03cFs8s3aBqO+qt2jjAluP/5O/hZ
VEfknpJiilxO8oT9dsmmmlGMk+wlL1k+5O8Ki2cbMzrsVnAB5lryx9lZ10CJtPh7DzDt7WzNQj2R
AfRJoLWO+LAiJacc3Mc73VC0jqT9FCURIM3bsrENoDXuIUKFddX34sxAQMNRSkEyYMZBQvO9UgM4
pGmiGYJ+aa3Ct3obYr1bmNpBMWFvnVC0ICkELHQrgQNDPoaBPsPfx0L9JD0qzlmzRM9FgUFWVNqW
7ylVdUpn3OJzHD9+3F8iuQ22hx51O5T86LPfJjDRIuqpQ4omrMyuhYC/WK8iguqDc7Dz2EqNLrJD
yau4iZsWF/lOXLIZJUYmFM8qsDaMcpna9ejq3B9KOl9QzKaKsSmXoJDQO+AneSJy3TsP42y+gyA7
nXIzas/3525/KDRf+CwPUPpmdzfxSBSTxTHdomk4palqnkoKef4oxiNRzd0ta/O4QryFo31znLup
SKpaDMpjUeX2UxGP1VmJDOujoVT985zWw2OqVkWgOqt6GYCr+osRFf/c/97d4wx8gEyCchSt7s0H
t5Eo00QjkBm1xfky5llKDNx2zZteLbL+gmT9WF7n3Eww5My53l7TE6zXUx0b05faBCbo63ZlZAe3
zN4lyw6GMISrElJS2xXPy9XhFgHbYBniO0WHGR/SIlY/OdHQPxUjgteTPk32UXa1My5IXTIR4nE8
L7ecHQ1gCC02BT2vAWLlqXW94XuNqei3el7UL5U+tu/F4hTVez0TNWyXVh1VH6v2bHlei46k1BsG
5/1sudmndalbcODOqnxzDK6goFpH7aPReEvip1WLKJdqTIoJek3VRsQDk4WqgtJ0F1Gb+uvG9HhY
26npsVIfM+dDljqFFRotVpzwAoGbBsma9F/Rnq+KpxKE3k/XdgSZf+E0Z7OWGIzZWlsIZF6S8Oel
yN5nS9v+VICnTkHdGzXupiAprEADumKcc9QTe27Gpf7Wu1qt+VAQW8d3MqN8S2qo1J9716qfcPfr
jQ/xOufn0uzX/qnt5+xHmxTW/9I4mX7e3547x/HFesir7rfHBkyLu+SgD8PJyr/pInXOS0f1sDLz
9eGPRwJ+AdKSEtQOFHFcSJwm4qBwMRHEsUQ8PVQTpe4qna2394eSP3pzP/9SdZEYFoBm2zSl6lvX
qZUhpV3m1U/DGs0Bgqr1wRHamTq4CeRCUM9M+AKbqXNwMLRR+qNPgLbqv2aUp8+VF6WXapqOTBl2
KniUnzimDkEmAKhtPRtpbRd1IAquk+K13/pJXb8u2ML/o/ax/mFshukN2Izym9aKtHlI1WSiEjsZ
Y3OeTDf6en92d44w7y4zS1oPk2urKpVY2EOKlvgEyGv37A6r7esAXy7YddBurTP9s2cV9sGS7iQx
6ACAHEQlBabatgYH6F6p2lpLwjauqjNOsojbmMn4HI/dECiYN3/6i4+ULgqUKZEf3G4htbbGNeYr
wyxNqTFNbpV9gKfr8Mcijb5g3TKvSDU07RHlZW/vQrYj8IMdR2tmczFzF3pKg+FGmJDupr5RIXlQ
ron7/v737aDAMWhEIxNVMPBtN41Q1Ga0wUHyKOySKDZ83N3ER9Us6od8iMzUB9VWvFUgAvxoq2h+
7EVTJL7dd0hYTOXUQoxRM+3SrqI9WOi9U0Xx08aFls1ONP7yQop1fG67MSH617X8eVKc6TpFrvcq
X/MjI4Sdqca+lcLJL3Ic2erLoYpE2FXdIPejI6771el04zIAOD+o6+4cFwhZLCVygpZsnr4cJVPT
1ls9Mw5bQDL+bKyndIyCBdWkIMrxyx6dOj3dX9ydOcSLh2eWkh8l9m04N83VhDs2wMXKKoqTacfq
1ZYyZejnJge3+s65xBgRzjx6eoy4XS69UzNFLWAXNkuvPInMHZ+hwCgLtGpTGy6VUut/Tq3jm6iT
w/chqLuRp2mwY9RijROiGkX3uiXy/tA77vJUjr0aJmkyPll27yrYM2TKeP7zmf1/YVl5dG7MVQDu
Iz2vQuubGqO8mk76RQALfKu37f/uD7S3NxGnsWTTi3G2e3PJdbUX8niCQc3e4PX0Te3EdJBG7Q1C
0I+yKo1umjKbrRkh/GWsFCJCrc+qp7mnUXhODLNTr/c/Zu8I8BhI96JfukWbM61YmhTm52PGQXxA
1yy6YjziXMyhSDt/mNQmSLuZ2vf9UfdOAbkqrS+0Hhh+E3jbVeIh1rdykyhm9LZrpjJwtTm72PXS
HZSBdlQBZZqB5wEXF73KbXMCCL3Rx8iphRUPQ3TRx77N3nTlPP7XwaX+UOD9O/nOPMTmyaDe6Pj0
MIa30Lv7DypI0y9ZJiLTh9/QfOvxefqhxvH4oSrgo/jIvjWtP3mNcxSM3y4/hG8eN4PGIGHSVgSC
I2T2S7kgFWO4vY98kHZu3eiI7703iuybSWsDIHTbqXG9kWBX6qfYU5WestUB9djmzR8fTLaxQdWG
paajun02mzGZk4G+PlAUu7iw4Ytr12nNY95hlXt/X+19EDV+qozEQFxDm30Fbxi44zRloaNghNoU
fXPuwG4cwBxvzwxMOypAkAqQ6b7pBoK6HcsYElSowrmbfH1o1yGI7Nh5Ew3Yavh6MyO3IzxzPiJw
/8rBXobPdKQIC2Sf6Jdy6csXyyaZSpw4LUGM6oYMRHo8KYQ+dvOpmSF++Zm2mt5EkhXX/ZV6rG37
ijqr35pCHz9VxdqI0wTvujrxmto0m0Rf/mhBT5q+0sZx68OUEPErD+1TnAvR1fsfZcj5jaUqcHxx
tDXfmF6Svm81e0DZWfc6bHDq0phP66AV5akeBtc+O/Fo4AeaxPpypblWLQFqG3P51oqEWwTd3JtQ
zDW0kAIXmbmJQmpppkHdqOY/K34hiy88iysnqxcSQLPo3CcXetORneHtHcRUWsTt1M48aeT4cirx
NMUMz0C3u6mG7FqYa4OlB6L9tZN7B5f53oaB8kKdSAc5egOTaFDMmRRjRvgcUSJI0q793cw7TBod
0X3o2lYL3LmfD87C7fPP90lUvazCoci0udnFOGhGmxMmY/ujwQLDrRg1He3/ODuvHrl1Mwz/IgHq
5VaamV1t87qXG8FVvVGN1K/PI1+dnRF24CQIAhwn5kgi+bW3hEKaKK608hrb97Lxt4nW/MVIAZdA
+ePl+xSDGOGEQwg3/NapDkhn2j8LgRzy5uRelnDomDd4KmiWI+Br7yc4IJA4r5//7XyfHw84m2gj
0Q0lBzmLmj2SbtqQoG+gd0WTRHOi0g/0oqv7QS31gzvqfWxv3LoDSinXpmJ7+4lykzEHrx1Q7dnd
I3DRUubC2k2FjNxmXhcGyWKHzlpda/juXXPAnekP0YO+VH8qtZ4Sp2Y/JfqK0ZrfdLdtUF+DPO9s
IDLVrdUNp/lSiKhS1sq5dQHraniXVHV9k9B/D/VeqgjYxZVc/K9kytm3gwmyFa080iWtIUWRV3Na
gLQpKqU2jaXUvS2gTn7ws2ZIjtttgLMKPBHn6M90c0LRl9rDXCO5KNAvihpt6ttbd9EWN0qyPLgv
9LS+Ql7764l2/iO59En9wOQROM8OlUy58ZBIIpal1erfwCxDVCxhImAc0nHx8wejslL92E/d9CZN
pD1GCKXN7TGfuuqDXk3lnwAHs/Xe1fM2RthrROq1EvY3P8gLZCHwRy8O+pz7uMdXetfGFf0v7S7A
0XWOgDxmXZT4aymPdeJCxwBjDL/l9SO0s7dgIEO+AIFOY/S8mnfpZOSg0DnGTVB9sGs7CK3C7q6F
UOPypALc4ZyCOsS0/vxFrlbeEccBGsG7k+oO9mZuhK3LfAxfNa0R94xluzSa8t4x3jpda2uRVTK+
CAdn8yE3RTPXYaehRBwVnt68R5PVXsJhMCjboOKPtHQHezos/uy3odlmgAqCCWe5qEibSkSpVP4j
9Qj+c8qFNRpN6Gv9LEd7YhS5uj/qabXeOa2CeWvgb5aH+pDlxbE0pe8e0klzhsNQ4cd9NKbeNQ/L
zHiXLosnP+EdUtvRDGv5FoHEZUQu0tC/9V2e/K67xH2CZlmTTuJo+CFfKuuHgRaPG49N0AX3SbNi
jtfR+ExOqlznr2LNai3kEm/nQ5VqxXJE480JHhABTVXYLosmEJdUwUcyLK08rbaRxZCo9F9+0ngL
vAsx/qj7WXF+Md5DeaCeZ7iylp4bj4Xdy0+GUENw8pPcd8gLlHWt3N3pjlHF8KV5CprsF1FWuZm/
dr4IYjFIM2zplR4KW6RRiqHKmw048RQMRcvEbGwea22cDiMzlAh1uau6F9vdf350QTttBRU4roua
g24cCt+L8mNYwZZ9DNI56w4gFnvxtAay52SZWZ7el0GwFDcIcqDYSZUK/hwQvED2bgyW4AaYVqJO
lrUUX4ba65uwTEecfRxa8/4DYxM1/dYNGLqRWbu0vWu2y0eUQIfqdvDXbDkOqcCcWWqz3r7rJlSI
Tu1YLj/qyquK0KMubx99fw0e3VW59kFkrnhGyqX44nca7Leissua/5kc+OVjrVSkDd6CqoVpDV9z
mHrlqfZ0iABS5RQma2bXyzvX0jkwKlGAwVH5be+Q5JrqiBOny0MVKOONbq2DH3oB++zKZbKT+FBc
bNAejjng6bMca+5hIK2yDWJT74Ob3kQOMRypsQ6LwR5Ad70/ZGS6V1bd23QsG9DZQeWIKHl2Syft
5rYoUFPONBMauAt6Aw3G9pB3E9Osqa0ivx6SaBxIR3WzW+49YxE31qCu+SPu5COE5w12jJIBrJ6z
nMgDn14w+uCH4At+WPpyfdJMOR6ZRTlP46TLU+bV3slxrjWCd5IROBsokgA+Zkx9fot74AaQd9s2
ux40p2Qo9KjoA/ukz6l183rA2GlXEqiYGdIJ4VNftCpkw6jVrvDc8ks5vrXpJzRR4WOgiZrBygzY
rcv1bZHPdhV6vc4kM7fklH+YFm39Zpmis3oEr7CqDtM80a95Ve2EM6IYrkPkg1TSF80aCSlhEVkQ
+wivHsu8Xu8sudRXcGx7+3ybnHG/oYR+gfPiD+pa4bIUw7fTGG4BnP2gykBs0WMK7uSEZ0gIlD6/
lgn+9do6u9U2W1pm7eDb9QsEHYoPizf2mRanSTXII1rvA9ltHThgV/gjOxQKcVLAurP6IZ1c/uYu
Gt+xbxiuNqUyvFBk1hgcXSNx+luyzdI8wJuePyuAZgzzvEI7+VIwvy+oSd9d2To7NQPJJdUs6TZ+
mOdzGtrJC4zmFhnylZsKHCkzbaeoBkACRo2ktZVab1wzSU9da+j3MklNEVIXOxFm3vbTUqD3M2iz
9iawpHZCQ01/n+IMdgsWRfti2YNE/kcrr3zrnbQYAhsRjdoZGOo5FngKVm8IMiDH3CNVXKx1drN0
dv27kLL8kNeaceUl7RxlqMOb+QLdk8t2Y4ZssIUbNgYM6P7/rLAH7qN2nsRzStC/Zhu7uxgN8Y0f
5cPuOSugxiSjjs9cJO/lVBxoQWWHNDeL29VZndPrH3/nZKLAxtW4IbRA2p7VS225BK3W8VwMkmVk
rIjYtMqxDq+vsve1NowzO5rH4bu9rEp5QtKprKFGqICedP1aHW1aRDcpidAha81rGLu9F0i0owuO
nzgNorPQo+EjLLoCGKas3engkFkdtRlvxXRo/72Jys0OaX4DLqBjcw5GspPEk1W6PVquxodgsfX3
S+mXcVDN+ZU9v/tUAHVp34HHvJDzNMaFMetUarHdzfnjpAUypms5fKuN7JqS1bWlzj6YBIOSwcTm
eJkN5kO6T2stcPOPaZIbx9f3xt5ShAWX/zAtvaAPe2AAF1N3k7iwdawBJgUVqKyL5VZ6XCKvr7UT
ISB5GAg98v6Yn2034X+G+ZpArRlMSRDX5ZQeB3stnrJ6Lg6es37rp+y3PRjLlcC883j/XdI/O8tL
szolMIggNtwcb+/GNeX7dqaWJDkdrkEI9p4P0i2Ylb9o5/OUq98gNrrCg7Lz3eZJ85PqvuwH+x5D
tOLkLOlCEFy9K321vSeEPIPdzyaOcwFo5R+u4zAlfqy1OoTObKL32q7mKXWWNnz9++3cI/hvASPF
moaM8vweUdOYG8NISolr7nhYO2TsFmtMIozH84hS/ZqS4956yIrQwgM/Dp/+7HacApVMc9MHcTnN
xQli/fprGZyv9jiad7k7B1fq8Z03SXVGp4cxKOnqucVDbuSNVokNa5Jl1QPBoY0wIm5uJkryKydh
dym+1d/4SUA725ayzTGdh21wx+W7PFiNA8d9KtznyYdr9PpH2wF4Oagf4PCAQDsj9fN5gONWqbW6
CTEGzCB6y7UWdbJBKQtcxo1meIpCBM8egbv4k7C68VO94OtpGp12n6Z0vF//OXtPztgX9js36eUk
Cr3tGkYA5h2r5w9HhQHLLTmddkzp1F6Zeu0cR0Rb2Dlb2CP8nYWhWczJ4s0Ys49Vqx66oU1vjVzT
T2JNq6MYnGeptcUV8Ml2M5+loqACiEOM6+mfelvL5z9XnD7UVYVOiBYXENSPaLiXb5lFiCstuN2X
+J9Vzp4MaaHWnf1Ji2e3yKnHTQYVRdDnYZ/PgJde/2J7lST4fIP6jRqWGu78GCbVao+ogcTQPLzv
q9U58YIEzGFOYAiQigbWc4/p8f2YyOCT0ZfYSOerBZSsT4p/z5f4Kc42raDMuKilLUHxXlikZh1K
FHej66EgkgbTlSOz+3oR3SP9A996UbFqeuGlBcKxd4PlyDu/AkTjO9n4FAT1/zGs451CCSBNAkxy
ngAuIAqLvgdE60tcuSczaG6ruX7/+hfcPQgYHPG+8BS7CBGjVQTCT4BGJ8JKQ4We/dFxS/ugFVMf
zRUOkTg6fX99zb13+Pfi3jReLvnigJMM6TkivbNVOtAbRNO6W3mbZVJdU4zcXYqWlsn9xn+dFyMt
12dVpGwKHwYe6pRlHVWDXscJ5N8r+2/b6ufHG1AHrrMQSC6B3UzQRKv31Goj1P+bafL12FvQiFsG
ozjU01J8pQBzPo6p/D9a0oATka+hh4jj7Xmiu0icd5eAiyXJuuCmtesSF+1JXRlA7F1fFFi0S0in
AZBsEfk/11eZZsbi+Bx1gMdubAhNj0tUZa/EAGNvQ1I4QiuGdLmx/l4ug1wA41b8WWJNOCvug2bW
g6IdZ2WEUI4XcZt4q/WbARmDVLEasjsIhNzETY0c19a3kjOep/4wBgekaoDTbnsjC9tqrX+huiDQ
L8eS9dooaG+b0Ubb2jx0UkhhX/5o01wzCUFWi5tZV3crUnk/g8a0jq4njf/jwGKhi3wbz2hcoAkN
pYtF7zCbSluseDYYVZi7OOV02CecylI1Yd22xRWu2d5HQfcJoYUtAUL+/eXzgWwMMqEDN9OSZY5a
mBuhnTXzsXS0t66voCtAyboSW/be6aacjYs6d+1FZyow4dGYhZHeeUZqv8dzPI9sqxE/lbd+ff0+
2jm5m/8EyeSWoV/s7LpYDbx4gblpjZli29Xb4h4JbeMJBZ2gCXMnrd+7o92tN0BLrxU+O8eK2pQL
fpNBuARLeMXYL6XO4o4EfBsaQgezWdRKv/I6d9fZNB6QqKVTct65sNvEzfrBSe9mUXZLODuLd1pU
lfz493fJPiEIM/zbUzrsTLXaM03MyunvGDZPR6aieci8N7kTRoHNcwpNMK+QvXp95b0HpLVIPhsA
Dr1ozZgMu9whoc0qpnp+x0Crh24irgXlvYyHehg9K3wJNrm3s2swaYreUz2U1SwrXGgteT/4B8gK
sg61TiGJWSCp5B3rIqiTEGrKIuneZqgQrhjSeZElGqu7kszuPTkQuAAMA2jNi2Y2YrypU7Sw72tb
V08D3QcYAfJadr775JseCcJbXAIXpB6nWpTeQVaJYUcYt5LO9J3fyPaQulA8EOw0wYPW6RPoGxkG
2TTH+hj0h2nx+yvdlt1fwlEF3YwIAzHXfHkdLc6kzRxaP640VRJcMyAM8MKdvD80iKe6tyLtpm+6
pvcqTEwKlWNn4FN8ws8UimOp4Sp27Sdtn/1F9CdmkdXTJdn6tGyQlz9JiHFRQWImcTPBNgzNoKpj
Cym04I+ag9b4iRB/PoVEMT8eIfHltxq8SC1ccQ7UjqKxzeelLPxP5to4f2xa8vVBejOBi9xa3Lx+
ULZWyvlPBTXHScFKEzDq2U8NuN7m1BNsF1yH+wjUUmIffPw+MGclLrvhmOemFznBKsVt56aZ/tHI
0TT81/PKG+P4MBXZGLccpZdvrMl1okcpaM9ZgYoWePTPdjN2VyLX3nfZdFBpDzN6ID16ucpYlt6Q
uzkN2y7Xl4OjBdk7mUIli1rVClohY9F9eP397ixJfUBvAsUHtNjPW1lplTDbGcYktkrXFwehwfsc
6lkFR6/Kg/d+PnofX1/xIlRu4CmPdg7YtwDk/9kXHYxkAs6Wblff9NxbUKRHyylDWaHo+fpKfyGP
Z5sH8DIFH851MMN06+X7dEpMfWinavEiXe3RzoIKQKhXrnqUd1L+YMOtRjiYhWmGdtfUKi5RZfqx
9F6B7T1ac9+txGKgNVp98DtxTdWGtuYaj065OM+NxegpHDCfNqLV0NGU12pNH05i1hrnTpld2obe
YBfOb2PAPzQysSpRoZ50aXDbOVK8mxbcoENTyaS7GUuz++jkQFtDgi8OmUWvLEws534GAZFM4w93
gWdyNKVmf5iNFQyD6ILmGQ0kK2a6Mq6hC/o2eLcJbdw3PtS/gz3bbvtoIlE2vgXk1JghmjSYa2CM
qVUQoPv1LQjkXov8JoBjJepGE7d52XQN/6Q3soNmCptsFn26m2Csneotmk7WTFNOrZvJCjYIkW51
Hhpyk6lPEc5y05teH0ERNq3nPYAO0D9Og6u/B/XiCuy4tfkxr/oOSjMjLTdaJaAn9Nv895aVueiy
J7P3ZBVd9sk3htYP21V6ySFvvd5msmpaY7ishVwPsBhlH9ZiZuQdlG0qopH3ModrqgQmWIhP+Ac/
c33uI3yfp4M1zsV0QE5Vr9BfXwMnLGWLDrxjppoeeqg3fMUqNytDu1iKT69vwYtclESbaQiUGpr7
l9oDsxgdvyGVinWVpcdRM/MvlWCyr9dzws9w5EnlVnV4fdG/XbeX+37DzbHrIQpQAbln+36DjyjH
EW4MFwzBGGH3tnHobSYy0M9nodPrEOnviiJ6WKk28HIPzUyguuwXRTlceQWX5/3lj9kSgv+UYpTz
fBwQvLFRYlbZgK04tm5vHqXuJ1cefOdt0zqm4Uldo1vwoF4u5bk1B2sx7Rg2ZxblvtLvJqfN6rAo
1+C0clAeRwTCr4SonQdk7oDgA5fMVguerVqNtJPJ4qx45tq8SVy9P6xl1gIbSr+8/mF3VmIIxUiU
f/GU502WfCRryIvZiCdk1wCNOMW7Uc/0+35ysitLbT/6xRZiNsRLBBIN8JrJ3vZT/vPVqgVppNlM
g7gztXf0O8SdsQwfgiEPSCOt9FpQ2FsOBgGbYeO2YKn0cjmjsTcbkCKIizRxcQkc7YhkwoiCIrEi
u16vYa8v3iSPhxoJ/QeqRJbd0o7/PB65duaAt2Scknj1x2QeEzxBtNb40jUrTlmvf7aLHGZb7K8E
SUA0oqB5uZg9zamD6YQfO2WeJ7eNmdgMvRuzPvYmwg/RqnqZhnMd9Cm3ZFa9Gaa1uZJ2771g8j0g
U/5foeKz37CalIwGgnWxPxjqMVW2V93Mg2H2R9OpmvuOK/RKZnGJAeWxSZroMMFF3Qxlzh6b27su
UbyNs9J3h9veGCr8la0hAWAO+Bj5rDzz8SvMHZJxDCqtgzHOya+hWcx4xF/Huc/8Mv3Y5dkyhE43
lENYLtXY/Gtqx88Efgu2Gjaci/XQy5+p+SvhRwPU1ntZ88FsZfXbm61/brpsq7gYXDC1JiE5TyAD
s7cGAIpA55pefsPAww29RGkjOptZ9/H1/bbdqOdnd7NkB3CHvObFYWqtAM8pKqN4nDN5JCee7vMu
N69ctntHiFHWpiQO746/7uV7I7ura0xd2NWItEflhNJw3a5dmASwsl9/oL0DtPWWN4nSTQ71LJ65
y7D6FW39eDAaPQ09Z7a+dMTtt9NUJ5/hiWdZRFtYkLoCzcpDt2j9awyDvQOENiINM0bMKGue31DV
YldjAQhLYfGSgiZ0ey/EWxU/n8pBXSw22/Tac+98SObLnNoN48hVfLamqhrGlIlJAzOnbm+aur+F
Qp7Fr7/dvy3Xs/1ChUWewuXEhWievV5bGKhU66kfp6pIu+HQrsMijuQXxXu6m/14LHSCxMEY+gEB
wcbNuuNqLJV4pvm26cTlTttHw1RrzjeRDfbzlJQgCRicpWmEtOyonuAJuNlT4mXtl7F1Ru1+nYqx
jFTgpb9mRL/JsbVmPaVrFgyR7iBZZCeaZ9DOx4UmbAakWuJuaZNPY+MVv/ypLN/rcrb8Q6I7yr81
7alyokX08zfdU4MeSntZfi4j6gFXLoudTc8AaZNrJrOiQXW+6ZfZ98oFDKTnC3Fj6DTmm9nSNuBn
c3r9s1wkM8BoNl1M1PO3eed5ZdZUKhNY2gexIteOBKcaYaKsOBhavd44Zk3JpKvk+PqifyF0Z3vB
YQIPJp7J8SbV9fJUt12Dr6sxcmmPi3aiLm8oBxjav2/pt97lpJJp1OTz+ijn3nmzDmX9qNWl9mZ0
yyJmlK1WMKGm+y1AiPwaB3bnODi89U3tamM5nu9TApezFh29AFNz25+J5qxvVSr7/+e9b0MspNQ3
4PzZaSisAWuX3g/AIZhrXDA+aaOkymzx4CW9NcWFNrQ/+6I0romU7txyf1mUqP+gkkbS9fLVC7MS
nYCfGM/ZXEKbYiqwygAKM65QR6zl9btRVqjGGKl8VzXZNbrN3vI0OUgu2eD4eJ5t7XVIVQlUJyC5
dKa4G4M80oqqvq3E1N1V0qgekOKZjgNT2lNXOeaVUfDe8v72dWmwbPZkZxtPGWhrG31OBuj74hNT
cOuNY7U6r95DwcMYmkNvVENIAblEErevKyHG2LnfocITziCxod52nvDyvAqcPVgvG1NPkkE5NM+F
XxXGYZxW8xnarNZQIYr+d7EuGRuv9L72TmbfF8W4GDeatVrydiy97FuS2CQpjZ2nz1Kixfh/XEG0
8jdz3Y3H45x9JyVKkGIzqWuTi/6bNAsP2l6hqMMXK73WQd45ctDNUAPe0KiXkddLpdREShlgLhA4
HG90/rhSn76+fuvsvHvqJ5heiFfSrDl/9w2yPbqmtQSgcnVv6U4bHzM1jic9sTU9GnHMen29vafa
WsNMiVDpvMj+S2sU3V8cMQCR5GYwBtggXj2J+kpleAlZYUqNtoSF7QcjE+B9L4/0aoKBTHAjjxtj
RPutMpSLap0xWd80f9Ta9wESVz8G04aJRSAYv5tVbmv0Y+2+PnpN3qGP1uXX5Bh2YtiLH2W+/FF5
mnumbHsa0pNQJ2YCyVsTAchjryfrtVN1wdPYXgCwWiKZ727Jxcu1eqvxBFxQP5Z2Mt0sWa6HeYvA
hNcG3W3NbROV5mCFHJk8GjNJk2pqqmv6VLsP7DG/38xgCBvbn/+n2OuKfi21DrheT7h9RAEIeoxo
EzzEKv9K8NhbymUOCLAS8ttFmt9Mq1BODUK9tcf0zzDOTJQGOX7y3PbDP+9hNi5YWNjR2419dg0Y
Dp20vFrIiZ3BhkKWtu8gsHlXoGQ7J5M1KMmRIN9pD6++0yhHkPWuWbN+0rOxuF2CdHnOedVpVAaT
++P1x9oJA1QTXGuAQc0NDvjyW41FjfSd3gDNG2amtN7S598q6RXySwYQ3gttVFi/r6Ka3slqIkTN
QUVP8vXfcNk/I7/nfkBIAS8E2LZnP8IoBm/om8WLl8xavqVOl9wI0TlD6M9Wg1gWJUCGNKTVrAwk
hLi3G2u9U762XKOhXgx7tx/C1Ug83uzRzgsftSZ4NU+6E4NRp1QEVRcazoJrsZGpQ91V41s1rVrk
DEl7JRxfjq1YmkRtGxNtCLfzpoXXrZW3pL0b+17nrUcbovepx8vcD80ZFuRDm9iYsVhan0NXtZIP
2eglH/C/W5+wOEiuHeGdZDigNKd85hIBnXW22xNKrKyqEic2azGEWcL3CZexyA5u7gYnoxPdEbXT
9fvrG2EnTiCLi4YagCYGtf5ZRsaFLq2sr924ntxv/do3915Z/bMf6/aiPSC1Lp2ojTnxcsdTVlY6
BCYnHnMxbZbYQEgaNakfq5G4/6wKuC0GUIvpC6SH4Pw+Top0rZpC0Y8u6jZuUECDMd+vh2BY7CvT
l72Xt0krQM7jHuSrvXwuodduUrnSieniuJFTd+NJ6c5VCM4WQc4KFjznSdoA4dBaO/9GUq+tJVGF
E6+27Mujr4PEDFWNSFzSbxP8fjWKhwln2DKCf509YWFVumEjlwrOjF5DuHt9z+xEAJqYIHpoFYCH
Pf+cwebOUiG9HZsQVe9nGkttuGRzWh702YfE+vpqey8ZNRQMfTcL1YvWIr1KW67+4Mb4mtjRyCwp
mlGX+veoRoHPpBeoO3nI+emzpeHPTcsqIEZhSVrOEpU2LkxG6l0THdp7fWBciWeYisIzPTtyCAR2
TtewlG8xkamCRcZBIYNDkgrjypfae3dsTW5QIEEApc/SgiwX2toBbY5xu6zvZtY7il52V97dTjAB
h7Y1/5gPbBLUZ+cgoFXiB8iNxXpeB79GqewkStZxXMLVVUpERhsMv8iR3GMAmbwK3Qzr3YNlA96+
ko1dBvPNyA0kMQBKgvp5D3JImZj7ueHEnuzbx7ksQZ8to5vOYdd49YOpRvNa/bC3JE2lDRnOXcAo
9uUl4A7KQ/bY5TQ0ZXqry6QQEXNPeUpbWd9Ja7rWzb3cP7QH4GfzUdGNoYx/uSBN9Lm2/NyLNWOa
D0Ut0hP9JOfYiH93ZQXRBlEPQSd8DFAROFvKkuhiLaXjAuyAkN7WeoWmpE6UhKB5pWDZXtPLS25b
ilEMR4Ic9hyN7UDsNvoqcWOrE95RT7DrUuP83cBi4FgC8g29zE+i2u7bO10VQFRfv2X29rCN+SnE
GoIwaKKzR9ULS8uk1XqxdAIBBiIV7xE2MO7BSQ03Rg/bZbVEixpK0pibll62PK1Ncw2rsPdtues2
dCyzqYsycS4gYzl26sX6YNQns0fZzbZUdWuYzOuvPPHl5YCUAR2+rSHChvo73PhPzbC2i+/lktZr
NiiEHwbG/z+rIlMULb72odoEeTSnDt4LId1YygbBgwldpoe10pd74Vv9zZTPxTt4VvLP6z/N9szL
3cD2xqZ2kxPb6uaXe9wu8JBWWEzHSZkG83fSr85+uziVgayCZnn9yV5dyIRewnD6YaUSMcNBaQp4
EfJNMCeySXhdiM+LPrzLS+kX7tuuQ6q3e3BK2ymfyfiH/AhsDBeJWcDxCGev7P8YrfTb36rBnevU
o9ifP4x6UyDOHTDd/eDkVAThBDDQvzPbOQUupPR2/ZpVwdBE7oDgfqg5gSowobDS4jugn345zJaa
rBvNs2rjdvSN0YoCdBXsKBPLlPzxYC/WIA5kLmd8nQCzPw7zItKwSGZHgtt3HcKR3U7fKxcN89O4
uMF4yJBzNaIUjr2KGn+qxwP5LTOJwROZepMVJmIulRYMVTiIor+bVL4kYb42vgScmjRD6ErLfEYP
ggmKGHqswkCqGnWERtNA7tn1mg/SSM4/hNPOboQR55Qd9H7i/ynyJHvGYayf7sq8NxKMY3rdPMJL
GdTdkAbL8KmcrNp0Dx7NcTgIizDSU2MDvTt21qwp9F9ylRZh54PL/gw8w+8eZJEbzf1SOKo9iYqS
4MfS1lKPBmm7c9RI00aSpMEoKgR2uoi3etVpyBGtq/omegeCTAJW/f2IT672w7Dq9iltS0s/TK3X
OEuM8q2BEseEeKH9WKl+0qPetuTDLBAYD/t5dH6g3+Akz4Y70O2um67/7Lj9XB7M1gE8ZiCb5YZ1
p5l6WDqJKQ9m1+gzSsuJ+ant3Oy3YU0BGZcp5UPdIy9/43ZsHwQ5kvo7Iw6vD+nWl1k465nxRSWm
NrwpR8yEQ2E0o/XAnMd6cmZ3XSILU9Vfk+Om3acsrSp1Q795eRj9rq2fV0JCdsxTxyxCTF4U7mOO
K+9qPHqS07K28yePaB8clKkt7+BHO/e6XmqfAsW/I3tVihgM0zuaVJZ8bSnrnFAXCejPZVSrVsBh
bjwk4XMvW6NgqlqMgHI8lHGptp4FTY75HoeCMQ11xTOGVj1ZKuqsHlR4xv3y0Vua8fs4+JN5COqC
yYUOXme6LxNRWzelllvTbT5PzW+I6d1yaMam/IGzYdmHZeDAPO8oR0/r6Obfc2ccv9WeoTmhq1d+
yUZfgo/5kOlgzulKT2E6T/Kt1mnkgkXR5UMYoLFah2ib5MbJztosOGnMYw6BRhl+kEnCjDWbPYMa
L6+beCzoBN+WFgIn/Eg7fyyESn6Ni2/0B8Po5McJmejsgMOe/wwbq27mgyuk5b2VRoJYipUnk3Ni
up6WAE+6bKQ6mwz9szX0OaESynN7L4JFS7RIuCOkLWt2N2Bf5oC0aroNjyhsj/p6GbIgQZ5lccj8
JsvS3nl2V3v39NvGj/XInO87ksoobShYg9mjIQrD/SQLVd6SrCJHlrfZMMIkquQy3ssS3vUbz8xz
8Vg4nddGaT4GCFhihXVMtUA9doEufwDUpAfm214xR4XR22+7rBz159VD0IWrMEU/fVCV/ROdxbmM
kqkP5B2afvZ8wyByeJA0Atyw0hsANS2UuTLMZ08fn/NCgqRM5r4/BOh3YadlGTPIM1E0n5ccQZjT
Yk/rcjOn9Oaep26onjQcJpPbOenK+TjRUUrZdLVyjpmdIzbSNsaHFE2nPuyRxn4/9GW7fDKyKamO
2Eaab9ZpRKuhbjX9m9v5/RtLK0Y7tIZBN+J+accpnGhLqdAp/dULfaS+nz1p53ZMsPOmB6Nbs/St
s6jxyyo0zoeV+uJRYJuLExXxALCoKP1Id2VfRIE592hIWZV0D43DQfqMRkmJReum1HjfrkaOYEeK
CvznTBtG48Y2CvE+m1Tjnfi2fvBEsFdT5Gbu/KZL2lRiUDQvy2OnPKBog1l748HKxVqGKYfDD6tc
DXVo93pWbb50c3+qStNFVQA07RbijKk6WmZRvyUhMdqTU5uiiPJ0Bv01l6bzc7IlPhe4SlSb9C9+
CjTy2LyqBoLmqap9J0G+/MCJO//tecJ6rmoM3ENnaYpf+SCWX3rpucWhm9PBC3HIWLEpn5T9nk55
ATIVE6Qp1Nh/nwnIQ33AnVR9DYw+eT+7crhvZaP+oCMjmRpXavo4U3dzTzRyHEPkXPvPi7licqJV
2ipOVY3BrWcN3dcuMfL39JJREM3Lqjv2y2jkvJXZ/+aU9IxD/l7sJHFqbv+4PnMBxMSyuY2NCdN1
SEuZ/qb1tbKPG7XkT2iYIKtV9m6ahOMcuFmEUHL2saKj6FGUsKujQvfqLh6BfxYH5t6uehhb1/mc
AQlKUMqcPD3MRCf/oJIFxLq0Udr1C298FFAXUEkTDj7zcPTTB7tqujK0RgBRny01ikMyD9xnTokX
QJiP48AnAx74tmbewpQTwhGOG02R/1y7ZLWPFBV5erJHe/g2p63RfZbSrz8xW1y0UMtbVIgaJ+Om
XZdC8+JJdVnspxlWaagWBt+WWXU/bWey7SNXUa1/VbPsnVMiEkOcSOZ0+zj2XfNkYj/+FYXWmiC/
mCOceGF+oZ8wrpFjDROg+Jn6BXdv/r6brlW5e0AsHthLOCLC6N95xTr9j7Pz2pXbyNbwExFgDrck
O+6kLFk3xJZlMRZzfvrzUedGm000ocEMDGPGVnUVK6zwB81jZj3W9HUWx7w9Tqa7slnk74c5HA1K
3yLrvKCR8XSCSvTNJNlL0Qwcgk9IXtPMs6eqqd8RQqq8L1lcYqjhJE7hT5I0/5tbvWygHGp0oV8D
USB3tNBEv46takM7t6NJOYxSNsontTfqc4PktOFDCu2jx0y15g91X1T6CcN79jiwp/FLnYGn9LpW
tTovsp0UD5G0IuFOa6C5QJGMNDkRL5TPY9XN09loLZ7fNAxmKGERs3TA1X4QRTwoOG0NQYIsvyak
yIOqOps/8xYhpq/3w97bUihYk6U+BpPRoiy7CnpReBCKHqXKRVhCv6RQ/ga/ldNadjVg9ZaLSE74
0GhN8ph0llLtJGAbqcdCOYZDQzEcA+BVHmsAJcx40RT0GJwlSMPOHgV2RMvMZM/gbGMowIvUei2N
ohm1rbfRPReyyKSWuzhoiARC4ijPCoLmjPTLnmHlRpKDVjCHG7lsqsvrDLbQ5LCIhsq4YJxqHAKF
NDYcRPj+/pfbqAFQu0ZLCA1HWCjrzm7Rik7uisG4gCGWZlc2uvLLyJ30UQuG+mgGcvjv/QG3VnCR
wF062RCV1tlqryMTO2QOgEziyoPSt+rjkFuLh1KqefeH2tiVcIkB6aDNTZ9rDZcY+2GaVPgGXD2F
Uh1mM7YPAQ45+bkNpOaEQZadYck15LyNpYKr6v3hb5d2aU8sO5LKALa4q7xcpM2iDVsACEXxGH2N
OHhQM7C1WADLPtSqaaemS/q7kXvC3aQaqCxNp3V9ThDmzz3kQiRDIum1HM0gcOWSX+Gac60hCFsj
vudB7+t7zxS2PLtp0zSPiFHL4LKwbBCHKdTb4jI6TpTyuxP7VUUQu4b3HWmJq4cyzu61zJvKU6EV
SO5VsvOKmscce6BPCsPPrBTiW62r7Vc97KXx65BXUDtLPTe+9XKqc1FJcQqweS7Nh6YICNpkgUbH
UZeEkrpz3ZbETX0QxCQDZSwhBOi0wZU/JZgfSn256YnsldqPSjozeIs0g/0SgDuZPjSVZS8aMKK0
T2OVRe/qUp7077WijXiFZaohnQkoldBD4xDHT2y+2ib0s9KRhCs7sRqczLAeSI4CpfmAGVCRol6I
p1P2nAgFa2+gFipCc3E+0maphGR6stwGna/HGgLBdiJLyoky8pj6vRQaOBA7o5L7BEF59yXpTSQz
K2yf22Ooqkn53JtKbF5hM1TJZ8sgxYf9XaXxg4ofSnmwSh0V2UgCrYWEGfSPzzop/Ms8grH3ErPV
Oq/sEgywQi0F9Gs24Buo+Uzyu1HYffYEnNv4OBsOgn+R06bzAaM1RRwUJyxKfzT7BFA5zQH9XPbF
/DqOs/IlGETNUyzKMnxEsKHJITzRUXF1UWD5W8Uirk/g+Kp3nbNAt+IZdgBxkjou/+Co1QfVkqbe
Qw9ajRDBk2abLmBYSoe2X2T6LL0fqFV0RtJ4eek07yXNFrwMvGPtUWor1sBLi0n7lJdmhrOacEwk
Hdu0y6pnEcRV/SuZ6/wrcp6YkMeGPtkPsWKHj6YwI5QpkzLtPJA7wbWClRgfnFyytSPuQkXzKAa1
Mc6ThMY4HBFFfMHIuDKhcagG5wAQwNd+6MxrWY6qc2omJXnIuGina5sZNYTyGDXl0yDQe/Zb086+
dfGI6Mk893rkZmOqfeyM0vmHNCf5ODqV+hDSiJS8LjJE9ljaoGTdusgl55yR6j1l+oQo7pDOVnLO
ZgdtvCalUXBss4TAQQBGLnwF79XS5ajKg9tWqv2cRgkHJ8vzqHEbvD9Kz+xF8arrs8S/U2XOv3oo
ooFzg1zKgWBLph8ZhtBTWi1SZmQ2qsTwUyo/HzoZV5tHOYMsi9XRFHzVhZiFB1Av/kaMaGWemRnz
J4ey+K9+ruT5UIXZ+Cmdx7JDx2OU20MgacufmYxxekzr3vwQzu3C2JCtlkIQwsTPZZ9VBY1PQ/tJ
CjBLT9PgdB+HvFuIa7kjyQcUPasUGs9kWafA7mLKPQLrgmMBVuM/KTPLCYYLQEG314S2CDEa0wdz
kqrci6gxqq4Wz524OGVen+JGOI7XKtFcePLkhLJHCC9Q8o8BqnmDg/6rS8rV1N7sdFrhRpIWHGKc
LB1XlswqPZLRaWR3NvCHeZaMozZEHd0NDIEfOrXHKprGA5xMtS1paVtFO3zq49pe1OjV5lNSF5bq
AytAW1ExyL7oPGWdO49Z9S3EM0894dg8+kHSl7pb0cWJvBbhOCTZERg/CLQTOy+dQDddsGu3Ylfp
g+QdObeJx1IX1TtPxG1MgVYhPphUqoFy8Uq8DV8yZZDlnhLfBWI5RoJp0PhqHzp79dnbth/DANji
0aP2Tmfq7TCKlZOUVIl+ARnbJe5gNM2Lkyc5PgfpkP9HVz1/mZrcOKWRpOCZZyaliZA6gjtSoyX/
3H+Gb6MAwLNIHcsIGxCarueMiK9ILGogF4c22aMTkJ9KqtpdqftZ7ynxJd6cOZ1rI3Zwuj/yVgAA
ZO434mSjM9dmVaNaTaNdmlq134/dqJBjTOKod3b+PCiBtNMJ2JypCvkbmBYU3nVopUf2gARbpV2W
UM8tnLbw7UqLj1lQfA8cYX4jRRLUKuv+eH+itzEd4l0EdAvQHKrNOgCXkh5SIiIMF1SAMOpJjM4f
1dSmqiVPO0PdhjgMRfkKmVt4G4gDvt1alDbSJDFC7QLcYfYz0YRPLZfZS4g2xjHVaHn2prVHWN44
NiBJl2iVuj6Q/WXh/+g39ObUFN2cyJdWr6qL0wX/GpMcHu4v4sZugYbC8i1WJGiYrrKYso8K5KAz
+TIqrYnhZjeIHyhktU9tMDvVobFjY4fRuvHZ2C2LEgdoWuhRq7WMza4xHGSbEDLmBpURzbyORh4f
O8nek/O+7ZGpGnwlAJHEwRR7V0MlKGX0uEkpF8kp5sNcm+oP4FHBCU6bfq3RcPLI7+pDpqGXq2Lx
unMjbawtRHvTJjQGso3Vx9sPGEcpsr+0ay7YGneHugfCm5pJQFg6J1436P/DgQCXsoThDElPd1n5
PzaMwCU2FK08X3q8gbxyTosTzd3+Yhh9tgMCuxWFBTzA5lygNyww1/rbsWoDSxGjM+WLCApOtixZ
zWvTwxJ1FRz8/nWykdmGiZaXbpI4UuKR8o0tTNFaee7aKoXqaMl94dajk/91cslPI6tE6WVpsa+X
Qa/axuyIvS7I/xgfak2bfij9mKT+YJf6v6VC4WQn51o+5NteLO8NFuCECYvT87ozWGWw/EwrhZQB
2uLSywjZTzOCt7ZRdld91m2vg7Z6/+DejEkl3l78zqlFsstvpFX1cqC8WotrRJUy8Q18b/welD6m
rwiw8T/o1GvkdrY+3h/35rpn3KWLTi0fQIaytp2QjUIrS2CS1xkpvkNNtnRIqO6+aD0kixyc3LGn
YfSSZ2LY2XM3FwfqTnCXDMB37LgbmZORvg2NdwOjn3ZYnAKiyG969D5HEbU71Ljb7jZjaWhRyMvD
dquT2hBIREUW0TsvIr3CHcgcD6WqjMckNymYAe+tjh1q9ngnSCq+KNTEzIfK0bqvf73aCOnR2lYd
sCLACt4eM1TB4zBTpfTqBF39FKGo7ZmpbftmGvyXUmX4hCHW5KNMW++86jePDwuwKPjhzwaGCljD
24GLlP1bmnbK9lKdJ/CZ+lNbJvHO67P1SeEyaRQrlrhwXTrAXbdK5ABtRzUdm0+K3A1HNZyCR90Y
850zujmhP4ZavaaGVPbWGGgpjImSRhe9VN+SqVH//ffiwV4uX9u8xQiUDtS9ps2za0pZ4zWOyvCz
atY2hVOII3qSx4nbkmjVfmV2+ef7Y988N3yyP8de7RVVQ0ZKloP0ioh8ftByx/LMiix1eSPdmLXd
2SK/Y9g3194yIFI88MNAN7NfVnsEcX2c54r0ak9dGLmqGqKX3Kb2V6Mo0oIeCCV4t2mj2oeVRAe7
BZj7aITF/ETdTPQ7F+LWXlpYhwtKGJDYWtgm0We+vuQk13qiZAJbw46fcCiG/69rQ/fp79cargVB
mfa7jrkSuUQsZkQyZ06vk1J+zxFbOkZJQFPLrmM/U8bieH+4zbmhyoI6IFc98cTblXYiq0pmtGLo
9TjlNdL1BlcM4pUoNI0dmbSN+30RIAJXhN459kKrj4pcWQDEuU+vWq3R4QydIHo/SMV8lqNOGf3B
CmdebVARo68pdvr3e5iyJdtqoTguMKq3EwXlM41GGadXOZ7NY5pV/9FgDA+GWnbvEyvJdrbwxrpa
MBDQc0bBZSmYvh1OGTSb3m2dISrVt++olOi/qnCo/il7qdu7UTfHAkDEhQqQEQTR27FsAwWAbvGp
oxEzPuYAVS4K+eylM0D8/fV2IdiF2b1IxtwKguVQINFD4FqNoPs+U66Zj2Yo+k90E/fsyzeuVQty
1AJu5cYj8Ho7qxTUgAzuO4UOZiTvUKC3zyGwkr//Tg6Hmm6PRS50+52CIjYrW06uTVdF/0xNiwtq
JmtPfdfs2R2oGwcAFUSeWzI+E6nA1dGW4kok5D74/dJ3kVwnKa36UAxcJcdRIL3tabVIOo++Wzy6
am6ZP4KlXOsmtSZ/b+duSNEdLyYqqIaSfmoQ9KOkCgyJor/UN6iqZCF/3xqTAUZmUMTVEsJODlNn
T81hVCdwBk7kSPRyp4gNj0ye9l8F+CkBtRg0HR1SOyj+fsNQ/kDICAoZRfz1OehrpJVHgbdXqvfV
oRyziVLmbL9EzfDu/tbcWl0EGPG2okuxSDG+3S+STfWnrhwcjBuVuhbNtZM9mukJNZnCs1AO9rQu
HLHj0fd4rMv5Wr1WIPf5qOAmEepez7Gz2joQapFc9T4Rh4T1cKs0HU5JG9JRAJ+0M9ONkwEgkXKB
zosEa3Q1U1rOUyQVEs6bph4eCpoO32ZrdD7eX8+NW2VBtSIVQeq3UFTerqdQo2gOCMyuwdyjzNur
2CwMdXfS5HIv8t8aCn0m8PskOrQ5VhOSdEMywlCOr0NtFn4VhzTMY5GhwNDvVSU2kpvfPEYCflQy
7HVyI00dWm1qEF8zPZFAh7Va9U2VQiXzHEAwRzGC5aCrDf/w71fTBFZLuZQA7kYirhoUaw4Tm3Gj
RODeq4//iGB87gKr+vA/jMSrs6hQ0We9iZ0yqY5rw4ivlhQmh0QNda8CKexNSrEXZG9t/GULQhei
MnpzebZDZ1d2Oi1ukhhFUeUVr1mQyQikhdOjVYk9QvzvQuv6pC1c+EUVQWe7rF66HFtyTLic9GoN
kfFNm3L1a2Wl6Xu5NMRXoxTRJ+rUkPhj0Je9G6qB+qvAR+gjDkq57MkdHR2PeCcrfauvctqCRUcu
3UTZdQhb0R5hBPSvvdHYpY8WwWguqkmV8GvQhw/6nIPNvf+tbspI5mI1ykQAkPOXtToqb0WPlTtu
8zmOTleOgfhZkvf+KCyKmgAFdXtwwxqY4wxd9rM22M18uv8Ltu4SWvLUXKhsU9JY/v8/KjuNYY9W
TdfuOs8GoBkzVLwiDccdRMPWqcNXlWIZX44yxmoUNUjbHvhXcpVqZFjVJG5OwP8+O7hnnR11rD2H
fuX5/sy2LhXK45DqoXHdql7OZJ5NoI/ptbekH+h8K09lmkRnFQmlnbrj1jFATshcQrANP1BUm4G6
yUQq0ixL321JV161JqNPhoNT8Tg0ubUzteU+XB8Dh/KeuVz+1KhXyxlR+ecJFJjVgot64UhMnhNj
LlBKNjigcmi/aA3wXjBWwr+/qLcfEjLXIusDvAJi19qWCshLMRQFNzWeZhlyOuilFpo9HuwqqL2x
62yvEka0s3tup8ug5PFIKyNKf/MSzRURTJKE7B683s6qpP8YQIEBOg5VT4oy4wVGouGrTl/s1IVu
a5HgHGRO5kIoRkF1fTpsUHCgnLE01PF3/SZhRGW4Q4wmixuZWnwApRGewqRO42PbOvQuY1xrvgRN
UzxXgN9AwhPCql7TZ9He1ass4e/bPcBPg6LIwizl9fWRCitY0CSF5DNGYn2xqhFUBA5NceAbSp//
p5h5gfYcWMyXZmrzHwKXQ/kEOl/7Bwx7P7vUl0W2c50t++7mN6Gdg7TR77bC6noGs19IWUcwLYuu
PWt9oh/NOvxr5XI+ClEWeBBuTI73KjGw8gSRU5ScqVwJ49pLqR15ZRYvKqs6XqY7CcLW5iOFW7Sl
lqbC2g+hU0SMZwBXdIoH14PIDNl15Gw8kEwCO5S16YjCpP6g21FxuH/Wbi8w5kkyhR81+hykzW+v
5mqy6SB3KunCoMvnvK8Dv654xiQl3+PcbE2SOiCJMfKcmHiuPlwFkk30Yon1wkhcorowYi8PHAmM
aSblUBynwP5SgRF7SGbN2TMTv70/UUcjXFnIv0v2uBo9RIYen9Asvlba1HhTFqfvrdBCUbHAT1FX
02jnzbO2bjFsh6huL3A0qN9vVxYW7xRXRR9dm15LnmK1HRDQQ40G0ce8FrHf8jihmy7XeePNhV2W
yEVa4Sv2zo19WMx/igvShVP9QQ7zTnucNRuRy2iIh+dem1v7a494ZXugZpaIpxmGBrdiFwjNJ78D
tFOb6RicQJVCUmmCSXH8CA5JchwrGLIHATMBpzl94YZQqug0d2776mkA49K69RyYtcurFzyItC8i
r7Bn86vJz4ILEFUoGuhZoT8t1BsZhtYMqQLoefEhs+LE9IdR0gqIf5WIEYgHrQEOoaZmFvIu9u6o
Z71xanVtVqF1mprEpOOi8MqyqWeALpM2Aqsw+x+GRMnOH4zRmk4SppQcctQPgV80s1R4qtHWPehv
UP8orzVQg+DTQILFx6BX/Qxuk31UuzhS0LPCyZPzG+nlVUrE2B27dq6xkiuF9hnqh9w9iUUexa/G
Xn4n1wNwgi4w+wjL8EHRdsLmjU1I+0FHLZYyAHti2TN/BEJjGWJzVPKmpiVWk7ArhDdVg/6c8Lt/
4tDef7p/ujf2IJIDGKZxq6CyuGYsC6WYW/jsyTUrOlXydOdRmFaUgZgNtZ99DltK9Ha585JuXSn0
rtBbonVp3ahHdq3t8DyjVo/2luZTuwoPNDC7ExDvPQedzaFwA7a5NMGxrg91C2ASDkYWXUNnFkdu
acBnUHbAyMk7K7nx5cB/kISgTbG8DMur9MeXgwVgzSJerLud0tDcrjaTD2Ra5qkd7fYHxLM968St
Z456uEUhk1LOjZ468OR+KCr80ScBq8mVAgQyQRFxX+y8PVszw4eTQritLO2S5dr+Y2ay2Zn0SvT4
OssLlTXQEQ1Xqtal7NiTwUzjzvu99c3ov8HwXmQ4b56BMdDVCLBRfMUeqzwNY1356Kc0HzpksQ/3
t//mUDryAA7QgKXf+3ZqIa9pL+dRcjXlrn8Ia5JIpdTwNppwr/0fhkJ/ACS3uSG2lE9AqTLQXVdY
ovpBauCuVWFUw25J94KFrVktlS7EGgB10KV5O6vWhM0XlemyM0bT9qRhTM6VqgJbtRuh7eyOjRsE
GBAWZtSAEFpYJ8OxrkyZkE1uLA1mljY7dgd4TurcBJLaqQV78UwdYw+EfJuy0jNcSLGwkcla1/dW
mRWCcgLxkIDD84O2VHVIdaWy3drAWR7RaDSI3Nbs9cRdavGfQwnllJ3Ns9EfQmCbfx1KKl0LlCze
rrMl17w7vJ9XsGEWJam8kp4lZwhzt4yq7NFqoVd8CEFu1O7Um7rqoWNXfhYy2hfeFBfDHhF846Cq
CCKQmiwF3hug8qgABzHjAtTsWJgXqh+zWyfYNhpRnR5MAC/H+1t6cwGgKNAkR8gDOYrVAji8TLqC
aPoVIxCIIZMznuFOYLFQRpafArw9m1ZRHvVwDg/pPMMoTLoA+xX4pfd/ycZdqBIdg7ghNua/qx+i
9AZKAzbPZpJl3dkKjPi9I/Tgf5kvZWSaR7TNwfqtDlZNuxNsT5ZeE7sFE2IL56hXkY4izmw8LOiQ
C6y5zmvJg7zaqKj9NIrq6xTYT/fnu3HCF+nWxVUI2TxS4bc7Lwv0orAGI7mO0xj6yFZymRjp7Jlq
vFft2vzIi+UbKCoEN25uE9HEQSxSsNg6WoB4AxfN4rUuq/VPYsTypS/s5HMRd8YZ8vHjEKg9qV6u
XpqoaS73Z71x1XChoYi6yE3Z/PXtrEcVVDKMVmZtNNKZECzrH+hude9MILAnkvH6C1WHce/m3hgW
H26UL3mOFvzf6mUP25YKHRXVi5KD/Qdjb0eKp0VqfkQPSQO73li57Dal3ewZR22MbHKPg7Ba9H+I
mN5OuLTCBjoFCro6bKQjJOP84gzWeJJgRD4kTaAdyznfk8zYOEsmGnGgHblDbquB2oz/QZQzaKwU
4RGMTHYwe2oc97/lxg5GHZ6WDNUJqkdrv80grW36hMgrJLB/falKYHnpQMsHOfj7u2Hh4lAP0BWK
Y+usEgIrjPqcC7EEdeECqVfftWGy55S+gajBoYjZkJNQ6bvJ0Jskg6Wshualmtpx8Ia2kj4kig1A
ehjCGGmArjT1J7lM6vioKWWF3mKEreFjRWEn2XmZNhZ3cTGFuwUykE272jcY7QRWIONMF5AsItNR
mJ+H1DLcCErbTtVxY96L5DJ4NB6AJRBYRYdEvQuCXpIuZm7Nj7kTzBPvnKL8gMY6V1CKFzXdspyD
j3E4aqmXJ03/4rS19vP+htr+IUSLPEioZt30Ne0KDdGOG/qK5WfgF3YBeQYznxj4+RwA02+UYxOV
UKJiFSExhC5cRMnN/+7/ituVZzXQTKbaS7h8U0qfIOuUZV/i/iuXM4zMqHRHrhWvMoxd+c7lK76t
c+n0GEETLM5CbDl1dTsUQkdkyZAuKfUbbqSwSjSkBnG1cTPQE+fIaNX2VEQyVH4L9YjoKIywhslh
77pGbzwSiFExXwqjqA6ifvP2tzCck7YG7lVD3UQIVBSl+TGJpOxZhGX/L5Yd8ZnWk/5hyuoJ43FL
zIdUanRcfaFd/7WsK6nenz9mvTCKTPI8T+FVzeX8Q2RYeK0MyoQ/R1JC+JgU+2BOduY6dviubPJp
58LZ3IlUQ9HHQduT6ujqda6aUuv6KYquCSmaT/0wbb28HrQfI1ZbjZelpfM89UVwDMEtf7BayQGh
r0t/TXVkGVDRMxfdM6RF1kFCsjDHQrMLr6lhtWdhwPQAlB833c5tcxt28meTxi+4RVor629ftDCp
pQEjuEYfJRjrCbhMo+iOs4E/Uki98v3fnzGYorzIyJ/xKq+guRFIaHxZR243JDj8ZizHUz33nTul
mrMjCbh1nGE5UIsBkclRW0Ucud2HOfD/8JoY+M+ENPX80J6L7w0GJ3terZtjgckEKQjlmSjz7RGy
EiMXOZJRVzT+EP/PAEUaDX4vMhLQp79fQQNKL4VHoilyt7dD5SkAgjHCdbPP5Oh9ZGX6Z2EO/XMh
hPPt/lC30QQdUhSlf+N1zBth/iaQqjk3k/BawVQ76GUgHaG/7RGI7a1hKJdRVfrNJ1hXqTUBwwtb
p+DioLQVH61Yl9unCY54+K41lO5rXKeZ4glrpvvcl1X7Goc0BuAnBXnqRYVTGADklQkWu+Mkn8Q0
4vod9tSK3aqd5J9jzdPplsFYNF5h1XHqmVab6aeayGL2+3mictlg6PMrRi4Zf0uoloBitHhMvKLO
8H1osRFrYbAbceSpFFt+5dDGSQ0MY3wHsn4MXCpE2fhSBQXbWbbHHG1jR83JGZPass6hLVe610eR
mfOkZtqx08mADwa1mdrv23F0DuT8qMzaI1iiJ1md7c+Jko7icWqc9kLjv60OE9ZMwm9SRT9nVi7A
h2AjkJzn1NS+m5muBG6Qd2FwSMcevXULQ5TmoLRFV76UOFraj4T70zkMR9iikg7wSpMKMNHTIHVf
ajtbLPe0uv5JeutEB0ku0ye1aivIdlAgJ9eSk7Y7tLLUWQd4qF2F/VJYFW4jN+FHEiaRg/aL1dpt
0MuJ3TxXphKYTE3dLJb04pXaf5z8dRDKS4WQGXkUgrIgvt+egyCmHaxGWMJCBMweeNeN2c1CIB8z
1eZop1Cy/GGr51pZ2DUQzzkGBIurwWr07MO8jq+OGcYH+gkj5oTx7IsZ9p8Joj0XWewrVrQ38G0W
AXKGCsRSS8OrZ32xdGrRaTWCCVddTlM4s7X0dVCGxPZIstrLKOCxpm0ZmjvzvS3RUFAD40jHCtTq
DU8cMUPEYlKdKm9UNC82i3LOtfZl0O35IXH0f2lrSqd67CnEF121c3Fv9EwZfdEw5YHg8l57VzjG
rOii7eJraUS5gz1XX57wo6Iu1eH/e25qvS+uGLOokHDVWXwHZ9S9Q0CDZNLsoUyPSq2doLUM5/v3
4cYtT6ViaTRBpqDguNoFGDCKOa5lUFOFGR14Oskfk270R5piO7t767vD2uDSJQvgWVkNBZUYYY2k
jq62gBOdINjhZY74T9awaUs6xznQM97rzG9NjysY2gwwBGqPqwczSpAhhYHE2+yU6pELRLlgXC09
JmgT7lRjtoZCwpIkkuycDuwqDEAvKwJUQ/tMxwzORa7C8vta6Y9jmk877+VGhEM+DDeD8cjD1ysZ
DI4NOAUPWEToAg37MCd8HLqib2m7J+0pzgUs1/v7ZGNI2pFLPxJqFz2FVUAdFrGTd6YdXqO0jA4J
Lf9P9J/Co4OXJqW1Udo5MBubZWny0ryA43Nb2ioSbaCCIeEL66g80d34Ma+z4ju4bFzruCZdpJFw
a74/yc1B4VWSwCy4o3WgnAEHt8zRIXeMqw4hFRiH0pSTPI9N5k2h3XpjWdY73JeNUIE0hVo1OqgI
Ta+Vrs3aIawzielG5ExsOFyg37yAA2HtzG7rEy7RCDEqOSkwuLcXvhI2hdmas3TRGrTIaGhEnoZL
jy+N9XQq4kw63F/NzYk5UHoWJPGtMC6Sd1By2xHDzrQuv1t23nk2Fp47G2Xj2BHmU3mnm0ZVbH3s
JIxQ8JO0pUvW5OppmLrcKxAS9Jqi3nOZ21pAMC+0Q9mUpPSrEz6NE6pzDkPpalg8DRKED6E535Kk
wk/PAWp8f/12hnNWVZMEDLNJf5jcPXJiN4oM5YQjZesbUaYik2vtleu3VhIwGo+jQfHfWqOYEBFA
KjYYcbvR58FVla64RuGoe10vte/uT21rKEDJ2AJDBiAvVd9uxamExqHUuoPYWbrMpSjPejmyil3U
7+zC3xrCqziHo4w6M1glduK6+NTUnC08QawL+yM/m+PQdIAKkuFi07x/GuWAuG5Iayc9IN2Q/Kz1
rh7cgdIzQKVu4kTq2mTP5zbXJuFmJM/mRzl25vaThfpje9CTEGynSvunQu1tlo13EYaoJztPja8J
KisDlh158hBlufnRKmbjK3IrxO6mOWfaM0U5KzjyzBc/ywzNNQSs7PYpIBcKf9gEnpML76PEUnwE
WOaN6NbFvgWGXXZR77Mdt9SByLtI+bX2j2buW/kQgRn+Hnd1O+GJNcj6xa5zefCCWO6/pWoydCeI
5cYX6nE8UmQoGVbMUUQmJCmoBfYWIploYFrJL0HpnM7R/e++EXNShuA/S/7KQ7Lsiz9at7NpJmaM
euclQgEc/Y008CfUJg5Lg4jkg6RZAiTyX4Zq186TubHjKLqigAQtWSHoXZ3dRiGAkiuFyygw0Prj
n/CzCNsLvBXGD/cnuVVvWWAEhLgo197SoNtSasGZadJFQiLsPJHbQhHDD5T4mh0oZfg483gNXh2Z
+gt6ha+dklV/XZSA7b1oeFtUXQD+L5fzHyuNNKzojBxIokDQwjOB8XpBbc2fkIGbd27g23se1PgS
GtAMIYFfL60Qem6FJq1qZCe0M9GtdM7Sqvt1f1W3RrEX3fzfXOubKosxg+Epc8L3EWHWx2Ia9Isu
IXays0NvTYhA6VGmgp3PY0zQuAp0WnS50w6cFWg9u3uPvHr/mvbjjHx+juePB8SaEjo+7+0L2Wz7
OYvC+YQEYXaIZ8V8hbwa/5sMtQNYWY4+Tc0onwe28+f7i/EbvfH2UqPMSssJKTaC25v6JuWaTLXz
Ibr2c9hcC2o1GBt3kfjVS3Z4Jq3IdaRMUvtxysOevFfMn8ScDocS2Rjf6C352Fud+dJH5ny5/9Nu
D9rSrTGRFVpiDPRB3m68qJtj5Iy18EqvoT9luqjPRtAaXm4qeya7W0PBGgDyiwQXDJdVhcqWbNpg
WRtdWwm1HTnr0lOCghT6Amm8sy30je0HHB0mBs8IWM51gz8nLAARRzwaQvp+7SmhCregzJieAq0b
Xk0jakuvI3kN3coIuhfgL33vgvZpX03KGu1jG8rTadSbXgcSRrXHH2dH/VEC8TJeIhuyDM5W0zwe
o1BGMjWUiipF6UdrEBkV8Ve7FkPkarR5z5M6JpmPSauylF6K8btjAMb10XTr3pULFtvXzLmk/iMp
lfCEGNPIU0KjxGQ+l7XXlh4M5d+sMGq35w35hcxRZKNAZIYmDYkpqTy1H+2AanQRf6yi2dnD72x8
tgVSSYZNNXoREX+7QyQ6XmmDBu5VIJbg4Y6dH1Rg2+9RN9+D7iybbXVMlia8QpGBi//GCaJzMnSf
HNK/OU++K50WnZD+aT1baLWv2o38zoEN4QuYfYswzeTfPwq36QR8QAoOtPsQ3qeB+XaiCogDu8so
DNdaKvuiRhgbGnLlhY4TPKnwQoA1VsnObbw1ZcwRMXcnref2Xx2KcLDwAtQz0gk5sQ81/ZdLazYL
lq4bgg95gF+oCzErOEVlQV2h6mogwvfnffOBydc4lqDpALgZ5N1v5104+agY86xdjKBoD8qQI789
oMjsUGLYWeKNoRiJbupCVeRtWM2WANOMgwzxHSU3Avo8Q5edeHvM6ZB2qvPXSG4qoUQti7Ah6APA
HW8nRpcWWLlkq5e5VxrcNXXzaW51Y+cL3mwbRlnsurhkLIKkdc0ioYBdZVUoEyTJ8VNtUH2PVWE+
GhPO670sl96kZcrr/W92c78tgy6lBNrSG0BPqlKBpceyfIFuIB4avUovhdPtpaBbU4NUw8lHjJK3
fPW5bNjqqg4H5YLfqv2i4giBHnnbvEvTUP9UVY4cuFNEer6zIbeGpWpNysYOIW9bv+motMRz3MkX
RSvl91Kc8PxlRnzs0QvXPSXFyREhpaSvdsa9jQSZLJWE/y+z0t1Y3QBsJFXvwUhd0gq9EneUa0Ts
s9qev9Kfx36kGmoj8BvUuo5lPJJkKK0Qfpo31h447Pag8EvoAGNlQEv0RlFJarHqVESFWNc0p8cA
7d+LKjfGQaE7eLy/lTaG4tqj78pIS7i9fI0/Qs/cattY6Kin6lX5HMR2+5wqLfdfLqmH+yPdblrA
Rsh+YlYDFeFGzkJp2qZogEVdVCSUK18KDKTDjUIoOydyaxwKGTieMq0FuvF2RuoYZbEAJnYxxqR4
xBYx96delXfuspvkiA4Yum3a/7F3Hs2RW2ua/isK7aGGNxOtuwDSMGlRRlUqbRBUGXh/YH/9PKB0
+zKRGcSo1xPSpoLFOgCO+8xrsISiuoB41/ko4cAXMipdPpkjmjkYj+JEehinJFEPdlJXvWeILvlz
QmwU1f22SLc254vz1NltyQOoIJO5LzkHLtYIPpZ6RyCvIICFYqvb0nzB6DMtkEc0FZFVriFPg+zi
3qe+p/fqmAhkavpXMk7nd8estK9yOg6/B5CsAfqB/H3saqFa3hgtzckBofc/Um1Q+2dKC0hvNjgd
ELOCnThpZRY+aWjHPaeRbXyp1Diqd9C2pdazWqv7ozGS+U5rUyGRCWOHuatA3G+5Rl2UW3j7RT8O
VDH79QJMZyR22aZg204aMAlkSUdanVKIRD6qhB6WvN0/rLxTjga7RWjBpC9OOauzAeSrWtgmPsZd
HzVojGNqoEtZ5Ul5VJ3e3ieGytJ5PbMvVuS4qIENRTOAQ+d8aZGe5PakNSPnUII4eov26WMmWaP6
OKfUPD2nGcWdXk5AH6Qwjr5gNDV0t9jskpsL3AFULxnKpvw90YPJeqxxS/MayN/PYwC1/FtjZM69
PAi6w7QaI9NEU3MwKIf0MPJRSgqN6KmNRgNDgabqSm9cELpemJlBeFMQQ3yZJ2eGC0ENUhzGTKbO
qlZ1M+6k1sxaT5owpnVBK+M+L0OFCG+6UR4/G5IaYSiWA5V2RW7b4S5Khqrwh2FoD8Yo+ulRD3I0
HlsKxc6NPjix5tdqmHCdhn1qeSr6XdUJ9dM4PJZIR5o3WJhMYP9tSjS/vT0D6xuICeAeUFhicN0u
naTl0sok9kF3iu3KPikSudpRC4Iuu+sxJuhvEGRVf3fKaAy3TNMv7qCFucShD1OLIxnw1eryA3ql
6pJk9ifNbsLUs6MKTGY0lOEfcplavReBP5JuTUF/6qQISfnE7qQ/mmczRoL/+CsQqLG1FigY8emy
BV/dDFaXDCJBmPjUtkG/KxUZnxAlMb86OiIMZpVXnm614cbh/fKCq8VP4raUYsDVg4tebTRgB5QJ
qrI7DdBsetQLTedJQVmiJmUcSJESfUQoN5qCUn7IxxCPyTqshbmTkqrFzkQJk60iwzLi+RMt/Tb0
KsE0Iuax3voRskQxta/ppBel8xR2UnKy5UHbzXWbboQg66trkVuRX1qtS3+P3sb5J88WLTNTGWbU
sbvkRhd5dlvhTHR8e2KvjYJ7G5BrRHNoJi5X26uJzVNnDiS1l09z1uW7aE4xZm+yLSvOK0uZcrH2
guzj412wgwyg3YOdckTH0KmXPqVMlcFu91bdKTs1XYjuIILLuL5zpNp8VIpiq116uY95goU/rVBX
c6Aonb9oObRYmuiTfOqGLLiJ2za+qfEqP8RWYJ1SrZm80gznjcDgonm8TCIdB3YwtVP7wjUOqTfE
0QZKNZBisC5RAwuSmzT2dXToilE+9VVa68g5o4SrqFNLYq/L9R1WRJGgZgBUOrJCyaK6OyBz8vbM
v+ApV2uZ2vrSqIP1A1dstbuy0KERGYn5lCmZelcmg7nobNv1n9YM5g2/jz4fyTXRtN61BnrOlEec
uTjJfaNHHkCTsPAwzBKzO1VDEbut1ebqTSOILjxJQLxxTakyG08T5CVeEA3mZ01rzdFtKvhju06t
W99Ef3D0ZPwtvsBQbCu6dHWPtjSix88Du/8JxbqkcYMlfHEbUeeFK4fy8ANQTIxMrLCS2DUESspu
hgWhr9MT/yJ3yK/t3/5W6wBvmUaqsVTHmKbL0qJuVkHsiHY+NYYSPMpGYd3nSQgmR59T51uBYdEP
GJFdc7DKxvz49thXTkH6mWiWODRBKEuso0tIGmrL/plPQCPjcm9NqvEjDY1ec5Evs8bFhyZ4qpMu
ybyWw7HYLUHD50yMIEEUXSAk/PYDLQfPat2AmdfpNiwBELnZ+U6S8FzUHSHkU5WXZXyowynp3boA
3a1otKFcEaXIZiuY4eS7SUfxy+1YRBtZ75WDmG42ATeHFzWi9dUwAnIMg6kZTlXZJLg9yNNeltLg
A4FftXFEXjk5qB8Sf4EGJjhetz5QXQgI7ufxNMuT81SLFBX+vK68Iazk24KTf5en/9bb+q+v4/8J
v5f+X9+z/dd/8+evZTU1MTtt9cd/PcRfcQwpf4j/Xn7tf/7a+S/966n/3oiu+f7Tw3PV/sSx8e1Z
xGWx/p2zf4KR/n6S3bN4PvvDvhCxmN5135vp/fe2y8TLcDzz8jf/X3/40/eXf+XjVH3/9eevZVeI
5V8Leayf//7R6duvPwOqebXyln//7x8+Puf83scmLuJvz99+ei6+/fSx/PM5LC9++/tzK379WTLl
X4CnLm7eeJQDPjCIT4bvf/1I+YUd8iLMyC5aSPY//1SUjYh+/VlRfnmB8i/inHSYQD///BNCwS8/
kn8BaMTqphr3l7Xwz//+Dmdz95+5/Knocr+k1tj++jNDvNoxpJ5sXHAC/EPcPIvE7vmOgXkZjnVo
OF400Mbre2jRwzhuMVRfajD/2ZiUKsEsAgGXF/AiV/m6N9sMsSKZi+WJFCTBR1zRonGftT3lYnto
oi9pRDTpTjEX7A6jy1HZz32cypjQjePThLAwfvbwnWTXrOS+3ZtzabaHKe4SytemiD1c0tTxvtL0
7onq55TtZ9se/9TzQNwOkialx5C2yqe51SMYJoUmG7u+VqfKazOl/TIbVeM3kx7iM2POgcWZPmnv
sphrwO2yrqG0C4u9cQ2YbbnXyiGmxEEm7O6UWHXvJwiQZG7TV+Njb9cOdq916kjHEfXRBjkgvbjP
ixDDt6QougxiTRCZrqPzep48OPOPwRrqEEn8sHxKpSj+FCNSkIDTNLtPtZqh3d/oRUwdH8H7+y6z
Eu3EXayf1CTFmnyIl64vjLh5T1MfGCKK/kj2okdvG4jLRD08cpwRAFXyNm6v6AUdG3uWdiWCP4+R
hlsY5SIjelfpdB3cdM6Cg1YUNW5Cox4AnhOZjV9DndJFXhpjjxJWW3+moQ3HITdH+9urTfT34nxj
MYICgmBIDZRyCN0XY32cpTm+R9bUYHc5t85NO86q62jRFqZqFfGxGJdhUPFZSDlIpa3551MR2MLp
WslDSH44pbH1vu2hsJW4Ud3ZWtV6cRAEd0pSdh7bNrnH3TbeKGed1wX+egToZqjHEX/Ra1rFtmEC
zNYB2e1ZVGIfsrHRiPti1Z31qNp3sanu3v6y53fSX+NRBeLF2YocKqvxhK6NqS4nklflIwnRbIhd
JlqIKoWlbNxJL3n/2V7nROPuRZmAfsyCTTw/UuoqCuLWRiIbMZRYOtYo3P6OvQfQB8BsguBRw05u
cbECcGUarV+Gsvwd60s8IbQs0e5R5IxsbwTN+ESvaqQZNjvCATGBBp8YBK2WABpIvKvYPrY3mXQk
Rowg7yq1Td/RKbYeErNs/soy//+l9+rSW6h3//Xvu+TizvtQwjcui59Obcat176+75Zf/Ou6o8r1
CzrHUHYWtDGh+78vOyB3v9BS5VJDNJAFv1yDf991kvELrQ8CNn6DpjMox/+56yRF/YVbjguD6j6V
X/ok/+SyW+U8NnxWMp0lTiXjWQqSq7JFU2SwU6w89vNOV29bVDEOZqNMuyQxw51B/eBWabHlSURL
w9eaDTDD8XhIk1Jzc7PrjtylzgZSTzmP4f56JlIdShhQ6+gCrxBZgGVHga9T4oNPtn6H9Krobm6M
2UcKmMF3wDQtdrqomxgQTyKav1b4DmWXSHZHY5h7txCKdoR7rnxMMF1tQO/EHN/TmEQlDdli+Ppq
zq8c0S/J6H9291+Pu0BeIKERbxLnnu9ubWmEpeoU+5ksHHlX9kP1cbGh49TMLMm3p6giHZsq51TE
ef9+nIwyhLZl/mmkvfooj4r6W1/Z40dj1GaD8lzWfEeiOzhK0E7fTaqT/lCDPv5q6NH829Sm1YdU
Hd9jeih9evtFzgOff78H5yHp5aKRu5yYr6oLeHY1sh41sW+qA5WSkEuXKo+ycc6fn7svo7BoVeoh
iIDw/zq8oqoR12jc+HkjYe6kK4NXjXV91yTxFs70/Er5eyiKv3QQgabRUjh/oT5FVdg2eSEp7n6g
LwPNI1AfaNijZeMYv7399a6919IjgckDLIU29PlgQ42QV4dnqR9VloYnkBD7okjsByVvx41S25WJ
Iv6l54pkEYmmvtoflJ9ok8xN4idFFGOoqg37GbmYjQvy6iicDCjzATwCNHv+QhPt+ng05cSHGpEc
+BsNboDSlo7E5Sh0lJYDiMsRJMs68oB+NQQYZiWoFGOqXXd1dwjsZOuyXwU4y1IAwUI1FFA86CgK
tecvAzs8josoZSnMprwr1Dy6wSiWEvUou1aY8wFrFXHtCTW5eSwnV8vKcYMye16W+OsRCK3oDYLL
W6js548AdiixzD5N/CFSf3QQgo+aCpQ8isJhp9M29XqsvXaitLZ23JVPjFgehVmDTwz7evn5q31t
Z1nQA2NK/IZO066LcFRKS4jIb6//y80GBIE+5GKwCArZWi0XW2CVp6px4sv4BXhGbzyrU/FZyood
lk0bBe5rn5ILE2wj9X6qCqvYrU+wAW31KvFFkyl7NK6N/VzIkouHeLTT8A27n3WdMlOOoOvbb3nl
bsINiOSQ0wTsADN5/jH7CLuhIWgz3x7/SNv+QZ9ID6ma4Fh36nLpY5IVHs6xBGvBDlW1fT5/AOzz
TEMa41B8yFIUMrpvbz/U5QRD3FvyaZVIgVhj9elNCpSqUc6R72RS/AlXEud9YgRb4hOr0taygE1Q
hyjm0KBlqteJcaAJ1QY5nCw3WrqLNSeF426Km8FRlnwzsm6sUUq+mE1X7lH7dG6SJmgPlb4JN7qc
/qXNsixpgivW9fqoVfTGDvok8aNISW+qShNEJTLpcy5HXoAn28EAh/BeRYfVe/tLXy5yRkYIkren
OIFVyPns59oi5TKy8MYIc1TscfVdbJb93skd44l2g7yROSxvch5aoHpBbAHZhc9+gbtRlXaAvM2b
xr2IP87aAK+9HTH5Q2JbMySXBKdIsDyr85OUxYeoCLCMevuVr007sShM/yU3ozC+ukWrKdYmGhqJ
b1WKc6eJ1tnTOVfdqmvRauvT4tQFjfiQjCiklXQlPbuPJw8H52ojLlw1zpcFiN4onQmirOX8XGNG
u0qZaDfmwo9jwWURlZUl3DKBR7bvSFcbzPoW6+HBKcM7SWpge1N+cOtmKCuv1HPk/TCa7H09yIpg
XwZ4irpFl8h4SoemWt3Y7Wj2eKxrseOmIrDvG1GoX8oCQ5ZwCh3bzaFn/m71+vienojd4djdTN/l
cY5/1BgLfxy6djJdO6yaHxVtoC1i3eXaIyZe9iD/sdnXmmaUtEM9p1rrl1KPrGdGqNkqQeBFBlp6
Ux1rH96e+MuAhqtfpokKAhaigrrKDDSrt82kHltfa+oKlRfNIIi1EIQvZePw9lCXBxhDcXCBMqEk
yPyebyulq1DPkJXWj7mKb6VUC3ZWIpv/m1GACHJqLIDt9T2IkGtsjziz+9TjWCtj9VnS0y2zqquv
Ar0abQZyDmLp81eJkKMwFzNXv5vU8rCoxLp03bfaQVdGQW6EMgmqsHSE1uEM3o2VaiRC+HqoUsnv
gz/TSNu60a8NQg8OfVf0PYBQrG5ZexJUwau48zO1a/di7L/3U7eFUr3M9RYFb7YzxSeOOHMVywpu
d0dYU+cnIFVOIaYRNxISpyfSz3APuDH35sHcwqtee7MluV6gcVwfS07+OiIyrdrQrEljUFmUXgoh
Yp/b2RbS5coGIuZHZoIdZCD4vlrVeaE0hjM2jZ/GPRrJdSLtJD4AWapR7N7eQFfSeGg+VPFQEFho
F+bqStTyFp9UoEx+UiL3EMuZte8oGh8qHLoeAlU496oejZ6UGLVXxmq9H8Ja+4CxaLI3e2v8TR2E
tqGHceUjI50AaJ6oZGnJrJaPafQg96NC+MU8O0c0Vb8HuMjuN178ykdeYLDcx4t5F42/86kUlQ4v
qDGEn5ZJ+EmaIMG5OIXCJkyb4RiVxUhEMBcwb3pZqaEzDojF49pjqG7YDziMmT3wtsNkF5/jTlI5
47Cr35LkuPaQOOUtBuRMEOjI84eM85qaQFF1vnDMcVfOQ+SFqgNW2G63wNDXVgKRwn/GWq0Ey6rU
nPJB5ytNZB+o24dPeoQnbhlF2kke9ehQ9opxXxmO9GThJO+Cg7IRJwmSG+ycR8+aI2tjktTl0DsP
Y2Dzkayi1MAVTnZ8/v5AvnGNUIzBr0qpuk/ytna1prK63RD0w1dTiY0a4FHRJp5US7Z5cPSi8akA
VTLy1YIC6WSEebubANWEXmRFAKWicGpUXGM7YXnCzEpnD+a7PUTAlQbXKDIFfYdeqnyzlNFkeHvR
acvOXb/PgkwGomCRCrx4rbzOqIp5DENwu36MePE+jZrkgGWn4uEaY7sWlh/UxpLviUXxCT3u/nZp
uuAF0g2qm2Rms5+KLDzMndXumsqm/DsBcixxf/5Y0rj4NhS5vcPl2PCiljeNDeNHJDrdt/U+PJRx
ouKyMxanIRmcox3jmgZXpj1JoB73o5VMu95pho2r83IBc1yiWYyiwMKtXyd3lWx1pM/y4MsSTYJI
OM1n0wSvmMpa8u7tj3t5bMBW4JuCoiLFIiA4Xyv12PW6OVuDj1q/doza7Hud9srN/2KQF/8SKK3g
sFcbUtJq0XA0jT41tmGHmwmeYtAa/3FKTKWLAuiCSKaLo68iqEmk5UycMPp90n7H3+Y2sYaDLGrZ
7UW9JY15bYp0gjWSs8U3RV59t2DQjTQvg9FXpyZz67mfDggYU/2U0Id9++utyFtLII6yALpfICwW
Z+I1ZdaJpySYjHTyGwgvnoPb86mOU/Wg1pm66wupvnWmtH1W6NoIj+kz7+wBbRMk4kvou/mQO7iO
J43mUPgIc/UorHT4kWi2vOUYdWUxoUWBRj3pIr++zl2GdlHR5RL2tWmoPLlzIm/RhN84D66kSNQE
yI018G+EMuuaZp2rkpUrfA/ELnGaN1psdV0FYcLCHcwGnlFjyc0NDU2Yl3rbKs9hl4bhAVRO+yHo
wknZCAeWS+/8fFqIKZDBKTVx+a4LhNjZaI0WV7M/zLHyPEtzyPK2Er+wmnaXjbiZbiyIZXG9NeBq
pcf00WpQFrOP+GvwNM1Odmx0jJCyzAxvaWIDSe2q4PdCnuQPIkPHph/Hf0ZTe1mUBFnUuADf0Md4
0V1/dShHoWUiJD/Ofm2p9XHOoBEXMHZ3hRbqG+97Za8tVMylXglLhKPx/Izq5iBO43yY/cCcKYI4
te1pXT8c9KFtN4ZaWS38/VpsMdSDyf+pA5yPlcUIOZmDMVNwsnFWB+y800M9vEvTxr6Rol6n+AAr
McLueD87AbJAuEZ4CFdVH4PFj/vtmb4sSLCybCIu6sJI6KzFxaSqsYsp7WZ/4nRwW6U3fitzXN1j
u2hv09RuQc2JCWyR9hWVXGkjpLz23aFhLsof9Kgvgj2lSw1UsuTZV+fsdxGa1m7My0+4nDcbG+gl
Nl8v6Ncjrb76lJTo2Q+S4ufmlD0EcuIoB0VtqwSLTSGeZt2MEiTqM/SMBq1V/D5sVKoQVW4eZ2GP
jqtRgPsYIhZluxOstd51+kbsKNw75UEq1OYrpDwZzdqsVuR7dqhquujpJPdFXWqOR8c4rDfe6fLU
RjqVD794zJKXQDA6X0mGFY2FYkia39hpfQjiSjo6UZv7kR4q0g69s8nZOTLoJ1cb1fKdQzPw85SW
cu9WtR2kOK2jSGbFjvUDGU9J5iYbpA+p1Cuf3l5j60Mb4ie0f9Qm0JngdpGXVfBqI8exbU5zUrZ+
oEgG3EttPg5Ou0k15V95PcOLlTJtB5BEjAd9fHVkgZ9MNSFQkdWBy9w02DkdTHvqv7z9LuuTmFHI
MBcuG9sFVb7VKIVT9dXQNoM/DmK6D8ln3WpMnd+kuLBwCpeTD2+P99JFeP1agIoImmicEmrT6LBX
A1aZsghMZLKPaq/1VaQE9m6tgEt1u7zvQw+JSEr/JWE2RBcq3MIN8fLGtIrg/1sLgVL3mjZsArfv
o/gziN9W2WHw6mC1o7TYAc5GF2fkDAUWBZaIzCcsSjKijNqM/2j57dItNEkgv1107Z9No4QPbVdZ
d9EgIUdZRgYsAnNG0cYzi4DCWqw0bewBC0TKOGljQf8T1ioGMY3R05KuYCdEwwJnXVQHADsYkVHu
IkOrHmIJ/xlMuMfq69uf8EVf5PwTYvpIH4+cBfgomeX5+us6LCaLou18J0YIApyzOt84gy0/6vVX
KdKk35Bcnr7MemKe7CKuXdnssnJHuyIpsb1IHMyV5+pbodCcAz/USfkOcxMNQFRaSp+n3oLTOA2W
fBs1U1vdY1c6n+JgaV9DchR/RpFd1UfLEs4N08vM5IMTYUBhNh+jzKa7EGYIi3ZzAxgsAT2rPXSJ
hsJtgPbALc43WgEAbJIpRE4pKCmcgcJ632m9/qnDK6ZBmzqRjniqh7ZbOVlR781EHR6iudZKFPGm
9lM1J8qMfh1FEo/yu5V6MJQ6xDvsznhHA7By0J9T0PcyBBbSyMtjQT+IAlCUM80CgJTVzHfSkGTq
LQZj4jc1xQ/Zw9ISf6awqZPozjbz4EEK5/5diYWIhfaa/AcrrAPRjBlr4xZZIMveZNU4UpDtDbaX
ailGEYY6kK9WdVieCrUvP8ZpWsfeOIwo0OdOlY77PCwMxR316pgX+RTddIsXm9sUQfNJ1Ulh3K6M
JsPNZ+33wFRG0NCygY3x2wtofX4tQlhwrin+kS6hS746v9opj9WuUjtf7kx4uQXFxoqm5EZKdmUU
Cmb0ZUlfoLG9MOlfnZJVlhtqWRTE4LqdgiBKpX2WGluJ30XjlJdhGGRtKSoR6ryEJ6+GgVmcd4HU
TX7WttWNbIpFwRU8baLNw3GyxmejVEa4P5qMqgyZduuk7UaytiRjq/0I8h2taM5PSN5rSHWkVsEk
DUFH41RRdpANvjYg9V0KxIWXhUZ+UyfWwXKm729P40Wrb3l1TgJyB4JoIstVDFCK3tIkNB19ve1C
4UWj1H7O+QwY9UiO86MQVf/DIQhJMS2ezcfKVPIDcveOb0qS7g159kkpBgQiOmLD/aRMjQDaGca9
K4SabfRGlme5+EY0pDi3yAHBV5yfWW3Ry3PS6b0/9j0d7UKVT4maZHtdoIwxVg5Kaa21ZZ10bQmi
uvxyX9MOXPO0QdaPEO/N3u8GLCwHlB7RbHS29OzWISfTQBUR5Poie6ISCJ+/WqGgNIuNyuAPthTf
yD2AQM+O5x5MEOHUF1Hk6CoUGNv/EHEX115QB9NWxefK52WP0XAEjAT5Zl3/SPoug0cpkcnjnnuj
jE58DCc1fmdAsnKyJviYC0v9uLH+lntmNaeQYIFm6fQq1At+vwyDKuhDZfJjGV5dJlzit0cSx48q
Hfyplj3uvmcckHapLXwUR46wkLxMS3Ybz3FlmnkO+uxIf730mM8nQNSN4MwNyXZGMZ7sSNXvIBvo
tzkSpxjwTRqKSVHgqpVSoTWqNF5hTBa9IgktU+C0+7xQFQ+Yzmbtd4llVh+IHJeFt5xN5LurUmfW
GGjVpzyY3XejC1nnhw2k2q+TuLxpVU7F2hCYuvRh+pwlOD/NZWB4oiB0ffsLXVkd7AKDHhYTxUm+
Oijwbq1LaUm3wwFMsTwW3dPYR0ilGCMqFMht4I04bZFNV4wgckGC1+VEhGbCrmeLnE+LaWRJpVUT
yRBooCOUu+BgVml7HGYpOAEPK3DqCT/UStahOqXLeIJkfAz6BDs9EvY78ivr2KG3Sus+re/RiJ1Q
hQrFHcAi6dB0s3XCOUt8nZx4OCHqqbpodmY7Fcj0bS/rn6ZZi/YcyOQMzLzLfSzdqSIYvH4ehn1c
FBAvEB5w2U40V0S6p5WY7ZQCMTA97osNSNQ6zn75GEtXGHUFXJjXuU2rW0HSZ8rsY4zW7u0+i12n
QuYyyp3RS9RJ37iT1pnoMh58AyQWYGXRglsdSjW+zmHaBSw9tRt8hJWbXZZGYp9gX3d8e3Vd2X4E
olSbMYNkob8U/F/dwFKoc//OqeynwM9uhjnSjz28u41dfm0U6tm0lRH4QMZ+FbRAlQDdbfSy3xoE
s2rRWze9zD56+10uqhnLd4Ng9wKGpc36Ukl79TLFrBGxt5HiBxn3KyiZJd7TiKff9WaRfgnHsf9s
OFEkbgPe9H0Z4m7j1Zlh1QcJuHbtZWUjbfUgr737SxmYdqBBe2b5+auHqgI1Bj7qIFPj4OZIcjt5
MWftViXn8phYeo6EMNTlEPteF6hKA72mmKvZT4052Zc9Tj27UM5jw80wl/mklUn0meLt1O2CMKz9
pNc6sjPA+MTecxv/QfNQj2+MLi/+NO2ofdTGzGpdyxwUx9N1KbQ3jrXLz8Lz4iGDUDLnGr2r88+S
9A7ltMmguCFPXKuBYe+Uqd9yIb7cudT7QeQpi+rD4sh1PgopPi6CXan6lsnhgXZQRJ6lifu5zaKb
ZJiHLQfPqwNSE15ucjAk6/3EVRfOUzurvhnY0c6OIXwAYFL2A1mlN8aZs9tY85cBDG/4asDV8qI6
oBR1p6k+0obo5MfJztbm21i37ikWxwdlKO0btB8DzNuH4IDxjn6kVJPuuq6s31MJKXZhMUy3ZVs/
j9gY72s6FacChdHDaHhvP+vlscaj2lT4gHvgcr2O9gvdSEC28Kit1MU7rlfhVoAloX+IdGOoq9Pw
aqhVlg0F155HGgS+o+diR6tgkR7XFdccpugg5clWGHltNbO7YY+BNJApjJ+vs1CfEvKyXPW1WA9P
YQzNNZ6QjXz7A17b4+zsRQITNItprlZzUE3lOKQqi8uoTa8KassvzBTqKTEJIiO9tQdB5nx+e9DL
BIl2DLsHShlRKgC181crZKV3cjvVfDFrpjeI7AeW5PZHetzmfStX5OROPz8HsWRtnBDX5nB5WaRu
Xjp2q4qiZqrQW5VE80ejim84tSfUHsv5Uc8zhM0mdYundG08e7F+htfPIl1XBrvKMDo1HDVfEhmF
V8wZHiynqbw80qddSS14I6u6sh1YLuQcCJqC7F5DoKh2x9PY5bNPkkMQl0wIjnba9wSl042RrqxO
sIygk/EAZbx1nRBJ+nGIjWaGO1fLxyKyHsC+bgHorrwOAGAkvFCXXiDIq+kqtFFHzI8gqeuy+oaY
DDNTld5MUDbhxvtcmSm6MOCsSRvoSmqr3eY4udJIlTQzU7b6JMZSe0hTMz9k3aQcqQJuSYZdHQ9I
KMkvAYx18WpRUKIX1Mg+euf6wSJh+1xn3R9Q3lO0V8YtU/ArZRHYzDR2gYIiinRR45nQQ6qM2JR9
6JfzsR2c5p0WobZSB4F8YLdGh9CuFRf7hP5giKa4bYdUOr297a9MJ88AcQfRdTjVF4e1Irop5wr3
bWr5h7gvO7qNiXZEl3DLWufK8iRyQ0+ApGARt1ldYXEVCtMEbev3sRrcYT6XUMpr5I1z7KJDsZg7
0r4jF0RAhC72ctC9CsTKurTzfok4JsuuvmpSx4WsIWdlFAHcJDmL7nC3Gm5VjGA8TYflag5COmiV
qR5xf8pPmRZ/lypNuRmmqjgU6bClg/dS0jhPOZd6x8K/WrAJF2Gy3ST21Mq57KNRndyEyJTeG0PS
L1TFLyN05SNAsPg2g9KPqm9xb02VcaxGSsBFlRifpQm0uGhsIBRog+7hmaZ7qWianShwAx02As5r
64NZQx+Mpg+dw1V6bBd1OlHil31L2M1Rqrr8fW/pS3oebFGHrtxAsLXlRdOJ4/KCAqXOemBmRqj4
0F7of9N2eBibrHgUZtICBXaUha8lc0Oo4ts/3wTcCCjdoUkOTnoVRgyx2kZJPysQO0RAF3T+ozUG
4yZLlC2F64su/7I6uWaX1gBeLcqasW0HYk6ZfdWf7eqxpAlwVFC8+5OrofiQaZnpUiPCwYcWzB/K
WKq/GW023WhWvNEEvRJicM6R6soqQheAQM83yRjFcTk3veqHajO4HHePxWCbu45KyW5ObCBHofLh
7Y/8cnyulj1dda4MZIFR+JaXZ3q1MSsLC+UxMDS/UuJm4VlE2b0+Qq1yaVxmaD8N6S1uE/DcbDx7
VejWjWEdyiFDasQwp9QvauMHncUm2qn0U/bOJDufTUcy/5QINKUDwinlQtKuAEJ1Vlr8SJIBN73c
bqsUse42T91GsrRkb1sS9GtI5ervSpdPj8hKD8d5EpL5oBttdAv9HIcvlnntpXae3wXpYNKMnZNa
0J8wqnYXl4E+e5U09HdQkpA3M+cWkehKjjIUMJRwRn9NkeoJPTXFfNICumYPioWNLw0Q+A/An5H+
9Uyja0c8xYJRQk1QVo+YIRV3slQUX/GINk20v2LpqVVNQGpyXZXHmZph6dXCLj9r0iCruyKAdu7h
FNd/rmb0URC0SL4FRlNWJ9GFxlLta5zKxUiNboxwyuRoBcGmW8u1RQ1YSOGhqJxAJ10duTM9KEdN
Ws0HmfOEy6Zy38Kg/20uxu4HAjzDrYC4uLNo930p5EAaAcFX7aMyl9nN22vsyhWzqMcCNIfDArNn
FTEMSHdLajBolFiL8EQLEfahZYfHfzzKsoURaVwYtCg1nS/kwmrVIJECzc/q2D4EqpnudcN8/oeD
LEx9rFAUzCZAf61TjdFUy1EWwvRjgUFxrZvODsufrTv54nhnFIzmQOXB3V+8Qs5fpVMiHVV9xfLH
xMxcKwnVxyXJQShJ3zr6Lo73xe+Yfjn/E3YTQZ4PNQyo14k4lfwStQUUIKr3qTwJN0sLCQ06VWDm
Ho07G2+qjXTqysAL2IwEg6MXWuoqYkWPcFbKQZN8XF/jd1az+PjVeYcIeP7NliPDRfNB7NBl3lqN
f5UBzo48kO8kweSKKAkBRVgdeTXA0xn/wvSd3VokqVR1okNbztkDMgnYN9H/whquVJr+gTZgcmO0
RrVH8g3ccQ7JVEf4iD2dS86TLhzna14m1qd47uqnHjcm3XOCtiw/UlhBJK5K0V84KOGAggfhT7mv
izkPSB6jut03mor6XtuO5W2NInjtWhWAmx3Hq/WUKpboXKczy9qTstZCLRCBi5tmrsLKDdV59NE3
CeNdn2bxO1Ny+ndZzgb0prIvfFSrnccmLLLnpFQyDu7WaUMoc+D9U8lMPye4qOFknA/Dd7OZO0Q1
RKt+V3CucI0JPTdXDM5dVOp6+8ApmijHVqmnz8IYMP12wDmEh7bFGdIlAhi/jZ2hfcubUP5RQvsl
K01a9f9Sdx7NcSPZvv8qit6jL7y5cectYKpoRJFFWWqDoCQK3psE8OnvD+zuGRWKwXp6uzeLmVFQ
YgKZiTwnz/kbbL4AkzpBnyVwnWMjVi9nI8kMH5Zp95QV+aXEycTxH4WweLSezXAhZZl4O2Mj9b43
FomXTHLzohGLGcWuiSdpMDhZFFgF+ASM2Yw59tteG36MqCK2XiIwko9GVcPDOXPKLqBmnlwoUq5G
/lINFFNQVUxonlFJDyt8fuVI+jpoefa50NWiYG0qR3p+q/SKGoB+R6Ew/azbTYdKWBgbqYfEZPel
17umCRzyrTt7WNKd7tTRZeNk2UPeDhrYz3rQ3sUGjBc35hobukh/dtGZD+ckSVh3L1UIukasMXWB
zRfbUTIlNUgOchdH7uTIUqAkXeUPet0HXT0bfm3a05mE87S6SwfEgn/ICatz9m3JkbLU6KU52NlB
SmnEGaKpP8EYnL1GkuoLdRbp3m5KlKMrevBxuqgXGs3cZcmUa6szk9+9gsKD5spCIYYOLgzw9fz8
JWdJTZbXwRznwHPEgaqHmp9OQne7ERZsNIfOmdByeickl0YGnZWnT0m5fjPnQ54jsJh11UFJs8HV
LGnZpxk886wquttltOdrOTNlZr9Q9kmRz/cKriwPvxt6qFegZb2iUQnpziaKyrYU23aZqgcrCqtr
e8Yq21SLc2KX63l/fDaaq6IF2cJK3KY7cTy16mC3idnH+t2iZbhST5Ubxqri5xVE0FiN39lLg0Rp
64yBmJNzmN7TuMfgqzXWWuki8m0yFg401QKrpt8ZehvdWHqouHkZSX6IpsDrk3kafZDPXlm+wKie
F/X4NY14Ghe5zXjNDp5ITDdkLud0jwkonN+xsqjEDhrntOn8JlV8FfYg7aAiRFMR3vYm7JVzDLo0
6fS7VnVaz5Ss7hFNKn3nCGe+ykwh/BIZzcBaFuncJl43yHZpVx0LilAcINgTHb9zp86GXTSFcRcW
86c5680PGFikgEqN+ErJ4n1fNfMlZ07sm3rlvJuU9BKr8H0vxd9+f/IpbqwS5hCaTjp6Zm2auTMY
xh0aJMOtsawuOfXYqhdyLj0w+RBQIZUUZADZ8vH1oV/a3qt7IHREyjtAbI7ngJiZ1kWiGUADl8Wz
h6R4m1hTdFnMubitWvs6rXPYxikna8Qt5fXBXzhGKKfClKEXR9cd8ODx6FpcWk46kT2OSYU8SJnU
F2M0d7elsOyvVpXpbqx3euryWM0BwE4eTJhM3L7+FCf1NHbgrw+x2QZOaA0jHvMmTZJR9iZHj3aR
4IJt9IhNQLM/p5v+HBqO952FsCVEQxjmJGNbLMkEk0AMiKLctXIhATlL8+yLZqbFo0GguDdqIKte
L9t55PV1r30hn1A6n64EWmSJOse9x24QkRdZUpnvBtEhPmmCV/1CQgFcLslns3cbEKy1myZddkH6
agCi4EYEV6JPpC9d2qoSzLFsuMgVRXReBrr1+9SS87w+sy8ESbJousawHRkaoObx+jbVRCrW2ubd
jMaVW+EQe+l0rfMuLcJhB14YVtM8AW8C/OcSMK6ROh7cuo/bXYdE2Lmu5OlC8zRk9mudVoZMv9lt
nVqJUVSNeQdQrj2UpfPEBy4urLiwr4U6nWu+ndzy0JkGx06ngtaiyv3l+OUTMIJNYkzmnaIk2ls0
5AU1mzG+PDPHpyc3jHVg1atBPYIb22seLkZITGe9dac3kvENMDw3+zk+KInq3KqooGP80ktftFnq
Poz5PN1oU3rdp470A7oYKbWKr3CAZYmd+bJahHdO6ESoGON345XKOJ/BLqzf0nbrY623dt/RDoZS
djwnVi4n9WDP5p2wotWINlKDDrCiC5JO3b0+MS/MCwfLeiV9BhVtv7LMrAXGYJp1l4lq2WOQouyF
NTvX0YS/pRJm8PYr4fjtaMvB6yOfJqSWQTq65mRwo08K5mWu9RgIxtFBwX3nYh6l6HLIo+5y6GLh
RXJaBDS+yzNn6elBTg2Z9I/WMmc5GJnjmY2WUlqNU+IDohD5NTqIzRU3vtpPGlV3p0Us7tjiuwPS
37kE4X9OUPj021qHN9TVXZNq3daBt9J7TDcrhh+b0LygmTTQajEHf5DAPIOUOkczfXE8km+gKZwt
dEOOXzeTCyuaczs+pEPT7S2RtxfIRSlelkvxR4Hu55npPf2YV7QNRBhMLp9VtjfjmaGG5DUX85E2
CyUOUA1lKIXu6zvnFIfJLYZaJ+SeFZwCA/F4mAE0M+1oJTmo4TS9nw2oAW4TF7l+E81SPHhhmdcf
4EwC583U3iIIjFWuujE4QChAUbR6C6qjEK6mJ9OhX0ztqYhFJPvm3BW3qYYG2plHfiGa8cirGjz9
GVptW0SYrcz0v7Q6PcSzJfllEhM+s0L9suSxtJdLKfLr3lYuaqXlae2wRtO6sQDea9J7rtF2EGap
dmHamX2RKBhnzwM6J0pYDwerK5OrXpvnANb2nRx1mQN0X+uurM7uLkwlqq/UwlL8tMQGoOTu+9uX
KlJ+eof4m4BIMrcHq+mgOVrZWXooKA70LYWnMUl0rt164pq1+vX1pT89GRkN3CGIA8RHiFPHK48n
D7KMdpQecD6YXaBWqa8anezhBHXO6/eFvcxQoH0RnVvvy5tNllNSL5TFTg6RWmWfKzkuvCjrujPT
9+IoTBwmtIRvDv3jFxqzRopaTOYP2tJEewgckt/r+u/qnq3X/hUw9s8o67H4y81XUop2MVJGibXW
8gY5Bx7oOPe23Cg7mDT/D8cc10DQ4St6jO7gZurkSYyWPcrpwZoN/X2DfrQ3zrPlWbHkXA0iPleb
Ow0lQNKR6EVSnbSFXtzx68Ut3rsoiKcHFbDfDh5p71e1Ge+FShpoTDNmlwmqua9vxRfOVkpqlgwQ
npekonA8qDUX0QDXIT2sRJmLvJFib3XFCuI4+V5p6blbwAuRi6sf+HMg90jxbzkocWRIsd6L7JAq
UulaWnmNw+97jIV+qqN2cKb0rV4Y76am/F3RD/YO7R2u9CqEb8AIm6tnTHXEUHLO9HAAzp5ElhbU
xTyemc1nddXjnIdovApbcrEmK9gqovZl2IX41XCmGykcDkhU/ecS7gyOqxnHlrvkknEpk4z5dJ6p
eg4wOZHgHREVSlCORo9O6PITRoB38bKIyrPCBZclW6TLrh+dZXCRfMjO1bde2APwOvhqocCvmp2b
4wixZgP/BUrClijW3n7f7BMzS/bZglv2DEnzTBh54fgjKVxJ93Q2scncnBYwBPPZDlPKae34kFAH
v0y78QkqzDmNpxeOJVDmUNFX/BBDri/+y4HRTCHKu6NVHKIogSZdpbrXq9Z0ZtFf+G4xqKaFCCOO
ss1WBd4sZkWvBr04oPJDe02WTF9AV8PKAVPgEtEmv0Wk9EzeeYopWCEv4CS4eKyqdNtJLHDdHqUh
Kg9CaW0PMGWxcwqjubYBFezbuBKHYtLB12PS4qdYEz/W6lL63PwNGFTUdMdEEruhCct37WA37/Tl
bOHwhWXG7pJKE9UWYs8WfioGu4gicy4PKdaa17a8UFeXxQRR0D6nOv7CQrPKFAZpUFGg3OI4+h4B
Jwsm/kFNm8lrSylz5bwrdq+flSfsWQ4RaJWgDggIz+nC8X6SLaGgtJRVB/hLOiBxzbgKW6P4sjTj
8wdN+4Q+69sljcY9mU+1qzO1uUF9lFKHYTS7eulh9Ej1U4tZ0Q7AVBm0YT7txiVLLs0xf1BT5JpL
tV6+R7DqvFyCcvb6O7w0U+AS6IgiNUcOsrk6SGJVgBztilxaVjiAOxPZi/gcr+QZQbY5B1dpHO6q
K20HBNjxTEUw/gD2OfWh7PWM7ZiOyR6DHqTdpKHQcn/Q6uRbnMEM9hu11z4tc1RbrtD18JF2hHIY
J3X6iIN0/b7E9flbWM5dt3OsNj1Uhhp+h0GnlhQQV5R1m/ZK7WI/UZz5xF6aqrXyvZacn2URj99h
cRqtSaqsPmh6lWPz14exu3SF8/D6ipwo26y7im7gqpcMKZKrx/E4Ed5n6PA7yQFHJ8QUxKdK0ELJ
BB2wjqp+F+iDEqR4gUJS7bxhEpedkG+qxbp4/UFeiM2rd4FNpYryGmSr4+fQUBZgQcv0YFY1PK+q
ni5TQxs9LXW6vbOIn3Np7Yawbz9qU5mfQX+8MAukp1zibfCIJpLDm0REyRo5hYFXHlpttKCMKtMn
PM2Qm4Aosk/xvMvcWpNTz5Cr+EagOhrU5mjv4aimnhm3RlDqWnVGj/OFcM7xtdIE4UgBA3I2kRF6
XIS8EPVIS5uix7bLZii8ILceMJCT8H5p1Mp25dmOUKrTk+u0Qd0dxxDgDEOkyGGQ8Le+5ZbCvWhK
UiglfTP9FNPKV03LUKa5J8vyuS7Gc852/PEBOKcSQlObjgJKLccLmYbFhAFoxZ2w09t7DUu1j5Qk
qBxGdB/QikJYsvK5dTihZ0GbvmRF6j3q04nkiaS2hbdaEGe7phz0b1UoKzc9L4ebwtTynU3SCCjH
HFK4f6FUSV7HWbiW9QYVuP6sZncj/rGYKtVS96Dg5Bi70AJtgTbrGAYZZlm39pzMtl9rjagDBRp0
5vdOOt8YA+mhT3F2gs8T2dAFOqcsvTGsJXOnNUByA2HjfewNrZbX/iI3FlU2EEqXEpZ78pW0xN0+
iy21cMkvyoOptDoY4XZpf9hQhBHDn5Eq4+7n9an1DhGj5a4WADMWYzG/V4jCNG6oS+2HoVeHzFPl
WDzKraVnHohPLXXrLiu/h+FYPfT5YoqAZLq86G3EVzysZgwVwm6k5Zgn4AvkLtgMyle4dJnY5TF2
6ymc74jzhhZYEyyEjEOPv69KYTeaf2Rwjhpvdjq6pimqSaab5ShOukPX2T9nHR+xMxUO5+RsWz+1
FdNGodakbLXZ2JqkGwm8mOVgNhmwIc4DxCGbqpZzV0nsHMLxYpH7DYtT7iUnF/LHFHDrblRLNP9A
hyjZNX3AqXa7qtWeMDsMPxhjj6A695fIa3Ht4OtA+3DwSPbUr/W4hL0Hc05cQ7OX4beyBPfJwH0u
GCJdfcDmMy7cecGqEfn/1vTTWZmu1alfIOHGbcPQuaq5M2C9x6RUl0+VnPPhNGNTa36Yy/mdgqAW
naR+zvIAwm4eevgClXWQTXXxTUdXFdsH1e5VX/DFG67uzAJaRm5zq7PGWnuQ+wxDtWaKOjcbGnvc
O0ql4fek6xQqprxXWw8IVrSzuhnsVqWNjrGzh3pUXAmWRA9PfYZaY8WlHJTVXPjQVDEQ1hqlxA/O
iH+EdVQlgCSjOPeKXDHjK/h8Erl/qsU/5aWPPqPkmb5X4mGyr5vWRC+wXtkJuibNsktTxglEgYmh
K/JshtKmFct1Bke6DAiQ+gP6tSGH5RBFjyHmv+4iVAizrbBiyOASkHJPkprwJs6KrHoX4aMrrlIc
rca9PYM12y1tVb1/PZyc1GTp9q0gE06PFdEjbzKNOAlTnFX67iBSO/eMuraudLU94KqCwZiBIqmR
i2/dpDlnys7r6XZ0+sFRgFBGr5puyyoMfXz6YXgaLekyt4c6yzWvGpBOriIV0cVQb/b9eJZh9sJ7
rkx1CkcEcS4zm/fs0lKZbD1kvDy8HnLqU0Oo4WqhFddDW+7ZW1XQqdpvX2hJG3hHMk1qccCxNsOq
ZqTYizp2h3hlQa+C8EFuIsD/+iKe5PA0NKwVfgpGiQrINo/rloLPUy7Gg9JYh2mIH3Mcud4KvVXP
7JYXBiL1WdVRgEmzb9af/3JVC3tEcCJ1GA4VAtg+lxZ4mTQzdlnTnkvjXxgKcDsyyxyAJgWBzdkn
FJAK5I/ToURg2ONMWALolPY1vLXszFudNj2pVv861uaqm2oVGKVhmg4iQ8eob2gBRgviYXhKInNB
INzjXWF9Mgwicr26zFHzr4LX1/D0rMeFAx1JNikVEASOjqfWygowI7Y1HVT09XyzM52rcl7OaXOd
Ii55Ve6xa6rMVqGgcDyM2aZZY7TSdJhUpdpLhTlet9JM/0MX8zXAB9trIpHe2zmwoXwVHwaHNvhS
Y9i/W17gQZ41tCkxcfvYPgiWx+jgNr3gPq637iQaIwDUUfmZE5996Zf20ooelPkW19ffzC2CLwB1
8nY6dIa2z/Loq7Dt5KFpGtcOwz3mV36mRft5ai5BNlyDof7Qs/vc2tKkG6udZYjD5pk0/oVHYgHA
NdL5pOyxvU4kg5bYy+BMBzQ58z0ykeI2FQAaW5VS0u8fD6tiFdfh1fWZyu/xmjt4UOGmVcyH1ugB
omWp/T4VFjKRGipRr+/i094DpSKTpie+F3DQwK4cj2UCeZLiSFcOAsAu1z7ZKuWdTspVuqPjQOtL
RIrNkjMVZLrFql/4UZYU6W3STYjhpkwZpkuWUd01xEvhzkOoX0ek0ekqmwqToQ8LLQDwZ35b4ITe
5gkx12sn8XNaquw7wWaYrwshLZdQfYnI1gQM7WYJRfnb5TFelKdbL4XP4qLrAv9yFAI7GrVoNueD
oVUazJAav10KWfd0Epozt66X9gqN5L9QVdQtN9+sNA6jNGfSfHDmcfbLbMy9uCgg98/xWQHXtcJ6
HJd5LbhTa6eUapm1WT8E3yp1MRnL6BPLq/qmhr9vImteolquSfENZBjJzyDRX7Aeb4XqnPPNXUfY
PIG1SkchL8D9EhDS8cTmjmRM5NzzoctB+CPwJZOaRaiaSgv/F0H4h1yuStqmS3Eujp4mJQBAcEoy
UPBbNbo3MYdm3WLEQ74cDK4zrl4UyFGZouFSpDPwpPz+d0l/GHIzXHRgvs/Fw1+2UGPm7WhZs3xw
IPJYidp81Aqtv5wErPPXP8sXjn1YWiutiaSLW6e2yUOGouuWOs+NwwL242PoAEJIHZtPp2lgcbkj
cr2XlQRwwsWcEz1SZ3Em1Y/qDARS01mfXn+c01i3AuAp+rK+lAO3zMYSydq2UlZE8OQ8AJ/TUc61
mzMn7OliQggCR0aFay3YbHdyqTpJ06iNccCDNtuJseWVVT29VHq7CbKxV86UIV54KZuSiLFmYYgE
btENFOAR24ha/SCj3OOKktJXWzn97vWpe+GtiJYA0xyi+NprP/46hrprqZB35qFsjfIqg/ZyMURa
vOf2MAFskOXfhWJxHKyFa+Dv60JtdbTDrsmXWZ/NA60U3JjJZoNBFhSmo9y56Jv5HDH79OuH5gMW
i+7Ms5H9ZqNizYj6gxJbB8UBhhTCP4f50kuXUUOZTVnazltK29ovUvzj9Yl9Xp/jc4do/Iw9RFdW
5ww8nlkz7hEMaZlZfLDET10nlY6kvA2MQfrIFHf3Nf1+Hyc98PVyDv2mTk2flq4eIIcwv1NiI/ec
VPvWkRy6aE6XBxvR4l3YW7qbWEZ5Zns/Y6O2zwvKGUULTiya4ptzsssw8poGzTo0uVQGJsQgzxq6
9CGs0GaTBQqRTigSn0vW/Lbqypo7cZQESl9LfmeZtRvDt/cyAaro9Yk8/Q6AfyABuNYraOlscSDh
yHQY0RTdhyqw9znqVS9FlPJM+mifBirI5hxIyK0wBo4ux8sFnkwYKd3re4l65MFpGon79zQ4CM/U
vXisplA/WA1FA2+hm2Lv0ggBIS9JFKVC36/FXZPrS3WbE+3gXMWJ/Q3DqUG9srFEuijTyNnHaQr2
zQ6hYbtTnUSCelfXLP5sOP1hbgy8w8yS67UrG2mr4wRnFJ/QEl+uTbNsC8T3YgfeA5Bz8MmyvgRW
nGYXqeOMxQOopwVRi6FpMje3sEOmVFN9dgZY+2MbZ/dE5+KHFSV6f4H2VPmxaXUHeEudqPfhYlk7
LjPFo9xUcYs4RzgVvsnLPIEtkBeXU2h5ULUMc66un1GV0ETbXk310IaBUBrlEvBK+iOplVQmsOVZ
5NmF3jbo1Jn1dTe06c+GlBQZczVaPjeVat6mzVBkCMdn2rtCRV1wb1k43CD8PWHAPaCtRzMnrON8
n4ty9PI4N9lXDeVVcF5TH6h5bbyVIkDaoM91gXNJambKmf1wUhanlkB+z24A5EXZTDveDv2MGKqV
98l92qM575hC9bXC6r90uoR4izb2V60laUHV0ORaEI07k6KdHlsM/1yto69FJ3OTOSQL/jN6iO1P
mWlfiglHcyPOTM8SiUnp1RruaJcsrhjRMH39a1t/8dEpgJgqORJAca4wqC1v3ttMcKQZQA3c08xp
b6bKGv02NpWrlGLYzgjT6IacXzrziZ+mEwaZOdGbTw9MArfV49mWcr5Lvif1vh+K6m1oUEsVhTT5
BT33y4a87dqosnBXYzhGk2ApAzvLyrfQc5sz4ek5cdm8P7gIhGXBdSKSsC199K2qCJ5Fv19iE0Td
NNiGFKSqIW4ne1beKWlMtTes5FpzTT0aAC2NxoPW4X0AWbQZUc3HV/t65HYkdmNZ6u9aRyDfVBaL
LPyaRAllyRobDW90wnIn0qgDCIw+j4u63hAFgEn11Ncr3cG3VhCsygWJfV9RyhpNMmripZe2IOrB
SzfoE0ZWTwR7fQecZAQsAkch/4UnGEI5m9uB2aetaMlz7h3qtKDPnMKDJLns6laUeB+nif/6eCdb
fa2gPdfRaK+C11if55esNUJrG0fIVLvvzDa7wcxIg3Yc2vnHRq4+ZK2sPjSVMB5wPezOEBNOIss6
MgqDa5+aCL1tPrWa1HWqNGv3op10N9ek3AN0cy5+vbC56W5RIllT07XyvpnQwikmodaNdp/MUXWV
ODnmmEaRXhRZbhHKlgi9PzV9p7C4X405+2L3enKJMvU5YbeTax+vC04BPgcYHI0G7fFE57U+pEk0
aPfwJeYPsiirC6emyRf3UvTp9TV9aWZ/HWqTdZHbFbrOyXlf2BQnp1oqPDIkEbw+yskZDagIyA3U
VGwcqFSuT/HLzkksRUZhaTDv41lTdpmcFJcg3jW8OOfyYqhr5SpSNTy15GG5mTPlnBHyaZkPQBO1
bvAHYP2Zz03KkOiCsG+G+n2tT3aQ2sU+idPc1fvmGjTuw1jK77plvKz09na0kjMH9UvbCok4YBaQ
2E3a6ps5HoUlyX0ZG/fLMi03Q6ZoB1R045sx6xe/TcCJQrNtnzJNLr62ef6xrJJVuLZNzyWOa0g4
PjLXPHclibEMFP03IaNzBmux2kK6l1suEq5iCTrZiLL0ty0/uzML7GDdppxqzbORtvspouGi55CF
Riq62Vv6OlH8ZnHSb69vj5MZ0tfKJMwuwooK7my7Ph0+5rhaqfJBHeZoP8nGWzuatQtLr7QKv5xi
vkK6t7szMrAzTVpI1COy8rGLtOTc57D99KA/waWjCEB1jixzCxBTrDaJTarNh7JWm9jvZqnOAjUm
iXeyJis9SDL0Kgz0T5a3Ti0BIq+LBuG2SHf6Lzb/NvQn5Nhn0GuDovmLZudrA0zoSdAuKDK5st6Z
HJugm5ETLZfybWjlwnLbKpMu2lw3vjeQCN7SWRAtRNCke7CJpYML/6UWLhrl4zd9WPTPjlwnb5tK
pregcXFyvKqE7ucV7Vo7S6Ns+mRrM/7cZVpc4xRoIKqVlqpL9larfstVRkK6pF4mr1/yMqXOQrvX
VaYiOedGdQKEWi9UpAxQNEG3nqr/yFFfKqJusveRnrXqJZ7iauP2cYSyYzLanepy3mdPuNnnH0JJ
7ajcLVn/Xu0H7YL8O/+WKKkOwppiMWXD1IliDwFeqhgKbjs/z+zD9Rz49QPhWTEWAUkAwR280vZq
kS9G1RUpzworFyHLzM57bxwbZV9o8rDX1bi6jJWq2Ktpm72fV8FKwBejr4gs86h/nlNSUbYfLN4t
dF2AnqyMEuLfJttCWTeZ20ZS30uYhyCSfkFxOlDMr7FNSaMzd6uGS2U+Fkr6zliYuWq80KfsNxNs
HgIKBd6qqOPAFXkW6fjl8EZexRiMUJXf59VgeiaOm568zOZ+JPO+Kjq5ces6Fl8FmtAod57JOU6Q
SiS41D+dlRdHVOYEPQ4d/dAboWUW1vtFvUvym065rejK2trgo0/prz5qOpK8aXpv9g7GbV9miGqa
XnuRcVOQkbZ2oJeK66if0zLdy0V7JrKdhJbn5wMs+ffzbR3QJltMUqbk1nugsfsisC/HwHanIHYP
r+/NbQhdx0GdgkYGu5N63mYedFFP+AUxD5mrekiheKMrfD6hM/N9chRvx9kkeYkW1qMweR/ZU9zO
i31UIP0gdcGG/LWv/uv79N/RU3X313fVPbvYf69qVFYifPuO//h/bpLvZNnVz/5/1n/277+2+Vu3
9VP5vm+fnvqbx3r7N4/+Ib//7/H9x/7x6A9B2Sf9fBie2vn+qSOoPQ/Ck65/8//2h2+enn/Lh7l+
+tcf3yu4K+tvi5Kq/OPvH13++NcfBLNfFnf9/X//8N1jwb97DwSif/MpKb/z2948lj/e9PHTm337
VD7+SMqn7uRXPT12/b/+kEzlTwh8RCWQ4JQayf3/eCOe/vnRquCmrkVsFIkp2f3xpqzaPv7XH4r2
pwake1VZgV2LxtUfbxCEev6J+ieObUBASapBASCL+sc/c3K0ev9ZzTflUNwBy+i79SWPDk/yGtpr
K/Pk2XYCoZPNTTh0JBSmli7zlbEkxImiNCFnOGNXeSSvDQ6eXaZ+1DNN+5TOThm7qujsu7HPu4+Y
U1G4gv7m6pUa7nQDvf69Ghrpl7SwZLecpuptnWAM6SmSGn1AyN/0caId3s99RawdaEhdIO1wBqnw
nGf/Jxw8vxE3e5DX5Gxo420Rd4kjQbpPy8yHFN3B3beLO70WaPGACfEMII+rzZr1oXN63ZfnKr+h
iqgfBrvO8AGqMQTUVq3ZVLlLc11c5WmlIryjfMxMaH4Ax+cLCo/nVOuPywLPzwx+HqtReotcH7ZA
ervFeIqeUebPGtoRvVimIBLFJ7FQoIG5W+FF351jDWwOwb8GRcEWuOqqhQVB5/iQZpEcrbJVXGrG
VP2YpfOnWvQFcBcwZ5Wl36pma+5SGA4ezcNkVw+lcwY3u0kz/noEMN4ECTYhyNZ1d/4SpaymFrM1
8gh12VqBqaGosVLdvkyKNnigPqwbubNbP54Q/FSkVAqyWZ08BwmnwDTn+DpOFM3V6ux7TRMRlJd0
Tgj02Z1vs5vM9V5H65CODMX14ydcrFIqhtJikrRPyXgzjJVHO96lH+GO5eA2LYDi9NaEo7fIE3Qq
822u/aBI79L9JLswfGQgyQP2OX9cBtvXrNLXnIfZTl1J/1xPaJ930i5x3rfDOeOpdf1OHp3WGLc4
ak4gLo8fvYlTdLVV+PidVCmA51C4rkor9pxsEe4oLedExjcl7nU1KTHRryLeI0RAqft4QNsYdWdw
FAosXPt3ws6v5blO99UoCuy2s/AGBYRvAyA1cOQVWL8M+SxLYPXSKYOEpoxp7nvc5y9/Oab/PvJ+
PeJOp4GnAn5LlZuIz/8eP9XALS2XB57KaafRwxBA9aq6by84Yyt/lobOfx7vtyLkq7HvKGbejk9t
P7RPbwiS3ZvdUP547AlM/z/Ey1Vp4r/+iT0n8dJtkz7pYiJmGyXlm8suJ2YeR8n1F/wTJfU/V84F
xGaaqxQW1lD4T5TU/yQSoiaJwhIViTXg/TtK2n+S31J3gd3FoUlN9z9h0v4TkBXrvea+axz9rTC5
3UO07sAvEKwphJDKPedfv5xTQCjbegLj44P9BfIqps4ruYuPy37I55+/TNML+3Xdj79+tutY9Frh
AXOtwZlv89nKXb7kY5eG6DzSz1jocgdmI9cB9lufXh9pY7UK93cdCiL5agJJYXh7c5qW0nHCZFUc
w2S21Jzr0f5UUk5DulvPdkVLQ38ax0tQIiimiPrLDM1nCeW7OImqr4X2c4zuJUVPA0MqZD+c0bGb
0c8DhuWNulYE8Tl3iW2YXJ/XAV0GTWQlwG8lP9ErLAyBgrk/zHjbLx22FhqQeg4RjIFqJZx9iRgT
vD5Lz3CjowWhy8gOwxlxNbehyHB8gOR5YqBEWzho+tqr7FN1iJrxZ646+cGc2hsRoh9VSKK6iRNp
AqKoBDRgnZtxtbeSdcNvMIKjBnCAo5d57GVP60YKJM1NPX7iGiJ2NLlmRAJNA6yuhQZiUTYe6Pev
s4FMZFZX70VrHqaxm4Jel8DrxovuDai6BwZlr8yQYz8srJBGWjh7bet0PjqAQVfV+eeOXoI2jcmZ
HGsjS8HGAdCNw866RSEu85/jKWlB24sk6x0/tofJb3Gx9bQ5+1GiCOYmXLv8oYu+FKjaeUoXvpVD
5yon7eXKGZn711dnc9v++1H4TjTyYZWi+ibozHTS9GJEdlBGM9El1GD9W0+zmxY2EbdJUZ7LZSdI
VD+LFd1Vuh7MNMKmwmg+i9Fsz6Q0JyfFOjP/eZztvdvRh8rKxgpWAjUomntNBHq7dbB8/NSK5ZzD
4jZ7X9eBfYmPGzhShJo3+VMyRYUOaNr2mybMXUf0YxDB4DjzBTzDXjdfACZnqw0BIsaIVW1CaKHX
c64ko+NLOXjoceq/alhyelYy3NBGQvgtpc062dpVjeOZGyrG1WzVs48MnBUbF52Zy7iFWd3enIr7
WgNpkebjRVlaPzSM3wCa3Qy5Et4sAqc3SRt2IYZdAWQu1KIk043nTsIQ8Z22oIrYxM7H1lBusYrR
r2szb3zuLjWVsLV/ntRVUIvUnc2if6fMvq0kw2UTFYUfxlXrF5K1L+24CPSpaz0rDx8lOf2RleIh
iuTmrZ2DrneixbcnuXUNhyMlSz6iq4OEqNmgNV91i8c4cZCVduc5Y3kOU/riXuYiBpZJgYFzwhmN
YZgIM8NUwMrzOZgnD5tyuDGlUV30hvQhHuPqWpFjc0fuK7lW5KPvNfm5YXsj/+xMBem4cfTXh7Wy
mLki0LI6wSBZTj304C1t32rt2NU6YbqFXIFV+I6/X92JDk2l/ly+/eKgEGYASlBQRmfm+GCRcXDg
kGDQMuKS2Tu7yBx7l373zZK0louYwMBuezhzhhxXEP96VarrdCSplnEkb46zUgDXHhuoRJ0xXHYO
J7g9T9keKUS3GiXHk7oBMaVFcpGS+jrLWYI8iHFhd/C6zzzJSfDng0bYiEyIWgHKwZvTLESpsKqH
yPGjVujeXMgjjvRajLOdKDy5iYFHUGIA9Du1sCTTyW+63g5US3pHq366QtpXqobKnf6XvTNbkttI
uvQTQYZ9uQWQicpauYqkbmBsSsK+BHbg6f8PJXX/lcjsxLDH5qLN5kZtbRQViQgPD1+OnzPt9iFe
Fcy2TgC7pJ23JkLyWpJ4m6tlCWQzIPFs3ym+aZbIX3IYdWGiNkbziNwSIxuUt4NK106aBogjnJ/0
ntL5YCT9IS0Ywcwi3igFhdBZbRq3qp1vbaEZXt5Cn0B/MlHptcZt6gSTs/BfU03Zs0rT05jRo4H5
JJCFpkAvfZsSpFBg8nfN7LspD44rzVjHlD9mY4r2Yhi6mhSVXo/6udshPwfRefwdBgQZ2fgZWk5l
ebSiF2GVkycVhQrrR/sgyQKB+UJKvZyNjqIJDrdZWH6yRJmniPx9kuk7vfBrLwV9WTjDwGuhUbBx
qkYs6rIPLRTZ12q01kuQe4C+6JLPiar+XfH8qaTk/7Bs91+bkKwtun+fj/xVqfv+tky3/oV/5h/K
LyBSyBUUkFmrwgwu4p/5h/KLDR8Pra41jWZyFZ/1zyodtThGAtU1BSGQZmT8f/MP5RdSFnjUdRz6
2pTSfqZMt3ULa2ZN5MtPRCgBR7WxlZkkv6wtkfpaiom2ujAPkjK0d8bUWf6bXbmSflypeLCOTAmN
j8Y2t489nZJYmXJIDIXhSE85YGY3DHXTd9r5NzWLW09lju4QT+pxHqP6XY5aKd56rn185uDqBnT/
GWQHY7/ED8h56gezWNrjHEl9MBbVSoxKuSdrGO5Updov7ax1l0XXPcYPR9eM68LLnWp5KvNOe3/7
07aPy4qTRmUFfhhahSQCG+dqlRHkASHLL5KSHzsAuJ4CD/9BpXKJz9ABKfSO6S59YRxvr7yN0/5a
eaVDx8RMWkPnvtOclqEDkJKuSBMakUNRMmmp782obtD8rwUYiG8odsBVTUd0OzUFGxcRD9K3Pli7
oYH3l7Qx6+Oe2LgkQSgATPpqaocMXitR+KMDb/RtroGNjSkULApUvh8ZQLy3oBplsLzoCIPySvsT
UdXkPU65W1Xixqb3kY9gODft+/RhspX0t7SZLJ9OOhO4RWVqD5rIulM/GtOX1238/17sTRviVVz6
37ux56T/460Pe/3X/3Ziiun8QrxGXvw6lwTE6l9ObP0jkNUU5l7n6VDg+ZcTkxT7F0INzGX1MnRQ
10b+380GSXF+WfnIqLqA3QTEg8n9s+Lzty/5qzn0b7oNONi3tQ2yFH4ZNHuUUynCE+Kc34PFyC2A
yFLNEEldZC66h018mDTtPl9sHmrAkuK5S4j/3UKdMxR4BzN1S0BjASEJVcs5mVJBRXyJHsfGiQaU
BIvxd7qHFnlCWn+OZTE2XmPX7VPdyvE/lqXI/kI1/b+wwfq/rAHGuf97w/tEt8v9Hn8vvp8X8fhL
f5ufpf5Cy2bFuVNtY0xsBff9/Yba8i8g4MGC0GdgxBJA0b/MT7V+WTWhmMyBR4i/s/7R39anyr/w
n6HIgK2AMgcw+TPGt/XBsMJRXOFukKBzHbahtdGAhoFspkbHniK+oY0GlmXWO55+W6L6axXYFgiS
IRzezoBHRt/r2qTVQRSGHsPbjhvKQPwyCYTHVM0lVT0kad8cxJUn++qX6RBz0saBEuYVe/2mOrlU
0BrNuomOta5WBzQtG0+SUa+4vcp6EG8v70qrRyOSvj6tTAsVy/V5fbMM0/5dS95NjK8UlDX0pCQq
kGOn8ldES+FHCrhN4FlJ9DjnnTRTu5Tye60sE+PYKMI4CVlMKooAxT8SdXTQ5CqrXvuYmp3WB2pt
wQq35vqPYPEl9V2vGJF67JN5Th9ondlPPaIUL7VS5Hdt20k7WMWLihZtWJ2pE6YmKIRCa7Qp8sFw
6fS9M1RBu0j6O0lVo9nVS3oFBRq2n6FmCNFhryuv5R0/po0MZkOv0+OslH0JZYU17uz2RXdu/UE6
iTAykiYB5hY6YDoVIHdLIAYi2eY9GL3pWzINo7vIFVzL0AcgYgOhdgRzhDvZpeZL8qTvFLMuDUtl
5pOyGsoRrwRx5yduVHo4DKVVoiaSj18Ssy2eQNrthS0XdgXhEmV/NMposlFLXP/8jV1JiVzK0Rjl
QVIPs2ePVX4vm5Lt5onU7Ozqxe3E+cAFh67oOoahb4dGdKNTlVYu40CnxvpQTN30pQNFUwIuLj/L
0Ev8rkTN8LNVOoJpCvp0xgDlgDjRNsjQGZTWjN1EAZQFcuTKgL3v+6wt7m5f0It9pIO68qSt/FXM
YW8Tyki1AD11CjxjYJLu4wQZ3dzm9qAbYP+sx3ldild1BfeiLLzu85sjC2sHzpF2FIHUtemnmKHP
VrJ+jlaaxJhFVtYLuKdwpfzjfBGQb/mopXUdJOC63aabsju1m4aXAhpW8hI0g27v34VxWMznEJSs
gTNlDl6bs49KeLwck6nioLLHd6qWPC562sK/OhyKSfphTD9Jn/f6gZB2syTPEQ0sfbuLeMGlNG38
tm1GHkQVoV9q8d448cUl5rPIQwngyH6I4jbbaPVocpLx1YHCjB0STH17UJRwb2Tx6iqsBJYAVkf6
v+ebZyUdO5rrdTA2IjzM6fiPSbH2sPMbnNPfO8YNJiwgR2ds5nyVsBODwCr5Fl1bvFEZS09Vls5t
FuXXQpmBYMKAdyfUJfbQPU+OQiXdqkZ5D+B27WtB5NKIwlDgbl3//I39M/OWw5jFyY11W3tt7mjH
BaW0HYNUrtxoxloxDVAs68jI5nMTkZl2q/C5cEqTX3dq56bxcFCL8eNcDJ+oINFuYQhUk6sgSsQp
rJXfJmpXbtQw3VYpIYXzqNn5VVe/HUfG/tNQp0h7/u0k+MAaFBVyI63/JDFefNTFvBdGXVuEggtO
GqvlKTTPF9GMFr3EhkXquoMsRxpKj6x6b4D42v7S12PunSfucloSIqCsSsVUB2FTynd9ViefMrza
/dRaezDube0BZ7Y+5LIKMRB8hq/xxxuLmTmMoW/6OhiqjoJKaYM6lI3Sr9W0hn4sk2j7ifnQgJjY
8dWXlwYAvYL/BCdLbGNt5TVDMwpTva7qwBzb4VvaM4iKhowU1H1b+xrR2UNvjdUfLRb8NDI1cZ/r
WuiZkPfuWM56aG8ryMz7rCyeqEUQYBHskzq8vTUS/BZVVzlVoEbiT1mW0kM9D/kh7OATz/oh83/S
n68pA3VdPh+/ROHsfLk2tOHnYtgySPUCaaCmFJFKOTrKntOwG++yogrnQzHo8+fb617YLuuSRvNs
2fRyIH07X7czzLFJYdCGY5bhU0qNtCCdyNgpH7/qpmx2k/RihUQAMiVw2njciTadNdGXDvJe6j4L
20ZqA3DvXciswMNci8Gzu3lkfDBGiEOy8mdYn7UDRAS2Z/bF8o2Ng5vJLowapNVo1r4+psDO5sr5
ZPX610LP5/cZolaP5C5DYKoth5QJcXLSsfORYKjv0dzsaHFPEI5IRv+ecbfhkMGx6Jb5ID+UawEw
lCHctXUpOWgd8LvYLpOg6/BJWdSHQZFP2XNdLKY/L/i1nz4GsGkgAMke1ybpxoVITpuPqjWXQQwZ
k1/IhOgiHb7dXuQCwYZNs4pFuIXQDAiVTVI0qpKUz9lUBnBO/ojq5GVinJS5VWjfHGVI/Az1LJqi
H0t5OUCDYbhjaAZxHx0Z+aScVtaPFeNqDKwi33f7p114nPWXkTYz1ktBm7Tt3Ayh6xoqWyyYvzr1
p0UBdb7UmuOqaqp4Awpid5mKF9ATxd65eBdudbPyZk8M4aR2P8plUIwFdGCDMbqwAlk+cmF7LdMr
dw3k7AqThXFNRUrm/COjYVFHuR/LwG4m2ApNAUWCGe+Rh1xdhRo7tQiqZED6z1fJtFpDCHC90W1P
KargXLUl/PX2eV1bBJAeQBNYU/6qwr31jrJkiERG/TVoFJu2dq9abgXYZedsrlkFdQnYIGVgA5TB
zz/F1JrICuuUsyG4OIa2nn1FCwWYYguABSFN836MusHNGonJjZ//QDCuBryP3EugGudLD1mS9Hk5
FQGj7MmvOox1vtQgv3p7lSuPzKpzyPAVBSV4ojYx0wIGCfLxhHGPQpgPZV6Oz3jFla4sgR4k0uPv
t9e7sqEcGMUXFkRbdgvBUKdxEoAsi0AaWikwNLQ4miHSgrSib9n1Ze+rg8U7U87Nzn6ugfvmAdAJ
t3E9dE3Jw1aDehNSOLmdo8Yy5EiaFo1vtGvbtV8aX8ua9KPJoR4i+Bj9qE0E3VbEOm9/+BV7PVt+
c/V6jKgGPZkHCLlNXlGJzEPkddqJXq4cJ9VnXlM+karaFr2JkKxah63BKnTa7pCVVWBzhRNAiRGM
N7Sm23k1LjcVZ4lDWeFl4J+3IpKLNBFVVwzHV/yZX6bV1xGv8M22Ye1GPJE3sIr1Fym2Kq+A8vd0
e08vjUmB74lodEXkMT20Md5Ri+ShMmmjM870go92fIgSpRfRM9Gc12XhYWTys5VHO17hVeLv3JYg
5aekR+TCS8ag2rktKZoYowQVuECIpGufsqIJK9AnuiU9AEqBjJLjJQNpJNGujHXtE2kAvLnjHMoV
vJaT82WihO/11oTbMOfG/Na0ykBTSNel72OaW9AozmgYuR0gPqSK+o4qqIUW7wc5k6zEq/uetEWN
QoV51hF09VG10/bX0uj6k5aBNuwjK2Fsz65rhBwZQXghz/FVIZn2Ny2yAahI1Rj/hoxv88ftI7k0
c/ooBM4Ui0j2EBs/3xkQ8VMK/AAWBUeSv7W82G6XNNW326tc1B7gvgHCCuKFQI5Jxs0LUw6IYEqi
g+KNAkcYTY/K6NhuqJWf7Bmkg9razo73uCwwvvLDQIGz8h8gq715CYQMehdpvjKArqA/mcUY3s9y
Nfncj+jeQfnWRQ+5PExFDbSsadT0pbXGvSDt8rvXtIvnmyBlzVE2Bl/Qfs3UNiyCwVmj89wZxH0v
FvukTNEyu2jUKA9yaC+/397uax/PA4ihA7QlG9kCek0zjKPF0IsA2qzsmNaV/MzTL/k6bNj+NHbd
M7PG9m+wwbQM6LXlMRXpHhfEpauBw3NtiSGCzsdvowpHiptCjhdejlKrP+WIf5+ipOsO1ihQB41i
wDPU8tOHNO7Go55lVvCfbMKbH7CxgKolkhGhWgS9NlXvBZpL7ycdlflkGCU/NYz6IUL+4ShlcDKA
ZpUQxVbNHTO8vF7nm7C5XhC8ylbI1Esgkv47U6f2B0Nf2p03+toiaOOBraK6x/9uCrBdS3l7UOXV
yrT4XTvosquohXZ3ez+vrwIS5PVEMaxzTxFH2djXDfGNFaKu3imF+q4J512NgvVdPXfVSC2CRQbs
KoNv37oKbUAADh1Zwqi0QPJbH+OPUzt3Pl0E6akzktIT/TS8K0PS+bLMQWa2U/YHKijaYZkk87ms
jewumvvM17Mu/emg4PzHbfagN+MKbayW47TRDFPzcn4PO3Pv397pq1sANhGQHCz45HabnY5HTfRo
EgelXuefNU2Uj4vIkkOqxztZ9mX4wffAVL5yJFGH25buw7qB8kDPi2BeEsWzm1IDiufEiDc3v3VW
uZcD7C23yekllVeNx4XlZLiWYSo0fbOJwpOp2UhnhpK0s5FX16PDw5gwJWKg9ecb2XbRKJKhKAJ5
CKPPhVYpgdTGph8Lq6MqXYU/Hc2xnatGAr1eCrhbmd0xLEw4AlgvLHvpMR8ji4ku5n4du50ZHRz3
ZM+vfJ/GuAaLEVXRRNt4l7IEBDDOtJbipFw80+zjg21U3xdlaR+sBTTSbbvczD2T18DVt+IokCsE
SWFsgaRSVKkAjKQs4K0bULPO/uxq24u67lhF5YskJxEzIwSvSfaYSuI+WdG1ReU3SnaUqugRiKnt
Z316TMwSgdz6iK5EQCjmxzkg/9u/9crLS1kZw2FEcm0+rHfsTfYwhOtwYU0HUc8Z1rQpP2jaC536
2rNngP1Fozg7h7/e/Y3jotPxSuexTmRtHZcVRUrcOWYWaHIzBkgerxWqJPPkNn2KzNK8j6xFpnRi
tofbn7pa8cXCNs23lSUCqN7GyoeoQtuvAtA7j73hS3Uq/LaKu52X7AK9zeGvHEugt7lMENduYhnJ
Ar1chXEWdADEvZyG1tEq4/YFGQrrbmyW5F4NreU7rFea7yi9/CwPk3My8ibza32wn5McwYXbX37F
UerwE69ABJqC5E/nh9w6TRkWS5oFVmXIJ63siHBk6EC03N5rcl5dCk8C/gMUEbnE+VKQ1toUd/n6
DH4dZI9TEt+oK05d5ny5/VFXjhN/tQ4a8kmUflbLfmO5hSpgPGjtlFwlZKRRE82xy+x0Z+uuuA4D
KB3taFJBsuzN97TyrM9FXaVBMWA59qA4H5FnkP0+DJegFEP86fZXXdk/R+ehgRWLQil1y/Ovoq8+
kA9qaeBEin5PA2Q6Wkkz39t9Wfn/wVJ8GX0PZPLoPZ4v1UtVMSVqlwZxMSy8MtDSLbOmntCf2AM5
v1rY5u6BWwXfzHQOQpMXh9UqVd8PTkIRXhk/OSLWmZzIqsCoV4BiVrR3jdzIdwukW0dTmPrTIpnl
SaOB+KDZcfg+TnT9MFMR+12zIkO40mTAFRANPsIZiS8PReYxnkYLLJfSB4Yg0Fcow+ElW9TQN8LJ
8ZB9y38WFgEKF4YntCjWaTDGIzb7J5uZaBe+aaLZ4ZtDbbqzgbrF7VO6dNCAwm0cpkKnhEmAjZkr
cOck+VAnQSWW4VgZtXkYDLsPJj2tAtOUwqPgQTreXvTSCnkUeJ3Xr6IxZm0CEA1x5KFA0S2g2pId
E8ZqD6ICr2NZw469X0nByHoAM//V32f24nwXJymN5diCC7VvKgm4sK0fFa1T7/tKoJgeq4knKtG9
GCMdhHF0VM+MmnLnJuiscW6d9GcAhNGEYcLlAnoykNoJ8EhJgLqVejSqvIMizqh2TvJiMJorrdCl
AZsJKQtoic2n9r0EXsJx4iAHG0cIEEnKoUnl0Jdgg6RZG2p3OQiRx7qoylMcNtELVAu/RSFEjMs4
MPGHET9o8yKC26d9iXrih3HMlB4Mys78n/MzUOi9wP+jrmcghScpGSdvFeu4M4pFdeeynJ4ZxeoO
RToUPtSb1t1SV4a7NMlyCFsQUrd/zjXjo+iGYOPq28ltzn+NYU6jLirEGaPWNL6F8ywfB3QwGP/P
jB3238tYhFPne6lHE69dXGGj5XnWOiMLYOUsqJi2SH33dK6gkBOuieqR20Uoj1AA2Su1XbN74Dmg
z5nJp9C2lfBQ+y4ZZhDS8BE50mGa1NTFgerUXYbxrkPpTJ+lJzgaUW6pIQ+w0eX8+NP7vM7PwkrD
K0povPFf1tj3faxGGVG4qA4aPbo7rZp7cLOKsXPBrjgx5kOZZWNIgr3ethu0JI3N+fVVU9X2XopN
+74Yys7lt2WH1hgQa4QMZOe+XbnV0ElAKkH/F6mnLXDIMst6TjOe0lnVJOgalManSbkb710xV/jx
qJlSJ5YBRGyeUa0UUIEJHc4T3XpeptR+QetLPjnwPHk1ymZQjtTd6MuhQiAvS4jRtdrs94neumUY
CRqftvRI6+BBqZX6158/Yvi76AzQagf5s4leYi3KTTSOUyhN5ufM1sVjag+QCDuVvkOlem2zeSvW
FjToUNla//xNNKZnUBSbeZEGmjBTJj6LwnYtHaXuHeew/uKNq4YFACJTphFXkOvGaAnGIJSvS0Ix
bVY8BlKgnUnaP1JVfsFv7Q0/XrPbtdMHn5zOy7DtrcBTKsfQsWYBGWR4XFqdmDkRJewkhTjGgNj9
oc/1Hbu9ZlAAFUhRgKLChr558RGUdMQ4OYSckAke69qMjqZDdKsNqN3cto+NCNuaqVJ25Okl5uRp
Yqz3/NgYlkYkTA4xEEn5GHemmzTdMwEo7LDqYYitu9QQpzajNhoqLuJxH2TkN6aqfbaTlnEfqu5j
86yH02erHu52fpt65agdhNYo2IHaYLjq/LdZFuIJBHtpgFhE52WJbnnmVCuupSSjbxaZAbFrUz8v
hlqd+MQIaaplCCypN4HTRHs1hCt5HVtFGgXaiWCZRsD5zxEtMVHWcJfSYa4PCWToD1PRfM/7OnsX
teMHdPNkOF0MGgPAVr3M7Kb7fDCagya69hjDQLhjJ+uC26vgQDRKRruCJPXN5S7BfcjqiONJa0s/
Afdw3LKWIaguZfVUFxrd49gxv1RqPNzNS/0fBE0cykr3juWsqKLz/Rgsq4rlgeNxRjiTNEXoqLLC
3XLbCq5+JEwg4I6JmKinnK8SViXRrzSzCm0TL6bi+asMRbBPNdpAuUuVvRkdaTcd9eK5Zep0Z49f
v+Jik0kz6awiHEK0f77+lBaR5FQDWWaukLzE7/thcWH8Po1K5tWyfRAaUwQcsNk7L1qJB4K894Wa
4KdmrINFgU5ZtvyuVdxCAWqRZPeqnd8j3PnQgknRy/RHl9UMog6PABc9IWfv5Xr805jrx1Kl0aUm
B8OIPiE4+G6Wo2el1DwwMh6oGcc18zSYnIxRYPXdNGVfIIj6sUatViOOJMf3INGOpHJPms39mLtT
JoWBjEasAJAzMlE7l/YpE/URktC71By8Ogkfpsi5Z5r8aez6Y1+op0JS3tVmcZLn6AccFQ8oCh6k
Pn5RYWByWQwniOAoRH6jWX3tJO1usI0gnMpTiOaUa4/iJLXi422TuOofEQ5d285AL52N3VtaH4kR
EgUABPRDE22SjwUyq/wMx/l0e6lrrxrJF2g1yngrX/3m9BNkoeFJenWPdhA7c+JGfb4H8r++ClQv
vGc44+28nsicFBSanAZl5Ij7EUtyTUmt/oMXGhocIs51kgAo3Pm3iEnL1dwc0wDJ08WPQjn1JcQs
T7d37MrhcBEZymY2nJjytcP8Jg6oJyPLS5q4ATgpHaRRPTOtX4bHrN7ryF6JBFiJDj0tHWgvtvg6
Y0AhJEV2MphNe3kcpEz35KyyT8iCpX4KX8pOrnDllIjvmBolIyYx3iokFJT6ul7ly3Kq8A/92KfP
sxnuYZuvr4KfpFq9dmY3/o4iQl/IRJFB0aNGkBeGeYgG3tzbp3R1FWgOoBFeA/+tLVhEqWO+7l3J
ePuDmTB5Tr5X7HRNrtoCdUdmvUDgMAx2bnG82IsKc3Qa9KkSHfWumP0xQjbSsOpoJ5B5LVZt/DQw
N6YeadAwi70d3BkGOUHunZGOdMY9uPQzkFqyraQd7xqljl96qagW6F+srDkCDesMiNpMY7xv9AIO
tiYOF0Q3ZV243JMq8XlZsy9NrIpP2eL8boTLcpCmzvh1SkyRHzJLAqxXzk7+pMwAHFxRW4N+3xu1
arj8G93HSB7hMouVcRiDaTZTYn1LmSNPJ7P7YYFGPWaJw+iZDPdwec+NF8r7UG0c/TAMxfDVhFka
5rumGLtAGENvQadTiNErlcEM8gp8sRc2lfpNJm9P3b7Si1OhDCrtzJXweRqMyYVBsPJLqypeGjEj
MKsqltdOfbLA1K0Z70Z079EjZbjit7pz1PX3zdOdibxj63aOMWReaxfm17yW5Q+dWTGUZXdd8yUW
Sss4JR1aL+5RR4TIzsm+cmVO/E2I8Izc0A+anBs9solG2nmOOpjftAxih4Y0yAAFtfLtloM5xq7I
rGxyZ8us3jegP+/6QoEjqV165ZE965f7pk6jzyKzxWmm3PuuQIv40M9xRS9+UZ/EqPRH2ZiLOyex
EtmLEnVy3KZWqGZapli+aO1k01wIoV71b9+fK3nB2rxamTch5iSpPbdsqVFC+JuNJCgMSsO1Y//R
ay3Mtk36Tm7q/r5qbX0nELp2ZQm8V8FIEI606c6XbGKtJK+kpm51heRPrYSyYmLGOzXNa06VW4TK
E0U/HqT1Sr9x34gys590j4ORXI9YRjWGYKkRMVWh1YKaRxHH2zt5zUdQQoWvn38QTm4TEHmUx9bg
s7SOahjELi00ohRkxsL+fHula2dGvigD2FrHF53NBpZDsVCsmpIgMdPuKEWa/UEqZ8rriEgEgkzv
H7m5hDt+6dp+MgwDrIYa8Eqmfb6fea+iWFyDdi7HSb3HPoeTVkxVUKXTD/pr8o6RXNlNisQGmBbe
KFDIm2i1CXsL0cOWLLyGTcVBbMiv6+T3hfGjnQ+7VjNkKZo8VKYBO2x7xra6INldkfCb0LF9CnMe
ExkCU1+sCnSJLixXAQZw0No09scwMh8atW4P0ULwGQ3y3jTKlcM9+zXrxryxWxvib0sO6WVM0+gN
VdV5RqEX/hBlIIEzqTg5Ou7utkFd3WxEVVcZTEYJX8d23qzZwUtkWA33H8Ji56Abce339WwcF6vS
dvzNFTOCGpXAjUkbmKS3MqO4/cjmdSPkXbL8Dhi6fIzStPQ6obcHuaVGf/vTrgyL0Kh5s+AmDBnt
tJ8QQkkDC9loqJYmoEeRTpWwCYVvlO2Ahn0onSq4RY9qPWpel1vOgbG5naBrvZSbZ52COYALSkrU
17ZcoiPSuagOkeiswx3+0HQ1RenyNzWf5EPqWMUBGXYRyA0E/Grd712nCxJhyiM6lXqIr+ibMhy0
iZmBPU1laqn4DLnMaDpVh8qxvTETj53Z/4GMNxx/ydHMml/DMT2BR3kkgEP5Goq0rv42KdVXSw1P
uVm8WFA4TXn/CWX4eefSX3kZVg0GmmtrFRI80LntD4xGwURIh2g029xr0tKB7aPa47O/sgrqYGvn
fmWZYzTyfJUMyLtcShE9ktkeEZ5QqyCzs121j/U/c37g65wx7nmltgZQvfFgMvowqCOQNjcSEOpR
OMXBzLrsrlim8EQ/2Hp0pLT+UJV5eIA1wjioZiMHRZv8efsGXN64tVFJ0mfhG+mMbBzKGPbtbIWC
ol+sVo+Z0VZ3QtLUYEqc6rsQmnX3f7fe+nveOBO5V6MGhvvwaM3p7OspSC7UFqKDiGeDMgDMZ7fX
ex0c3240BXkw4xTkKW2s1bc3C6oORkNDRT8yFRVDxxcvBhwFGUPQod1pFnKuydg/t/VQfwKnkVDL
bo3qUxK2GqoVVdhrR6FYqE9YztwMBGSl9tDFrQ3dH5jK1ofiEZ6ueEhBkixzaxVeqxmF7A5ZqHwI
a66Lm7fQeHhOXqXqo93MQlBg7dPIjftGbv22n7TvvWNUndsWZRO7Mljk350yG78z4Fx8TayqI+AF
T1EhJJ82A5rH7XJqYl0Vx7RdKLmXMuTDno46BXopkrQc5ymXPzh0ZGQXOHNn39tlmBV3oVEJx4N+
U34cki7v/ciUCrIUyVhcBVmP2jehvRk8Q0RV7qNmVjOyVkxm5k9Up95PmdUnh3lOvmSG1NYHOQxX
VsRQkr/O4aC/n+wEUpMaIvT8gZbZBKtd5Y/W0CrHXDNlZOCcxQQNNBTTE78+fRyaotG9bC6z0Mt6
WdtD214OlNqErCvmFEI/6La1jXdXpTwFl2c5MBiop0zrYWuU9MaBJ63SUk+f5+aQVfN8pGMAV1ub
WS6/q+bSJ8mLLcIBeSVpifyy7QWkD3totNcC98Y0V/Zo2jYMu67Vl3PTTKcG+jNhO8fWamdIHWUP
dCP6f6XhV7GlwIdnf2C+UadhNkqg8TLXqHu+QAe/8MGcQSyH7UNtlah87G3dFbfAUDPdJOg11nRz
9ZJvbo1Vi1kJeYuOVhc/jotmzW4jye/LpNK/KBLX9/YtvXj+iFUpckGEDKs2xaFNzBp1Io1jsSSB
HpWjh0XZ3hKnw5OtUwic0gjsRNgekkz5NtVLtxN0XMRU6+J8In0W+tYXqLllKrR+iFv4Ny2uX6FF
78yx/FXJMjS2+/pPQx/e3f7aqwvS9iVUhk+Njuz55iYS7D9jPfCQDXUY5FnZfTRnRlecmTqrLqDB
7e3upwsugPppDvLKs8krZdb5oqXEbFw88JVybxLBjLnjleG8Z9MXdrOuQgzDWwJfLhP456s42cTc
QMSniUipT5EhU7aVVv60Fun6Mcz2dF/WrTq7Qut6FKooWlOkh0fzfL1yomWZx2LN46xnUTH1S1HJ
fgrNcnZp/FreoNbG2rbY69pchAmbhTeuRQxRM/UWCU9aJLILQ9NwDId2D/l7ZTt5mQm7we4D/tpi
7JDvawc1mQEsVGUfSEtmHbtlSg6mPE9PmbE7+XcZDzOsTCS4VpxXXMIWBiZFkaSmoYiDsFbVO7PP
tQ91NMF0G2GprZ3Up27u82AejPBBiazKDxPoOlMnlT7dviNX9hdGUISO1hFy+tqbMKyG+EqKyygm
IJ5/lIYWPSdoup5uL3JB/gfJ79kqG/OBtMhoJDRVgzCG/JtpmNRTpfYPqjRM5/B8uPRhTo6Y0Gel
IUGJz5+rOfWQQ9fQr029uLObA7003R8z+RCa6wjVHB/mhI5Dwos+yfL7sU3fdQVNEwCPbiKsxgX+
8EBRxTy0Xde6tz/pmsUAPVh7iSA9uIPnF0L09RBa8BYGbSvp7kgKc8hM+TOwtMFX0SzZWe4yPV53
0LJNptYobyDFd77eZEEiunRWFMSD+N1KctVPZ117lzFy7heh8cGAKPsAZix+xAF3VI7C/DibzFkN
mvHTGN/1t0DvviIhcHEr3/7bR6vU7K5i0j8KnFpLD5I2RrAEwWIcqiPlj9zUj3a+7BUIrnigtQMA
58AKXmO65nxRMsaoUDoMNWm792WUqp+cqC8+KmAEPimxLryypzjs5rUV7lnvlXeEpSm5cE/pEBkb
66X4syhzksTBaFUPkbLEbhaG6MGPOX1sixJil6EVmk9fJ6vHT4Xvc/RPNVP8oJ7xuzAIukYxUHsf
/jTjjHZuTrgnDd/petxF6AL4bdM/MUKBdIcQ3y2jag99UXZQbu8ptl657NDwkf2uOMO1/3m+h31f
mcaMalowlWp3dKzOOkLtaOzU/K6uQvLIOQGqeOUEfGseFDkTxBvCKBhJI30sGo2qYbZ3bsTVQ1l5
RGmdkOBtdTH7LMtoIMJ+BBhm8aAjkP04y5VTYfJpiM2SSVBB2zGFq5/G3MbKMgH+ZdtZW8UqncHS
oqDVnR+iU5SDESXF4bZruawSEEhzy1Uif0p91CnOj6lqQj21gRzA9JDWL7owEd9SFvkQlXF/LCOI
UammZAfgf9JnqRadJ5AiOYDdTD4CThu9cZh0Kt668TIsqBHRDVSIYRtreUhrdKinrOefUr5LUnd1
d0AzQFhAFZvy6/nvTtMkCTtJ5kh6uLxNFYojc4j/vL071xeBDJCAfPW8m8tYZ1XY2IJFZLPtAg0K
6IPZlLX/86sQJTNxQcmGUtxmFc3qYH22Rw56gaCinK3G69eo4PYql4kTJ71CZVayH0YmtxFq0WeO
HlodnjSS01/FuOinXKa7ZC4JFDzUaHzwYYxOjKCal3p6D4+LBUIAKGUGEv5unOYBAfMGNEtZip0K
wrUYhaI9dL3EBTYkVZs9UCMa9RHT50fekv47aDLNjRj88uRiEfey0SKwU/C2MGSgw42fM2rYI+yU
1u3eLq0LbYJP+gcMAULRRCNzW4VeFlTI+qyTjnNROS9RMj2KSLLvFrnQj0aqFS9lDbt27IR/0pQq
/gz1iABgGab3tVEp728f2RXzg86PyJ6OyUo4ucYFbxK2yGnHprUr6fg/nJ3HjtxItKZf6AZAb7Yk
k5XlVPLq1oZQq7vpgt7z6e9HYQZQsnKSU70RtJAQyWDwxDG/qeXSBAhsqV4SQa156yrbGJVsGwjV
Jvq4u+wQE4dhsaL8ZElt9hTMne8TmR8JarwOoazCfm4RlO9pzyw0lMXKS3XFYw34WNDWy3JOUebz
NS2dzxr4El8pMQK4/Wi0+F69TpbdfEDR5kM5aK+g0qWL3qIwHYVyQEwqVZ9qvah/MgtylJNi5NNd
DS7Z9Wq3anV/KDr5EddHNKBxaZlVb1JWLuHaVj4CtFs+gBMTXMLKi5W57qd4NPLvcwUS7uQCsmUK
tGrF5yTRtZ+Nbi2rX9vDYvnrmCrfMYcoELo3nAUB/rwvjPu5nUXquQxsMQuPcm0IpL5mn7N2kRGs
xtRdvLRIotizdTCDQadm7hykZhVHQTSaCPo7QkMgP7Nk/DwuffrUFkP05zyJZGv41D/SeFikl2cQ
GT0NrOyHcaiNL+o0F/+WvVb+ldVxg/9MrJgTY0lz5Di7KXWBSP/Kjd59lyJwZAVdqbBURJt75pRb
MxmYPdVAVnBT48ny5GfmNHwBVd6lPwTazYWH/ED6Ldaq4au1LjDfIX98Vau1Xr1W5wzcZYlW3o1a
P4AQAtf6czbU4cVKSxfgpWm15wXvlQ+FypwX1JEmntTWSKOTDnjnnAxIfnuaUOT3RDjTt7I2ug/S
wOa+iZTug8P0yE/M4ikfCoGgmjMoJYChmoZLOUWfrbExH4ku9mdJb/RDk2XRqaBd1AVt6S6PFWNv
99yLLDW8HDk0EbROVyt/1XbeO54xuWnqUxOZLXKaOaUCem2iwzQncqcQnnf8XS3XsQkGVR3eZWOS
L3etWQvD/x/ZZ4jrNNgL5qmdwMWuDfeDyK3y3aiU5heJSknhob4ZvZ8bt/8Yg7/C79vB1tVTC+HQ
IFLy+IsjLfFhSovi6+1PZPu6L+MdPSrI44zDEId5RR+IW9eeozyLwrhDGhQfoALXAVW7szvry9tX
ArmzMVDRwKCyv4xmZBaN1sYF3XHERh7rLvm3H/LmneJiPPdfVsJnCyVxZlx77AaOI3EyzgkrURqE
uKe0j2sdmX43iD9ur/QaCQ+8FmUyFG+InUxnd2lI7tSOIzigYR13yDTpa/FZ2Ez6iQ36mYtkCRKj
Y9IPwDhI4hGeZF4chdZfz7N7h/wIfsBm8seoZ3dPTLUOlG6K3LCIrTWUs1V45uzOYWWUX7RleIQo
3XpW5Ey+GXU/ysyhuTG41WMr+n/waMrE9Nj30Z+pYz1aiW79O9RrfO4yvT645a+cNRpJcAupZBVC
8m6z5sZeDaXirPWiG+/axPlbdsVwgh8debffy5XbxmCuC0wLZgijt13F7GC/kpe6jMLIxCFvLEzG
fYNt49E4KyhBSH32DJAgbz93DH82tapNTwu82uUJj6N0yliG1rQdK3+Mvbp4sZZNZ/6t9R+2EpYT
/SM+XCSfdx+TrfaGm+AJHrp5onhDmicegKEGPcl+PXiqq2ecrJTzjfsroO5dCe6a+TCh5eGGYzsB
k6lw6jq5wuxO3aq5JwnM4n7i8j0JUx2DxqnL+4ZM4uAq3/Zuf8aR0KHGQ/tWo3V2ubdWnMYLnQo3
XDOMD2gaMiBPZidMVwbWaOK2n5uZ6kSa5dFbvboyY5VfRhJgE3Zfl6kUSSbw3wp7yN2nssRowUga
50GMSKvm6RR/WaqsPWm5qR285Nf5H0A6G+oJvmn0PPf5nxMjp9LGcHAHUO6npa5V5hvukdrUta8S
qyZSMxMfENLvy52dGsY0aTm7YSmiNOgyK/oB2+sJdJ19MBC/+jxUISBmaKq8Eqg2SIIamWtuaKRW
846pYcXJTY/ARtv7eHVSwN6bXDIqrcbtV/yWNZsgJlwSDlYpkXIaW70LddxAnpU6a59LOq8HsWaL
Wvv1tE23HGQOvblXLPQ2S2ZQRm4oyqR5cRdEb+K6r09VNRZEmVELxl4vcJ/Sk5eynY7m/NdCHdGU
OoGzgq/KLqim5ioTpWD5SLenezuZ3fdaZgtv0JBlYd4FGUxJ/4+LxYWD9u+GpNe+id8W3UtMTRgV
gnRj0Y6p5M/OirJH3S7SEB5e8WFxDdzh9dYIhG19fntghxVFpwfsDuF9F4t6bEhacEm8XOZniIa0
VeDoUp4xcm59fJqrT0hw/by95pWOMi0YnDt/SWFSSewiwGCZWYSUE1+ImvyoJPUL5Xny92hYwh/0
ZQwRSllbzHQNLbSzuHxo0ez1YtEVIW5YxOil6MA0ioXhif3NFG3zvjN76522IlBQcERCyLrWuTFc
8D/Mh0PG99q9pLkGLBNtVeTgSv6rPvxsyyL+ePvprh5f5MTRu+X0An2+/FyMbK6SamJHzVLgY6OA
t3ocOpdEHqeEn6lERzVX4+RRsWPdU92oPZJbuRJ/6O5yuWym0bShdvEnaVebaovrpcdX/FlRUvmc
zs7w3NoG7od6WT0ruM08Ob3teh3S9V6TNNN7QR0XlGquBFZuy/timJ3zhLSYtwxjhFUvLOp8aUx/
VEBU9qszPWpiVbwJya0I8c4zKlvoSK6F9ZxKNT6hb6F8MZ1x9rq6swMXkb+TEndJoGigUWZ+i2+t
mvqIxCCqaarOaHlOVybcp0FniGKg8MUA1Uj65s4p1hLfsHT5A4ea/P7227oSQlE+RO4X2AONr30S
rQyyEUrLmTL7YnyundE9KWmiH4S0K5/3JvXOhArFa+aZuzORFGYaaU5DQmkK+xQXM2KnNfbDcdvR
KlpyGWhFX4QVl0l4+/mu5bIbbgXdT6I3hckuelepOk4jRo7UVFlxjxljMz5CVNcG37FmJUKFs16+
SzNT7+uYD0JLcnTZ5GyfYILNiw/uw/izTNvhU1/jguAj+aQ8OUpSlahMdx0SzKma3ierPb2Z0bSx
LDYmE3GJLHw/qMiX3BFSbHtWqvpZxLL3bW2ugWc3VbBqxhBg64TcHAVFKNzhCER47SvCEGq777Yu
3x6LGoP1mJe2IkkrgNguWmR4fd3Js6lGByH42hEEsEWriAAEmFe/DBhp59jI4PGg2GnGYeqgoRcr
sXJwBF9T1thPkvctATKBDu/Vpue0SItubcnw2mlKQ7VLndYDb4sA30yqJv10zMZPXdvGHzrXXB+m
SKbynAqZMv4A20kNVC197vWzm366fUhfmVSB7doaZmCr6CjRWNru5N9SjMq1RRbZ0g2n3goa4X6f
M5CGylCcytg811X+OFbyHb7E/hobH4tJ+Ssf1+d6KR7itv4wNNNpqlPfVMpPI43xutf93J7PQt18
vGofE8IoiDkwgz4GcHhaT0Na5mB/r6QNNP022ABkTfpxuwIildaQQ3FwQgokkK4D+JSiHgy/M8wn
1e37wN6AoQf7th2NXarEohsqkVqZRH4XVyS+k8O6Wk642EP3OUoz88UFNlHS9J5zHrfpXY/qvf0L
4rr2B4jrqfW6wf0hWlpSXjOmy8sC2fxnBLaxDYx5fs7ozhdeYqbZn5pQEbhcUEr9JnMTq962QkPV
X6JI+yOPMvWIzXvl4uRhftnZkYzQXLw8BPOAhn1SLk7Yuz+kLNZHpG+L+7IGUeaMKDW3So6jU9Pm
Jz2G+XB7K6/MaDdtJhO4DohaCMW7W1NGamTX8EnCjHmwZ2fNoxp1dyJrPyuxw+hbLUMxyE+lq35M
LPGvAVVGS7sjKd6rp8hmdER99Ov6vtwDFTnkOAeMFq6x+06dkq1/j8cV0LL45EZN79nRP7cf/Fr0
AW1PObRlgcCZLlecBonWE3VxWKsTGkSFY/tVQgi6vcov5Mz+pBLh8GCAXgyTef+FpwpKLgPXWx8v
3yHtOmFZtBBTAIgHWo5FdJ0zDK8ZqNzPedmeQRwPvqsm5hcnmiGvprZxZ6lxc7eu2+A2Laczo+zk
aUGx8RExQj2UNe3b2UrkO1Td3z6w3ETVN0zQBjLBW+hyl7pVF2VX607YjFr+yIhPCxVt6rwk1to7
d83EcyzEfBBSrr4acmQYzzDMQLhcLko/fEWZZXVCOjNYnjmNBdiyOfIhvPbZ0aiELcW4kipPu1zF
Wtu61aPJCaXqVCGsJYu26OSGzVplX0wz7Z7SNXUfi3J0PrWykUcJynbAXp0MGotY0dE1hTx8uX7U
jo0rBevnS4bUCukYuWSe3lcgI/w+StxPtkwnsoBp9RQ7p3tuDdrBj7i60xvsCyQft+N++CnqFOjV
SPfDSQzVWyLbOPdIbgS3P4Lbq+AqfPmkJnjFmc65Ewq97Z6GrkQxwBX9f3kW8HIqADNg+85uP+na
LDRYOo6qOmA1MKh2EDuIuPyHZwHLgt4RKS1QtstnkWauF8YwcjbTJCYgW59K1BAPgvK1owkID74g
PKdNA/1yEc0peySDiYZzUmov0lnTd6tLIiYWJzvr0kYzZO4Qfmgq7eSCNjt4xmt1KrMufgEKfnBL
9yz/yNbzykBtmU8jsdGZytoVnnc+YG7QOM733nKzPww9nysPUyVl9VLFFDnj3LgxcDvXctfDuqeO
cdkpo3+HkZ6b54pqdAKARjazjtJEeVRdeI64qVTU9loXpq+VGXL088auX1Z84mJ84vnTE3mzTVJs
t/hI+Iw/6q7svt9+qdfKFHJt5sbkYCD7d3cgqIykHhtJDlNBDwfibpI9cCtA0ZzOGTX1qdcH058V
e/l0e+Vr995GEmaiSAyCYXH5pnNNaywG6txCa5y8b7GDCBor/0Nt20/O4HxM7PUIFLllE/uw8/uK
uwNsSAeAi8I9hJZywBjlp7S19Qzzy1+nVRx8k9eSb7w3wIAh6wuvbU/Ya9ohHfKBW1ZOovyjaKu5
8Wp0vU9Nh1ZFQubxtOJ8fS4X8TWxevdhQp0ymHUn9wdn+Bt0/ZsNAiGXc61v7D6QEuCJL3e8dYUz
CIYgYYzq27ksjfHh/6PquPJeL1bZfcHrmLRxvAXWBVGCO9TEjRBVQIupYte9z+MlfRHKf6in0GBz
QDDR1KLs1i+fjLM7CXcLs3q1ThQC6+JbW3Pj9ol9LeDFBqKjs2nc/ML57A6QhS+hWgFVpLmkjR/M
wU3IV4ommBM1OXWx6nxts34Jly5qg85Y9IdKL40fzB/HF9WM5EOSC+GvA7CL2z/sStCkENhQoVTP
Ck3Fy8dHLdboxwqFmmS1Wo8g2W2ek1RKg2L6RV4wPNOFGo6m/s1R2vHL7dVfi8i4SDpte4JEAoz8
zTj291KuoBBZGWZEISXj2PpuFk/PSWSOtZ/C30CiD3/DIHe6+KPabNopG6k/8VIh7Me1b0ycHsEM
e05JgRIIpsYnzJhkEmZVKrdvga/Lyx1pHPzsK5EPMi218UYKBRi5iz/2rJkim7aOk6tNz8swFA+N
aIavrkyQFxnRS7FpfIVKF1kH3JsrSQHjCGbFUNWBjOxnq7mi0jgbEEWgdzT8rWbz4Gfj6hyw76+s
8gsCyZdub8q35uVbcTOZjdbq2KG64NXquU6td55p1IV3+/W//t6hmwK03Hh6RLl9O1mRdqtX3WiH
UefKQBF58jHJ2sw3jdm+myl7vMKN8o9vXnQbtoAuAgqzgWIuH47jWNe5inWJEWld462Ou7yvXPVb
ZGntU1Wv5c/Wnq2D5OBKSKdtCAlza1jQQd+PefA0Suk/JXaIeHb8QMO1+7iY9BacWNXRVqVf2qh1
9K51wZzMs+W+Qz6kDiuLIWbnML027PrtBQNtMj59epkb1HWPCUoGJ4qdTrdC6UbyrOfNcIfDbXO6
vd2vb05WgeeKHh+4Lmh2l9tdSyNJ8S6zQhzv5LklnwhQEglQ1JspUqojEdmj5XZHt9PdrudUWSEs
IMvvlLo9uSMIXsUeokBLx7dn6Xz+FHtM1HSEKH+99996UakUrVjFYoWzXrd3c88MVtZiOjg+rwMO
q2wJOjEas8f9lKntLB1Lh84KrUjLAz3q5g+jHutA8ATrYYn8ZIM48Nd0PiIXbvt1mfjQaASLza1P
U5iB9+Xrk3HtFnKprRAEtPAX2SGHZ8jmPs3t8WgU8XopHg84BxsKcWjf2awl8jgkkGaYVpN2DyMv
ulfmvMkOgs6VJ9oEgLDJ2Khsr4CY9AyKGNKVGcpExI95mmnnERhRWDV2dRCtrywFq5ZBzYZkhIW1
u1yNIUFsokzgdaeiQjpvbXycR9ygrtajVtDVpTZhu82rDHjW7j0lXZJ27eQaYWmmVSgmJHDjSZvu
VHiEB4fxStTGE8xScL3YAAF7ODaDtLZPVsMIccGGZ5tHiD8msflOWdP8m9qqyh1GKOvBW7symWAb
+QoMGNWQoPaUeUWlaMKdWkfHliK4mZC2m2sniKRtPIwyb9HBHI2PU6z9zFw9/ZTrwAjxgknDeXXd
uyQ31YcVLZHAkkYfxk4uw7prFa9HzOjJjqavt6PelT361SQjX8Y9DqGzy8+GiiSiCFyZNRSGQ7Aj
NoS+ARLt3BZRcr692JWYR93J+Jm92XDS29n4LQYxo3Md5J+MEFd0/ZHUw7wTixjROcQAZRHF9GbU
P2kW8B6qXaQ5QVherjfJeuITBpEbrcA2WxWWc+EU6cFTXTnRv9hKGDpvshT7j8fOxqypZcoq1mJ8
tFy5nGK59sj9E85vb+D2g3dBjkIWgjrDIyDge5gqjuSy1DObruDSqi+R28WIEqRHqfYVsD/iWURx
RLgZZjPSvty3prBnE8lWLcSsWDwI14k+dnlcM5VCxyT3UkNUJ6ep53vcx+Z/iqpdwnI25vsWfYgX
RjTmo2sxDjXTploR3ZESfQo1x3slTbzBTtbOBxRpvTdlsoRv3SCGw7Qzt54vH5+9C2S93lS9VTta
mJs02WUd/XScNv4vi2xSLoiB6ltGeLk9arMWAyLKWoif9whEruq+W3FTfr79KK8/FmySKfPQlqJJ
xNz9chWjiPMMMQJayyjsecxhEn/te8oEYBSoRKdHzn9XSpzLBbXLBcUEyTubLRuxC9E/LLKt6F0m
xT9TlacPyVMC108dRp/yzEbqZaASS+ckRBZq+rPA6Qo2uO1+7LqqOdkpPU5qyPKuqxHYu70vrz83
fiZjta19zEBlP/DT07UBtGfb4ZLmjd8MJIL1pAweWAD94EVfoRuwFtoBNHGJV1wll1uCb5ELhgv7
7TRGChHqWRuoVaX6osnmMCprOuXId98rddUFKDUtwZgbwrfKpjyIMa8/fH4I5gZbJ5eCbk/tM1wq
NBgfdogj2XieIrTl9cU9ah5dgfCxDEwCxgEQZl5hlOJylV3E+JqpQwzdH7LSOY6SwWuchurKrFF/
WZBslLiQPdagoVGIVNWD93vtUTdXzW3eiPLnHpdVZQllDzP/MIltA8/VpPJ1ZTDeHElJ9DeQMfAF
Sov9iFGpHbXaDJnCtJ/sIFqm5ZyVdnm6fVZfp8OsAokXCaFN8GN/fpShnWHRaBulzQYE6KjzWV3t
f6bEpujWVBhPU148aOQAB6nPtY9kkznfWrybds/2w367aZGU7SPZGGziWtuPfWdGpy6SWIWr5dFS
1+IU0YnUG4gp4iT65VJ4KuiiXnhf0zCXwZgx0VLVNMNVuedSN423FzK/SjRGRCBoNwLO5XoqSted
mCc7tLSluteGVHpyTJyD1OHqUxHft69+C8C7pxrVZQPuz3QWStvxmZrUlOFpeU6L6Ys+N/L97YPy
iyJ2ebPzVNsgjlYN6eP+A0/p+yXgA/nyADWdqrKZ/cgdNDDISxRqsR7fr/rICIlOBODVdH7Q8IaE
9FHLczGjx0ui2Aeq0hv3SqajGlGMMuhF+jdMRO2ZSZ4K5Neszmqv1g99Pv65SugVrgo2YYyK4aUs
bf0E6SH20AKJAxUp9qBXwaHEWVSC9F+Tu9sPfG1/6aKRnG1UH2U/l9abQa+XlY6KaKUWSplHIW0H
1oMTwPhRV48wpdsL228wYW3z1mQOgNT/5bHJGQAqUeJY4dJXJTr7g+vb7GOQ4Knhx7Feex30mDOa
u9Z5Iv8KYZ5gDDC1yUtqTM65GUbdE/G6hOaKoY4cjMlfFJgkY1eoHlr64/OA6c9TzP3I3MTpHtzI
mc+ONU7BsG5gzyle7u3VbX0gYErluagJn+s2wh8ZZw+9Q7XWqhyPVRyrmrHdysw7bdGzx2pGW+B/
arXt47Rt7TAvIFDWYu0eZMa9tzJk/Hb75VwLW7/v1e7w12qTcMYYEHWu1nhtX+hfzd5UX5oo0/1G
16w75OVM3wU05d9e+UrwB8+FkJxLyUsTYTs2v8WtOa5co7NTwvJoNk/DjLa6KrvufHuVK9ERdBxX
OnqmW4zcpVagZOfcgt0cjrLH9lGa9TnVq6fZnLuDMPK6vMKO67eVdqeuKHSkzmVMGIlj09e1csIS
A5C2WIEc2QLL3FYR7X/ZRLgT5MBbkrp3NhHwOfqmy7h1zHK+K91aMDPIjvDM1zaRbjzjsW0AZO4b
hUmTxLVR0yjM2wGFGkWU6KVN2kMvzCPM3NWliBb0dwiN9HcuT0Ui2jQ2VWmTbOZN0LjaJ9i+2bmr
QCncPhlXxh+UPL8ttR3Q3w5gVcgBzK5lhcIy7WfXTuqwi6r8yYCDFc5uVH8Xlfw3c+bes8YmeUgd
cr2hbG2vkUr7OJTWTwng/yAn+n/8LOYf6MRdoe70Y+mmfVHwXeilotzZKqaZweJUmnZKK8XyHLhf
yFKk0/JSF6vRepHZdI/OZNRd0OCAcbaWCugZOkfNH3mvzEfN0yslI933bcgJPBgvqb1oEAJXvPyR
V2QkFtITSVhX8+Pq2t9Vd31JBKgqRaWAMWC+Jdl7fZjPo5Y8TxviecjT90st7i21/FqZvb/oyrvO
Fv60IkB7+/W+Di9kezTuuHhgwxi/JuO/vd2O8WOvVeYaIqgf3aPyNvgKOoAHh+j13batQoW++QxT
JG6jrN9WcSLFHBAjW0OzSxqqAfkc5dE7dews31ager71mbiNaFkDQoLX8qqDUw9RakJU0sJB05sQ
MqGExNqJL7dX+ZV27+7PrfyA4U5GROdh91A0iey1k7THHSEikAHDtDy6Zjye+rRH+Qs/qrDQuvoc
43zi1Ws1nbG3awLyYnlaZn06CSwDTnmxZGchpfHOHbL1yZossO9cr6fMWtVv/wMdQwUFb2LXXmN6
rZT2dALXYngwpo6QjVegcRxZuv2bO8RGbdwlksvaLLGdG1a4aez9XOqu8tDXGYNMMdB2j+beF/qo
3QmtWN8nbgno0k1pfhSFeWawf8i7f302+Tk0qTZmO0yvvQ8H/rvzkmWuFSYbtqVrC1SMtNi4MyOj
8DK5IvjriNQvNn1CRVr/tGM5QjyXuUdmP3pTqwxhC4314Hht7/XVe6eZApScupML8/IwuwJUjyRZ
CLskeiIlKj9Zedx86kfEjGtF+cdK7fpcQPkN9RWFytun7tqeUKUx3kOnC6bO7qLWpjHPrCyyQkrF
JVDTecWsKD3yh379vcJXQwmUfhHZKKqMl484qNHU0fxm0FbhzmtGw/RULvKLAU/jlPXu25FMLIdL
HHhMm/psD1HYqBpD2tpWOCSRfYpmPQ0aDSXt21t3ZZDHMnhWGPSiqTz3ol9Fl+iqmBgwlXk+eMgo
SZ+W+7dVa9xg4e/fpwXJjbY1H/S4QnfaeXaEGSTD/PX2D3m9u1jMIzOJFBIMNYRdL3e31TrViuWk
hfMi/6RY1XxTQICOXekASSv7g/P6OldgOThjvE/a/iisXS7XmCPOyFaphcYqxODRQBq8URbJo2ZV
xpsHQZdr7Y8ndyqqjzmNwEiZnyxr/NvWkNP8D/uH4RBq1Xx9mLddPpCsotxsLZCZywJH1Rlc5aQv
dXWy256a1F6OOiPXNtCEfL1tIsB9Y0tpf7u9sORdNsCwGs523XsVenUvpJHlqTPV+XT70a4tRQNP
oUFCT5vpw+VSpVKgKIG2F/CEUjkNKRAypXewXrOj/GCpa6fQ2h6LIAJVcj/+RNcXAjmuEJSahvGi
V3X9gMxvfYqBAT5GddkcHMPtVF+GTe5imiIwVDZy5h7jR7he8iSteLRVoSU40dY7pVi/UvH1xSlS
miIQsBKDWbpHX8DroMnSGjMCmLjkH3sfSgDnqdbFUg0xum/vKhxMvBKDm4MNvb4K3zMyR6jv7ds+
ay+WRnVSFTdf1fD7gQ4T2gdH/mbXTggzUEpBZIcgt+1OSD20NfKlvLbNFQCW17Ji3VljImM07cED
XTshgHK4eSmcQKzsPmaktFWYZY0aKlknvSyeraBNBi2Iqfy9HhLxQWl4Jf8AHqxiq4aMl4nk1Pbs
v31oG0pvnQQy11Lt0/fCQTDIUGLTy/FkOBUcoMTT0RMPLDfSzkqjrPeG1jR+W9qdH011eXBiXz8/
P4faBxmZTdRtPzqJOspUhtpKSCfJOi2VM4DiyzF1gzZ6gm71463f/uVyu2uhVCp1JAThe9g5UKCU
Jg0n7ssQlvHn2yu9Pqnk+3z4m2IMedk+oHUoKRRFyUqb3sed20TTSaplc2A98/qkMkrk5qHfSgUJ
M+3ybTpdicRu5a6IzXXlPSl5HJbAP+9pvR2NmH8h5C+DC0g05IfQjwUWxAjqci23bIqYalMJh6GL
dH9S5uj7WmqmHjQTyj/eKLooDyYZrWRluKo/ZgBN6zBuq2R44J9M8anqtETciSivR4QJRfthmR39
z9HI9MZfK3sNEjz73jXJNJQYqKxggXurb1GpLVOn+6iJ4aeZjfUXvMIy1YvqYf2WrVE7eX07QIlM
RqExocgmKV8SZ6IOKNSsUdH/FWxL3gJ9ne3qiyInFb6bPhnfzW4gBs/bvCV46+u3qOeBotA32Jjr
uxCCqxMzU2tUwrkr+rt2ThVq1CT58/YqV2SziLlbP5OJBU2RvfpBQnIKFQ0N+WgWzH3TKXlXlmuL
gB6qCNmTWS8ig+dQmlmAlVkDxdQZ+/duNuj0XCN9eUqFOT3mQ9S/9GsewQwEZ3VUmG4x7PLgcG5o
eW2DFeye9uCLFdKTbGu1p6M8oy1v1YnP/MNBc3hy1jmYK0Osnik0R7lrRoldZxS5QHo7aZkTfZDJ
6AMXXOgjLZHoh9m1abGZY/XyvrYivTjbbk+OkPWNDrYh7U5mZyMTqjd1+oNB8ejexanJAgkisqvX
6ThHQslyIGZWYK9Kj2KmVD0gCHXjG10VnfWeLiDMZ017B81nfUrtzv6oGDMOZErTl10Q2TiGeaiV
JaWP2uRwUjXESnw1Mt3ZyyplhN01at3TktXSz+CrwhQu8vJHZ5aYu3aKUP9MSVCe0wrHlfNSLHRv
UJjXTg7a7xWQEZDqfpShR+x1SWvMgXTMYXzS3aKj4tIT9FISxpF0gmnL3z5QrxMIkDgkYKAWQDQZ
e2jjpOSpNpf5EuqzVT5unNZAn5LiXdsLAC2Fm0AG78oXK5+PhGdfx0tWBp9BB5HC4RXTArdUxsAu
o/nWVMazBiw10J1yPDiLV1ahatRxV+Hms1GtuIxhJJmGmDKaJP2QTUjJrlgfGLP1ZoAophXbt7+x
L0n8dlFZNRsbYb5+DeOqTx8tMGJ+ahXOf3iW31fZpQ55A1Vcb9sVclEzBEWzVKGrw+e6fSJe3zA8
C6APcgU2DAWJyx2bnHwSKF+xY3nZeFWb6p6Rl6sfE+EOisdfloO7QAGQDqwgMVOnbtsVHY1s9bFZ
NHAdxkBzIZkL+a2lqmofpNBWIoKQzVM3K3H5KPIW1nSiT/jMxMpSCS/ThWOd+tXof9R1Mj65jpFE
d0a0NF9c+t6J39YC7lsNKRAtr8YVntuuA6Z9Vam96yM4s8HYqNlRF/nKF8Vp2zoJm/ECeLfL/ctz
DKIWuqPh4uTOwzL1MWOcbiPWKlrpl04nTqJY6Mgnif3mO2hD1bEwGCuSmD0RS5ZThiNOxquLDSWQ
GfR4WsjKf1llQwxuYDeHUvHyAWNwvXa6OEtIIUSf1SymQOjRUXnxOk/ciAHUa/8XmXK5Squ0BSRG
AwrAoidfV3Ps78ApyrsKASC/cBGeu33sr3As6fAxqNm6GOAF94nptFqyHZjFhgXI50fZa2Plq+n6
LdYjhLf5uL25Jht2F9X8ClvKfY+LfH1ng5X0dGcsP7bl2t0rVTxiBYZ3gxgV5N/SCkzTpDVno23I
wOvsb6NXki/Qh8qDEPR6v7boQzSlAwJsYT9JtrraHpTGmMPWUKdwasv8KVlS61NkzhrGvoN1kFhf
Aa1sky04hwhTovxg7OIEyc0Yoewyo/nkguDO0vghTbroYdaUL9asZyEiJRBI0Dw8U3MUvloZw3Na
619uv7drv4OBzZZ0b5N6upqXB6VZosxS5n4CsFrWfwDbkpCDmP69r+q4/VcImjKABKaiPOnNtHwo
Vbu18YOzf5TGVBxJVbwOntR2lMXwoFHCJ6m4/DGzTE2Oxi81b2aKemsPTyZCc0GxSO3NtwFwIVoa
3Nobotzc3Tl2lmAaJVlqHKf4+7iIIeiA7xzUG9e2l+41/SByA2al+/Y1PliuNVpyCmlwf0ZUJ/Ll
yLR2WRGMmeXT2psPsz0ZvtDGe7PP/qLdcASEu1LCUipSVFFWkVsDir7cVW0x7VEuCcc6R0PJ5CTh
sajFL9LQG4/eXsUQwNXDuRwKv5+W7iHK8HKo0rj3i3Q0DiLFdrAvLy1+DR0rpjtMXyirL39NXtP6
GIU5hkVq6R/rrl6DaajiAzbhlZOExjtqatvMk2797hpRGwd6RMcqotEahPjj7lO/WkPmKULvDp7o
1dRloyxuzbZNkpTSdd/LmSYo4eTTDXS2osFr1C3Sb7LWl38tLU3ImON2rTwLCeWBlLUeUMvHf0Yr
isE4wX3OqOWaKjcA7sVr4Q2xPn1ty1EVD7gJZi1KCbIkg4XJ8qFylOqjjcLP33KssHcqMcTNRoUj
g/OXdVQs7a/i7bHowRGetnEH4NzLN6XUpTDQDcPEBrDZiarT+XNGmvnnUOrY8PWJ80FGpvzuiDy+
N6rJfjZqUXvIODM8SpG5ro2xfWwLW1u8LFdcHkq1z8BvQUgncMpvB7L9sdp+LG1QOjTAjTbAwOWP
betaWNE8NOFklLafrKtN1jKtB9nd/ppgFc4SIiY0rVGu2w/tI7vdBAKyJgQ0Bkt0oMaRSV15Ubp8
LwGS3H6mV2DPbTn6uxDLwOBvKLjLhyIZc/rkf9k7r944kjRd/5XB3Kc2vQF2BjhpytGTotxNglKz
03ufv/48QUk9ZJGjWl0scA4wQDe6pWIxqiLDfOY1AtWEfPE3IzL7zdoQmiiKVB+0ds539mp0YCob
7UafY30ny5iaOkUq7Tqj+Zq2E7epGnWBU8Hz6ObCOitmee8M0nLqnHtj+lW6ygLTi443/f+XnzQH
YBePRKObKjbjS2tpknMtj50btTfbvSJVNId6LWwxomirW+iYy21qVaLovwBRSfW0Vr21q7Sb1dFP
qaK/9dE4gKmXkV1Qhjk6cMoFO3SjLprNjEs7LD4t3mRVdMrW4Y3NQvjDKPAKqC8dFzCsRsYRJqzx
oV7a/BJ19u4Cm6nRG5LSuKjD0rxAhjYLYnR1T+Sgr/CgrBKcBHBRAm8OGPyYeRUWKuJ7WJ1scqP4
UJiV40aajA5Lm8nD3YxD2GXYwX/Vu/BznZmIM2fzdOL5Hx+36EhSs5dtCulQiqiwvHz8eDgb6mRp
42ZccSFPWrM7NC2lK5Q0TqmLvzmUaFQJxSIBvH45FBKoUtLbyKytmf3YZYu2X6rko1nUp3gQr+ZV
fCmTZIDkiowAadiXIyEVXhW1VYybJsSHVI5x5bGyTLszlzYKmgyllhnVPD+c8vZ9JpdroGu/zSXg
M5AUi8jMIZTXjq8WM2K2ldEZNqsN6EJLip7Loj91eL4xpyL1tnWqrzI+yUdzmhqrA28yHGC6lhk4
yi70yJCGs4Lk3//1mfbWUHCycHoGjgS+42hS4w40nlWZA9CTnJNMj/JDVS3NYZ5OaeEd70gxdUBC
2RcUyzFDOFqTq6HNUxzRb48tufQiiTbLYBvZrsU129VWrbvFvLffABI6ZZL5yjdMDI2eFJVmrgra
ZkdfEr82rZ3qdthEyTLgGaYprlEPcOqdqHWVeC0p1MZlc9fFIvmW1605ADwblLY+W2Kn3oUqyS3b
zdhoWpFhb6iv75uwTE8kPW89C2HALoA2AmojXn/e26CFEcbgSTfyBCLBRKF+20b1GIAVNk489uND
GMSEwFgTS3BE0MY/ynoJ5ZcBb/lm4/S17C06AdEwhacuzCflj+fBJcMY1MWomwq4G7zcl9+Igif4
iKgSVfQ5i4OqdeovIcDyFd52qhzorzell2WGE30uF7VVXGrZaYKmpjaFyOCamh832VKgkqdlgZzH
6naaIqV3jWaASVKPUNjdospHiGrU2GfgobiuuFJhlRLc2y752BshWVGK0P91lVJoprzeG2Ct0jbp
vNws7T/4HfKjoQ/9fa1rUeSnYzeWtFXhwLmsJg6aTpI/DEbfE1akRgzYVJ+lNFCL1ig2Tmgg3mGX
ynBjjArWuqo8j4orKUl11khru+nKwvAansJ5MXQYBtIriFIvgVZXuwXb4arXR0w9fr2pj8Miph3B
VHH3C2bn6+PfSfVJT416k1fj7MtaVm8nx8WHqVYS68RY4iw6esSEX5TvSdYBUplHjxiNkAVodlFv
gLi2fuGooY+Mbwa0hhZ1bUmhj+bnqdv9Sf/r5ahQ1Ey8V0WFiLjvKIgYaiieQLsTvmEnAQ9N9Dzz
C7MVxuPj6lwZTe4MNAWnFKxvyMsoHLbyN8OK8ZJeF3gpibmEXxDhWadgMZPlshmyytjqVd/FG11F
4TZsQzOjMZWvdTCjmb/sTadNbheIuqMrxbC4g6TpQ9Ut8XYIQidGK00jP589KdVmfIRI/lSfNi0c
e6voI1jRRIzDxpqiJEMoQpFRn2f9Zy7mYPMaTHaiLfs2m5dvsl6M9JbMaq8LW8tFxgqLYfThvcSm
xkl+HZ2Ke8GAZfLrlfPUP30xsQ6BGbsEAT6uWCLIlzu2bHq5kOouo97B40yllL5pMQzrdbLWWQGp
pMpcVW61kj2Uxf2u72utp2LWS1/WHFmqvbyO1aM2rAn4Nkql7lAU6DQtcWpZbtiMw+0AdPhKVsYm
cLq16wNdCU1li+IV81SMWjbB5hb2DVO5VMX1r7/eq9ybY4jFIqxgNACAPICXXy+OB63PhjbZ9Phh
Q04a9WH1dU1qrsPFkSy8IhOn9jIp5p7IYc21/jjXTu7VM+SxoLJ1hUp1WH0PGf/rheRv98//5s/f
qnoBeBv3R3/850Xyra266s/+v8Xb/vqxl2/659X42PZD+/i3i4e6+9tmKP946JOqPH7Pi1/BSD8+
if/QP7z4Q1ACNFxuhsd2uX0kJ+2fhoseK/GT/9MX//b49FveL/XjP/7+rRoQYuK3RXysv/94af/H
P/5OEfnZsxK//8eLlw8F77u/+9sHzKSS8m/7Ln8o/+hevffxoev/8XfJ1N+JWj6GUVxgLApRqZse
v79kvOMOpkeHyoOG5YJY3CW6tvE//q7Y7yjxCps+6rkGTV0ODPiyTy9Z70w6nOAxCA/gT0Fy+DkL
1993xvdHxaz8+PNz8ebjixWxQLT3BUZSBFOvtO0kCj9TVHIIOhnKw8myXexT1vHiRH2+RY+HOEqt
BY3a0SaGIMW8UOt5m9QS/kzO3bP5f+ObHF8i34cRZsvMCcTBo/5ML41Z1Mt00ELKZZVenBMX+lzV
H6Rq2P96qCeR5+OvpBDbU+8FDk0l8OW2RAymBaqxhL49jmex0p9Vdulmiuw34bLliPQSbTyrlmir
x9khKZbLftF3S6TtxOw607KVJfPE1z8OV8XXF70vzGpAP6FY8PIjKamu5BXe0jjLSre1lu8EACBT
hrNIPNjWvo/yU57mp4YUa+tZ/Ker0UIxfwr9Qo4+ov50W/eJRxkQR7yUSyVyEUL/TTDe8bc8ur17
OzONtuFb1nnqpXJ8iPVsd+LhHvfPxRiEBiTipDQA8Y8WUmotY2VHPQ83rK5XuaQyo+8kxqIZc2EW
+sVoDmddj+NzX13jEXBqfHGmHy8uMB9EoqLGya37clpb3RjUDPqQb45far29WvvCX1DvzUrn3A6T
wxIlh9Rwbicn3zWFfR93/YnA/lVnUEwBhUhs6mkxkM8dXTsOhaNIG4vQX4poY67oqbbFeW1FLhW/
+5KSK9VdJG4nxPO0A7cyIaWaHOw4x/ImDMpm8CKD58PGYymcE9qcZU7pjnK2G2so40N14p4U++3V
lAlAHCkhqeExsa4BQGbqccUjW8yLvku9XIoCHRVObXLupK47c3TjopS7r79eKm+dbKRqMDaQ3ybA
O8rTitBiw00lq7GcvjptcV1XY9Ca8e2vh3lCbBx/PRsOk4aoAnBD52hFaJGthG1PxzST31dZfV3q
Ngp8qxbUfQWSzTiko35oomgjZ9K5OGJSZHydRTpXF+d8KvObulwRHzVcKVn92YpuzGwKit5we2mg
T7JwHi3z1k4jcH75zqmbqzpafXNd/Im1J8/agfgnYPDFOEURpIfwxrMD40TzDBwvIPCj7bbGtp1J
6Lkj4O68j63iWp3Hs8hwLswu9PPQ9LGEIYajOLQm/X4268jts4ehQ1S2SA+CBylVyed5nmA1hkFN
mWOarxqW34zkd40gvw5PfZQA2oXpBKC22JUQc+l9c0Kau3VNb5eWddlCDMgkKjSDh6zhVrXy3ayO
waytftRFW9IiF0n4QMykDPE1VDlZOzZEN321uimYG2PXMqMRfx8706XRNFdh8aWx5stY6/bpXJwv
qrQZ5vh2mXT0q5zVD6uCmH9MvSwqzh1rDMIOvl2Tfp7tKBAD6kV1zS4/H5bIszr9Mprhe5r552bp
zwrL/mPSpE3XzdsmQes4Tg/rrB6kEOP7dSWLUlHkGzaG3D6oenJI0vJ6TKLCk+L2Cv3/CztatqMZ
b42pOKu6fGtF4d3qNA9SrWle3c6X6sS21e0PhZLc4nt1lTS54ddr9h7pM6zqy/w6dfSdo0eBFMXB
EPVX2B/tIfr8YYM55zLaVvDLcwoCiaV+TFKeqGl/SMW9YOgu3hhBb3n0VAJja2gXWUumyuEhDpLK
/DNmbsW5K+a6poKtlRhnf+HgRout5K8044850ndlgzMW197OMutbJS3OsQz0i9W6k6bpLE+QIC6l
c/G7qnHdRmt35WTxwYohSvf5+TzSOZ3Iky1j2Q6S/p44OBij+NA1E06rgoax3oeacWEaLDxp3WvJ
eNFHgyfp+XntwLpTnfO0xKxBcm7EqYNUxBYFrQs7j7eqSZEvNXZRJvq/8e1Ujji/107ptdP8dSkw
j7NH8a9bSyXXZjfsYRHewR657/DTnnsUhkeZBTIpxTnK1tt6IN+AKlMo3b5rTE8OdS9P44NE87XM
0oNpRMFkjWdaNXpKt/h12O/z0XDbafW7nom1zD1GcLcIAHt2017ZPLhKX3xtyYG/Fn458R6oPqE1
AdV0lG+UAjK3kif8INv90OkH8ajjnD+bBFa29EEa+/2kT4HSZDs5Gr28wbYSh0I9oi0aW7bbOazj
cdj3FOcIjg/ZsvrOGj6tgd7kJtOjP5ds3eKHFuTx6kOFuTPjONBzbhcuVlN9byvCqy89GMqE4Eq8
bcWjiTJPaZPPnVWyRSa3YJ2gdC/k7e8Ldd7++vR965AX8u6o2VAGpBj48jpe28bM7V4lUbfbKwsY
awTfcjjp7/OKXCfuXOrvkCiIYCmIHIU2aajndQNT3Z+c7M+YXdya+Ibk1XUOK6ZT9EOyFJAQzcRd
KlC7UnmNWOsncafKRvgxHllJtGhuTbv/aNEapqTupfPi/3oyXhFOvn9KwJaUxwi0taMws9dSXOFC
G31DZTHcWsFBa3HWb5OhI7KqHWb+KznKQTGHr6umXujGvLVSagbRSW21V7nx00ehsv0UKGHNfBSk
qEY+5VpuQnSZ4ltq+u/1cv2Ky9oWDqVvWn2gav1ZOTUPiYVTLbLIpS4Fv56ON9fGs49wNBvzWEhF
B9Tap1h8aTVR6sZV/ZB21vtfj/PW4kDJHLF8UD8gOo8r7GPeJJLaa46/TvnnWtYvcNgOSOt2/eo8
7ZESoxPLWvyBY6jR4k9Le6U7UII5hbBp2UsIQLaOcw6g7FAMbNt4OIV0fyNs5v6meAfNjpLwMfnC
jGhcWS0CmXTjUTmmDNxy8EiIYFIiMfNxo7ShsA6+lyLssiHYub+eozfyPwseBrRUrAxEy+XlPqXy
o8XNLDugkL9AKQ/sUP2WEAfl5an07428B5qTptBWpSJEBetopFq3qiyHYaWmeM1oAbwdH1Mgv1aX
rVbrnMgn0AhoebwOkhhS8LzJ+2GrHC203Gznok8YkqZ4kHFxDIbhCdEjEei2ihq7ViMF4kWRdSZr
tBk0u3bDKduJFbGQlOmNcVigaC462IlV3RlLvjNNMCSOccBbY9/10Sck+2isyNuhGIMGg7PULHxB
6yzmMbCIghDEvbDN4rxIpA91Id2JInnadFcKtdrRds6TjMsvNg59O3qwuQ/gjw5dIQU64IMinVxr
NHaNmX7Bw+jLMlsfZACGLR9avL+fx82SxgEFul3PbWMD3sUwNJh07rg5/iSisYHxym44M5o4qPN+
P5bRxZymnjL0V/oSBiNR4LLqB5TntzZpttglg8PrXXsFd/3ayfWdCJamafCGLPoUIVwiVWQsfXqI
4uzP0c52GrmyPsy3jbNeA3OX8U0dN2ZNiJh0e5ppgYi0LC7bfsQBbsx3YSwFsSzd2lm0NZRoy213
0Jf5m672Z2s0X4rze2n1Q6h+SZrwdq3zgIj3rHMy7mh0NEUoEo72uZZG+3y+MOPyC8zvbQgPtKnC
D3JHCG7a55QhPCqvnohGw7X3uppV4CQ3EdFnQ9RrVRFRjXO+WLqbt/Fh0npPzOHYN1cyTlHOMnsw
6rfifclKYMiNKs/Gbpy1C8nh30m6m5rkz5n5q1Kad/b7dlzI9AxPp4HYywkuK/1excZyDbMb0E8o
yTm3q+UEbU/8lOf+JC9bEcjoqfPB1gsVn0ntAh0XKsnWfUg+Ejr9lVUul2MynukZF37KM2WtRc7o
yllxbpjzpVFcrVZ6m7YE3WhuKbQjpuJa1IzskLDKQEWw1g5TMe7rJT5o3EK9DpMhyW7WJfGiajrD
cMKtjOymJGEFMGD7EsJVSBxt4zElSK7jO1ELEWvEnJct6Bp/nDieWIPiii2cbr9Y2fnSrVtdLliv
U+Do/d7kdEXSP+ht3VXbFctKwxPPppWGwCxgfcfSnVUxQRJpZ4LZzpztlJZIbnrPlr7/9WH3+vJD
khu9IUCagE6hfx2lnvRhIRUshsPUSnciH1D14WwlqhTLoEz1XZJFd7C56dsvW+SeMNx1TqSlrw5c
PgJFS0DkBvg0uG0vj8FKbmCnaHSwIRUFIxzPXNWRJMiB2J+Co5LpHh+AohgDaAbpPXqNHIMvB1NK
RyqFUJqvG+lBWnFEjpcet+0uvrXk1ddWwvhOz24kIw4azmGIKB+aeP7SNPFtvTSDSwX2ENbS+QiQ
jUTGRV3oq6knnj1HJs5QpJycDUrK1bSMROqSKZ2nSKKNaz64vS3CHDG5JGk1ovhDYuyUhaQgqah8
TNvJHDxR7MLOZnTndd6a9ULrTw/dqsh2YTicwQI4VJZ2UWXawdCoH1nJLfnHbcfWKdrp0jFZUcsU
unE/oQLcEPwv+kWVR6WfwLXvCmv1hjj6mNpr7Jrmelkqy+XUiww054zS1H7GaYVTcC3O9da8mPr4
U6kleAtX131blK49h0FrkFTUnJdDYXHGslZLEkc1vG2V8E441JSTFHAOP337fiGjLqU7icvWU4v4
Fo9GtHLkfKfr/VepjR/p+AhBa21nlvW1bQ77ke0rUYroIuk2SzMTGG54V5mGpyAFhE+AdF5k0cde
IyMkcyxH0Ea0WAJOgkOUFNspSQ+hXV6LJigtUwOZ8figluTA1bhB8X72uii6peOz4UTWMu663j6X
VOcuY0xKZjdK2G/kNT9vZO0ARPzCJp/OJScQ+6LTpAAR892sLD7L7LCQ7GsmW5Q8YwDo19fxoU4n
hE6iW3HMWrV1r4CCsfoB30hEKkCn+U+/HFGSZIaRnw+JZ/Vks02+61UuxbXdmR0vDF3mNXZ/p9aG
uIJRkNacPywTXwAABHsl7iTa9422A1lqu2WVeZH955BbiBPVPFw9jMHfZ7usmy81oMyI8nidXD5k
mX2Hl9klDoc3JmeL1VfnIvFOOZRXEqla7r/GLXxrqZBaN5PW5VAv+U3fWx8MNb7tVPu24XAOnAGb
XdMurqMuvBcpdpyiTj7j4S2BOMAi3FfnyJPMLKjDKDDxSh8qwAXTFNg1uXUlBWVt7WXyZNcZvpgJ
aTzxdo5juGtyZmIaGJ5Vinag5H/ILfN9BwkN5+35ElsrPBksq/TSRsu529PPTjnGGy0t/IEWyZm4
6dsyOhE7v3Fy2AC3aLMQE4LxO6rV95S3iqWTLd92JqIjJpOL1xRbUC/PYcadSAleDycsdoj5QRcB
4jgms8qJGc9aXwoB+OFMxCcxWbNdlg9ipdOWOzHcGxeBTvURjCp8ByqgxwLiC3hoOofI21Uc+jkJ
dptYowunaUvNxkuU7Iu8xHfwSs6TuNgl3eDNTnrzdBv9L/QD31cF/xy3/140EP9tY/H/xSahCMT/
62f77VWT0Bvah28P1YvWoHjHz9ag/Q5Ai5BVAhsALVfIlf1sDTrvAAvw1+LCE9Aqsq2frUH1HYQq
VrK4DCkHCdOhn61B5Z0ARwvAF1hi0Fi/1xoUScXzsjNStzQghUK8oAlZx2zHJYHUHq+m6oNplf5Y
mzG+BKHQ12dj3cq7bFRNvzLBDda1bnrlKn9ebTU9G7vZcjxtbcLVjSCFImCkAD3oRu0mkUxkwZUa
Cqku1Dg8lIvau0gZW/x5QSS4Y1pZOyV26HaUiqf9OQKZ2K/ktga97IoQq0iCMVUcivxxcpa1VuY2
1LQ/23rTNtRUp84K5I64Emm7nV4pYFly4FO5O41DXvgpOWpMEE3eNPfhcALEeBwP8bBEQCYAvsJB
lcl/0Q4bIBBCVClVH6+1Aw3ByZtG84Oc1DOB81R/V/P+X9hz///24AWi7N/vrv9TRug+5g/Pt5d4
x8/dpb6DCQZSUKgcG7SF2Cc/d5f2Dh15bLR1SCIqRQMe1c/dZb8jnKYlDvOaOgJ41H/tLvsd5G9y
GtC531v5v9N4f0XtQJOIs5lriU4fXZ2n1591T9diLIfOjHTckeUctF7yMYJPiLN39a1y+q92YmMO
uSi7WM3qQzdCo1t0YCbPZuyNpvkrkCrqVaLRBw0UpAGX5FFcjVsTBIjJ1v2BY+VssMeDXRaPXZq+
n6XuLEkRfLNTK3ersjrv1mLanhj/9XUJpYRZFlYUQF2Oxa4dHIyUboD1UOgIH/mwgGk+6BkdqMKI
ZzeU6X4CU1LwUFrIgmofLTbJcFdECzABADbXF0IlOWoip/btLI19sxlyErSq3eV5XVf+0wf+z7Z7
Dn0R/d5/v+941g9J+/h820Hv+Ne+Y5s4cK/AAXMIUojjpZ/7DlTLk5AI9s74KT7B4H7uO241xIjp
AxIzsShFS/rnraa+w8gW4hHqICBA0cn+nX33ZCH98lZDXQ/kn0o1VQwm6pjP9l21qKm82IXi10Wv
fIzNvPLmXp87d8UijV4cdIgAD1nPwTDwg7iI71pdD/ddYtpnhtPUri6vn2DJD17bZEJbTunCb1WH
8p07xOtUBBPW9qjjwRPoRrw3RootwVrKPQWhzLwfhqjmPkIz+HMGAO0iKnTzUUqiNAduBh5tntW0
cufMJodbkChc7BGF3aGIN0wM1C8U+MLPVqesd8+e4RsnwXFRU9xe9DhQ28UW77VfXJtHK9ZOquJ3
YxPSsdMqPy/HGno/NNM5Kqs9FhhtUEhG8f0M+M+Weral4N88exyvAsXdQ9InzzfU08//uMgs5R1q
kKxXSiwm6lp/bSdLfwdA3KIpBe4HSJhAlf7YTqoMtAxGLYEbwFo2Fqv853ay2U6gLrl7IJrzM8bv
bCeRPT3fTTh1AUODdi+6MfyHT/d8N612qyFNG1tUQseJ1mCVVNsks519tSSUPyLVqS6scZQe544W
sjm34EqfzdQbC1eM8PoT4BkERRJZn2PSp5o2GWisFmtyUulN29C91uNSCdQsPAGLIWB4NRI5Fte2
SmDxSv3DaFopLOTJpAWrNL5cryiplYSVv/4+r2eUOaWwhoEPBnCv3CljO5crqNd6AKBNvmqrBSZz
UwnGUSr3sr5Ri7zfNU0pXZrzYHwc50pNNr/+CMeXMkJ7jhBRoacG8wkM4suH6lhlY6WpqgdL23RB
bXbmBQrVDjpWXbGdTaMEVxuekgEEMvNqfoGL0UEi24GWwkc4GlYtQqGvagTQ0EAJVHESy3t67RSy
11itncCZlTba960yrV7sNCUIXdlYMKass+oqQjPjvl7laXHHLDfOy9qkzCePZvOQJb2DAEsVYWKZ
to521ihri21vumYL5TpEdVxHW2d0H+NwFbbRZeS4fFIFKRlcVd/LdlUAW4TLbbmtlSb6H9B/pcaz
ad2jBaNM4X2sJeknHlZ6a+Wa/tXOGmB3i4x79q5IFT33TED1t9HiJF9W6iDmTW/EeXGvZ3OOpKux
NOkOT0Pzc2QsoU6Nx4mH+0xfchDeKWQlu8wU1VNMaCeu3BfjR0uYLAbKrDv1ZTjk6l1EJtZ5C5TP
+9VcB2Xr6IigueYUO0RvrW6uATDP4cFsUuWbFhkyTYVi0s6qMZmJs2Z4xii3yj3WX/Ko1J6ujNaF
PazdEhgW046tdIx96QAfgaq6TWzlYcUUapsylYiykPNH7mHs54H6Ud+rsAWqqYn9Hh74vmypaFIk
RyjZo7tVYBRPp9DXh2WlxhgOxqUdJ/P7CKtOx1VQxXLcOV/tc2sqkhZLl8T+VuQzygM4aLRwFhJF
sGSVFCROFuJ5C1Jp9kw2yrCd8vpRAiJ2t2YqzIxxTiHMqV1R/Nk4iR670TKDdWc6x+uyHb9Cslga
N09hx7utbcRgNey5+RZiOuitUqfsWmka0W/U++Qm76343OlM51MbjfHjhDBOR2gqOzhb26v2KdfG
Zlt3eb+1dMk+K7IFNEYqOfrnppbya7VBkI6CtaofysFBG8eaaZDPs2OH7roqzs0IabT1zQQcvavA
sN5EWZUUfqVaXYDMPpCPqZT1lUabPl3OSjwgoFPMpeI71ZAkrqFK8Yc6G+ObOs9yKUj02hlwdrDN
xMtFid5GjSL9UJBSZ0KGx8rMwzDE5M312ujlYdbTcD13splyXK0Wzm1iOQD5YgmYlVd1wDS6uZVG
T11sA+GJsNRyDOkloEZdXJnVTp/y6Ks+LiZ+Dk6e1q4a1pie9WOvu41Tpd9quqYg8vsVqbEaRYmK
qrIpaVepNvWhaFGW2OnMXXWZIm1NzlyE6+0yLNVnu1/Vb1FPJ8qdGym8WarUvoqz1DJdBYva+2aw
WOPppHSPFnn3tUPhQvaivEtvlkTpo4C8PG/xWyvSbmMbkvFBl+TiS4v0zp9O2Uu262Ds+aVb7fCr
EqGbzOGixHCuptJEBUXPCnlHicMIr8a8XaBeOxB+PNmKBvwO82pWXM7y3PZkGRYaTvMZ+0SxUufa
HI2499WxxM+vCDVQKyWSzm5UGFXhdQlCKHKfapkLZgOJrGxY0As3G0lGsF4deDB0uxV1k8hVrfvq
RDpLMOmsnxuaE9RKkDV/MKJqLl017qsUU/JhNjnIJGFLNapwqYfUblUyJi2O/XBoF8Vdyw4lFkzi
8uhKq7u087SsQJHRtOup2A6jVsfYVciodCE+ksvbtZ7b3O3ZO6u7oBjfQVkqY44BOaHZY472/DAP
rWT5WWXVMv3Emm/WWxoCUMQNkYBAtdrkz+MEfhZvhczw6inVSn/K7PLBjvTiemX1gs1rYlVztbZa
r8xFoviT22P4zRnqVN+w3YbPeSTJ70n9chDOBAGyO8NkSt1WVimwd2mtRD6q4q3tqeWiWb7TthlQ
mq403hdV2lu7stLS1i9p0FSHaehZmXPWEo6TwqRuLZd2gTl3lykn0LyvikKC8S0qEABUyLCPybU2
hKZ0KHMjwJHTuMm7mwrdqkO65vUtKIJTSopvjQbNE219k4DslRISgsxrZXapESR5JV1PiBr7E+qD
m1HL9Ys47Unq/sr73gi9XsFShMEXZy4JFdUBQpWj6kGL6krLEaIH4xoNN7GdlDFiX4M1e3KLZaRr
pKXWelOcgrxMJbr+92pvQ7HqRxZ+0DtNl/uNTrPM75tOv5CHsqNFgBFG6EljuUwXmhNVpt/kUrd4
OsDn/hG16PgUJ+xVFYS4g5oP5U6M+HTc8Y5yQsW0h6SnuxigeC1Fnt6RJX3V47HjIlozxzwjVprV
fZMWcufPity1wAxUydg0nNY/pLn+kw89z4cMwvi/ltqrfOiiKvvusW0f+hdJkXjTv6p7dOZECU9o
V4EqJkb9WWVQ36HgQEsEvh2aQvzvX2mRYr6D0IJJD7sSypiwlfmZFZmwaijCi7/EoIWi9+9kRa8Y
vAI4T9ysQ1aF1Q9w52UoO9pTx4LJZn8wte4eEcX1c5wBG9RzuMSFPimHSZq0m6Ixq0f6xeZ1Iq3z
Ads36UAQNHw2o0zFDTIbztRcj/ZLoua3wK7yH8zL/6y152tNpIT/fq1dP7bDi1UmfvznKqNDQxGL
aj4KeYaAl/21ymzlHZwtjXrwjxIya/NH8i2RfAsxbFF5pmqlow/Miz8WmgS1C30RKk8OJtwkrGTt
PxtIP47c/zl/i8It4kPcLOTxaBAhoECx7Xn+HRthJEVtykUr0zuusT3YmkoWnrAOfVkc+jGKMGOj
RkTZTGy256O09aRWTcZ1Trn2Vkrtbe0kD6h7XuhV7PgJwbSkVX8+ewpvXC4vk9DvY4J04xZjJ0ND
OdpCpV3DyyXN8qdwISWUQuk2sofw3OjWh3kctYsZ6VXv12PyWJ5l+N/HpLTP0wbdJ5gWL7/n1GPr
jgW05NdS8lFx4v6Qd9FKfqblJ1Lst2YUchFdOlxsWUTiJn9WhVQqI7Eiu5d8+LnTh6qUJV+L5Pxy
iqBjL2Wo7NDg6DdLUeb73/yOjIecFCVbLm2Eso6eJTZRmpFRSaSRZo+yX+m9cldUqHP4GboBw4kZ
Fb/tX9UZZpS9Y2AbRi1D9DKP6/tG17QR4OUWcKpF7EcbcFMo1imtjTdHYSQwkgoqAfJRHNIv1pLn
qdkGQz6HF9APYl+iYhD8euaORzHg36IsLNpJFI9pVrx8ZlpZa52eUAQl8l6uHULsDQrdpySaj9eg
GEVUmKjCUmXCY+TlKLUS612Zo7oz9KsGfkiZ7ioNZbG6UcLtb38hQFWITIIlA2BxbCCXaWBLpKLs
gmVxTM+JNNRQi/FUdPXGtEHMolL+vQ13LJXWLnM+2ElNIWnC80KSh96dljX6/YeDCT0EIqSSyYvE
ift8Q+VtV2VqTbmKeFfgpVIN0067+s1RBElWEzhs56kdcaz4vhip3hRtOgdNAwwoBb6pbMNewu32
109GbP/n24YWyJMLpEp7Erny4yYFD6EdB6eRA0vu5qCQ526nSnL2OdJhALp2ppfXvx7wqB2JizGS
arQCARuwZml/Hl8kRVUO42jLdOrpP+SNJsPlkzIM+OT0QIj+QK7mbNceQYIlNjrwhnlCgSY6Ze5K
pVus8OdfnmSJ9cLtiJy3KHkfncKdbq2jNQILxT9Zt6g9VGPrSuNqlfs6Lag0+UYNpdjXk1RXhSqd
U3wI6zyyb2jqw2qS8il6XGS9yw8qEn3dRQMbfv1kqJx11xV3aXFwOknobmlFy/E+TBPop3RS21tp
ztLEV1tziryi0kF05elUX3dKBkK0RJPlXK5Gyj6zFs+UDf4ve2e2HDeSZdtfqQ+4SMM8PF4gBs4i
xUEUX2CkSGGeHO6AA19/F5hDUeqsSsu+L91mZWmWL5QUjAiH+/Fz9l7b7qs7ZEBuc5KDpbGPMO8Q
hemlCPPd1Pi2hJOsyJg3+zwf9wO3d+Yr87y8jqko1/0k09V9zKxh1H2c+01xbmaDW32ePe4756Tx
6nNVevTEzICeH8aTfBa7fOnX5cqq1g4Rse1UaOACd6m8XZYZ6oL++2rEdQTaIBk9s7tnSgA6pDBH
yF4tsSd7aFnFedkuotxhpKnu5iIAaDOn2XKRSsfsX7kKN0HMjYhH1q9oKMIcTKGC01TsxgN5viO2
oFoi75XaN+y9M6vgyxgIt9/ZthThHpWH6cadlTth7Lmjd125tY96QxjuuctJF4LPUVW5Mz3pHjpj
zLOkzRw7h8YxZG3sFLanaLsYnYcn0F713kZS8tmEkiKxuGz/ismUTuwN3vd3oCVRvjPdgm7wNKbj
t1IOtIeLJlfZ3jN19pRbY4T9qHeejHzGMmSVKDxj7VYoOwGPmPPRJIqU1lxpzfpm7Pv565j1+vvq
tpzMys0emU+L58I0MZg2xQyMPe0yNSZjqv1Ht8QrGw8pTHMG12Nw4eOzwK9ohMYnNDz9t2rqnfyk
hJsEGdYXpLJ0vR8Me7ssx7NM5NkQS9xr0Fo6lnUcVPl4cGBSYVq0NzhMFphXeJDEA70Mxzs6k59N
cSsKODi6TKPj1OfIME27TwcchQ5S315PRUUvNm+OBl2yJ9J0+keot/6X2el13VyHk1+G3U1kpuN6
qSKrUwovHlmRRVrMVlLkdvSZr8x2d443G8W+oiya6erp6MGvVI8fwBinFfw5s8rz0JBTfSTqZm0R
T1bKj/HigMmxK2+waDuNbZjMmRd8cumLOUjT3cKI3WWx14ssz0rrchJWJdOvVbiKT1mmZ1J+3cx/
Xe26v+ul9vJ4XCUaV/R72ohbd5iejFl5mw7RCrZm4ArCXAQF4uNpbm/zuRvqOE/T/lPXgRmMe2nB
D7fzDN+gZeXTXaBKXFQiLKO7Kp9r71Q7qrrKReNOSdq4BGzVdTtUlw66iK/Gyjw0tiS3/nOigjUu
PwFabJ8asgShCDsc6A/BQpcAGa23oOjXcKfcID2bGerVSZQHC2mS5DqSDxJ1tZ+AUvbH7JI2vEWi
HsPhNbZSK5gPdhemO6OwiT7yW4wFiESNfEzMwiNGvWK/2o8hLdl9lBu0WUojRPremO0yAHI05PfZ
1WGRLGwyJQMUL5rOcsCdF9MkhgU1bLSBUGYDATCBetnrEoXDLPaWwEtE5G/+0nGULXErQ1QXi6e9
N+VOzYMj3M32oWz36wLg+alCp/KwWtL5Wq96CI5pRoxMsmSND/E+z/RtHU3WHA+lUUNWGTvrGC4g
6HkTXd3uvSVDu0HCsfu1np3lZV6G7nNIJ7fcMVCSQ9zNOpjiLF89vA/jVLt7p7PTO/QjhX3RGdEy
JX1eRWnMJ2x+69xxGDCeNjw8NU/FHKeZ5zWxX4z+dy5otZfQ40edm7pLToa3lwXDqTcp54QMO8qc
qcmHL/XIYCMOGDXoBFx59yYKZZyvVR3S1l0i66u3ButjA+cmSkoqjB5prY1gVmXF3LF/LDyNgVO5
+WnYT+6Rtby1aYHQPjOKGulj2jDsY29R03iOxmb5zOwhpO089C5bMVVAUufFauyyqe5fPPaAV6Os
DAYLruHf2APTlmR2K2TpWRQRLoCQTGBssxHyFt2UXzP7FRh+dbCKuKu6MkLq5uQvSo7YR9ywQJWb
CoVT3ygjS+y71KpuIc4xw0lLYJzHgsE/jWKnU815b7nVJ2R9hXeUDjGleIqJEtinzAi+WzlIi50H
HOsQSKK/40oXg32NctG7cbx+vqoJ+vmGdry/Lg0RknvZA6mO14UmD2MLpm2zKo27Wa/Lo86VxJGX
2iz9xu6d14wzaDmtTRqEcZk2pFX0aHa9w+L2lkhax2xVjMWH/bLKttxDogDKa7CmlZk0pbJuTDwd
Par4yBgO0MMkiMKu7D93Oh9G6D+55yZpq+vv0bAZB+qR7MwkD43lYlQO6bRwLLobWzI1ZGZB55+8
b3/xTiAK9F/CQhNyr4XVgC43ZPFQwy+vkihAyJzkC5BWdxSOt1Ot6sSFizfSPjH8mnEj42H8er4w
i4nM16Aa0Pz75me8wTzai/CDM4t00j4O8qX9ZMlKtnGzNPVN5CjPTxpZO/7lUDuBgZ3bLFNEKtZ0
3qiI6IMlz9MbkiiIqC2kMi/Fhh+Mhyod79lzKkT5WRVdlTOlF2OKyX8b6JIf616Mb76zRiKul7rE
+dKl6hZhJKzTvJZ5dRlEOTqYTqQwIJdxNp6E26yPiiCHHuaaGj+nTuF+cgddeftVC04WkA+nyzpt
6UNELBg8Y5Z4WhjFkfihXZnygUr3i2939rfVTLsTVbuqTYj+th+6BS9rwhzW+NR3C8itoHDyN5cS
/hNlgPniOpU9QFjyui0ih+WAW8o1X6zRta77Qg5v1HauhI7ryXvCOOo2Vqk5XtoZmlJMOmG67oZJ
QsQdVte5sUDO3xmN1VinkT33F0oEa42qPZ9e1iacGWjZRD3Eo7NUp+kgwxJOgqTwg51XxpJ8OPT+
gwXPIpvslNM2rT5zwVzXjcvr3hq19kWSpmsHF0uYFeWTbyxrjAzKa5mNTk3NYMYeMELOUXk6ity0
GAXS38CXUbJegzQMr+uAHS6hyvL7/epG1V1pefySFePjl8a2GhnrdLSu83lYjaRanTSMc9zdbhyW
ZVGCSFhaE4PoON5LuCCXwq2X4TgYQ1rv3Wa0hju1pvaY0MRO1YlB3UD6O5L9BRN1Ovm7tBoZwaST
gc26yHoSXtwJFDHHUJibcYaXr9l53RgBqnQN5e2FIlokJmSDqWkkhcsgURv4o3U+6gcSkntpk3ac
DhDAK5spU9xFM5bm1Wm9rzKUoOTWLoIcMpcUYosSPAB8+saLafYDUAc9N/dKNBFzVwtBlR4sskDo
4U/XQZMBCvBoO03x1FbdQSxqFXuRFjVTsFznQDEqBhKxM1SYNrg3WSSxRFN3CRNO2xi5LfENvqjD
nmEPTDdHb2GgVs7BanO6RwxTQ0IkXodgUoxbe9d9hXeCMGAY8CLHXUgZtR/9GUIYBkPMQi6tXkLA
pKPM3QIjjItFVvbLoRqG4DP1nDKTdGiL+4nbwYCSeXQAHjepjkloWdq4Xav2mxgncWF4ZtTtSi9g
6Ob5Xf7mz7r9NJFA92gC7L3nU2vehqIf7C2ze0WLRnbty0psyecsSlM/SfOcOpiIleipI6cXT9Qi
GKkwEouuuP2YMon8rs13WG3sKQnxYC6x7eqGlBVHmhaxmGN7P01Lc2cG9N3iyByCh7QJ61edMq2N
8fYOpxETaBwmjvTqU/QKPttmTc5gXLA3XTK4NCFX5FVw2w85U9TeGJyJvJmiXvHFpZgbhQuSoFZ6
QGUgILrEIxHlLzViXJVE8M25O5RK3/N8gZxDgaq/5/VE6VtF6/jsO/UcJg63N7bYaqqLwzDM5QWE
yIadEhodBi6jXJ57RfZOPK+l+kp4i3gMclFVDNrt5TXTZi+TvA2ty9aqzHPDsZc7AhtnNza9yu7O
pcRNjKIpC18RcjRnjruuI6eRrZ6Ut7Qeu1qWXhhjVX/KFs+5Q4Qxf8p9X/kJc9/hOs8kB5xjGw51
NffQk9z1mu849fTIXIvQm9gTnf6Sd1HqxEW7ujP2vBY4Xj+NzjfFSuA2UkASjHFcZ89FVhmfILNM
ryKnCIilailop6bkCxszpn1YgwkSbWcx3zFGD+6mcnsy4Tjn3xlANrfaUjVUiyVTOaU4+BE8MKEs
dqSkN/ZusRoA4a2xtDclhkd85GGHA0hngMmTZu6iUygb7UsVLlPPvuYPVlx63VLFlbmIJbZ6Qr7i
qk3bBbFA0H7zKlVZie2LkIrJl6YGyJdRh3ijWJ7ToCuJSwqz6NExCjFycK6LizOtCRq+T9vlSyz6
iOSOgCKiLIr13CeXpoidNA2/kXZlQjSvoT8kpVWbZ14vpLkL0qV7BAeQL+dlH7pA/CJD2ftqiiYw
CpPFQvB72TLnZfSHRqj2b0qystEM8DtVu044xtc+mMe3aHAA4qBTUJ84UXR/YKNuPuWDWL6uY9Tc
o4pcGtDruvieojnr9xOeu2+OlNmbmnQ18jGsrdyFmVFUceTPw/eFj5RZ/eSTkdSnPkemsN3b2eJa
Q8hbl53YjUNmcgh06glTUf5FmS5TngydXHgc2yi3EsjQvs2uE6XFwVdjkO3SMnIuZOvStfApt62E
mL514fByovlM9haOgzDPAHDkBQKEOILzPsZCdm6/9zncl33lNzlXsa4jnMmuFbITe2x1sBPLON3S
5yxVPFgGx/OsLS5xhDuRmzuBp+FBZjEAwQ2bbD4EeqzXh8rIsnG3+o1ZJ9lcBeRJMqB/C7jh3JhB
od8Mo0doUHt6LuK6staRNZ+ZCERql6zXqWiGOhkmHy6JhwL3KR3M4Nktx4HoG19ZIsa6Vvo7k8Lf
SbK+mep9h9U/TxQ3GH6tQKLBc8ohW/qLIho3Rlef3qNmmVvnTloDgSL3QSZxic5qioQqYqXDPLxb
pVeIG3oQubOLSizg+4CffgmG1TzFeQhb1TDF8LJWrkZjY5tjdoEFnAMxbOrBS4q6kCdmN/dEauWW
zpOJpGkZ96Jz9RlEcr/Y+740ZNxmOQ64JtDlN98uazKqyGFdkmIt2wjFWcv/oylAxhEV2rw0oBk/
GHhrOdD7pXsw8WPflmMTeon0tweVHLjiC8Z7EdEX7JaLqRT6ux0Z9qssWw46e6m5AyFjYkjdj1z1
Yf/j8KOe8VQb19ZcouEpBxUlDRioa+nk19KwXGruJhfX9YIpMkbZEuXHJrTcR62Iet+bOoDJgqig
AYXMceNxj19yFz9dBbfUKVTdnmZB7Q+PVqlC8yJaiaHdQ+EjrkuOTK/2S4CgTMa2qFtfbOfryt7h
2uaW1DYGM1tL7QMi5U5IcslFU7bpJHZriDjldDLzSSAmCJvUPYYq13rhyJ5rO04XrJNtzamXdJ3T
SS6eeXg293Mk7nSRK7RErdOFO6/WaLxi08hGeZbCwlZ3Ip91D4Lb2fROa0UHMO4j6aqbVoOoOe91
kEsyXJpJFDuzDtCoRfXKooy7fvLTFM0hhtAHIYN1vHEkALCncASncJX1s5zSA7xDJwD/B0llR3yZ
bZ71AQznAZNulYUGT0CO9wEuRrsWN/2Iw/hoITCLDipwLC6Wcoki5lAYzjUHpOH25tBcWP06iSWB
Op7qaWcP0dgtiHBkRGfDRqdU13GvliDMEs+kr/ANaU6UmQdGTYIPy8zn0TnAgu5rLtCOjoLYq/Dx
HqI6MIEgmXX9ZuhwvMS1OJLRZqGF8L7ldumux0WhxtzrLsWtimqQZqRXuAE3bt5AS4emGIpFmsnU
cTW4Zw8sAyykq4ug6Qi/NJ8c4qDYQAEmO5XXvIbzVAQ0O5eWDqFEDfXWoCBhF6F31nrnVoug69y0
hxLzx5h1zIvKkc/gW4Hw3UlacyosmwVd6OECVtYw33lT5/mKFhp9/2tFDmRAo8yuvRR4kJXBzw67
0lBQfg24y7ccVmP1AGrUt5Mq99d857beUN4vRmR3x9RBh4+5zPOwaIPQ4ZPwtRNxI1dpeK67ZdVc
IkllbKpkSen9AxBGsrvE7OwdCGhFDdem8TBI8iqcDonbacVohUjkJmrsxwZQ72dGPJ1j7/XoRHVx
zDxRVvp0sUZtrXAlfJ2Fx0JZMC2zeCwyh15x5QhFrMrALSmo0d+O0iQHZkaTXWzRSLW4mAPhcBIT
jjJg3s1Y/uO694OGKfSvQ73/qAY+qAbsTWj/r1UDt0Ur/7FXo4Rnq8aP+oH3v/i7fgAPmusBS3of
f6EEYAz8u0rF+YWClqipbcq3DROZcvzuhQl+Afm6uXp9i/k+CrQ/1ANW8AtCQwyeFn8Ci1pk/R3x
wHuuwj8nLbjifKwezE19JOfcfd45kB+m0GBclopDAy/MkAbkG6aJq58zncmTNlITm2y5g9LlCPJo
5s1LCbXU9jahXWPuSph2oDncR4sMmkO6Bi9ZnTVHUY/X1mxSpHbGLgy6WzZC80hK6A3itESW5fLf
WIyf+rf2Voq3Nwln+N+6i//3miHtbXb+bxbk87YirwtUU2//AEj8j8tiUG90o35Ym9u/8dva9Hws
Ii5L0gE3hAdwW4C/rU1+5IKU2eCjmyuZ5ffbynSDX7bh58YyJl10c3f9sTJd/xcUKIzHgbizqriI
/62V+T5J/bA0HcQmaA42RRZarQ1y8uM8lw6Dg8J9AtqC5v0kmIsvvOZhGJuLgOYPnZXVjMt1yYj5
lTnO4M+y0udrm4aHcCqPec1PULzmJ17Z5LG0nCdvLri/msPebUMVIwY+p7l1luIFNjvzVnX10yzq
724PZYe0cOUbZ5mmnzIxK40LXb6q0j6dI/chzDticVINX0x1j1G+PkRWH9HoXx/KzCMnp8y51+rs
pRnD4qRglpnwEMLzcIKXFYkyeHFjn/oGM+QpNKBqZjU5FtYNb/jKcdunwrRPoNfwgKVpthu9YiR3
USSoAqKEaqHbmXa1Xq7Lup5Q1l0KjaodvjK/QVF+D/VUEhgpnDjzhse6b56irtm3VnomFdaBuUzP
FjqeVs7LN7J6MT0RHZEmA3CxNhrH9mshUa9jMXjHGkBH0pXZfWR80r1zva5htZ/C7glj2hXNfhN0
UfGap+FdBs7+cjV1h8AW0GshzYcmpxXsDvSoDNeoEz2HtGIDBemhfE11hqS8ehENPEoir+Z47tUV
fu0vDXqfoJqfJn95GEe+uaLymUc0+cu8BqdrWPaQN7l3LXXRM3/zr/Ck7stcyD1CmWsjWr/Q/0Lw
7/EdsfHFnlI3ij5eZQ40vhbeD02EKJnRtB7tleFyaF0IrdD50O0e5uEAVvNRoh7vagUkdPINVgp1
hbEybXO/BibN/plekVUzgnG64iUd9cIIrCZkXtkg2Ra3Osu7YYihxtHrWtwb38R04k8KFoPhnIlR
16dFmsvPJCvIQ4sHIAmgx53V6QK5tup2wSjcHVWJ3i9rw72cmZdt0D2jsUS10tIhNCIlGW2q8S5d
+HTawRlBMAmmW96m9TdzurFuelYKk7addo90Dcu4cB0G45MT+428WgJJKEXO0qyp8Yi3ZbH7DF2D
3trPDs77Mjq1+LJcq31a+2netZ5/yAe4fkyn61JcBybffj7I68a6WrLyYA/VXzDPflRAeGjrCJlA
HcX5iSCBI+rH59+npHIzFWTHECwiV3LvuJT+CU0/hwVV/wVW+mcB8K+v5oQ+ObW8KirQH19tUgzj
jDzNjvQ+ZOxnEQNNdTS69tEu9+CurmZvTqSk11dU4+OHffr61z3tI4L9J+nFb2+VTRUlIcc67/fH
F28by+k6z86OXVW9oB3sdjSPE3sh3Xid2Wvev4hmTKK0vsCdfWGsweHf/wo/au1+/Q1I8GFLZ6cF
NPyT5giNrdsMG7uMluqlC8smy/3TYWjo+nPZTqu/+Lg35sUHhcf76xEIx3mx0aWpdDbJ0Ie6g4nO
KKaUL5exuRtL4TNKeRDVJ8kdNBazLONojO6wgUdJ7s0PzMkuZf9iD8gxmIdVsI6QwRw82Z6TjPkQ
UWk06nwop4ewCw/Qs0+cfrhCTXBcXw1Zt8lQy12w9HtrZT9qlXPTLmEYr3Nw2nfFczmPp9wMz/Eg
7NmN9mZI43XQ4Y4Egiddo1foHeuCWaXY6m43zid0HdtsO8wJ1svn58GJ7pqMXbOiS3sOHMxIptl9
DQbxSJQLkFKOsGPPoCp33RFxhiiOTN1IxF7WB3tg+wzth2oJ7/LVfCD6jEUmwivqvyXpwvysLdSh
642THr3Mf6N2+v9BsvwAbjm+dVs2wvhz/bVdK/7Ih/gfEu7w4fH4L+Lz/0s8RKae34uo+Fm8qNfn
H2qoPyooH2Mu7lvw31u64a+F0u/VPSQWuFgePzQRCVNn/VFDUcJvAj9Ere571bXdCf4pQgfxiOPS
oujC1Ov5f6+G+vEpe6/uUUMi8AOAhIj5p31F2T0i2lIsu3pqgttCq/FMMpRFidOt5gssYpumylTR
rDAtddnSbFliAjwZvuAiC05tHQ03nhYp8vPV/UJcEifrIjVzGg749aWy0xoSoUFXie5VePXhM/+T
XdH56QAgh8nmUgSGn1x0PpH3XfPDHmHAkSJo2pt3OT3355mD8rbyPexX9Ge6mEa4eLCmnMZoja2I
EsHGOqewXM4k2nMlc09BZtJ1NnCbdozQuWnFyqic+wwFG46u4ApP83KtpDM/OmKD2Q6rY1xPulhh
6KXbzZlE4rhsjPZxzXat+SkjRzOPcQotN35Z5hep3VanNHFq2qSNi6tQLtVwHAtzsuN//1lQcH/c
Lt8/CtRwOGP5PFyiOn7cLi2FFAMFleY8pqPRSwwwSptGEvWm/+uOwCP453kgP50E7y9ls25xL1DC
m9wvf9iZi65xLdlgXAB3iNC17c2zEel1YjP0iYMxDY6Zam/e395/2gkf2gkbzvlfX952XVO0xbfn
9h+f33r1UhffPu4429/9vaGAeYC8FJz7JlsPD8c/DQkBmAzkz1zqt5MVtgWr5PeGQvRL5GCpxo2C
FptQO370+5ZDQ4HdCwk6KBqAZTxmf8ONYAc/in3BUcE8w9kAocoKN4n5T+sHo6tdLozo9rT1wuC8
ZBq4HDrp6/VQVXV5Z1cBXrDQHefsuFKXTocxkGKAmTfU56NFH23nEAjbnY1evfAHI3M6KktjFi1U
Xjyvys6c3Vp3zmvfpH2zqwhEYnDUu+q+LQFaJYwtSyu2ZYZYphsK0Z66esFDBps4vC9aq6sTc2np
ok7SkQt92NCtYjRAFDttsCC8qfwxrC7x9cNWFNNMeztSQQobdNP6wDcndTtplsq5qmzpPVh+KXv4
syFzATQiBlOddQy4SXXB9BYpLyANmwnmHTKQoDmp2ET1Di+pO10NOWOxXTqN/UBFn5svbGnpa9mi
uWF8KhHfTfYsb8esrn3mlCN3zMrs1CWD7EidlXhi4YLQ4Jdxw07XkL202sEBdSlypiYbFzK/M2mL
g7TCorki/kjOuzFS2S0gXgN8pVmroxXoicZmq8T15K3ZvJvlWj5b9KjZ033+diLcViMDdb2OW4Gf
GnYym0U77zotVf6US/ZFI/UZ5hRr2BG95dKxv5oX5c7shLP4MjbeNGpGUKhX9gbwnuhkQMF7Z0e6
erezNhdOkU840AvdXKbBZD7P6FE/BZUXvAA4p15KvQWhj+7UrGMrI+cGscBSEj8dyYd+iCqmwX3I
JWu7S/m7PDWcFyz2GfMwXa73WeTBpZiDlAuL5TP9YV6cd4wwjRWFFG4P5uCiR8pxyJzBC27KgHIy
Rt44ecfV6AbnzCVs3cawOqdTAu/MR1HiWSM2mJpsYxBU6eXmZiY6rRfBG7eVtb7akrw+y4nApYvS
hZN20iuHCN3VxQefRDqtml3Y6Bp8cxoExC+QeDiftoYQA6LPxZ53Bs+G3I1S91lSy2zhCmkNpOtY
0xC5B3NYcmOnGo+xTl85dXo0htC9dP2mBE8voTknwtiuuBqfW3OoiqUDmNCN6vNo5QHaWhj/36xm
1sxFDZxPcWaSJ3/RYsj8WtpYzTlzdaoJuMnRuwU2znhki9N6qlxojonyZ3CKwncmayetlqAEpVvY
1KGoOsRlawrvEVYrA6asQ1e71NRDXxFspuHeIr65JReoMr5IVDB1PHqaKQp8tHlXNIH3EM6z+SWa
5gZ0amWjZbBwS2Onpmu+JwwwABuJPz8ibR6rfmmaKm7fLfwNZv5gc/UbejP4L9OCmgeYZfNdNN1E
3fKOA8jIdLqdZfO2pEKoo34HB6zvEIEpCsujtZEF2ESBDNTvwAHGgOM3OTGCTeaNSNBn5FYgTxh4
bIKNWZCryrsiuBV97NJGXAogejSH4B11sGakX+/HjYDQ1LzbnfUORlDvkITuHZjAjB54gk0XxjkY
iMCAKrBRw093RURGhlsDXojeIQydroNL8Y5mMAJvxK7xjmxgNA6+geErKAd7ozoMjWl+azbSQys2
6IP3DoAI32EQgBIAQ+iNEeGWJbgIu/WsWyzVQX8FKAKghJl56ov5jpnIJODhRHANNZPaQuO3KyaW
bgyls7Tj0J3JIi34Cqydl2XZC3xlDLyy8sjDU7aDyXyqoibJtM+cIuyMLjsgJ7K7Q6icqvxbRpbt
1HGg4mNr4v6Mf2tr3X+8T/pOJom3kfMeTYy1T1HxxZbA/PzhTP6TkvTnLsH7y0CZCTz8aJxtP19b
bWEyU9GCtBcu0RJhpTCQtkoeBhIHSwzWpkgY8aZPc5UzxVppNO5cufaHf/97/FwOwrzGxAoji77h
5hP66baejw6dKt+BqIE76CxU5fTVY8J+PxStS2HxRxnyJ295s1p86MLyjunmbl4Urg+Q53/27rRQ
Ga2RXtu+xqXfJJOrvZFUMbohSL76rXlGcGW0yxt7AH9l8h9e/K4w9++/xn8qxA8V4pbe/sdX818u
pdtF9Pm1Gz/Whdvf+L2ZH21kNbop9PJtiH0foGtehIeVng74NA8ogOdS8v9eFzq/YI9m/kfmPRma
/JF/1oWMpzbnK98519gQ4vbfqgu3q+bHdcQvtblove1qASXqZz90W0Zja/eukZSedcFCy+SudEkH
WqvNkuJHDQ5BI7XBRkRcNotkHA3boOftCcob3xZnuVzG7946KRtjQT2/TejyEY/SI9wjc0eSJBmb
v1opPV8x9v5957XlpfDr1fl1q/nPUvywFDfH/L9eisjgxY8jz+3P/7oQHdIu6auTXMk3/T49+n2o
5ODKJ5aRgDhIXeASQhbvb8vQ8X7BfbYNlMyNS0bH4o9luP177LPbxSYItyHp32L/vWeJ/XMZBjYD
pRD91wZ5sLnc/ny77SJ3gtZXrAlyA5DedTSzcsyy6mB8h7W6Fd40gUwX1gXyjvRlzhtu/DjGxIsu
KX7jQIz2SdC4/X1p6XlIYMfIZ5QH/SMlVYNoSlnkziBb6EUSTGh7DojF178yB/JJfXiYtneB7I+B
LZ8Xl73g5zBsgVStM4VhJZ5FlS8K4ccG0I+kXN1h1wXEQKBpzRA+fviW/+Qs+LOXBfPBvZPBtQvg
gF/rQ0Mm0r0H8yfa7B4LVUC6462hrieuQa9nPY3jWfxlcPKPR92vb/Xja/7UwiLVzXB6ub2mqU+t
tPfgqacl2gr7L8YN9o871K+vxKcJ8QySHYOSnw5VHApBgU7NZkzjeBPmP7uZqHiqfIjLdjLuEOS4
502O0zju1IBAzjDRY6+KLokuMv/cwK52wiFKw36qbA81Ue5E+GkLVZ1anW09mx7sRPQvq2KeVEfd
NW5iWsa9he/grwqV91CqHxd6YG1Axy3SlZbA++D/w3dlIYEBnF+uSVnCrE/yni05mVNk+RwTFspu
D0RenCIW1fugYcC/M5phfYzWPiiO8+zV50werMs0bdf5ICylm1hC4H/L3YUnxq2H8DZEN8DCIzG7
R8zrdlg06p5sa+v9faL4t55ddN+nFLUp2Xqq5jMJ+447R7p9VPP2oUXZjHAbanLsElag4vr98x23
j5rZr3FHmDr2uPr9uwCYwezWDFNrR12UkXlAyik2y7xx35ayqzayNMqbM89B85p0Gn3xLtxECNa6
6u8uN6k5gdKmrH0+I0COVxk536se7w2mZ0uGsbQNA1mtnbpD0jtTiq7PI5b8Armb5h8HtSWTZhRk
8DlD6S9YGx1aBDJbbWuP/yLny10cYkMxE2bl7cIlnUAovS+t1p7O5hYLB/w27e1b097waEOjv7Re
0BWo4+1GHqJMfc5pv93RW5i+Dl5vmhe5FQzjtZlFMzettG4+w/7rTnM9EWvoreO8vnpr0+A50GXB
lCKItL7SVTMQSoBvb9iH07h8hpy9ZknuLxGLmyS47OjjEUHB55YCBZN0N7en9GhrKCWsCfXqWJ8q
r2ld+giMu5hq2OthLPRiEw8v7b2X+zOdk3HqlsQJA7hsNBTmOztdxBmCvqaBADmyTPxAZXaCl3rd
ppfeeOv7RkaIQ5rZBJzpiBrSnZw3rI6etRuID8MJWU3q2fXC+aG3utlNVMEXXRNPh0i87Ljka5zf
WPBAN+z0NA3ivOFb04nTAKPDqdTP6bEaiKrxQuEPSae64XHcNumpGOB6kd7a3/vbJj6/7+fttrXT
Ath8GNuGn25bPyrX6SbAG3/7f3CdDJUchJ2sETkSfdb7e52Z/4+6M1tyHLmy7a/0D0AGx4zHS4Ig
GWTMQ0bkCyxywgw43DF/fS9mqaTMlFRl6msy634plcwqEyQIuB8/Z++1c74bLjyyGkwcD5GnTdjl
6CbDp7yo8WP88br7naH508sM2JiSDmXFhfTh/Zo3NXEKgHnEraTBc9vYyOdwsEZ10HMSHfLzBcDF
Id36JgfCj8MeLa7yzpRO4TZJx4dlXQ64Y36ryP9ln/jngwHLJZ+JfFp2UgcREVlwP28Gf78xufb5
xtb3Lx+UHP3d7/fE/X5/qt7AAdBdbttyuYHfb8x/ohT7I33Q5Xr/y+ZTlxr9Dwqw96WmVXz8x+Dx
y5/764nADxkzMTchfByG/3c9zu/yHtA1HBYsGsJ/GzP9XooJ/hQ/LW0QftwQ8x7b5O+d4pACDkZ4
yNH3wvKg9fzvdIp/bRS7PM8wopm3Xz6F+ysApQEJ1zQyEzFe5X5fWGl7S8gMO6pAnqLnNKagz98c
00EsaqUXwcGyp7UambA7MZCNJJanbXgw+6VFLb+Ae5B5YO3Gek3utENWjBiL4+CNbxX2n89htogj
jrT6T97NXypKDkeX19JynYuQz6EkuxQwP2y0WVeVubKVGa82z1haPuN7RNne0QHYeBgdbxbSdTMC
mji3ZLLBMSpne9um7XjISpXfttYq95WYvXNnzOTsmmm/lUEzu+ymIwVpUMqHeZUfTPKuf3hm/kk5
9w8DNg5joQscmOfgwv4wL/XeDx/dCsq8Szn7xxrpWbYTjnoKdDq/tTisJfhrYW49eH7v7eI0D7Kb
nrMuN6+bVAw3ed3UYHbtBhumWcuXolsrjEQ6TBBPeAOyk7CevmbWiHck698WHBbHGhX3u2GrS1g0
WJv7ns15a9CLh6hm+kcVArrchDgbwZX2VAwOw6d4yXLaURVCKKacCcFEi5vRsM774tN/bC0Zv6p+
QGSH1FD/F231L0hA2+b/wNRbcGDwGCH+8Jz8Q5/h/M748L36qc3wtz/229ISmH8hO4GBNzMlugbs
TL+f8VhzYEMFHusGHQOaZOwav5/xzL/QQ7hEkjArgDzksVL9dWGxzb+4PogTWg0sBpbNO/RvLCzi
+4jp79ulYQkGWZcmA82MH59nzVSqHLvO2DPk6ra2luVmDsqrpsyPjWQGIOfsjfDAvbOIt5kx62ao
p3M3SyzhmpwmyqYtPug39OInXc9vXpu+Lu3OH8qrwPqYLdrZF8O9pfxuM4r6W1KvT4a1vIJ8x2RS
NHi+12jFPrdxeulhkoC6oe3spk3S42xcELwFSvs+vBkmqsbQL/HjNuMmo2kdyUXHk7G801ndZE0L
TZMNfJWIv8QgtyvG5YKIgzYnJnD5iB0SGmlGASueLI222xZJuUWVefBIiuqL8QHT+0Mq1Gumvc9z
j3PfzL/i5zgtFv6D3LI+FON6YDAXDX3wqWLdwXdZJBcT+d4c/FvgvpHuKKEJysOjh//mAtQZ6eJa
BYMfpnBtJZ7SlJp0cdVXbU8PFb7ya24WL7veEIYMWXWIgpWxTVu310s41hhdeiLAaOhPVgbVvhtv
IObjJ6sFIIk8/cIIx6SeIsnPEftO5si86AaVK9b4pEMCV/W89lm/UeLBnWWyvdi9NqPX3we4SBna
3YRGyRJfonIz/ewZmR+CyPBNJS5dYUtsmP/dNLkZ7GYJGHRF+Lxjae4Prdcf0oXTw2z2T/5KmDId
tpFFOG3tfYe7AyF+Pp8zt88PnS735lgPEcX9eLumihDqgGK7sD9ncxccdLYYu3S2jQNmTJvT47St
pHkXamVspYVJj1JW4brsmh2ZGuVVm1jdwSmxhFP4knldtkC5lvA3JcV/oEz651Kg/4X1ESvOvy6P
/p8aPr3/tID9rSjywr9cNH6UG0yuv1dFvy9dhg+0DyAaaxTn5osK7ofxuQWA/8KR5CX6fcH7vSiy
/nJR17B9XjD4l7H7v7N2fdfb/33pulRBguRnFECskv5FWPTzEmYEBSgzo/QJ4xb1Pc0EMvnWNT1M
9NqyIyiw+uhNef00BEZ6JZZuWPcYJzHUG8Sy51qOVxy/iPNW5q5zIKIhXO7ErcwLOUSCJJor1Sb5
DT4r/8GaguZxDHTQxlg1k9/qov/AM/d/WJDvUBz/68fwuYFG++W/aFSkX9r6x+eRJtPvT6T4C7V2
cIFdoTqFcXg5+/1VQgZ6kt2SJuVlayR//NKs/Otm6rGZslOyzeLotH9r6f/1gXQuT7jN2cxBPhte
JmH/xl766/MIe8viOQw4SFx0bNavXL21TloYInW9jYvH+lpubraH0/0p+hZGh+m3J+ZfHiiZVvBw
//DwczGHIs41+eTcCr7czw//WvbZKgbMsKDkFsZJXqv8IJ6WSsM7kkZo7JeyCk8KqWbLDpmJF1F3
eRwY0jlWZuLnN+uEHTApW/Ftxl91ZeQe6NRq8eO59vOnIJ0kjqu2Uo8rLaE9KQfyDhqVd/IWy3kl
KVztW/q+5cbtZYJzDLHZx3zuc0JoC6y2kzS8DzZy0iQKnMbCaTnP3QicuMTJ2OXBaO89/GWPU1kM
4W0Z0n+LkFMgl0OOMCdRao9yPIawckRcl0XwavEaN1HbW+MFXLiQyesldfhVtok3HfoUtvcuSQzH
RlVuinmvSrPApKOZCW6V0FODQ72THcmY9ewegWGNwYMVZhriSy7m+egkNYySfMSndmX6RsXtG9Iu
mmp73jf1FITPiYO7IPKqLj30obdwiXCu37J2rW6njngs/GWBMR6aoNL0HoIliWRgWPmmlst4XbsB
qphpTYHhVOD5/X1tOwl7rcKN2Uypfy7azm9pegkMazOECSt2R4dszLByli/9Smz9ppKQVvZybH0F
1yIR/XEpTIQqDg5AxsvGUj22U+jd0jGb8R+S8HFtLQbkBNITZoHsPDTQMORO8zbabi6vFE58d4s3
QsRaL/YntGxecE+ff0EIQz4bFmOt+52z0oOLi8ok4LMvM3lLD6MZntYWlQkTeNlAWfIvQcC97M1P
qCOXvZlkDR72pUgxIKrCn06qUMEb6Y5+uS2SFIoYWQnpwQYg+LxiUO/w+bb9PcAeW5GJ7uVPYe8r
QafGaD5P0p2+jBl+2XaZzGtYRVQX8IlOSBThGAzp6PsRSp+g3mSM448hrdWnMtT1QziP3RBNBD1E
NvyikzOkZGXkaCweZVWrOOmsBQ8hyslig8iqfGmF6u5Ua1feJiEg7xAUI2ABuAFTAXliTN7dOp8/
t52hg20YEHo8tK2ZbGxf0QAvEBmAWCp87NZdLZIt1JzmvV6L8uAVhv3SiSF0oypI4CYlrna2Eio/
VW1bY5hQk/+eZq4F90Ek7X2uXLlHSgJ6FBWKf9uFDRImszThd13IeC0D5JTpRVPD76MUT4r3wBDW
sM9gQMRqmqdrJuP2XekNpG5MxIOBfxd5c4l5pZdYLRr79WpCpDp6rVtdw/JbzAu0z/jkLaJMNzBI
CLb4YU3/J6fon9sYFBEBqyz0LAoEzlbexRD146GjBl1mOr1Hfami1qQGV+nhf3AFm6IAoyAthkuM
3Y9X0Lrs1FByhU5t1OofzLT4/7zCLwtvCCrDriVX4AQE5e7g9/p/cgUHTDevFROr7+OKH1oNYk01
j4srNgMAUNc5kArwJ1f4blH4++6BVpgeDMpDRtxsiJxPf2lIptIkUhfP/4YOuTNfZ4M0H1ds8x9y
Qt7FyVSdbPhmtFcsogeuG0CuO0v61bVwsUpFiJsL7GXEl3ygZMIYpFNzWV/ph18iwOdGwfl0c3M+
m4aJYVxUpfwz+DAF5g/7H9+Ap4eEMyagJHldAOI//9AdI4zO63yxCVdm5P2XICyvnNbcXfrgf/xI
XX7Qn+4VV4KVCjidVE+Hf/n5SoYjdGZWBjLJRT4lgSK001/vm+xPFTP//EI2eGMO/TY//M8XWvH6
I3xFpO0MHuhE/BNT+5KH0+sff59/vHM0pAl4RJVz6SH8+hLOZLgFi1iwuHsMZ0azxSgXvM2NdzCm
8k+uRZ/il3uH7hbQ8OUf+B/tX154YlOwh+WNvRmC+dgUcQdXYJYr/vtT9me2nF+cQZdHglYGU/EQ
qjH/+6sJqvQajXUwczYz7bbKezHtiD0iNNpNF7z744NKrwIElDQd/viGovb+eWH7fmlogtC36dDy
hPz6NE6oGWFAYSTsLGgJPt1UD2oZqAA8KUN620zhpY+Jtu+LVRnVVdo364M9jS24hxlLvKOyvD2w
0ee3hOtcfPaeJPA1a2E1bLCaGa8EjlT7kTEXgT5siaeCXsczMyqeFpeUIbxtuXhLVh1+JMKGKB8d
1ITvWW6X5JEglroj6HpIm11uM42KnFRyyC5C0z4Xcu2P5MDwX3feNH6qJDkuMfOT6dmTweyT2ye8
XeXq4MGlBaQf0t4HCAd5FQQ/bCzTPgFxMD/1UuZ3FVC1dWPYCVE4k2esV6b0sQDZgPUe7CH9yv7A
NHyGUBfitQtlQMJQL9cIUjtKQ+3lFqGa0vKuwjntHrsVYsmRQbqKF2noL/mS9nduk7XH2sqaQ+2n
oLr6WnQwO5asjTjRWWo/Dp59bTuTHtmD0fxvM1xq8DDH1nCi/tJlj2eElp+K3KhyJq2rpPBcynq+
lWunwc4Aubqu1TK+J/RcT13agazsOhPUnA7uhLJaVAOOdw5QbsInopzapvVwgTLiRbslwW2s43Hs
zeExRYSIFLXrtLXxSt3O19rQ6XRKPaDp6VbghvS2hQb5sCf1e4BPWfr+ApylnR5l46cZqTdB+YYF
86pgvTu47ZzEWaDsewrD8HFqWMP3Ik3iqs78rTkYJAJz2nkxPAFvSYUdE1gQv2dJhNF0xY/JRLLz
GdQGyXgFmwo4j6nwrxPWXjRPE28NuSs4SJFhsHych7DEwWdZme+e+3Sq9iuYthdprdBHwmHQO7io
g8NT7ansjuLBB0JZdEHswVOCApe36nrox3WnDRiNKI5UfgS7mrUPQ7+YMp4T+kKnmlt5G2ZEOU5J
yObRkGOyPJU8O/Z+4q8DgZaJuqRWgSIThE+9k1c7ZO3rCQKaF81aTsvBRWcemjTr8LNBJ8THQoU4
xUAf/Oqqm8as2LvdeEGgtDmjntupTHXxeTRtD/njnPTGYXHDanrEMla8a8iZ7cmeE/+IgZh+4/wd
RLrUofvklaBkz73dAPgJ86V2o85Txcdu7QvZRzD/wgQLtGXtHc5kM+1FuIQ14krfINXLJPsEhpD6
0JShcuLc0lNkAxKLG2cJHzOnLmN3cUa98Uyrfwf3k8X4uqeDsUzqbjZDj/LZkd8sMTkAcmuijqCa
Hgqkue9BZ+IhSHPodPNMFlAEBC9UUY7pnZTBIRkPegmMZw3F0oJ8hZ9nU4C3+tIOYfCQJGNubI2p
WT8o256qjS+r9T1Et9pu3cRsYn8a3SuN6Dvl1RVeDDi4f/XsLHhf0Ddc/EwDfUSv7+/GAbuCa7jk
H1kKFFjuKWG8+zqzxb7RuQF+1CBPHr8tugBpzamBWB7SCvN2dxj35Vrps7MuH1pmXe+1qpuzaIr1
c5F7SbCf6jpsdxyFO9Jt6gwS8WxYBRYCmeTPS65SGObaUPR4EkNFiKOcfGdWZv1t6rsgKiWu74eR
noG3N0NZuSdzaGbrNvNzLXbClvkSlQjo1rPrYCoHX5kuADNdbF0H0Fv45z2omPecMKfuWgkofC/1
4E5JE3Vm5XR51OfkTplNznR8YImOkyID5pXP1vzE524ixwqmd7OYR/nWc1raDrXD0tGgJPbinkam
cbILv3EOmUExtlF1Me6bTkx7K5lEt/f9ov3itUAKiZZD4VcTrzhth8VYd35FVttmNLXxkJnQ/mIz
hJ63JjVsmQEFBRpyeRVKkaVRO8Bp6oJ+eQmk7a1ngf/qGvTiPDx1gBhRPORNA+CoyPYDfb9P04Ad
Aj6YzKzYK1dp78w2C+znCh7atplTeUJyrfxD2zuBOHZk+6ldiU8zBGu8LnJ65OxXrFeVmecXEupq
OXd+7+j6tU867ONObg05lm+v3pn1YF4NnAHFx2rIRBMFuds5dxP147ljuHfPCWx1DqIDFXSwpjQD
AWulN8JpvIdGQtzdrp5cLBzqyYjk6ZJP1Oy6ZfbSd0/xu974zgB0j8bBHMTFsIr0gCRtsV76spUc
tEAHnnw1pocW60h6vYzCBuoGVem4WEb7CGU1lLw5fV6dEH276D7MNryr0skKd7O11PJqmeuKMCQ/
XIoNMWpDvR0SpTscGUZY5NsU8l9caBIbeb9p9p8MaJUw2+hfPKD0Vt1hLD28D+wN6uDSeKlvGPLR
T0dk/gG7bFbji1/mS4Di2B9WOp4fUgNOOzm8yo9TiN4x0o2liFhtx2NXeYK3xHN1timtTOxTUw13
/ZqP/rmW2Sy2zrikIi4RaHc4a0P7Ael1w52dp73UvH1pnysTZFSSP9qlNjkSJPbOK6xkt2LfwUxD
VbH36wKzhShmypENcEKO/BnzoY2/ihYUxZrPG3ip9vGixBdnoqEmJh6iTZoHp3Xw/ZTDaD7WGZ6f
vQ753TfaVKF/49pL+mBwSGniSa7O85plDyzToogycxy6Q5fMQ/EKZzucbmqDWa+vm+6mk4YTnPNU
m7SJFHbEU0voFG0PD1vipkcKAmHXVAubKdEwtGUKY5ssxXw1miWY8ZXSai6ho3005qrivSOWiJ6O
nspqh9yKGGJRziCWO5L3PhlGJ3b1tJoejSppHhy3GspznUyFeyBBzigjoQCkU3mmIdFyRtgttGyE
q6EuJ++c5NFpCWcqXqZe5GxjqgqDG0+sRX1ScxASI47hU0IwbdIjeXz8FWpc3dc1NOlDBKT77UfM
KiVrrSKEDQBV7h5TMPHNlS5hxUOr7rOdXQPFfxDJOowRHb6SCE4YCREezTQOXW+lgpILU+xGj4+m
625FnhdXAKIIfqM3E02pfehMN7vJnLXcJ1OYxWlfddtEeGmc8vZj7YG/xy88zwcY9vauwguyRm3q
BecS3qD+1hmAo61R00fr4CTryjAa9tqyIAQy0fV4P9ZTV+6S0SrDA/av/iYLG/OtZs5YspAMcodw
eTnVWs5wW3scHlu6ufMST552qteJ/gnuGbCMeqPbRZytXiuq3twZzya4Rus6JLsFIPEQVp8KNlcK
AyMkYbP0Svxu5eSdEFZ4d8BB67t5IQ7xfSrHNH0JyVQF8reGTOwHz38DYKnizJYryv5popgwzDdj
Bha0pROt77FSNeWmrjXRZ7UIaDoERbsLw6k2thfGmhUH+Kxw7WfrfJQj5WLcQhBvrpzVSIDVlhSD
tdUYbxyjYKg6uVyMR7/JAp+eU16ji0SR8d4XSbl8sfwm6T4J1Yoc+lltDPDWclU/umgvD2PfyXY7
wPin1qKNG7VlIODQwojcWXa7YGYaYe/NlrafhqXmnFBLc7laaBIeDYGdFadKYmDDaiSwiyxMi43v
dN23ximpoOlsbuaiPC5leRqGGk5qYzu7JvQyDchVGcdy6UrswFl6KMIiuZ1zs3qSOu4p5TWdIZCn
Iy+AOds9Mli3p1MtyhDwL3UkwZj2moJVUuXq3+NKhmc4rTq4CbqiQfNouzeDuXCGcurhW5W71TOv
XLD3ZRmcdCit2Ai08U2kvFlblublOJlhMl25SdaZpxUeC1UjQbWfPUcO+25dpfGMs8YGGgFH3oLb
IlB4UqOasVjzZY4WUbjji0QsxCksLAII3n21U0RNgM9ftYpUX5ZnXVnMSJkJEMHYd621T9ScrMd8
BbVzrIzMwYOma3NfTw0j4qkap+JogMK1jgoCY3MO8CnbF9SnfM2V34BYBqM57fp1aJtzOazTqSXo
cTmyLGaAloekIpzUNvOdKKblM7sBk/RyrW2UfplpXaXd5dwFdZGrNn0We9XoH4oUYnJrSk8fyAnO
podgdnyaY1hv7pai6j51vh6vGfK5+8Rn2AvOeoC1Cx+7PQ9GPr2aY0+iiN+QNWBFzQClEaVcP/u7
aa2K7tzSRfev+oSwkae+CWhP9vye/q6zZflqcygut9Qi48M8Vva9AV0F9J8w5x2ovvWUZmZ/Gt3K
eZ9ri2kvsSlmc71iawO1mfcqe/AS0/LYJh1AD/ZgLCcob1hdO8SEN9AzmwPyJTVdziblvEk7z93k
clSfJRyIW8NQjWYQCCjESZ2uB8oZ9W4TynhdkAFcu122vrmC+jyyemUXHFQNjoSLLj4UvcDqSMxG
XW1HevTVphvXjGMM+w9eJm2FkeEpAmhbr2MLwMR6hto1eccipI7vtUvNEA5VtFQl/xc6YQyAmYSq
uageJHm1O9Ps/N2AJrnZQHwP9uGYpR8LumtPSKJQAMBmmrddX+X38IzNFyU4sjarWd669KJ2ELQ1
SJm8Td4A/Pg06ER3Cqxc3WQkhFYR+t1O7pxsGj+Ensy/VW2FiBdGwUzScbbceCMKDX4oNe8xQgM9
gC7e3y6tY+1LbE76uXXc5SrTWR6tWJfXmFcOlggZycDWJ++zpy3jGv3IUKB6NUHhWqp9G0bhQCvl
y2/qVVMA4fSDK90sqSRlunc5aTIUso7wU9y9N876TGZfdeaJFtHUOkXMR+/ubasVT5NTPSYNZYJL
dwPFQG6GPBuVuKifuvUbC424KkIAU3HiZRMsQB405A9N80GrQWZ7/jbnpszsUka18hHljq39OTD9
EuB41x7BI4lp20g9YW29aJQT3wnfgq42Du0s6VHBHob+a4NRBMJqJ6Sq+M7F3Sn6VkeEGQUvhlGG
scVJ8tXLeqc9WkRc0zTvvOYqt2QQhVWiws2YeuU9Rt75zVBp/eB1Atokst5TxbDmPIGX5aETvrhp
A68+YMMsH1TS+zuTgRIO66q97XUeHtCLAvUNOLxvNOe9OvJ6b/o4IDuOet/S3qGY+b0iHgJ3iLMM
pPpOmka4R/MuEGzPfIBt3jXJc+fNwX6FPR8xxRZM/xbq745ckizX6yFlSAAIIhywk4Z2z1x91Ff1
4sxPIaOc+0wQBrSZ3Dnxdnleo3WpXWONRvrwj0M1efsV83Kznb0R7imIy/JAHAUdCyRy5BcM2kOA
K6ZYTAYbj78wXCcJZhjLqMbFDdzaXPzttIT4JVus7liUUfrdGxbpQDSUiAsYRmDBkvFhki353p1Y
1/B0SIJwrcsfgphZv1RLYZX7kvUD1rKLZ9iWC8m23Ihg64NDPzciVBo7u3K/pgCkCP+QDZxqve3z
oHiAGG+P13Id3OhSPD8HC2Tuemhxq4gWcdPnNQjlh0UZzhgba2BWd9wOXp9Zjgvu27mV237A1bwF
pW/citXzGPpdeoPUATPUUsdq/eWQF725nNEGuu9tjqh6o+iLRsrmYBHnuaEm9E+VtTNxcodRKIiX
32YqKeMuG9mO+m78PCbesAsd784RRUp2keQktRHGNJ6HkVfHN0wLqE7r3BGDE3wlYaC9hfkx2dve
yjAuNInzmuhleqAJxlkSwVRzCni7BO1KPQD96UCdYmu2GMatDGx2Ezazx4Q0vFjZub8j1hiikGQu
XZA9zkOwg4U82JvAz2D9Grnwz+7IEHUb2Cq999RSORvirW2qX548vL+beXxMVpC7L8aZQV5R700h
zSNZE6EF+oCDmj6blcx3YW186ZchWTeK8/jXBNKcwPtWi20jpix2E7WeJuW3TCZRnmSHqVH63Xdq
Z2/6rRN1Q5svh6UXXHoiroA32xzVPXHP4nYGyhuFpTnssN5OkUlYEfUQ0Qew1fKwwzaDLnhrNnp1
r4nie2rl8O4HarxeA2t5wJ6bnyGWwffPBKO1K3ef3Zc8focl6aseFAD1+N5X7vC6krbkX5l9PbPa
tl17TU9+oTxsOTTNVpodkbk4oLfdznvhbDhdITaZdlaJ4/yQDlUPvEFgoMUzWEej5NHYiAlvSkB3
KloT4UBn98rxpacO/lS1Hr+D8jg67kpoxVWUBe0lc93kTHbdBG0THpQqcI9kch6IebGa7jojuqeI
KdkcG1vU0jzDns1ElNPqv52zEWOOGmwWjs7p4cgXYTf6N7Zd4U4ee19fIsfKDtGBO32yhikH16T9
4WhllQ73CbX+e0mE0D6TY4mi1Qlk5E+WACxczGbM4WGZ9nkX3vJa3pcZnYMMO9XGzWc3OUKYdtw4
1CD6Nw11chj71EPXsuzBxaWJDKNCpupV5qOzVVpfsjrCOvmgOPKAtRsCGAgtP9mLRxMWuSxEYvvB
bhkWJ2PhHL2azx+bk1EnkSoCyiZ7tPQS5Vky6U1fOTQG7clT16R9BV9oaH7FWnOfZCXR6noOrNvF
zVsRr4ziq13qJ9Wj3TsDITFW/s2uSpTNiU4oPAOjJuXdb5k4b8gOrM9LUSJRTIwsXTedxicWpV67
vKcyqE3CWIb5xUnQW2ySoCxOwobruBkGXOVH5M/msB+gCBFHMGlV75zaA9Q7OENf7gCKqiKGY49a
T4ma+WRvGmPyNGOnh+hFKMMYM2AmqICBIMGPKbpKgLmy1PuyqeyzkfeWvQnrdAkP+ITW+SbDDbsg
GHdnkt2DJf8saI6P29Koc1ANTedGiYNt/2AvS2Hs0al470gciDSSVE4emnOoGbIlseE+FZC7JNTz
cQtxbDoP/sDn8GVqQgWaSsPYKpcmS7qpM+kVd6jtiUmnZw+jiAUcrnGju+m9zvRkbTu7695H2nTr
F6JH2uoOHStZI6yB86FBMEDumbSse0EYdklORyOejEu1e0gdW+hDSOoXcLqm2TmGUd+qxNOPgwCg
8WJ0pvi6kqsSzw1pMwSZNqRx6NmWAxTprDhX3Pd4tpVHB1pAinaH/Nq5xNLtK2Jl73VqDYcJKQHH
KAK9b/vEzO8o66abxtYj2E0xw3fQps9/5c3Jl2YZsMAbhVvaW2a1KdT5pnDnvdnWk3Oy3caICMpL
XhqU9FGdNCo4I5sBYh30dOEfBosXm+i2YHyp14aSMV0zg9IABsSLGpYScH1HksFuHQ3En0NK/3Qz
GGnxkivaAazNngHhnIT41XP0Oe0TFmaCd8AhVgEToHZ+52JlskP00z3C/1DPVS1dJmvsWF+duiju
qroIIoB8Wb8fvYA8cM8j+aUOdAalg3bhY7+Q1rCt2tK2zrk7hN+Q4wKhJ1FFIF1NtJ72trkueRz6
Kckx2SoDAq36sDoAVUH70sIVPzZ16QBIaMZ2T1JP91a7i3udDIY8mmE/PZq2WbC7VuQEJV9DKY17
8tZUXIRfcn+zhK4SEYNOOgczBWi1vaASDcYxwvyqxRSCEJmLINvg3S/sU5nV2YcCY5TaAWnnaGYq
nmdmyuEzXcHbMaueEuGCnbS9LOk2U6oJAAQXsuuhVHDQkMXF9NgfNOQTZCp6GU5LQyPkbCZOCNIh
XDp1Jfupl8ehaMg+cPipb5y+a8YdgZIFhu6ESKmNslYjPcGPZUJYN2t/dpKEBh+/OHxTpulEaUDW
MjeyYTAUoWnJEj4kEH5MdUytUJQoeTCZGT5APpi4owFPnhfKEj0tb/dHBn2CIJfGImmKJ9XZ5UrA
AWFHsZ6wwxKi4jdUgiV9R24Vp7d4pjda7tHhsi80XcDxbMrxkVwJOPWvorTykzHVerlVbT+IjTvb
hK40mbhKw2LKI3IxOmtTMo/4VAqyXWKl1mr6ICUzi00XAtPYK3mJX8JXiqrXSCZGdXRt7uU0rqcs
LObyvmE8xzcL+rS6E+CS7sn86JsropkuQMPGN55XLc1bM03XbmPWtI1c0khMDIQrTrgVQAWFDsH0
17Vc/Q+2eWmFp0bvEcnYVB42+z6JqaPMOFz6obkiQMr5RMXJHcLWItWBWdczUBj4SaKye5/QVLxc
e6sOAtz5aVpYTx2lGFEeWEZbGovrwPUG3HYMjlKPKQExBhsvuHDVK280Xtpk7g6Fz5a6qfNq+cQP
J65Bthflx5KvvbHq3DIeGYpWDFdw1q407nwbHktgXJqOiY5K3NnV1i3UVFxmT+Oxr8O0PKyplGqf
and9Ktx8rKJqmufnfrFzpPOpfV5oV98zRS8+Npj1Drg1anX0616Wh0w1qMBmlzSQimd1UyeLr3ZO
pYvHBgFtAHm2bNeIxkT4WJuUA9d41qbqoW/BU27roFo5G4+BWGIkDLKKyZkNaSQ2aWVSjfjeNwPR
S3XsJ9kzrKlZHzE8VvpI9oBuP0mGOMuz4TUie9BJXcLLJ2W32i6LQ0sfj+L0/N+knely3NaSrV/o
IgLz8BdATawiRVISSekPwpowzzOevj/Q3W0WqroQPlfWke22Wok95c6duXKtrovS0PWGMPta94NF
jFybZNGprguIHYakzbdTZwnBU+M1BaUvWiu/Kb6fHgoEv/dqgOwBRDjIcIS1ooJ7HOLPgVaQV1Lp
lIa3TdFbsm2tDAtLVIZD5ZCOKcRT0/tS+BBrQiA+B8HIDo/YW8ZR48o+pOkohXcRVWbepAGzb4+m
TF+mbjYIj/YlgK7a0p9CGT/s9GWDoqRv1J8Vnv0qjEJdEd55jV48+b40tKdelrNtEuf+N51AqLa7
wSPXGIlA/GurHv8qY7Mw0NOrQyRO0cPsHZl7ezgKkx+2jqT6Qw3dVBs+Kn6iTAdI/cv8tZwiNOdC
fSYA8uPkFUUcgJaiVDdfGk2vvoy6oVAG1guBZH+Y35lTCQEPXZxyaqOwFiNDOPGGgH04lkkmFW16
IqGXPPHtAiQ+kOCpP2NEqY5dplWPkk5gIqvl9FJAvXQPWavpKpTc6S1OujudtAlyHRqVA93WKgGa
sFHXysyGCM1Ena9MImN4jqKGyqchVvJTlLXyL1UsEC6dZfW2cQKo8xt9cDK5zxFchE3p0dijNUJa
TYvaEzU347tUtOaRhkyNtHolli4agl6862EWS3kIhspWho3nqcvlbieHOhqYaTiqXz3oW5hzyNN2
RlO2wb7lTTyLJtbSXm5VHllhZjXlBuysBVlQMf3hyqLbmPYT0/W0KPmrbqvqHmhh8DirO8xSsQJ9
bDr5P+iegZKjDApgtn0u5VJ+rOmW2IZpNzygPS6/SVUjnfRB0jZlwR9VUr33nCystXQTlpQQE7mn
yavOR3YJ4nnIG4p6t1E6NObvKP0Mr2SKsi2Rs4hU4Fg0x0oJ/HuUNIwXsUVzcqjk9qHoW2uPSBL1
zoQaNO8VySeBT2EMqSaPwv8vzpK36YraeowqZGHFxOODfFrf/FQSP9EUDoSySBrTTXEnr61IcC+y
NTdgGmHuRoRDpuHHJ/Y7hT1YxzsIW+vA9RL88Z4gHQRs0EfiIem99HMk1f13JQtRsiUxSq+P71uV
8hiEXlHvwfFlcLep+n6wiHNthElydrQopM8j+AbKmVEZ/UZebvom1xqVEZFKW7UnXTl+LSexEe8D
KoDMhYrGzaFXWhC3vRUqvxWO4c4TVa9ylSaCNSUT4uTZ902yDgBZpOeeHCaRFFk3u47lLtsGAmVP
C51BtMRCxfxK42SubSCqnjmr0JPjZZbS6oKgxpQdPMSr0OdtjULYElFAb5FQI9yjUz4lX2Bsgd5c
oJtKJq5DOjDGy21zrrQjuD8Yp5IpzR6hs9XuR09CFNjIpNrneSNCqaHPC7f1aoLqT+Q5Tf97N5Uy
B6XS5uIWVQTXTzv/vg1rwNJI3DXdi54TZln+CLEcvUHacGjh8ibrbJJI44iXPCKFSXIN3KQAlYwu
o5Nn7Kek6Tb6WOzwF/Ej3U5xiJ5kg5Bfm1GWZymOcD9NX6m2+/VDKEpeRP5Q8ffUP/0vhRByrhCx
fPDh/CMbZEg+iBLi9GhrZAJPWB71nIuJCWsdmAQqd5iEEvLyIah+QobVp46eN913LdJwWnANp491
3liDG1PfShwS3zm8iLGYPbdYfVbHLD3C72088ITRP7XNUD1J4Tjr/Inwjo6oUG8tT+C9YtI070xt
Yc0xfaJuo7xWjU0ga+m+NfHDiEuJ4jOFMxK/JX8W/bKaCqkrl0131+h6+6kvO/CNSVkp/rbSzJTG
OTIL9Gx5eiyDvGjzRyVS5fshEwLlCLYuHw6KHpLiMisxfxSaLKa403FUqPSHvDVKlHwrVeNs9Nku
Ir45Sl4w/eVVcf+5agBS2u2k9adqpjbbFKnvWQ5UuqW8LSxAnkiKJd2BzLX8ohN5vwI5H8nQa+hI
pGop/dVCzwpzHPnI/HEohnijajHspNowqnc97bjWazKI1SnTpiG2IQ5qlW0FvzVUKY1QlDbyv1S9
xCT+FHVM0JYwQTLJLWWQquVk3bMnqhDB+BkkQVK9EfZU9LSlJVICVRD/qeGqEXappSC+ylPehJ6S
eMZV6kRPHbGDN8Wu1NxMN3MZF1JZ3RzI0gPDQaGvikEuiTn3x1iglDE1CFPBrUG1sM83zLj4DWhf
gRfUuP9kl5cMAT83d88jdtJIR1AzTXDLaRd51IdqarpWTrlGGRqIyMqGACAm0XeKQlk90S1Qot8G
MO6rUvjqi6rAUxYbcvDLlPmUfaUOBTKzbW5GvBYlMlN88UCXoFkPr9YUh/o2tHQ6ifC4iM51XIb+
q2VW5i9/nOD1yPqcNBLoxCrbEMAPsaOhBEezX0VoI5n9+NZkavQjHDLlrxIiCsRB48z8HoBsahwU
xdKKaj4KewHlCwsXT/2FFGpvwIYJphrXJVSUiYIo/URTFK0QErgMGCOg8Z72dE9YT6QwgYHIvhl+
7tJKLB5iT6TNsxkjjYBF7YvuU0qf5F0gdcNPkXv1t5KXAcSfEBcLpIPleZ9H5vAmI3z7eSwFKaHK
Hobefg7PDKqFpJa25LPh+ujlTIpOYNEyRKfQxRLdULaat4rX5DEagrg65DWE5m6Lox7tqKOYTKOF
PHtqvyN7kDY+QlCFWvqxI0O3Hm+mySP3HftC/aK0g/ojyAjwHRhNaOYMuFqbu9Brcv1A7Xx4amKh
zXf/rxmmrKW7ExcOD37uCp3a/THbWmnsgAz0c9xm5k7S2+g0Dn7/lxw1JTlYUVwhArpE9RpzL69h
STpRlKgugMp5L3V10I4KDd/PYyjfpxxcy5gOtzGoV4C21CJFk0Io7cSqugB0i0XkCWMTUY2XA0cU
nkM4Nqz8gVpuoT7eNnUF62qpM7myQvVFfCfV/QixB59VJHVKRncKeLGJ3pc4955um7gyZzPDP1ke
hfHAynOOhNaUQhjaGBNK8VQYX7IJQgz3tolLFDRU2VAzgS+D7019b+b6ALKPgxwsTAB7NwBrtxRQ
lqRbFZjshNTfbUvmBQbaFDWVVm1Q6nAlvROWfLCUlYaCGGEOlqTwYEcibRCKPBH2+vAzNe9CFEBu
21sQL85gZKYMNgswIqDIYac4n728mOIKnK1qozfodCQPRekuq3ahdR+F9z7iJZR79e1to5crNsOe
wbDJ8EEho7VYMdmnqGmBjbPz7lnO232XNVv0PG8beYeLn0Px6TQFnMNyQcFETe58ZIMh5ABJiKEL
t3cg2t117uAKtmCjD7zJHYJM13LIOzql2znNZnB6V3KYdJtUiSO4lB82hov89EqHwOWJ4LMgjpJA
fxuwfiwGX0CGFlY6nyVZn4b2pTFXFCAU+WILYYCZleGJputxuaJC4pOlNmnbKTfzuDsXPTtHdsgF
2ZP9z7jpX3OokDrgY9y/Rw3W0oE22SGX6hQrJ2jmJzgH989ge3p6DF2E5fWdKvGjI5B6pPHoSEde
YjyEFCV8l4on2pX653orPXh7IT2iIcQKfA3sz7/WJv2dletsMyzMz+fuw7nqxKjLYa8mjAroxrfl
J9NwssP3T7mDzjUZVYj3D9622P8EymJnNv2Yo/2ntyNnjRvknSvh/EtMCUdFQwoAdh1Pf/4lNWl3
Y6h03Vbr1ilhAuny1whZchSVQltWgYkXgq10f8n1S00+hZT0IYyM+9uH48LN0JxCJw93jKybEPbN
N8SH6ZDylG4AC3XyUdE+5UHhtmLzjApMDd+U9Ig6oEsFakV24L2lYjFyzrxIV6IIiQXVgHOjSLcD
2Q0kaiuR9VCVr0VPEFmr/VMt5Kcxkzdtrz9QxyW1rSHUQ/PX42AqTq3Ep6yc9rXv3xf+8Hx7Jq6t
B19FCzqNJ3ODy6LrpKpHip10f9le8yMvVLQRuzstUqGiQNRab6HZRWcpa79acvJJ0ObSkvIDttyV
3perC4J0gg4dLN9hLhbEkCnyIvtk2GUKUlcTXMtK7L70XRJk+5jMHaCxn7dHfhEFzHvgg8nFkZCr
EdxHhsmKja+RKENNt6dG21b9Pg9WXP6F11sYW6z9oPkA43uMdYCqiPOofxu8Qm+P6OJewQgny9Bk
yJRmGpXzDQaOdozaTDFscdQ21Jp2qB6TIlJWfNlFNGDQ/Y06iYb/hsZ1ScTvG0KD+Kzi8dgzH8dM
/KObGim1tP46TUb+cntMFxMHoSYMCKRSDLi8Seycj0nWqq7Wotiys/yboh5R6/33fz6RE9ufacMj
LLZ/YQEt9XMwa+OU/2hIaSDdszKEi/liCB9NzEP84GyESOjAs2BCBFLFU9SOesNBeakBKHF7MJcb
wIIuClkYVgWyCXWxAYpUKQXo9jxbCBF95UHiK90LR34lqL08rJixaDeGumLmq54H/GFAeeNDYzJZ
nm1IL020TcGjwO9d0gHQvhnFfysJ/Z/t+5fnlGAd1j0K+wbTuAwYeqELYI/3SVlj1VbD9tB53SYe
0ieYWDZdNq0EKBfLZWAPIgUYg0T+vnRFYWiSTpdkz1bzH50uPSRD85yh6K1m/vH2cl1YIvzkADEo
mM90OEDO51GYK8FISxh2UBtP/M5873cVVe5IMd0A8fHb1i4iECIiedYUUkW4HWgDPbcmVkMFC+Oc
RIBJW/0saX96eq0ykQq7sUm7t6zrN7ctXmzH2aIKGdtMwKRqS3/Ulmka+yIW80hF1RcqAu23h7r7
v7bCE05jv+P36AddjItU7iijQw6QA4bK4ptWwZMZr8QLV1YKGyZrpfJSENWFl6BYXJi04/PwEU4m
iTK1ujOS17F9uT0UafZmZyHCTPhGhEi10oJ+XVu8TLtGGU0pkXnL1YJ0ot+/cUujHA7JoETHsdX+
eEqPFLVPPrfosn080tJYUSHdQA0/rOzOi3M3a8Do1CNmr0uwvnBbPbIp1mBImh3JSG4YQO13Zqoq
XxS1Sw4kmEj2qW22Er1zvi6ngA7GuZUbdDr7dDHVJWjIToEF1XZd9+i69+7xnn/azj+3W3t7ONg2
f7vfbrf8k32wd4192O3s5x2//M8PnfaTH/azveM/H/j7M7+P37uZ/zu/OPNPhx/u/Ivj2K7z9OTu
+XncY8udf+F/Dj/n3zL/1vlf3F/Hl6eX469j4Rb82/HIz1/H+f+F7zyunNbLHaeokDGbGgTq5ESW
jcdqS+qYsioIH7g44+qnLE5b1PI8/cvtLXe5yoqq6JwdGoKBLS8btn1oSKeqATWcs+u6oqMXUTum
gLuK0CmsP7eNXRsUhxTKSIjUsLtY21Tp+lCyyDzGSfFIo/iB/mpAxv2pk4X9bVOX20hRcakyVPMz
9ZEyj/vDHYUsNlRkMylYipJJ7r3UJdIjNVU5ud5kDfrlh9v2Ln2dohHnzMpq1Kw5OOf2AilWCiVC
Pmvq1OooenAlAVHI7wYENlfc6qUjx5QFqblFvKIRwp6bCmvdV7U6pi2xM2GApthgh92YusOo54FN
9VO/842xOwLDeTFA4az42/epO3dSYPnmMAOnrsw32Ln9DoJncUjgzdXs3P7+96ta+QRoyh43fMqu
29KH6qbO735Lf4Gy8T7T1bbrj73d2i+FK9p/fpmOvzXc8U5YOTWzT1p+msJDm5THfGbkeZU+rPoE
QjMy6ty0W4RLA0SGFGUtxro0gdCA+U4JYcjqxYEZOvRewOQgF4NQiy7QFlze3d5KlzkpnmMfTSz2
UiGZrSFVHXs3lLJ93gmjq415e6gA2DrlCM5FkbJfsdCVTp8ln5RWLP9tDDR/gQWjxkzNxPt48QVp
4qG50vEFEiU5KO2lU67nRHnjG8pEK2t2xSnQjKxBA0U+lqf4IiFAR8ZI2YSnUdKgYyPcidZ9mhJt
1f+fdua798PeqISOnnAJOyAM3B4GchBEIcw0ZbISLFzbIagUwNjG63LOM58bKr0k9lsJ1EuZS09l
4f9E12tlLFe8DY3NhDsz7ea81c9N9EEMpjghlVAB/LVrpXM0eUDNWStXDrs0z/75iWJhPlha7IQB
CgFkqZm1VqXDMXyc2HjB70ZAOElLHaEiJ9z+VYPzR8945RhcceGYnvXtKQTwD4tBRi18B0AYcSvS
l9D/BNRCFSFKfOzlnQiQQQ1POax0w66gJ7h6DqoTwKrW2mqxPeV/rXzL9Qn/51sW06BGTQj1FdPA
t4z5zm8ecvG7ByeMop1o+Na1XTh8TryjF6HtHG/0eDuOK6HRlW1FZKjLIHpJb6KBcb7mUqcruV4x
HUUlSlTXCu5r8Gq3B3rlMOqSyoUJCRwpumVirAWQD/cE9TJ6Df/IubalV+I3TcqbUg/+vamZSg7O
S9LvMLTJ5+Mp/b5UkRibif6r1y4cn4paO4Kt/enFxZrTvlw+XghQzlHs4VZAjfDcltDLZQmHErtY
EXZlaf5UYhlWB+vbv509zPAghgAbPya9h/cfXMzYAcoc0diwjaY7BUMK2ofuj3zckHtYySZeu4Xn
lz7lCyBBPFnn7fLBlqUKdVl0Ack50gnmE/KIw8FHHat/TZqijLZKRL16QyXSfFWVZogAV0zcVkIY
96NDxSM80BSvvySQYBj3XlX0v2G6s6YTbV70HhkAIVI3TzUeO81E8XYLciH5M3q0kbr6FGovEFGX
j2KVWHdsmaHhPdJ3X4qgomVwUPSM/G6RJTtViQZAgEFYfTX0yf9Sw6/8jcJxc4iyof3tGVFzoD9s
iFYc5OU+nsse/wQCi/PaTF3f00ho0v8rJC6qo74DyX+/n6CPQDdNHL7cXvn3wtS5n6TKLUsEZuSp
DKpk58uRZwC3WzOzbGCTtq4Ud0UcIyDbw3oCogmaKHBVXyDZQJx9cMyA3qQ8O+a05ht0vUhy9HT7
ey7Dep2CI0QCBo1alqEtNrxVTVESIqBhS5n6rKqozNYVfAT1PpqCN3OSVqLfS9/EuGnyoajFu40t
eT56Py50QW5FAVBC6J2i2vjTT820suUvDjF1nfmhYiJQg0backzl0GRtpMCJx5PIldq7qWGfmuO/
3TkLKwu3NEKRNXURVrqRXiPqES3cJCNVM0NccYDL+02GHJ2AB9VdogUeKguH3om92ZcCfcu+eADh
5/TyyddOivQCyXKerwWVyyUiUCdqt9h+Kk2gFyED6RmpQ3UycN62P7aH348/Nw+f/dXq3iwUdhYv
zGYg6Ka6YXD+LjaeLxRKG0xp6LxoNo902z7ZPMydzX4lO2EtT/hsCPIq9pwmz9mzebwf/J/syUlO
JTV0SBHcb9/u//6xJTNwT4Jg/vn3Y39+8M+v/t2cAzjwf5//9/5js7E3mX06OTz9n/Z/nvbu8YkH
/q+X/e2zeFH741PhM6fYNP8EEjU/6D58alo2oKLQ03CoRzokLsL3rIOzX7tR5fnl99EJvRsiuceT
l9Iv++rckNjnaZyOTP6ckSBfwqA39srT4NoKQ0goqWTBLEjErMXLulIsumXCEnEZ+3h8Obr337e7
15+q/bpZWeKL2PN9OB8sLXyqSNOfZyEN4Bzv71k2Z7M2lHk+lvMlsTTADQyaqZbkgWFu5VE9i8LN
Oaa3++1ve8d2cPYrLuU9737LzmIgUpfmMHBj5/779x9fvnzxqUR/GeznuR4N2/r8b5jenDbO/vOf
wvn85zMdePz1B+oQO5j/tnI9yNdHTrFoFmemVrRw2BUZ2yyoJXbKfFwOn0irkeci2bXfk+y6vf/f
/7DL4f9jbHEZ9wb5Aq2cjZHCI3n3TKaOoe7nJNttUwuG/rnmj8oUahkks/BxyjLQE4eaRwM9cJi6
f88YHuZjP5//OY33ntJbs3l9Lj/YXNwYvhUPbT1L6Lqprdj8EgO5SO0XRhsDMvi9e909nh5Pp83K
Il7EHMvBLi6Qtuxk2pcxjAfM7e32y+6b87DmVK6e949TunC0hi/JRRXOw3PvqV3jPR937NSva9vk
Ivm9HM5iT4L6rCTx3dCbuz3soIRe2R0XkJh3C6S0CZvJ0V2AMCCLA7s8/r1SR8N+67btxt3uHn8W
m5/vrtLZz2dg5eq9fvw/mF0c/1jxUNKSMDvvj9h+a523lxpwSu+MDlLMQFTInW2fbW5KeAb4K+Ef
X+EPeYflANkHkZFxOt2Vi+k9U3hxMD982OK+MLOgn2T176Wdr1H3/v0XDs58eOYblatyPqzzL/zK
jxN/fz9M7wl0ZotjvHKG5/Ny46uWRRChhLwD8MPfZ/jvD5p/3bp/397zV8zfMifyN+836doXKPOW
Xn6BLAIe4gEsEccs5iXPrURT6Uz9O7aYaw38wEU+26+M/sG5m92k+7RdC2ouYhoI9eYcgwV6iWyY
sjgBSgX5WwczhdO1BJ8t6FDZQiQ+1jZK4j/fnub3vNrZIBfGFl65ieiwCEyFyy+3P9FLYKcOMrz2
b/5psqEH4S8itw3jtRn27vToPB+ed4fNhuH/+fP0i2k5bPFzFEWO1E6eXl6OT/vW/kMPk/1rrci3
fM/M8fE8KQRSYBwvirIaGPcM6gcgrpnoVU4+xjmNJbT71k45kI3dTcYUHvwqS1ac7JUlQQKaJ7ZK
+wuoh8WSwEVUzn2ZsTNArWtrYNph3J7eaKuM7iA4lFbeBFfNUbcgTwFqQJUX77aqha68A1zudMJ3
FaZ6lM1kCu2Subm9+hdgJCZUZ2sDggUwYgG1PA8VfXCVM1VH7EgVglA6jcawXmSBPfknT6GD4833
vtYZgPtX2UDN3Bnlz1CpmPpu5TsujtriO5a7MB4ssfX4Dh2dGFOGn5O+9fRRhai9uKeJzstOEOSn
0oa2T9sMT5aw8qqcne/iGJxNxCKcrSehSEaZD1Ah/XN6E4FD0msZ3erUxuMNHQSbStZWpv/Kdj4z
urgRPLqktQj4l9MMwSaCXJ4kSRJsYcQXhm+3Z/iqKXOWWyD1RUVksdC1Z7Vw2XNyaABwBH9XyJsE
UU65cz1v5aKb/6iLqaRYrL+nv6ChPd9TZgzXq1/JnBXrE0S5afc6Nd9vj+a6CUTFeMVKIlWocxOR
qHZZKU/kAOCueqee+pP4b7dtXAYi8560/jGyCOiCKoBuQx9jR6wNsbZVT6w3guK3b2lnJRvdjNS9
H0/i52xIom1SFP2JjJvRbQYooA4x7D9rD6Grh+TDBy0CvTKAyyBURUYtuwbs94EK3YGreUcDZpDg
yQoPJX0OreXSSR1qSDisfcBs4HJlDYnCmkH0tARtyk2sTkbKBxhAVhvJSYWNAieEeA8XTE7PDV3F
FrrEvTOUP1XtsLIeF8/a9/X4x/piPYRRHTVIjGhxF3dB8zABcJLDH2R++v5VNGmc3dbVyoiv77N/
TC5mHJaFsoOFNnYU73sSP4/Ffar+uT2sqwcTLvb/mdN50T9kBfJSnGiVxsQUfhern2Z4l5qfumnX
rSaa1gYz//cPltSUTp4kZ/6UaHzI2++CJW4hhXZvj+eqI/0wnoUnt2JFiatuttI4VgCrj7rr4RGi
SgSM17BW3PYcgt3akQu3nVtZrGnz7A3TY9/bqvWg66ch24WFGzd3vuTcHpy0tloLj10KOt2yAvZI
8U5v3h/6m/bTj+SHf8gP0TOUk7v4Cxvyh7Yyq9fWjj4aWZIoks6wu/O105UygfjKip2ieAr7v/xo
M9M33R7cio33evSH/QHHiJT2HTbgsbNFWClmao5pTdf1WmjzYSTv2Z4PVmQ4zXq9xEqaKF+gV9q0
jSt2fWxLysrhvbYTFcgEKfTAZkXF7HzO+ipWYXUU8BfF0a+2qfQpHN9aaHxa7YiK738weR+MLY6x
lGj60EkY671+o/tPkTq6VffjtpGrc/fByOIEe3hAokKMQJXtyCjk6Fvo5eAGWXO1V7cCABbKi0iC
vMssfnQVZpP5UPpxhRcakKCfMH7aowYpprSpSnljBp8TRXQliI2mzGkrd1Q+BcNf1RqY5upw//mK
9zznh61SagEs2wVfkUWntP9r0O4UKO7WiujXrJCQ5T1BIwDJ+MU2sSzucD3OE/jHHtTYhVRWGKAq
XvEc12aU8Jo2H33Wh7OWB5gaXQ3bR4LsB63M1rcaxcY++nR7f1ym2LgiyX7ROcdrZe6vON/yYy9F
ojVbkUQhctqknPvB0K7Yx9TpIJGB+KGxUV+qNn5stvemORUbEV7M/H7QjRqcjJmY5W8YpCUZYvzc
R9B7igJ4s/xE/i3WCc35lecP8ibXMrHc0jSQQ5lopk1z6jplEHcJ7N9EJpUKsTfqrf4aevXaYoHo
mbGrpPYobp0PMMlkSWjDhj5jCWJNb5NKNpyydvtvq+zzu8ikVDyrn0lE+ot7hX52MNQGE1lWfruF
M/dPUmhrutuzT1heXsBIaU+SsITa6flgvFYNUEoxefTk9TH0A9QrgxUfeHW+6KWY+34McFqLQFnv
ghbm1jBx4KmCln/4XkGdpw8QHw7lWsns2nDonp61DTU625ZYO3pj8xJa3NiJ6ew286cueby9va8a
mFF1KopIwFEXgzGtThOShMFojcbldIian/+JARoAoI7AFywxSHD3Dj5cn4kD+v+XlYh0nwdr3Rnv
F9xy1UGxo7XO2oOGXqx6XskQ0Uc05A+1t5Og65N50aZQo7qK9gJlO52Vp5moiJbo/2R0/xheXFFd
4VPLTODtNsrsL1BdjurLK+CUa9vt49gWx1OqE+jYAsbmy980mab1YSOY2hYFtttDuRb2QdUoUWw2
YEhb7gRPRaAkmqAbqAwkw4Ly51DxaO9fqy56RAdFB6OWnMR4LQq7OjzAKsCtgPwhBXV+YFPKj43X
YXbs9MCRUDmJIwP+QOUlE37dHuH1bcI9QYJap463LEoBHU0zPS+h0i0UR/dOBnSU+sNMUq38zsu9
pkHz+cXo9rfNXotvAePMdLJU9ijjn48QxmB4YTVGOAuUIGZhZb/KYVeb8U7tt7dNXb0RATLJCjCJ
GaJwbqoMIPYca1y5UFoPfSg7Uq8gmhJvbpu5tmYk+v/XzCJiT2rIJRodTz56SmcrPeRSRk4Hs/8p
apOV2Vuztbjk1VgxZaHDVpd9M5NjFt8nxUObvd0e0QUw9P1youpKN5QJvMVYmPGh3YHRGjM8Rn63
NVRuYot8C4R1ugoZYPUIfMrNyx9hla1EMVc9MD35uHeykjQxnq9ZrnaBUcpsD6ggGqeWqr3nR8l/
4qc+GJHPjUSikbEzMBL28UvviV8MYH63p/DqNueuAh00x5fmYhzCaFhwp3CTjEL7u/TDQwEaSlCt
vdl/L6tuZafPW+zC43+wthiQIvLI73O8IhR+BNKwp5JyteFPMAPh1eusB0l7vT0+6epCgUFilWgb
AIFxPodwncA3KWCSrtanfoLdvAi/Qrf1kolwTXiJq2VQMGXQM3vKm2KNrtyqLjpSGwOuwdvfcn2u
//mUxQGENnRMkpJrx9J6pxQ4eg+wQbVaAyP3iqkrE22gckvSnJuBl/JiWWs4ACGAYufQreoWNdx7
bqDtdSN1ffM7TGK3B7ZmbbGsYWsi1ZTCCgndn61PX0v/bYD8z0JSObfu9Gx/29wV52LwemBgs+AW
CLPzJa2LSpugB+L61owdeb9W+KU1z9COubftXLlbaTihNIrTBBQgLuITdajQ7km7xIm1t6z6glKs
JtwhsiMldCTD5tUWK/nia/MokSuWudFpv1zmNkxkbKzJ46ZLpsehdIJsOMobyB43XVOvYLKv7EUA
mWTAaSC06OxbjE2Ef94XC+6cGqazgbgCnYuYPZL6thcbj7oaruyRK5ccBueGRQXtb7r8zhdt8tEf
i+HRcSLgyq1g2g0ljZ5zdnvNru2ND2aWvSBVLRdaM5vxeBZF9X1ROx4CD6iX3bZzLSqh1wsI2ayi
LNGQeT6e0tJaxOd6IuSikh04u2ASbDK5PEJXjVJBHT6Z4aj89Eod4n70U7ZBpKNRowawua1M7bVr
kLKsRTmQtZxxVeffIiASkjb0yfFEPRVmbcNujmzCHLvbirIVRBwa9RSr/Ov2HFzdrh/Mzq73Q1Yi
aJN06AKZ+H0QnsqcgxjoL0g87QRreoR3HG2CfOVIXnTnc+OfDXXeZh9saiiuocGoJE4h/x7QmIYo
TD341smwDob6yWq+tum21BIYAtGEW3lCXvMHH6d5seQwx0mwJjHecPgeit97GQJqmLfbO010fAvx
grUk69oEL/zqVHtlmOsYzMFbtglMjF8hTLPlHF749LsUrPjVqz7BpGEU+oOZoGdxVbZ9M+V+zjZq
RN8W6n1jKNvOdMTOt/t6JV19fSHJKdD5Zs7w4MVkxj76WELI2BQdmUWU+QCAILW8aeDbs1vJ+6n6
ERpPQS/f0ZHzWYDNzu0NKNZIAFtc4kF6uL2br40ekAHNfxS1eVovHJTVAxLXMqh+Cw9VFq04qtEu
qtE8j3f0YO5uG5PnpVtEQqDi/9faMqOXR4rfFCjROFL2qUUGTyir0m6bJ5wXmjGq26eRm1XyfRnA
lA9fi3FA1bqITjhpCAxB1EePkNe4UrTyYVfCJb5rroPP3QGwkpyfL4E+W1JqzMJAXTQui09cDSsT
fc1F09ZkAfSFlYYGwXMTVuwFldDM3ipG4tUdoaetII/uD7BuIDIfDlbz+fZsX7M4g99NEjJgSZbV
uq6kYmZmkGZMYRV9gv6UPJk4xfdlJ0Fz4SMrdtvetbuO1wjQFTAS0A4sJpHHhyaAZOZRXguu1x4m
dmzw+7aNqxfQRyML76sOUy32AUY6wbLQxY2cWREx0RS3iWYmpWE3kUnJIutpMBC1nMJfKx9wpQpp
fFzHedY/uOKZNV4mnieYtyInh1S9/apPm14CLPE6QFUG3YLw7bbNq7sTx8QO5JCq1mLrpKLgx1HF
1kl6C9KQ+tR72koMdm2v0ITNox9oMrQRCycoeVI8AayBJXIWkTjCJivIO6t/uj2Qq84Gci0NUIAE
2cFiIGauVOUsyOgUfvYYK8JdGZSfRzPc+G37EEBoedvc1XmjJ0ZXSYXzXF2YE1Fghd4Zb6O0ZX2s
9dw66ZP5ctvI/IdcuLQPRhb7oYh4ogfIMTmaNiCNgWhwFLulvBJ0XA12aIe35o5buh6Wt1RCMJtF
sc6+V9OnqpdQIi4OYR/sBa/Apah76DmPvfbbgJ799gD/D9NzQ8uMJUde6XzH60CEIWOzeHi0nLLw
myTQjl7J2y7wHOTMd6n2vc+HHSjtFa98iTlVNUiSsEk+mUTfEgIItzMt3Wg+EnpY+zxLIK02XD98
UUb4WwX9ri6+VH5wpLTiWqrneHRKOrNIU0SA0hhf1Qj+auR2Venn7SlRLkKU9w8j1U3TJcipJWyq
8uHRAs6MIEAu1K7Q+vFdoOUIyKArGr3Injh9M63EOoQKYrSUAmO3ahvq0wUQCsdvJs8upzh4zapC
fMw8WBtcsW+0ZO/VcavaeT80d9mgDCAqRl1xodQsfrVwPvauLKTDrySL1N+BV4XbWh3GAXI8Xf5h
dJUGZeYYH0ffpFnF8yv0DqxK+lI0YvzNq8sZGBfU2zJF7ewEl5N1H4tdvpKjvzYzEtlDGL1wWJeA
MiCbEMeyT41RCFG4neQN1d5DUVTVQVHy1B1N07NRzepWPNjFYafRCUIi8pYQBFFUmf32B788mIER
TZOfOg2K8xlpBmUNfHhx0hcWFrFbD43dGKUB7a5lQdR70ts7z1s5bBcecraB+JNM/gtWvGUHVTqC
Z7f6iFFIJ3GA7fNbZ2wV2Hj7Fbf1vkXP/Na7JYpotFDRILdMv7Yo5/qjR3TQOsNP+vaAcBpb3Jct
fw4Pk1M8DU698pK4zEotbM6b58MamZncdDpvRmfYQiR77DemO+3yU/JQHhqoALTD2pLN0eutQS6i
20Rr4BjsMCju/Of0a3iKD8OmcMTn2/7gyqZ/Z6b677lchrVaEQZ6X81BydbYIr5WbzWG062EAWtW
FvsvygJy83N8NfycXP/JO8G9IrjK4fZYVqbsPYT/uEa+jBZTj5Xo5O3gSXyt3W4Tbo2VStHlrXK+
F5bojFZSG8pt2FGfpG23h3h9g194gyFiJei4emyhDfufxZkdx4cBTbKREh9gSBf3k+f61cGTv96e
s8uolICXqqHEExKvxxE+t0GFoRNRCibNmnwrhDt8r5t3m1F/9oytae3i/yLtvZbj5pmu0StiFTOJ
U4YJ0igHSzphWbbFTIAJDFf/L7re/XgGwz0o+yv7WD0AG41G9+q19C9H3VAZfeFZ0vbb6vKYXM4v
Ead3rKSPbKMoSj8i3If0I+i0dzUuASo7t4tnCccIywOJt6pD5BaTUqfL04q+aDFCXPotJNSosags
faPqG259aNJqocsjyBAr/RYIhyCe80/J7q58QSQ9oARECgJCChFQyiBlQUyKFCuDVGfINiDDgHKk
z66j3VJv3Vrg+dlqT/G3y3ZXtvfE7PKYPXKcAnqWEDBcHqvt1cx9xfgJnEQRMcmz6RxThmQCEwYY
NFgW54pdZxR9eYduGArkvKlUP0kSfoP0YPhKe5QjVLMHGNnO2fjpVmZ/C01RyPepPEeZYMzbqwE0
mo8Qv2hjrwP73kuTmvl9DdmlT0aUWXK7n9cv8FtRxwSR3UI2fNY4gYIhiH0c5IL6Q/9KvDI0QH0f
qPv5im4o99Tndnf5I6xc6ycGhY9gQQkDCT4MQjMYfFCYSA8vG1j7yscrErLbzoyhDoNkzdeMMFMB
YUVLJFX9zAwu21lzYhSBf5MD4TkiFlqUmtd9Cp0paEih+9HnELhCLZ03EgjQyn7heYyUGcOwwEaL
Y5ng+K6zYZECgJJbkEJUuxn/IUXBZC+kB8HMbWCo/PRYDIlmDguToa9PgBiHehXyHkqSwOU3miGx
tfJxUCtZUFO/uYvFugxXTRD1R4jdCfV49dGMdx0Ns1zm1WtZ17EZ4YoASUA9ZhNyoWlLnuLCg7jx
o3Nd3EX3qd99VdAoBSftJsNtW0tC63lFDNcgeBuwkxjDAA+5EFpNI++iPMcKtSfrybwyQyXMPs2H
T+sW9UfIxu3BydvvAKjx073hT7tsO8SSALTiMic/QThiuUVS3Z2WTa7ebfcGfDiXPX/tdjwxIBwx
UFFBb4DAgPXDgFhI5KUe90wQ3HtqEvaftqzIupYoHe+p8DmTtEh4lsBDk31/QzE2F0SHeWv23nxV
edqDsp2+9eA0fjWeO0mKtprhHpsWDoeiFEZh6lhq85btQVnsBvybCQYgD2LXX5XfPeabvw+QJ5u7
HKGjWyoBIpQX6RJXRsgTKWEMOdnL30/mH8vpObKQQaymK5c1VRBlsHm2o0yyhvVj/ucQLB/0yELN
kqKeJ6yhruINMZgPgQgbE5Da5vJKVu24qIRiog/ENmIlw+IooPMSdkrtYbbQgne/d8YtyRLJjq3E
elA7/7EjOKBN8nYi4MzyY+V+4jft8E3pZZ62kpOd2BA8LbcjvUUfqvTn+BEq915XhhWaT/Gw6+Yb
vXlIK2j9fZ/+4bo8MSu4G8rnBNrMS7AwQdDc+j34Xhm9NmSfSraFotMlFAPcPZYXuU8Wu2uAmjXy
4LI7yGwIbgcRwqjUO9ho4sfZ3VFQTpvSuenV07OQNyJfQp9SLEL2mOOMTaB9/ZrE2LGApDuoeDZF
5TvqC6Q8zPS1KZ7aqPIijaLd9azIMo/VpxamBoAXAv0EuLSE+Evbumw5hdv39cZwHni5qbR4g1Z7
VBLoPw2eOh6gTHt5c9cLDBguxaSQtVBVCV+wsxK7mZayIXSKgmjPPiEDiPoCAbN8fGf57EZ9hGCo
lGF/WYzwVln60/+ZFT5qphgZdsHFc2/r4F05bmLPa65Hv3+rn+pr2TN2LaIcWxMefo6dz1OjOahQ
ljtmgkDJd1vg/sPLe7n85gtrsoXaVkNKN+kWK1bzVrHAnG9czry8RZzcROXbZWOrKcnRmkRibw2a
UhDIgrXWi7djEOOTZXfOLVIgKNdv8f7R32LUi5LHJ+MKMl1ZMDQ+z2RJg2zNQlYCPT4GWTS4z3z3
kXr5DZjv/eSJhL/0fbuJMGjD0Dm8vpbNSa7FBJxWkJ8BNA0xFcFrZ6bl1FWRChZN0DQNysi+ozxe
3uG1V9Qy3/2fEcFHhxmg72bC2roND6xdf4ua4vfysChQ8O0AAT3ZZq5dFscGBTftG7DotBoM6lut
2ETb8Tl+oG/j7Gu2Bz6/f7j+CDD6GnJqEMOI5QKME5ikXvK9tELyfOiy3SB75qx+pj/VXhECSYcG
GqkjQhpEdT0Atsc89louWcdK6D4pewguyPMcOr4pyh40Hb3KvdVk2f9K9EBVammH64AOQ4LiNO8p
HN52g4sCTosgnCtfI9puyU0iuwBWNuvEjLCOLjE6aJbBjBEf4uzAITQWSaL96lYdrUS4YmYdgsdx
Xpb+qM/B0EI7Jn6+fGhki1h+wVGOqECcC/UILAJ9F+DrvhIOeXcmmSteO5m2jloh1DnAHnPW2JmB
dMbEEaxksQnuY9QCEgihGNA6vkVpBvZGK1gU5ejL2L9EMiqw5RgKcf7E+uIvR2vMFYNnGC5Efsqz
bUucJ5UDWeVU0Gaxw6YtgoVFr3Lb7eWtXWLaJbNCzEuLLAY7PRY9GxCRPRTWzai9G82HIePUP/+G
KBw4IB4zwWsOaQIhDJXtUNut6mR+SqGykff1bWkrXqEmEpjf+T4CxwFM2MLFB7DfWZ7f9XVXTTZm
DCvMbfc3bHwaajCrGXsVstvOfTVImk9rC1vo0QFeBG/7Gan+yEobA+BgiysAZ9de8uRRad8vfySJ
CRHiZ/V2RSIKE8zqt435ZvR20MpGeFber65NQK8Bzl80084IoSKNdHgiYSRp1rzyy2V++UU8dt0a
Xtd4zodyYz+BR3t3eWnnwePUqOD2k8KcYRhhtHYwO5m1wSCL5Cs5DUyAZxQuAZATyuWnJ6vuujhJ
oWbr12H1DG5Wv9xk22pPDsW+BVzXr3ZG9epsmf8ABcBDtiUH2fj6eaw//QVCEC5NiDSrKX6Bwz2m
7KEXzQ2OO+v18l6umAFTzVJghPbLEkxOF4rjBXaCPsUC+xeLXBvjxlGfexlE73e18jRkgCoNHgLu
cRXzob8790eRSgVZZ10WJTJSr3zMXzVI0IeZ5qOs46VX6TYKCs8A1+YND+NN+USk2eHKaTixL0SS
upj1lqD34YP/caMFxcZ8126nje4VL+7NT2f7/eflbV25GE4WLLb4AJxqoN0Cg9GHpXmD6uev/Frz
oGh8048b7QuwT1nSdh6W0fAgAIwB0o6+tjiYmqkQ7LUAH8YDSnnK7utb/gRAu32wGcpn85Z8aD6Q
JpFvWNKG5poXQYDRNdDKXyq9y/YffV5LmWwtj2J4UREV3lxHj4Xa3w6z0u41aOpKzv/aQo+tLb/m
yFruWNmsGBgcrNI690z2fayKZz1+d2d9N3Vfl7/kiudAbwWTH7ggFuZ6IVPJMpZEdY0PSWjsj+r3
ceo9mz1dNrIS0dzlCELWD1AncFOermjUxo46pEdeuqChoM7aOQ9IAV2JV66ZATEv7tTf+PKzz5S6
JUjFBzyxUehPkbC4f5/KQ4gTXb+FHBGjiiJKICWpUuo5gC4ziNh15xXDxaAXDy7v1tonAUUocKGL
LYyCne6W6RQpG1w02hT3gbebog8A57tsYiUjcE1QALjgrFxp0E4JKbWad4ClRJt8fksaiNph6gdt
Wm2D2TE0F0rZ8f09KCHESNw46JJguBerEvt6CXiWSRJjPsQAOn32IJ09+WWkRvej4cDPnQSVNGwm
M33H5X1AhgRihZoL7ApKXwqAZCi6tr45KKj4p3M77IdBMV/LqMVrJFU522XMyOeAG0io1NLukm0/
FIYWcCRXh7YZ+gPajc1trU1xf82c1Ly3Zxs3zzzNG72bkmtbL9UPfaIYhUjddt/jIKa+pmGC0zNn
U6sx2JIrDXRmiP1VqnTczKY7fabKZD3QFkLkidLm3xgGya9NkB9uLNh4YG5sX7Oq0iH9MBJ+ZRa2
/caB89vqkKlZ5i2Gbgq0WKluaeryYFYLKHVPjcq/I+8G8liPNbrvbfgbJG1AATVUTTdfA5s2RPdE
UY27bCQu9wdikM4bq4TuHSuZXlnfJBsn5ST2oAuOIYght7dJaswpmtWUTUEMVbTBm/VEuSvAHvaW
13P0QLs2BW7MsWrQFClZ4LBpaK44VAd8lKOT6rpiOb3CZzTi0CD59EuvdVpCHCwvn9NeZyifWaq6
qdo2/Wq7uoBmstNUKAI5Tp+j3AayIKjmdO90jqEpCpru7FOLGyPEULk5ekC0GQczaVFV72woBl92
+fMCCkrQgAui8rioDYpQohS5aqLUFG/+cvYhxezpSredM3WbdszHFOuvTJHVGfS1gIThGpBAI8FH
wBDiHi/rOok7xD3lCQWq6vBGfQcKxTcmyE5v+XUKnUvrNg/roL8vP5PQRRqmx55MPXb1V2AIHeS0
IDrGAO1pPLGi2DEr6M77Rr6xY8PrR2n+sXJBQjP4jwnhyjKGaKRuBxMk2li9p99M/ifqyBDTvicQ
kX+o9+mh8chehjSSLU1I78Cl7tBugN3YAPinwCxftb/sNjILQm2qm7QeLCNLpMT5atPbUX+4bGAt
lUJKgbwCAODfwPTTz9Ph/UGrbkLuSHXlw+GO814lMYqItVuh60PmttiUEQEfglnafPa6JEr1ALDr
8mcDPR/4b9pes3Tgssm3taUfX6dCalDE0TjEJq7ToX9RkNLaiaQ5v+Y1xwaWH3CU6LhNl1O9HtEL
GPTXXK+2NWl9SLVfVfo/WDq+UoXXBikrRJQMMMx2/MgtO8h6FjQVaOgNGVWh7PIWNk2lPWWDgsu7
nXZac9Xiqa37lz1mJT/EwAS0opaxCets7D7lk84RzZCN5tWmtOim3NpPYBcPzUjb/t9MCfs2UrXM
JwW174iluyHeVwVgiV3QqTfJX88dmUitjlYlbNyoOTHPIzQqMCIYdHYaTGZQ0FdTrYNKsSVbuHYZ
QEsIqn+LFrQmAinqmPK+JdjCgflpC1mvxDfMHWkMzxr3QyZzijVHPzYnOHqr5eZUKTA3lej282BS
vyLu8eL18tdaAYhDsBsAVvSXUHiBEunpgeLEapKBcTwDwz50duTpF3rIP3DlNOg1pZ6xVXfDNdmx
t4EEMmzpmuMjyUfZFrJ454Aeux97q7BgO1E6D9huFzgRbabh5SVKrIjvzgkUOnY64UbNkspzE4yo
Ptr95rKNta91tBKxOFLOmEDKJ6zEYpa9HcDfhgahdgNeVQ1t5Sh7+r+ZE85YOpl10RYwZxg/CudH
hQyZQYw6yb5dtrPSgVzk3P/7QmLfM6tLV1OWV1j6nTyrqDV68wFFM1yeBydEQwu8K7fuJv2UmF26
cWLeD04fwEDwzwKv6qlTNgghTdRjlobjBi0tzL0/9vqTNqGMmwYJ3XSTHNmwdr4XgKS1VAowSS0E
E5JoyRAvkzUGrZjPZuOa9v1TP7Ay1JpbjiazQiSoqWUZ4jKhvWBjiRDvBETrdJnIhAfDWeZClcHs
QYx5b+U9uFvTSt0zt36DAoKsl75qccH2o5UOAU5RpNfuO7Otc1w1dCoc4AG0dN7lkBL80PNISfza
hObWtsRIiqQrsJIXYP4EE5KgKcGzQkT34hNXuQ3SBL9KrD3tb5yo3l72mZVTDg0vgIchc4A+nTg6
pwBw7Zo98MNqnpehNatJYDftCCSi8+uypbM9BHsSELSofyxUAvh/+tUwIDdpA+kr3+w6Tx93Wv+z
MR+s9IctI7c9iyqLJVRaLbx/MYAofq0+6ztHo7yCgkruZ2oXGOnORsUsklwCZ64v2BFWlLWkR0UU
KzKcYoNn1w8Xk7UgQtvkBXm3InOR4JG4vszk8jmP8jinGlCxmmESjwwQogVJ8thOMSTswZnwI4HS
z+Vvtr6TwAmCCAhirOJJmzC5WejOUKEphW4Jv2VD5vH0wcr/OtFattKCZyylHrR8hELMHCHTUqGX
5LfFN6u8UYpNg9pCRcIaSqCX17S6hUemhEugYiNxRgOmJgVETbqnl31YFFcxOIfy/GD9NYZNWJkQ
H43USFTSLFsI2ro8ia7jYdhdXtF5MiLYEByxTEmZmv2ye9NHZT9OGshXRs+drrrsqpk3+QAaJ69g
O/TDFWvy7fRlII92d49GFdDzz5Jfs2zgSXgWfo3go5neU6qa+DUNB0XjtWlxDxVJjwMnzuxrEjWe
rm4wFplUYS+TuT9HfC7GUZPE7COm3NFMPT0gil3nsdtOFdBb+nuONAL0g7cKiCBcLd9OhII3Eqig
5qMiBXLRqJR9iuXvny0ehI6LMilUjsTrEK+FaUiVhZxSszF2Bmgy6Bar/kW10aEojZ0CnBcvo++m
3byZqiQ6nDfRsHpXQ9F+uaqgRSKsnho9twsXq+fDt6Gyg0gHRaZb+lZcv0ZE3zvUCdmYwzXGMLby
t2GowsjuDk1JK8kxWwsdxz9FOGZWZBlj0WEjwFfL4iRUyS8juVHr+F92/NiQcMA68L7hSQ5DtcP8
In813K2uQpOSPtuobSp46vLWy9i9kXSSJZ7D235v93J1gq9bRUnh1NkIqGp5TbDdS03EYKFl/zTU
B3DFZ6MV5tldMt2Wenj5eK3v6x+bS3g7ugFmEyerr2ETVBVzHeogPSkCOyuHbVOk4zsnbHi8bHHt
4sZC/7fKM8o7Pjd9YSKJBN1579Ooxs3t3FTpU0kqHyXd4LK1c/Lz35uKAUQIUCDrETWkChCu0F5V
8behLZjMvqo+WGbhMefZtT+zwS/o5KXmG43u+r8mOjo1LU79tqNi5e4E0109bkA3UvZ9UBqogeey
GHmWqS+WABNwITqL9p7Y3XCaUZkbHZZK+ppEm2by9fgGlWZwEV8B1+bM/iwj2FsNjcc2Bc9x5rmo
NAqbdg4IhLMpVNNXooObbRTr2q63cxTaSpBq3yUfdDmAYkg8tit0TFPuKn2hwS5GRPyG7Jvu1rIR
CP1uOJQ9kONdEBUbPE8wzBHZshmA1fOCtxiYBUHcioHu0/OitdmUk9Ks4DfNSz9kILGG8E3yWiiy
u2f5S2frPLK0/JKjk9mNvFDHAZYoWM5YkgQGTzdM+Wsaa7jOkrKDMHgRBTkDoGl8BI+LhgUpKLE7
WRZDYxIxpzLNj1zrJSMNa9uHGgc0eEH/DxlcIcS5dVNqiqpUvqJXPriAPNJBj1mpHyKz9y87ytr+
HZsS/NNAFyY20J5BWaNsgtwA1WrhZnbAIG572dL5+3zZw6NVCS7pgFiA8xKmoIHZ6h86ubdBl1gf
EvYDfS1j/lC1Vy3a6fwbzR+1EUB9yS9Yi6lHP0AsrlQj4EiY/kKaQH+W5ZXqHjQz8139vkxl3fxl
20S3PDYl5AS8jsyWxDH129n5ypPXvMJwv80DhiaMy5INNwvJ4tYsYoP/uxaF3U3mlEGxGxeGZf7M
lOuceUpEvWT0DfUmK2QHfM1t/lhDPD09dpFWT5nOcP87Fb1KoTDK2ggJ56/LLrNmhSzkvyaGUSGx
K+yiktlK3vIIzllZe9L2Lz1LgppH4WUzq8ftyIyQNRluUqSaCTPIIq87am5mmEhHa9eUugSqtvKV
MH6PqUqAF22oLYsrSov/uaBDhjYsIpMEg1o2GElw7rNOUQOrGRMPQNFGkk8srxHBIaFav3Bc67Bv
i6QyFevtpCwTii5MqjwafemAGNXlEidcnEy0YqJIBPSKg/KJITjhXBsRLQ08jMv6FZpJanqYZq+N
PlwyeZhc9jQZMPi8BQnOCdS5AfEHb+5CsnXqiDXlIPmrVeqnLvMMDNEVPff62fGnHqW4wdoRfQ5T
3fRyS9kbveY5ThxaXbrtZpCbx8NtWgGHbQ/hbDvPKtU81y22Bck3GckDVhE/B5H2ZXdb8QFIekM6
cHkzwQWWT3V0Zc056gmFokGXx0GaXHi1G9pRWPfvsVFDT0BibS1fRjcYJDwgxtExwyl8k8ZFQUFf
zDkl5mo+B8xzox1lWw/OvNOGcOi3iiW5VFYCLeKQAxJQNPcw5yi8DizqumYxm9QHI0OQxmjyOSGN
bxv3UJupZH0rhxcOQHBNgs1oQd+c7uY0DkU9MiwPXfmARchXM6/Ifpbdw19/NQvD8Og6YGwbM8/L
mo++msMriGhzrGnstpaOWl2yj4dnPccLs9s5iPT/N3OLEx2Zo1ozq86yhWP8QkniaeQ243dJ9FIN
3Cv/5VGF1WEofWltGJpIV1ayOh1b1aY+SGcK12tQys5yLWj119T1Wms/0xsaSV5ya1/OwWfDGcBR
AG3t6RJjvbfGpBioz5ugA9lhVfyqpudBbSRbueKNIDP4Y0cI73FJoECiIShZ7o6DqdX2LMVE78Yv
mBQFtHi2GABxT4FXSwcICJ230zVN8dg0ZgpbjnY/mvfK6OsoR0Dbr++4Z5GNowWUbRoAtzJj6/Jf
l51m7azDOWHaxvwXQYPg1HxpO5ldTuNvJ+3UH3n94Vgbne8Y8VULQJZ+W4ySc7FEq7MVH5kUHDXp
orFqbXxFG4IS80yeSkM2QLP6AY9MCBEssY1psDhMKHVyqK1mo8T1hjfpjZUX33gySdDda2+2410U
sde6XbTM7bCLTj38bJI7p1Ch0xbfoaJ4BaHrJyV2NwRl3858a11ZZrX2FD+xLhwLQkk3MYLVJu0+
r8M6A+MTe1T6n1H86iYHyp6gC9gYz8yUvDrOkRq4S4+8hwgHJVV0vZpcWG7qLFAa9M+65GDZ2V1j
05eWFZtpeJyMZKvEHEz4T5MBIHAhCefSzRfujtywJzowbH5e/yyih74ego74ZXbHa7/g+2rGa/1b
KwM+rsaipauMUAQQlZi4TFOsjpUJq4kWVN2T095HwyarJEnYys1vgZjm/7NiCllznkU9VSxYsUxk
SD1ylc2s7XTrQ1/Qb8+Xg8FKLoayEZRTFhIXjF8IpyZ1psrUwPjlE/dFqfKtzV4nojw1Kng4qX3I
LKCnLZkAicSoWMwBg42mDB2McgpKnBeI1WUoOSTQ71APTpx6tkx/bAmoQvjBiCsaoWDLAw+Z+ETA
kBWJ9Qb5H2a8Wad7erOfgL27vJUr3nFiRDgYVmmXUQded38e7zvUccB0CekTbJ/kppItRvD9VHE1
6rDFjvsJzCo6C+iwyng7V6Ip0k9MrqCKgQFl0dWrGpOIOVp1PjqrZvFKaOjOIYRNUa6VfZzVfTvK
dIX1EB0DEFSFKRbdzfxXPTw58ZPVSd5Uaz4HIh18fEBsFgT76aXntgnVIxepEi0Tj+Z7or0k9M0d
R8/qfsxAXyJm/L0/IHUHoAdXPCCHwtGaaruAcgssAnHrKV0ELYH4oIFtSi/+GloDUPmRKbFmgZ5D
btX5YgqE9mAA2in6N3AkejN1ZX2Mta8FonSg9ACkRE9QSB5aUIGxMbaoP3VN8bOKYvrpMk15G/SW
PbWOHlnhRIsYtJNJcSjm2TnYEyi5t5pGkn3eO5R67pia3T3Q1VofpnNS80A1Si7JOFaiKBrZUPVe
Rr3QbhJ2n1nj2PaTQ5FTQVRL39jtvQUyogIzoQZNvKF5v/y11w4MUA+AAujIUtGwP/Wv2O4ZZy3s
JV3t5RTI4PcRCaSt3rtpIrn+VteGti+a9qjEnzU3FLOhvbGsba4bDQSzyRTqDrtpYoY5y5nd5gVN
d1i8BPKw9oyGJiVaeIvU5/mLLSmMOkVRk2Hk3I5eXchGPDqxqT3N6ahrvsGL7n2wjXynm6X1VVs9
+U7GhIctB7GgN6LnsweI2nrDgyWePPCHuI9ullv5VqHmMAR2zZMkbLidf7MSyK2VttEGmdJoX/Fs
oN6habEmTcVXqv1geMZMG/S2oB4lAqIjBh6VIQf4mdF33bzRCVQw7AemP+j6GCTjVWuGaEledpWV
z3diczliR68205kbbrot85UCTc9iDsrp+1JXtYrC6wDf7dDOv2xxrft4YlI4teM0xKNjLiabUAUr
l7kFj/fSg9WcHdNAEsf2JL5BnamrNxV7YOT18g9YXzLIzKCShJghphm4bMHZVPRgWVRvGA3a7tHt
0JcDRzJ6D3CGy9bWclQs9z9zYoKRY2SIRRq+aqYC06jvKLmd+L6vfQXTaYsAQGS/MjD/oclj/xwb
mYbb2gvrxL5w2UBTFewMMZYbz/sM8tHpN3BSx6o/pS+JsRutNxZnkjWvZAUnJoX4A81uNCWWHdb1
h4T/UqFb2H9d3taVK/TEhHBRM86LeVSxqwlEhinwGaq2sdBeJeWunINm+bLhZYsrQRXsV6AKMVwU
dkGOcHpSlEEjw2zMIDMmV5MLSVDXI81nGm0d6TdbM4X3PwROTFCtogdxaoo0JUZxYiBhR+WDVoEF
MR43B5Nd6Y2zDFKzcodi8gezTcirNHJW0zA7sOmAqAc6uCW6mNUBuWmYZT94vbu8fWt+iKkSvCUQ
2xZksXDsNa7aES805pu9Bfxy5Zh94ZmFmQRD29HZm1pVTzzIrFcHW3G7ISgzjAsFdTyWEuz5mntq
IK+FQAGkLs9GUHmcRG41ZfCdGkM+MfhdMUAfuY4kN175itDE0KDbgHFXDS5/+hVVU3U7bc4ZGqle
AUZlVX9C45Tkn4aMQXTtMIAgw1AxOYYSvYgj5RWmjExQH/oumC+rVzZlntpegVivVMZtSZM9Lj7J
11y8XXjFLJR3YPUkEG5E6eZ0ca7SNKzWKK5f9UvNt0hpPa1PPczo8zHf5OSd0tfYeM0qGS3r6q7+
MewIL9KR9bnaGTBsKtyve5AdKEFG7q3ou15wrx42aXRF6q0171Lit+Z947yl8ftMb1spk89KIel4
D8SIMHZTyXsbP0VRGt+C8w4agERQoVW/Z07rG81OLw/xHFSTFyvALvtRNf5DpMVL2cS4Ci6zs8kD
x4iM2DRq/GmXhJl1lyTgS6Hvko+9lpgA17fQuDrIQUSRIN3p9DKyYYWjGzFsCv17VG7dxZGbTTZd
NRn3baf/66WZILhZ1AUXNTeoZZ16GAWJNk+MpIXCKain7Nq3jG9dLnvwnScDp1aE/KdoKujVj7Ci
Zj9aLWz7oE5+WHk4gQkqyyS58kqp6NSaEAMtZWxKJ09bHyJ80Nbwre5edYIUAKS+BfI66C22cbrX
NJbpL52HvFPDyzYcpXk6WNAUq8Qyu36rZ9dj8WtMZFNtsq0UQkJnTFQra9ggujfMb0O5R17nRlXY
OPpmtiWB4DzmnaxIfGZaU5P2fPlwpRsqeLuhd1f9VKJsP+vcn8j1qGwvn4Lfnc7TkHdqUUgAmMuU
NG3w8Yo9pgH0K4j+sUN3TcLCS29asG+2hv84bV6KLb8aPMtzJN5zHm5O7QtZlQUNsoTlWLGSd2Hs
OH5XbS4v8Ty2LhZAWAuELTh/REQ07xUoG+tZC9WA1z7ZO+S6q1+TInRk084yQ8tSj9zRGjH3ibmN
1mfTpk5+zirUBCAeEvS2LIqcpzenSxKiiM2HMhlNWFLpDzp4tuMXteNRKqnAr38bgCmB0kJeISY3
UwZO6sIG4VnWgpcETCGuub/8bdZP1x8Lwgme1ESfXRveN2uZN6VoiaYUg8HmgVNgrmMraAfZG/t3
1/Pc4//YFE60ayUJqVXYTKv6W65DlrQsqhoYzaLcOS0zAfOJS93y0iyf3tPeLP28Letru8DMv1el
ivGp93P7ox+pcmhMdzyow8g+zC4pHjHMbN6kKcQEPcgmp0ja2y7ImN0Edd+5X8WgRq/9pE6f6LIk
PqtHM5ggyAL5jE4xvNyO413cYVa+7Jas32Ukv3F4zG8cFMb3qWqPr1nX3bRdiqIx6L7GoCZG+oO7
E9u7ObF2s9NCokKtM1/HrDQmyRUrzIzxSWVOuc1r68kYFbIzqW6FkBu8p+AZkHzQ1TNgIHvCIxRI
dku4eZRKd5pexyB3rL2btQc1Cs8xPDM/jI4sWTu/v3EIjkwtP+XouNnNQFxFKRGZM31vKyAkc9Fg
e1eAJdKc6zxhmP0PC9lI31qExnMJxXxMW4OZXfDYGig6pTJxJiY8ckEOBb293B9ov2+sapvEGUiD
W7y+1W+XD8ravroglgFaEgBn9DVPF1tx7vSTW0BgsMVhdx64lQHJzNrPLCI3qvbXU3YwcWxOCGVR
4liKOsJcrj4MRRu27kuG+urlNa0d/mMjQhRzGpfMlMNITH9VEAfOA148oN7mFfRaj+zgsrWVhh7W
tIx+4jWBorE4JZ8WM/pZBBqNCwS0iL4PrscaEhiRlw/PPc5fC4AEsloydSAF/bxsfS1V+T0Vt9Bq
L8/t0+9XKCYki8B74Dv6TySjfjp/6+q/rnphgcvk3f9sCB+tLi2jyccGHy3RQV0Bymo9cDJkEO96
/9OUyYqsrwhYH+BKAGQSoZiukdPYGnDSKwPE+IkTmp+jRSX50NoN5Lr/GRHlZfIBctkKWPb9mrav
QJ9tqoZI4ohkHSL8wWYzRHkUrKNlaZi4ildPnW/zn5e///9PkvzfrSOuZIpmp7Fb3DpVHCpsC0U1
D6UApP9v9SI6f5jpizOFhMsO2drylgv8f3e4uLwK7B+YSUGqUEVo2YL6NUJIzJ1/etb8sSJkcRjd
rmaaIyrWU2hZPYguNkn061+2ELobKkbblgfbstSjgB/XxMyrCUb67Cmet+rwMlvbXEu8KN6W6UZp
P5vk5R8gpMs188eqcKOZik7bBpIPiLzf0/o11bLA5NcK3xv5Uw4wx+VFrn6uI2vCpVY46UKeBGuK
8p4aP8yceLP05jwvc5wuSbjDAEzJ4ghs2X7GHqL+Tie3owoSZHo1JUELmFhF/SEOcqZIAv7aJXZ8
YwsfkIFXtpg73NhOE23nEZWcNLntByDSnOm705b/kPij47B0qBByDTHgE6MjaZohHnLtFQJgug0G
xDkLXIZXjBQwsXqZHRkT3MTojFmnOYwR/hTZ95rLgsH6dAsaWM4+6f662IfeoAq4HSokBmK+8GqL
+opBAqZHOUZn29hpvGXopsoll9bym8VM+diKcKpBQQ8hkBaXFqr7Ud7hnQFNnfuskJhZS6mOzQh3
Yz+M82TOMBPP1a7ozC3aWV5juBuGCngPHs5qvFO1TpIPrJ20Y6vCbQll0JgM/WJVfyf9l95d6eT5
8mGW7Z/g7ykmMlpdg4m+GwtvIlMCrjD9HQiX61Z7vGxrdTkLxxYqwItgoRA4KhCJdtzkrT/AE1TN
vRpM671JZQOkq0vC9PnvKx8dSsEM62gGqhqYsfB080eX3PfM/DJiignwcXt5SSvhYhn1WHwcMe9s
eqXJUrOu8gZVSHd3pzfMH/itkRbeZSvLdxac/MSKcHCryaSJZgE0VzQ7NndeI0vLVtwbBjCpv7BC
oZwtuPdkT+mURzBg5S3K/443a+aG9s9zY3lg9fuRtKXXupEEjbESjzTASImpQb8Uc/TChyIR4Hpx
04HeB9DDSo3QHTYfHJZ4KF53B2ZlD5e3ccUxTuyJd0qMLlP0/0j7suW4dWDJL0IEuJOvINmbdkvW
4heGLNkguO/b109SM3PcjeZthn3jhB8cjtNFAIUCUJWVSWCPdBtI7ER1vkvS/VTHK+NaKLQCLnU0
sHm6j24BWWgCFxjCkFLuCx2Mnm5jbuPaj51nZHHVMgMCYTdEyJW3rGltPALXYCcLW+34C+RkPR5G
Rg9Jycodx5sE+CPV3sVr3XgLhaWTYcpp+JS3eB3N6xeT0Q8GUG5HDgM4+Lp2kJCwIr9FNAmV/jHH
k2dlS/wPxqEjieoZBDuotCfiyZqgPd5WroZLo5HHjNibRLxk+mNNchZYe5BMsYismF3cKEDL/n+r
ksuSIlF7qHJVUDzdKNzLVBePww0ttzxnRYr6S7RyH1leyD8GJZ/tAy1LyYRhVvVNad85g1sOKw+Y
xalUQLtlAbIOsJcuDWrUraDgBWi2FCqa28EJB4+WY+BDYjz1BidDt4SptswJQfNv6JPJgG1f03Na
GqcCd5q1/0BDJDedgKRwJHE/VS7H8zbgqqtOt2H+fjkALEXrYyOSz5AEsutTN1ZuVoLhM35N1C0N
PMdy+2p72dJX350cso9NSXPagFOgChKMx0Qntwn18AdhvITFI1oCHDR494WfxDdh8lOj26ndgVls
0pgQINJ8u/whSzHv+Dsk/2kEOtGTCt9BUu4W2jPgOh7u1ixy/r4ipisKNOBwi0V994xoJkbZyAhL
FSMG7eyYb0aVAE+zuTwcZXE8R1akK1HoQBFIT2AlMlJPqb1h/GnTQ0evwCMZGFedlW4C9VrEN4oF
CeI3I/4dTD/rtVbSpZPreKyzNx8F+LGgtG9aBcFH+NaI5QTCrDTAR2cxs0LesvmHKACuBLSB6frc
DyYdKGDMCRJiwR5Q84WX1AbqO5b6bjTG2itZW7przC1SaMgFOwLW8XRoSVSGcRFigg02eaU/eAZD
xcyNWXwbMxR5WOn3vjhAyzT5Xe3GjbiOXn4Vfnqn3gpP2eIwewHx1TXdrVV9FyPEnw/TpPozcqll
O/T4sNJ+jCErqU37WFt5sywFCHXmLDKoNb/GpHWdtH5MgEmo3LR6LiliRLRrxoMx+YparpwkS/N8
bEqKRWJ0lGHSMJym9inqFrG6VhZcsyCFoLSEWms8wUKejqxWAEhcqyYtnhzHg5CiSzQMIDbpYEJE
e6O6CnW/T99DCmFrv4XYaX2tDCv1niUvUAF4hAKLY9pnaudtlaVjpMxeoG+o7Zfi2lkz8VXBlGM3
sBx4kUOixAJXyOkWCPQQL4cIXpCz8lBv6q3jePWH2L6MXrspWOqBGJahEplarN7lPlk5j5dC3LF5
yTNInhrJOA9RFJVLEadxM7b0g5j+xQ7u+jYwchAsl1vvbLOnUS0wzHG4E6anRz/N/M5QHy9H7MUF
O7IiBWyqkh5U8bASQUPTJDsTyNF6jaduAesH0BZQvhQMRQD3y5AfkI21VpcjT+/Y6S2h2wqQbvsZ
bTDtxDQjv4qd+xT2dXTjJL6zttOWzKNXFnlmdDKi4CLnOpLR5KGSj7WrDne13nuD9WCFL8bwoWZP
4GsOJ682DzY2hXYHaebLE7ywzef0EZi00NaK5k1pm9cW3p+Ko9duRcmnXZQer8Ho8/c2wDYPxjqQ
5mh4sJ3uiDaGHM3omMidAt/MlNHYGFa88jpbOFNVoKZxe5iBfuCYOrVBe8WMqy5svnhFJuFPk84q
+3cr/HqomLA3l4e0sMtOzEmhywzHlAJ33oCkLtoExL7RyMCqDnd6Y9hdNvV1NEkBZWZoAJBnhr4i
9XE6tNDWuypwksbtD+iz3/Ru4OXMAMmH1x7ybRe5E8v9n7ZXMuNb56Kp24Vcn/eRevG15lJmvVUr
g1+a66MPks9S8G/q/aTjg6YW8tC/Riv0ELLDKmEdvymq8R8exJgAHQiHr+YLubTUoVVAtzLYA07L
YcRNdQ+j/qhfw50Ts7c+ZbnF4nHl1vTF2H8+73/MSrFHrTqkJ2uYfU79gTIOXbAtmpxYsNfvxfW0
czbdVcIGaDU4P5CiT9m7s3+vd8FMPM039c/bfPKazeiusQgs3WIxHxbo72atSUOuePBGUNQq8WHB
d7IprrnXfLQls6FGyn2lYgWDDqCb7tfgwUuh4tiseuqHkG0gyqTBLK819MaB5fLlsqd/AR7PZ/zP
wLRTCxpF92VpwcLw0XnaTvfFbX4bvdbfhRs8GsgBM/6ovxa4TgKO4B1CP2a//5efIC16WsQGT3ja
uKNbs9ZvfirXupd/v09vPt6KG2PbvwQuVpp4NjO88cpecboltNLJ2kq3B0flHLVVTAHZ3Qx3kMpx
8x34dOz9x2u+pRFwooz80B/tR2drPYzs8/Lwlx6eJ+bnuHf0NAGOXY0ASUUYvbuzIXXY/VQ8EMoz
/vChuAAb+5pbDWxFrPgLE3i27kAzq3PvLRCxUoRzYihipVPcuG3g18XGUAWy47PIhYfCKG1uCD+g
dEhBodK49IcI/WGtELB4BqMjBVUwleKPnEEYC6swrR7zPjV4XGsNi+nceWO7ernVtH3u3KE/joPW
Ic1uJ/u2WHv/Lh0okD0HVBMkyjOI/HTiCfTNciCrEeSNKzvyOFR+oevZ/7WMDwg6j81IexitNVSF
lA9CB0EIK/Nr8HF9kCr8pjTByl1bnY/cs1UFhxFaI4E/hdrM6ZDCDNqSxuxLzl3gNl64DR5sP9kP
T/aTstV23RVU6W6y34/GJ24dGxwlm9ob2eDWL2u7ajliHn2KNOwqqq2eE8xuPGLbdngD42kabUDq
jKYid6hcKHVs6WY6WPuVDbWA4ZnvPNCaVyASdaZ4A1ZUGoL8B5PQjO5kDVuiOm5TYWmHdGKhGO+Q
YH1vGs1X634lmCwFbKTGQQCCrQV6DOlOlJBKK8sR2wrsYwH91QXfLg9u4XIOjuz5VoItg8eU9Pt0
NJyezwckusdGqB4XuQX5V4UnkVunvPQvW1twp5mIGI0IeHEg5StFRjAvhJlFUdNNa/Q4EeexrGxX
GAmogX90xVoWfg45kvOeWJMCYRUolcnFjL3KOAgjbkCdEwSWl5vf4r6GROqNrq24yrJFJF7AQjwX
46XxAbOjZ3GNgGeJxK8rvBP1lyhNWZtqj337OwlABBuvFdWWig3oHsEuxyMLyVu5dhPpUdeYBsAh
SuPWxq0KGk805zMdPV79Xk18MqF5l6Bo/m60Oavifamt3G8X1vXEi6SrdMTLeoR2QeMmTbPPKnPT
1Jo/QoolFjobw7fLXrS4J+CyQHuidQaQz9OgVFsK79s+b3CUgBk/rq8Hmqy8jJfmFOSgaK8AguMr
M35qg0f5iJ7LonHzmcwQ/A3TzKxW2X4c5Ffo+jgEUN4hutjNLUhTDdpFkHr3leZCWGotCC+dK3Ov
LeqZ6AI4q82pkCXXurZq3IzYfjE0ru4EV+mYbIcAJM0QlgFN+sbqH5XcdFOqbZN23GeqAq6gglVG
dI3WWDC2QTmnhYp18CPK3mMUKw00iWVxcjMKu0dfcoLC+VobzlJ2CIzVDt49Grp9cA0/ncVYh6QO
p/hypXy1+mvFYWrzVtjbNrw3Cij0XJl0lZ1mPgekXX9iU9r1ZmBUlNawyeuYCaAOMo2AqcYH1ciG
5neDc6OgwdJpgU7crLLbLj2rjgcsuWaYBOoQjTDe9uR7U0cH036qlcaPwGc1BCXTx5+X98Libe/Y
orz1Mtuoh2YebgGsJXJ8YfYWIyFt6p7JTdaXHpphKPoMNR1plwaKmltBZvqcfrxa5WBbvIIdf80c
II/unqiLJZwO+BoLUo3OcP2FGDY8dfCnIPat4L7MXimBUGn8Uia/iP24MhtLRzU63QxIp0FmCJWI
U/tGrFRlqLaYf/Wpwi1XD5+RfVHVvWGyytqApsuK1mrzi2t+ZFN6buhCUYpB7xB7k8ew29jiMBKT
OdqmGwqW85XItBD8ToK9ZC0ce41wSK2B0jx/zeoCHbuNWq2EnIV4fmJE2re66AnPZ9ik6Piec2gz
GQ+VKVxUkjaN/vf8h2DsB9QV/WxoToX7nC6aFTVWOkw4NR1BfUudXFu8KEI8Nbm9GSNcEJRif9lP
5u+XYsSxRbkxGNc2JeraGbEJPC9YLXcBhMbi5B8y/DAD/A7Gh6fR19492g0EjZB9HgHMS/Akg7In
WCvp++WRLDjfiQlp+weqVvTqjD2lUbZDYpSZw2aGHWTcG0LhquT1sr1Fz4DuJNi/QDiKLXa6Vtog
ACDLSwwpYx3RNnVwV4ktlGq0bJVneNHVj2xJrt5lzljVPWxZU07vx6a4cYT50E7OtuiAjtZU8qjq
omYKMspsqJPxPkC+xy+N8NAmIAEC8XT6/fLwlwKcA3XI/8Yv7QynK/rOEfimII2etbz+AW7r2ySJ
P4L+OUUBMA4CryfB1ogjNukZHvv8QzX5WsxZuBI4YN4AvB8EHKD+l0phBdcAEy8BrcuVbV++tw2a
W19Suoaw/6LHkDfKsR3p/Yc8RhnQukfzmgfNdu6LXYBOIReBlRnbd3IzevXd5KcefyTXpn95rpc2
6bFt6cHXOV0EcovZthpvjSTaoCK0T7V/mcrjFZXuC3lutJE9I+7r7BaiQQel1lHaebba3eXhLC0Z
MvRAOTkoEthyh9dUZzlKfrAjuGvTrcXjfY4WtlVA6dKNAC76x5C0bcDmPwithYt29gcN2605Nsgu
B9Z3HkLKOHmD1uhOsaGRMjZeWr/UanffGs5LAWdVsvg2GqkHuYKViLsYp44+Sto3ObAQAw3xURT0
Tta1jqtZbW9TC1BlNP0Ma9QPS75zPAfSohJCWlKpmOx2RBmh8YbOywFN+pcVxWoCyYgWERk104MF
rBoiICfRnhtaxSYARb8BHFusrBzHy5P3x9D870fnSB6hfX+MavRMZJ+6Md1DS7O1N0bmteOHFvQr
S7XsqH+sScdx1Ye1AGoXG0LTkARg1Km3BEpBDvUuz9/8Q3JwsUHZ+//mTz6F89RCvSkFGjkUbzUK
EAn10iZ1G+OlDD3Ljq+GfnvZ4lKWErcM8A7M2mDgY5Lu5zF6tvOvPoopHXZDOTAFyJBMFCzR89tY
G1xiFhvb+Gzb30b2S0UnMh5fjGaOZ7bpyscs+ejxt0irOhlqGWcpju66jzKwaEKetS+10NNFGO8u
j3tpSY9NSUtaGDl4unWYiqFbl6CVnIt2H00pOMrWSC1WRiU3B49tMagDuhFcQyE3eYniCYhXTOvh
8oCW3ufHCylzI8NrktwKYCYgybYV+gvJAZ43Gp9A1DNpVDdWAArsze1gobzdRb4lUILVIUHe2/7l
b1nanYjqs1YAuPPOiABs2rcERJNYRz5rH1SgNLLc2jGu++anUKB5mE1rZ9bSLQxsuQCpQLR4FnQ/
DQg9LnxVaCOaaqP23anA/lDnEWQWnaz0Sk2Foi1XVjarPErIQkHnGZVLvKoUHcJNpyaNIhlB+1Ta
LC1/CidyI/uznFtiy9so2ltr1NfyAL+szdoLSKWBIvorsXAU8bB9tYzqjQ1M57TTNKjx4lQGpPtG
RzZNm9b6j+T9MZsDzAPs0KAAhPqodGQimVc1Su1AzQI9xGHrG1q/gcKDAprvy74i7w4ov4Flcdbe
RUYXHChS/OmyJsh55xCmd+8ipw9xaG2Ilj9dtnI+e7CC1lbEOHRUgQLldK3iItPEIELA/Wrloymy
bVCMTwOxHNbNOkcKTt7LBpeGpc09n9iTgO3Lmj6Quxo7osTctfKnrGhuQ2G5irk2eWclANDXKJYO
GXDVpoD1y8TDiQoOh5wkoXv1Cg1Hxtk3tv14cX33Ya2aNS/48dEESyp442x048PVYOt0BkPwEAdG
5oSuuq28m81mu72uvYS53oo/fM3MJUOS5/WaOsSjCELUQ1OGbhy3wp/INX0Nf0O3NerQ87+k7Or1
1btx/Ju7DdsP88C39x86u9ZZ6Rk+hG38D3avswYX84S9bP1Hd/fw+Xm19iA43yin8zI7wtG+VO0w
5hXHvBAL5XvRZmKbKeB7Unn8zTJ6ZSXZce7Is7m5uwKgHkCUpCNyUAxV6RXMTtQOB7vKgLO2DnZf
3gxDs+nTfmXZz90YN1RU7zR0qKImIrdNF+gJz0SLZ3MztIe6BPlpPPZXhUruL28X+eLzf73rz7Ck
KJAExGrsEsMK7YBpwWsLvdq47ndTO+w0NNOZBqghzdDwLps9Gx7IXGw0WkCUEaEcAmunizdxvdbs
oYzRyjy5Jqjvjdhk9hqCcskKuEKxYOqcPZcpQ9UgBPVxM6DfvL42KkiLT7FLxMq+OdufOHBBGg9m
HAXhALW506GUcVlQLetjoPDbnUEImPjVlTvTwjgwBNRU5mgNoKEUAtqJt1qCnkoX0nfPYUg3tanc
0sT6e5/D8Qa6SPTqz2yK0kj0wKhLpdLh4nbM0BvttfQ6Tl4vr/z54T2foX+MSE/pFICeMSnN0B0E
5kzhxb6F1KmOt/WkkW0S/A6H6vGyybNeYjg5KE9RNUYYBRxPTsV2oujjsR2ECyjAQwjqTR16gUNF
P0Dg+DDEHRjP6IuiAGHJS0/o8YqHnIUOJBNVgADgJTPfr+yGbYs2zi7UhdvTrmRNb304mWW8l5B1
cBWCt1NSZuP3y2NecBlsLLCLzQDE2fdPvRLSQm0Tmblwq0gtfRM9KTua18LnPTb1ZVNnEFWoJczX
MFhD5zmw2vO3HEXiMELdqqsV4Y4cvNAcaX/qZ9NzkHS7On5uE9TG+XVnkaswmafaTZOncdiaaYSG
Rbon7W0V/LKsvbH2ejxjB/36MBtJKchJIwkhXz6mauzjUkeyeMpQwQPKK8ItyslqcIVwxUxv4jEX
pmuaVQx8K4Fw6y4H1cd9mKjEp6Jqg10qbB4eKpwMI8PdT/OMuFQfQF2JV3zVAXq/UchArmwqMt1V
4qQhbt73A2dlWmqvrSUcvon0MmpX4ue5S89sWKhdo1gO7DE21OmcV0ZAYzBpQLK02kV4rimhO5l7
6GZ1E5JTGfhTCtQI/XCNKWvBr2AXhIS4D2vozpFixFSGWYDGIwRubCEtNgCpIR63FH/Fp+bfObmM
YHw4G1BZxV0YYiOST5n14OA9DqqQDoykHG14RDyAEByF5HjyKyNmjfDL4KDxbZc/Ix842GAId8Pu
vSiudFBDgyS1vRvSlWlfiPW4lyOJPm8qgNekWTeh4GeIvgBAPt9CA4cpCFuXB35Wp4TPnpiYP+Fo
M7VDiRazGiaKj0h3IRAmctYdxtf+5/CWrEAhFwLTDA2A/6jQt8K5dGrLmcqhTHLYstuUje11X981
Kog0QciyBoBY8hu0cAC2Mr85FFmcmAMqzYWDA3/ikBYNJo/Hxt7O6cr0nV0K8fO4M0GvC+6JM1m6
V6DmCcEzWkXQlk6167K0J6/oA5C8Th3dKYKbKyfzoj2wiOBAm4Hj8uEfV1On1Cb4g5wwOaCgzIW6
4bgb6isrtTB9YACFFjJy7DhI5PuSSOJO5aLGuMbyFifWRwNxZ07sp8vetzScmeIPrycQEEMt5tQh
EAenEFfnyE2iH4rx2XUbU/sswpUrwLIVcN5DsRH9QzL0RgiqhK1QZ/7ZfTN9TnA+PtyLNQqRpTlD
qEJ5SMMb9wyDFyUNLreBI9wIN+ktEUZ6SKHjI5gjonyFzvgMaDn7NQickA2Ac5+fgdFolLkl0HGp
hj19HlLL6VgWRsrDAInIHLxOZQZ2WqLSn3XWW5usGdvvieDTddpH1LqvBoi6IHbjpbwFAT4tmUXr
4LMOquFpCnnyYVm1sbPsDMXBsbOtNz3K17QXl+YL2DIgFtEyB70HqZBTtjinQLgFzRd99IKQM93J
d07grMTQpdU/NiOdIJkaxFAqgpkEKo7jAAIvik7v2JvWFLcXDQHqAfoi4AXPSp6OXkLpTcd9H6Jh
NAQpgq6/KHZcfkPSRvuYzBAXg8vbZ2EGQb+JXArijw0xMWn7FDRVRrsQEFo04z1xBk+fAOeHaNdl
M2dXaLw4ULmZIzeGB8c73aVapQaQRQ8TN9ArsDC1Du616mF0WocZjeMVZeMhafwvNi3wlDkAd53x
HjdBBS5iCzYdMfqig9vuC+WhgriSlt7HdOVKuXAwAfE0PxPmyglqxacjBG+qYeZajFKubV5RXBLT
zkLa+7dokAW3us3lsS0tGzIruJ3bMy+THMTLwO7BXwcebj7ZB2oEDGRYwE+uhIgFdzTn1wcKbsgc
gSHndEyt0cfEIVkCDkJzOycRorRg4CWsWdavnBYL0wd/x7OXQj1tLvqfmqod9IsNyQBN9Cnu/Ix2
5AZB5CcEj2Z5LJr5Pe/LlfzIwvAA2VSRFgNVKxhbpW1NApuUqm5Hbtpr11HZA/5FGOSkd0GfruQs
1kxJ1xZ70iKkDpD4jfPnwg5ZjUSimb+G+kqkWvCLkyFJ0ygoBa1gBju5gTR2XftWAxGDSf/7qIFn
Kf5DQlvF+1C6s1BBK71SgnnmbA99vLcByIQzsdZmM18cpRu17uCtYBrgqsOxKJnRuiqPoraO3Tx6
6c0KD/zHv95G6NgH0RQ2LuCKMt1UEYCWFGrMsWuGPXZqusmhsRAFf52Pn18+iH1Ig6Ar0pJ3KzVq
OyQmR74lya8nAd7Jmh7a7NOYMXZirW1nwQdOdu3si0fXcaGTCPdn7Fqtcp6SqkDNv5h1rCtzXBNh
WFggmEJ4ANQTDx8ZsQtkp0D8gCmjJHt7tO5GZa03cM2ENJrRCDteBDBRgdnv28SrCGlFzr9ddoSF
/XkyEMnTwhEQ/smBFbsnbELs0VHB+KaRtbfSQpiDHaCN5x5poOGl47avLDplY5G4otQfQfjIOifY
TWroA6WODjr0MV8e19K5e2RP5jEZbS1MeAAdZUAnBoayF6R7Om4xrpZvQWBvuODbMI83/2AVJBRz
4hkPG/nN2YPVteaiBClDnhxQFyqSX6oysEK/TzXFRfH9srmlByguL3/szT505PFqn1k1KWGPd6o7
ViMjtcGgHOjy8bE37lLkiQ0Q70X+it05akvx6cSudD7qSsEpYBkJSl3TVgs3evkwak+9vm0w2jHf
5jU6HkS2aeu9uZZuWPSkozFL+8IMSNryFLZRVYLnmCAaGsj9mPAbxejZZPyt9gBeCydjlXaIPjg4
+PN5rOr1LCFTovRv9msddov78GhUsz8freRURLytZs8ZHccfjOZHX7cMHgv8HyrQK8u3aAwZVnAV
IH8BvrxTY0mT8K7WkcptDFKgcInGwdL6yOZcnwieol3eAnF8nVWCaXRPjW0YvQem6Xb8tctX4s8Z
cykULPBaRoUByVbA0uRkA7XzNkqC3oCmkqN9yyaFztUT42owwD1SOBAJbXM0IsSBilMkS0O/bQNQ
MLVR79easFd4HBaPEKhdzLVqSPrI52IHRjOrLRrkqET9KwUmF6cw9H5tvnLrW1yBIzuSE2t2iQqE
gxUgKuAbkAghwB5k0w/xTyUP7AQkI5BjgV6ndDHiJW56xdBiu5DRgXiVU7LUyVei7dK0zdkcNNLr
eEvJSXtkeYaUhiCjaUHCafPi2kiC67axny877tKs4Ukzq2Sh2m7LqhlW0ZEQ1Xx4Q2RmTyYdk30V
8PY6RGf4s5HGL5fNLSVuoQUy91ChKoGtIh1aYQeFjkqMiZsQ8Pc2e6RB8u7NxGNuPLQEqsrWDSjQ
62Bz2e78s3J0RR5kflVhzdC+dbo9gaA2u5ZTnJXo1LObQgcF2EgZBV/hvd0cwuR5aIEXsdZYjs4g
gNiL6LlAklpFSgEvOslw6UxjAwygwXjtICU9NdY1CYdXUmuqHyPTztLWfiFRB37fvhi9Jhp1t47F
N65pP3qFP2t2Fd8Sc4Q4VIeGVc5RR7g8NeeXInwfZkZHfU1Huln6woTQGl10FOVr7akpXvpsJd11
fm04/X0pDGdpHeopuvYYALIxebbUpyF5SNKtYXsFb/9615wak9xLjzJ9AiEQcKOJRzl4mzW+0U11
BQW4FGFnfiU0lzqgR9Bl8IhaNx0KXsgVq8Ax6dazEf/QNMh1Dqw0rmP1e9lf1d2GBjdqvAq9WFiv
Occ7o/ORR0Zi79SVs5lbo9QagDeVNyX2kgCbpvMt/bdluADMAKftGkbvO/33IK43oPterSt/tQGc
7qZ5HwFmguo8imuyyxAzN+2hg1NbY+ErhRejn6YUhwa0BdBMLshdG8asi7CNAVAuFTfLN4PqTy36
37xev1fR/hLuStzAIZQZq73bRNvOesoA0Ko8DQJhlMQusOOb3tbdMQhYHj3q4DfKBBtsdBHV7zpA
9TG5aYofqf6rrh4d+053tsDLbjmQL0gwJuljax2ybO2Rt3A9PB265M0g6w+mLMHQSx57oQnGAjzB
oJcW6ndD62lt4Y3RN6Ndg0UtbKKTGZcWHeQ+hCQ9zHbjBr1jA7ApaFs3Z2fj10ixscsx4TxcnoxS
5qSY+j62aw5z+ZixBpyFNDnEoHFpOlcFgbI5flIQ1l62eX7gndqUMiiiaDqTZJ3BjMFEC9XEVHQn
iYmvDE09v2jPdiw8mPCENgFlOd0/wTgGZtzCzjhBbsMBK3/wiCasGW/ePlgWYbHjTehFGV/6KvZM
ZaNqn0hbsB6NS2qKBj0Uvgrtph+2NVD+hKyp1JzxNnxd344+cA4AR/fWIOW6kSuYfINj8u1DNMHn
9RTmZsA2oCm/QEnEqkT1LX4/iR95cQX0Kmto5mUDtCFEBqDwQ6vVjJZ3dsfRboVOVPP98nKdAXjl
W6Z0biAPScexxjzySfWI5TrxdxHuSwC1gEeKHO7p1jcbJVhk0p3yBfXYdvjU8zXI56LXHN11pf2o
lsFgxQG+gjYW04PPErDBrE1XjpVzvNt8pTYhiYr+ewDeZIB5R52pyJTBYEn5kKqbsNpreoKG85RZ
jtc6r1b+RjHheBnjzzu0oqEP8tZXwI88XZ72r9h6FnuPvkQacI7EsKbV+JK6m1hU7lrAMbO4vLLV
gxPg0lt5CsgeiHpH62+Ubvh0O4zfdRKABGHXogAZRWAgbQ8V6te17adG40ZCY4PeQNbk1TIF3prF
9vI3L1z65tlDvz5uspDy+zpOjzyaxElvOf1oANT5Gqhby3ojWsiqWt+C2xjk75PbAE9gsVZZ60Fd
dA8sGbrAUdg7A1pxuzPzTkwGa5MelOVNnXsp6T71BjXzy4M8v0jPY/xjSVoXbgeBrlWwhIofHgap
S8JNYwx7szVXItiaJeksUFMsWhDDEteoF+ConDKUIZJ7fY3J6wtld+5r/41JPgb0rLStMUTYEWXg
2eiunmVukkPRQiEVjQ8k8lXEJq64E7lV6FbVDlxc6Q6uIc+J86oVz5Y94S8/+vEGaXdWtXcZ2Gij
0s/VZ1w1R+fh8hosx6Q5g2gDpQGGxnnqjhzN1JIAlUJ8sEmC2yFsPKuyHrgCpcVm0Daxqm8GOiGT
Y3mp4/yIg4+qIsDmBmI7OehLaf5aIfArSB59kBQkp1AvB0BoDZaZ0yYfC1ehDQud6zpUXYdARlNc
1fS+b0xmib8/TwEh0Q2AJ3GYQKPvdC5SNSW9SBEosiZEvorcQHjSb5JipfCxtLlhB+qHkM0EIEdG
GZE6Ng3LQgQeDBK5hIc9i8awgIZuA8xsUJMN/t9gGwRzhanCkZbGI4rDnZ38y4BRVEfyBZUsUDmd
DjgoNaDuUYlmoon2CcidxZT5ebMGgjlreMCaGkhm/GdHukAkWjBGYQo70Ap4H7jm5Y7yrDUmeqtB
aJUbjwHv9xAAv3ZoB3at8MHslTuh6xuji1eKasuTf/Qt0l2hjZ3EoAYWuZ2THca2q/bUvMknC6JU
dxowzDQ9WMZ1m67stPl3pchgGOo8Cwh5wAJJfp2g1KGI2W6MxnqFg4/lx8pWnq97lyxI8VTp9FHQ
DLOcOrfcehm0fZ3u4v5FGx7S/AD0mq5e9/mKCy1d70/GJW0a1OZ5CI0u3L2s78r0EqB/NKEHkt1X
4nfSAEUBbMvfl83hTyDPAFUSOPdQgj31W6PBq9UcMVLdxL4I9F1KGpZnzsqjdZ6wswk9MiNNaEWr
cIQwGPYpT92i34axD1lCbfiWaybQTytZha9tf8mcNJO4ZasNKXBKxfm9km5IdAPQuOC/ktBBpsFP
M5yMbp59gjCZpWvdZQvH/tGUggbydEqTKE2UJkHY1erQ7x1612n5TZfYK7tgzczsw0fHzZTEyHEl
GGNhfKubu8h8ndZYgRY32n+rhs6YUxO5oCFtB6xaPBFG+9LtyLfLO21tEFI4i/OGGkA3IISE4VYb
8Lgc+MHJa/+ymdmLZX8AKg1YOwo4BjLlpwPh5UBSGzw9KBxpvgBTVGDfKGUDYOMVMddwcEu3ZNwB
ZqQBkiTolZoHfbQyXIdqSx1hZUrl0I2/jVDdZc2uzAfXjKD85txRsC2WA+4kVsKItaVWvbWHR6fd
tcano99S7TO3Ponm6eq902Reneee3l8R6902wbHfqCt3uqVAfvLB0s0lj1D5LGZXimK1vlOjERmQ
vPnQnKJl+IcY4OxUPHMeZVfhOAkwZdI7O4R49OVVWtq2iEG4N8yv45lk9HTirDZXwLmrgD97KFLo
WzmlB8JYeq0Eecg6gzssyfoevDfRY5ikqWv2EzpmBAQGtQBANsVa2wBLIRmwMvTYAV0NcMrXzB0t
JUQyh8pqNFBgJ29OQpmRvfI4YVb53bT35QBOAuuR6OTv3fVkPaR5QIoN79sc6xGWSIGoZkPx2Gq7
fZyiaAxIScF4A2KVy7M/x0Rpj5wYlUI0ZCRt0RAYTSc/QwqtB/9+JTIf+DCIWOmMat9t6NtcNrrs
ergrf2XzVIhZny65ng9aZg7YmUZfsfoQJTaCDBCdnn2bWHfZWP3WzfRbZa5pPy5lUeFr/xmWNc54
pyUJZnl+VD+1/Zui/ubobC7sp7zaNxF6VaaHwroq24G1a0xOC0HvxM2lmQYxTY0EJkybRuqm3VuP
1pguW4msC6hI+8SKPLOmWXbBCCsRjtgurrdifM5HqLwjU2i/VzZTwlnVGb16ENGi7hSH3oTe/3x8
LKLGi8Umb15VB5nShE3T6z8t+1zQtzVzppc/XfY6y4q0GLHT8/b7MF4l2l5LNh3aXoZpx0dgL69S
HW3u+8tml9JvmJM/ZtVTs/GEPhcnw0Oyd5BMjP0YcUUkwm/QOlTVnq2AozN476KtElYsT1ANslyg
R9nItwn5lqqQZXCDxI2Qhmzsq3rt++aFP9uCaDnDVQw0fEAcn35eHmlWGRLMignq6GgULG46UFTd
Q8Skjt/GacVFlDV7kiOSnCe5qDEdkRh2yOEoEKQLlQ3IhBLyf0i7sh3JbSX7RQIoUeurllRmZWXt
S1e9CO5NErXvy9fPUd2ZLhVTk0RfG4ZtoAGfDCoYDAYjzrmKy+fefNS0Uzvso7FD6fE0GWD+D3+x
0Y3le70U8eRs78mV/ZzL6rOeyT1bPo/2Le/mQ53OOxkhr4ufoSGRdC+TCpGt9Kma8IsEMff/CfV/
Fp/vMFHRlD2Cl0hDVbVFTnWdBuVOD8C2yOwM16fypxX9YMbuskcuX3T9xcGCjKdyxF08Si4s8/wX
p0vTfAmGJb0LoLP0VmmojJH4kHfhlcISgf/z35tH4743qBCY3lVA66uDJD+z+kobovu5HtwCSiDU
FDXLiqzjvmeezT2La+ClzbjLDHpX6g2o11MPl+SbsVBECQRfnOLs42O62SqpYcRgA+hBgRiMT3Xz
uzJ+jqKk9ezQ4nG46NWaQczKHDitpbw3CUM5keXSEXyE1yiQ9bY8jrqXm7iRkzLLvFbpf0ttmQgO
bJG1XDBrYnOS5cXaWtopeM80FKfDwM6IovB/4aQYfFie29A8yxdZMOSZKdaEzxiVp6zajcm9DJI5
vX6Ngv1lpE0HXSEtF5JVujVgNj2f0SoLAfsXJD3yuMs7e85ru0tMOxxE9DCbK4h2TDyPa6YGBeiv
cKoElmC0/uE7VkCKZQzIhXY7Kyc9Fc0Ui6CWP19ZxuqkJCWIopzSkB9NZXhj2uTkgw4pZtFMIJ9e
fHjnyioupjTQfM6VFouohtY9KpWVPXbfVVOkqbu9C1Y4XDRhapgHQwRyHajE0tnN0QmsoPSWwzeq
9Kk1nay9m01HE4khipaSiyqJgdOoqLGUFcWku2IVdlp30EUu3CEHh+xljzyr6v5nNTGXA1WsRfmA
Q6uyogSJLdA0Nv5KS9khSnhrjuGhzeJvQQ5aGKXpfjNNxtNdfh2ZxI6QmjPUrDM9fVVxYbv8gxa8
sxMDMmD/+3v4SZFeMvJy6D5WPbdlUkPnvrfTSPe0Yifpbmp5ZTMIAsDWiuuYS8H5hDKRyhfcpCLV
KEiO8KVJMYAGB/rJxeTOZe3iSBF0Up2dw8uCr8E4t0p7qTD7EaQm0LGn/ZHojhpfD5lbGM+xbqfW
axSLXn+3+M2+YHIfOavQGiMRYKryVR7fZqinpiX6YR4TauudqxankOwTBi5fO2hPE4izhquofTBi
r9aPMWjnLn/jrR28WgKVqyBJ0kQjmuLnNFr4PiTNTx3UZ+UoovVeoinvShjOJRQpOHq6eZEjNH0W
NF5I/JjR+aOev8nmLChSbWUAawgu7Fkh1YNOWRaWNXYDKVEc/rN0JycvgYgCUQTFhT3dak2jlbEx
6oW8JbtHI+0ONzhNyp2mEJQztz/Q58pxPto2ER4UFuIdBCKHjG4oKfakCh43tkEwQg2CH0w38reB
ZLTMuJGw65JGRak7crIwOJY0F3yirTMX7Pd/YDhb6jgtgmoGz9ecn8b6SZeab6DAK9J2p5MRrSWW
ULFxSY/O/e4TkdttM1VzqF4AsctHJ8Kc2y8YR2+m0r4CJ+08OV2f7y7vqE3nUDCRs0yKor2fqzO2
yEPbbpGbJ2F7zTpwNhuDl7Y3lvzUUtG7yOa+WoFxWUyZhnmoxbAvLqk3DjG8UXIqaDjhRtGHsi33
niq/FNZ9BUre7gVKBKkssHfzcMbs1h+DF+da5RshyKZGKA/iYgEO2uB9VB+iBAeyp0o4wUovQLXF
VG8bkcqgEJfb8KVhRMbQALeeEzvFwFV/j9bGStmVFfpVQH9c6iVkI10ZmcHlT7y5XVYWc/s/z3qJ
oV6EDKvzUtJfzfro96IbzfanBc/f8sQLeSIu85eGmRRSCMJNZSZu02q4NbXdt8uGnJVBP07AhUzw
f0G4xH6w6tawRhAKypBbKJHivFqWX0vXmXrTx7lTvVqK37Q3ZvGjtQSLuBkMVtDcPpGqRJV6C9CL
bkmnEXuOn6SIgkCcOLq1LyVDE5x1W/kMhhrB4INpYXCbc8FAA98kCWcgSuXT1J9aC4/Ru6Ac0D0J
lZ52bxaeYHmX0/Ms/Hwi8qdrbyppM+VA7A2/VTy9uJuS2Q76woXMhU1x22hK9Jz9bbPQx1eFMjSI
DsEsdjYxw2ozgaKUBjE56boZ75PglIeHy6ZteucnBF/CCLu8KroOEOA0sUFF6Q5CLuPNXbaC4DZA
JgeDlC5WaFBRq5PCDadjFP26bMd2Dgh6L/R5Yxge3cFfoxcJ5TSWTKDgrfcN/+3LtbmvjdJjwXzK
NeoP+j2o7ZEORqJp8s0dsILmgvdcZ9kc90jbU/mlHCPbSnt7AE1iF7zR4b2p5v1lWzf9f4W3LPgq
UFd47mBDvyyohdGbefSVgXhlgd5sq78NK90nEISK07/l8fvwxhUsF6ezsR8pWWAVS3qRgu99WqGm
SScMDr7LfeYNSil6lN10HfQ7I5tBdwze7b9a2qET22pnrGysTDtFGfHGXZ5iufRNc75h8nMsT/sx
xM8wJjBxBm2L3j3plYAzx2wCv9AHwRm5uVsw1AWmk4VBwuIijzrGU8c0E1qq1einSvcwRlSwITfT
jj8QGJz8anJf4kI6R4CgHWqaN7i8sMQ31R0VSVUun+sspq2AuG0pdZqRWQvHZaAHTgxJyq6N7DKZ
93jJ8S477PZn/L9lg8DSV5sUEzVjsnzGvt33+r05vEIbSHAo/D8B4BOE85Vcb2cytbDHgFpxL1N7
wNhOkl7FAVoGc681QDWH628j0lAUAnPbHwQ7XRnJAO5J6wUQgJupV6r7nlUOdAQmfU+rm0pEYypa
0uXPVzHA7IvEZBJAc8U1JMwPhL7RiKQbN0FAWEiXCp6B8ZevIDRPs9FcvluemPsxLn110j1DFul3
b7r8CoYLLJWiTyYDrZODMTy7K7/XUGQPCxPE9LsgGJ3Lvrjp9iswLueTrdYo6glgyzvplN6UPXr2
w38ayPX9O6Dl1Fh9IT2EoMTcACjO79jgyzDKMNHt/Jfjah9ReWUPF5K0EgdAwuAIaAnAdS97jMi0
y6rm8bI1266Azji05xkY5eaiRVUWUdbMCEsyje2BTqhjP46KLNjEIhQuUORJWYd4+qidsdX2shU9
TVXss9wSXJM3D2zt0xguVHSxkYadaSHG4t4/R76KxiIthlxziTEJF9qh/27tuABh1gHo3QrAhcUN
+ihLpcfrmYhfU2QTt1dRrIksHeMmToZKoFsrVsQwjZD9E6fm7LUkQTGlAteDR9O5e7ps3+b+RbO0
iouyRkFW8NXT6woqYLoVAFo7IjseZUzFtC7FXAxUxy9DbaY+KyjOyibFLGteAkqm3TUNJ4epD2OG
QRvShd8hIXOg4ewNZSDqd9l0zBUuF6JUkow9SyTkPvCOLvFGPXwORxERyOY3XKFwsQkEnkNAF+tM
1W3ThxKte/JUYER3V9aWF4qU6DdD4QqOi1Bz13eWnMGoNPR6FIL70qfNu6p3Av8X4XAhSk6H3qwI
zFLQPzUuWWMVo/icPHYFE2WMSxw6y2r+2IRBwa++mKOTPYhNYFnRczwcosKmGGmLOmceAjtNHmfr
90ieCrXdX3bMs8HJjzi8AuYC5CjpqT5nAIY6gUvY7yYAl6AJ5dgWoaxKJD8rQXow2VZvugOS1bIP
dkof2womC5TeeBjV6g6ywqKXncsuBcpTbj1aQ216aAFiZu257Y+aed8WEXpmXnT9PalFrf7b23Pp
rFbwwnGmJ0flqSzrFEGoRuNTXDp9MdoxBWWOfBjzf6YUZF6RICJsOheIjtAxjrsfkpSvBo6YClfi
GsEVF3TbiLymfWvor0oXlG+3KywrHC4CSN3EWBPANKM6lPkhi51G+pHW+6y/n2RfVg5j+bPunqv0
flIDQSqxXSLDXYDg4RRFD743Xu2kqB0GOFfdelp9xGRiG6FZtLgpiyurdRlGUSoMNoyiQ2WJ3Oe7
6Q/uB5XoKofJw7ma+gRGz7Jip2A8CEbRht0srXyaxtPxg/27TVMZEGYeuxKsKI29jkwWg9YJKHSn
bqdPuxQkCJf3q8gybl8Y6CYiaQ+30SQDn657mevUvwyxfWZ8Lh6XZWh63DVghUMoKk41eFTj4snA
8X8ZZHvHfYJwZy80/zDUP8EOvPHZqnRokGbWCmjG8MH08aFNrmZJEOpES8ftuHQgWd4pgMyhWFQY
6RXUSwTd9JubeuUU3GbTKcZiYhNJbQVZ8bw+5UHhd/ophlzB5eXbBvpMXbhvxMB9hDEohEfVGND2
zUJHyU2vR6NtYaqvl7E2Q/EqgnCnu2pWSqsvLkerfYrBtSB5afACDUqYLnQJpmQvw22atoJbfs5q
7+pg8GdyC7gw+1XFN9Dwq8zbXMQMvukMKxTubAd3mZ6WFCh9Mh80rfspd4ogW79sCJ4dvxqSEmaV
eQyIuKoxwoy2MmrX0l1a7S4v2OZ+NfFarckEEoB8D7Zp9UrLshCF+rE4SSo96Rl50Wvj4TLMdjBf
4Sz2rj5MG5VJF1DEBTq84ilLph6Ld1S2Wy30SO1K3V4PwMgiIunbPsFWuJz/KZPUNN28HCJoqar7
6iqYqY3LoxuAByBPMPpq/dPk0Q/0ci5kMBhLba4NzNP9N1tu9TM4v6SYR6dDu2QkaXdVquWxQVNX
hmFtRZoFUItFZ8fXCopzzszSygG3rxqUkj81OE7NcLkrd83wqhmmICpueuknFj97mDRJkNPlThnW
uxBCAMCyJoeogsi4GUSWdgeZYEzvjH1OVUedQc0anSyTrza/0KlTFpkbE1drn2vytw3eH0ntCo37
VlZnJK0x4luR4V2pn/X+qFgvA+QHcuOYl7upFY1wbh5nK0DuiyVNIKlFsZiHvuJQh27tSa4Vuy5u
Mupp0LYQlYM249cnoMUFFy2K0MOvRNj0mBedUGmYWfsk2PACo3gKvKBBu08+wiiSknsrHiwbEkS9
XWRK78rpeFMN7Ja0zY+aDrNjqPNzE8wHyQxQP4xv4xpc4XWdMq/AJJ+T9xjnH6Yis5kVSIIj46yb
dvneBvhflsY97Zz7CPISLckMiPOkFM/6TegTvOlp4JzeK4yguya5ivrWVxe6a8RiiQ2HsbVERaCz
luuPXwHRDjBTLuSBH4FsFSDDMrOkbvkmk1NhWsJWHeMb/oVGMeNGa+zWeyPfW4c8SNe53z6roD++
l64n//JX2zoNwIv550csjrP6ES1VqFJKWIoKQgPjIO8K1dGpIYhQWyhoLv+/7WwpX1EC8NhoUQXX
YGS+kvBulJbqTQiRin+Jw+U5hklYyQxsZFRx9zQovMqA+qUqKsJvRycMMUF/DW9phNu+qa4WaGuD
OYb+3Ouz3WRuh350Y/Lk8Z7ofz0K8hGfMGpDwS+D1xj+fSgcjDFIVHgKGO5TY8JowHWGN+Axehqj
05DvLfQoS21h55pgp2yGjRUw5x3gRpfSAg0bzmRUvgS1uUFyL/vf5nmyQuCz7CjTkEphKUcTKfC8
K/XATYx9oYpccPOQtNRlpsICawTf52IwZo3FANfIowet8mI0XBBkpSpog0VH/6a3r6C4VQtGpSd5
vkBV96o82HpD7Cxk/00et0LhVi7DRKxsLbU6UGdZaAwAI38KvpHLn2czpqO5+YPiUT/rA44G9IrR
Bp9HlvFYEV9P4AUjIeY3b63UY5j3qqjg5Je3PAIvj+goRQctlEm4zVWmfZIlBiBbqAudtIfpTn9q
bpS7YEdc8q22MXvVH8LfSOoum7q1qVe4fGaj1EnO5I870nwwDU9D4yy7U8JjJ4M76P4y1tkI0n9O
oD9G8u8McQ7RBiTCOCt9yw7BGAOtLtWZbf0OdPB+ebRm+5XY6XO1A6MSNKsCRxJcN7b2w9pcPiS3
LY11Fe4zj7uOHRcyoe7JrMGs889lWzcfDtdIXFDWMswVDSGQFHZESO6WMSty1DR0ltB9re+qTHcq
UdH3bIKHX2FuE5pg2FF6CSvc2MUJg/f5I8ZVxtDG40f02j4HD8cWOohO7P4TeKHodftDd4tPydc2
c5sTkk4x6RkitmVHu+BJv2OvjWt4sYdXOD/EB71nrumqTn3QHipXem9t/eA330p4N1i49kibLNd0
2GFP3+oduZeOseietNh//gvBkQbeP9B/89Q5KbjrEpYxnGHjTRCPziQ8trbC4DrL4r57nWeY9Z5w
eIAHRZvQ45b5gXBQYfO6t0bhvnOdarE6L0cUdA8JRHuN9ATNAjX6STv0UqTSzpK9ijzPxB+snTYR
77J3i4xcotkqfwKbv47GRcDLxf0gVRi8re0sFz2ybl6m11Yuu3kN02YSzRL4E8oPtblrmut5eNEl
3YnTbw17JsVeqw7V/HDZuO1Q/Jknc/ciqRzR753BOLWSrpLZOA7pb0lOX5tJ+nkZSbSMXNCvMdSb
5ybsM6Y7TX6e+sc2+P2vIPgrEOvSLjegVoLpxtlRYsUJ6LybU5EUkehT8deg2bQirRuWRVN3EqoP
SDQ681Art73mDfJPJh8L2SW6SD9asIJ8ih1GYy+TCLCh9q1GCbuX7zXl9fISbh+Rf/yBz0M1kzUY
TsVXigc0k/YVSjvSN9McjrWmfGfmY2PG+8uI21HqE5Hb3ZOV1KkaALGuMG+IFDfTa1GOs4kB0kjV
BMvHwprydW/ljdnIwxJBlC66KUCIhdY2teh+XLZkc+1k1cKILZrLwFH7FYWg22lIlQWl0t0JIgTk
FKSTq4DMoNJvQxTO/x0et3JZOE8JGxDfIS1Sq7dBskuma2a+ZcH9CJ79y2CbzrcybvnzVXgySAwB
Bx1gE9jPIvVQJ40diVh1NqPRCoQLtUnYD3jeB0gwVJ6lGw6JLdQazFs0tQjcTvSxuHCrhzlTEgKo
Au33FtpzvHb+Po2PVDlKrWCsZ3PtPm/gvCyG0TYgiw+QqBihq03DlWy6cVUIDNpOOFconDvkKm75
aBltHPMU3db7eY/39kN2KkGiwGy8oRR27NJD7kinbEcyOz2ZniLo/j9jUOQKHryUQNupklon2AL9
j1uKjPcF/Ys/vz0pmmO6lds7mm84szO9ml7n0KtZc9qdKvgNm0Nrq3oH4ZwIdeAxa0KsQzfZuZuB
lPVhPDZ+v2ffqx/RPfWS0sPDvYjKfTsdXa0/51Fprkx6UwGXFbYp2ai1HNu98jP42VHQQtpkp9jV
d/R13JZonDe8TPT+uLl5VviLx692aKCqSWLFwNceTyDXjF6D6wE8cQzIk20+dMfgQbkJZjv8fjky
iHC5g53pTanpOb45G2xo9MjqaZa8RvRsLUD5uIKsrDMSzCOMFNbF9XcWHLWFN7u350pwN926Da+c
5+PoX8EoWhNQZi2LCK6mNDJ+UdwhLDkCA8jvOSK41hDUqEXtwZvB6PPTfVQzV6hqPtdRPwG1K39K
geqmyT6IUqjYPOmokcbN7vIXO09gFIJGSIz+4qyCyC8vhFaA9gjjKGBiDKVsp+a+Mb+FwY06+W0T
el19r5Ank/62iAD37BjmYJdvvDKzqVtqZhQcEhrDvCb1TX10L1t2tpALAmjGqQbVVaLwlYU6lEPa
NCA5pxjIpbIn989M8lVp30EhLQXd5mW4M6cEHCQZdai8orhONK5VRpsDKA9FMuQU5GvZgmh1Cw5x
9l5IsXcZaGvl1kAKt3KlloeNARZ1tcwfuzl/ornoienskFpsQesJOEJ09J/wh1SsBik1eyV1ovab
2R1YdZeLHnK3vs4agjuhNNKm6NwDRDw8ow5tgC8XlVunCzGDfleJqhKbH2dlEJexWIlFqjjAx5mS
K7nuIdcN2SsTFQLmX/44IiDOrUeJKV2fwCwW4Gh/7tNT3TwY0eEyytb3QVsi5mfA4bW8bnx1gZHN
aGAOTOzZ1IQyp/RWltV+CEUTkVuehnI3ooMORiKMKnyFCUA6OqsGQoOZMPVIArkD35LMni8bc0bl
qMDbkCV/yDBCJ5unjCQtM/JugFRP3EnvXUV9ZMlgJCPOBInVYYwgCfqdQpaqmuqd1YVeiC1llqGT
dqZgD28GQ8xjYgwCg+Ua4YUYaKkPumaBI7OeWzD6xv1oJyOza7UAH1DhDJLlFHEFduHYBrGZU8x/
3Wv2sRafP4DbFrpVpRnaeFIwpCVu3u0SPEn2uxSs12FGvK4oMAAguDpsuezaZm5vaMHAQkxAQ1Go
Hndx+72J/WKg7twKcoPzdzjONm5vaLk1xcaiLTVpYwwpxNwuByjqGfVV2KIVCg8wrtF+p3PiD0Pu
MSXG6NvfP65wP4LbOio0TM1hWeAmQ+uk4qtDBiaWX7P2o9K/T9EJUvdOovpNd3XZy7finYn7IGQl
EU+pwa2ySacoUTF74EQy24eGZVtFcK2wx9Z0mf6d9e5luMWML/W+DzM/4bi1rgpZ0iUVcGE0v+ZT
5fWqDspgtEhoYGqQrd+X4TZ9CPSZoLjVVShdctfduI2ZZTZQwUo6050qtyhvUIJjk4igYNOspVVf
xuY8f0SN4rno1Bg4Vfa4bIq+8kc5dM3qZIqkEjehIJizCC1D/pk/z8s6i/SaQbioJpgUDvdUcjNo
hQb/xPTu8uJtuYaFN1lwnuoY/eRZJeLJHNtuqpE5tF6roSR/3ye3RB8cQ75uWsFu3zo61mDLj1nl
XXKclGFkACzvm9zvmUxsyVQhAdOhu/2yXSIo7jKQJHOlZjKg6HBjTD9S6Y6A0v8yxpbjoakJGd4y
N6vyc8hyY2akYHCIEtOBSVc4uqLYpSLZaCC9jLRpzQqJS7vADGbNVgGksAVfJgXLYnDT92+XQc6u
HNi2a3O4fcSqXkVpFCCaGuOx7aGpYlvWfFl+yqbKbsbbqvIuI24uoKXKEKhHb/OZiggOG0zLTosw
VHSjFruSHOL0CW2q/w6F87op6y2IigOlzHMolofS+5zOV7Gs3KZRIDrEly/Bxb5FsH1pW4cuH2T5
vrp4hAYjmZkQbYKemlej5WawSluvUruDPEsqHVSaKDh+tKuw6w+BIjuYfRT8ho0tjZ8AQm50OoDA
hN/SY1lNU7n8BCjCKIbX126pHXoQABDjRx+IXtU3QhVY0xB1wbFqQgmS22hKMxbNvNwIMq3HLBYe
QUzzSdXHvSUVxyzURb0s6sYCY2FR2rQwnG/wU8mzXI8dpfiaM9G9QTc9jAde9peNzWYqINjRFm4B
TP8vFq+iVN406VRTCGJF0nsZ3mTTaLNUUCQRYXA+qaYxMbIKGDMecXLzPTGka9kcd5ct2dhfXyzh
vs0QJxoNS3hCjVIQRU9HdYjpI9TYBCt2GUfj+0lnCCXK8gxrCGiQCnIbxYeOlQ5kAS7b8zEeye8u
1ATAqIF/oFeAC1EK2kwrWuNaPddQvLa7egLP1dKc4AbyGEeuZRZR4WVdZXkBNKAO0TCioaqRkeXF
NN+rMaSik0mHGkA6RFDcNqvBn6OI7YDW/cohtBzbdVTlUASzgsxLakbSYzzOoWFnUxIMGPvCIbrv
cpoSxywa1PDSUrE1aR5fA9BSvLGwCdEiUU7vY5gawX3SKfRN7SA3UEQS6CwHYoS+mcr6zyBO5jsj
VcBnKZl97pdlmaN/YwwHhnfyugv8OmiN/tqqE3Do0CaRI18Ow+i11vrhVaorSqGqVERv5WTKsS2F
Aer6IN/r90Gp5LuB1UxEQbcVWDA3Dp5E3MxRHeeuZHOJYzCTVSi15a3ban6N9BVjuWN1XapeZj4I
PvbGRl+jKV+3Yci6eGIK0IxqsDEPjLajyDZR3LgMs+W7axjOpZpkhvtMgJEh8pOBEeKh735UQlr5
ZW14z8V4JLoAkaMu8gFfrakDLbIo1KKcpvpRUlfJfKreJhFzaHmUmG8Ut1Z1p+v3l43bulOCy/kT
drF+FcuGNgpT3AdSp6c/eyg0FNlDCplgvfc0rbcJyGckrwWXdHcQAG8EuEVUEOrsCNFwF85eE2Re
kqW2mdMZ8Q+1eJ/7cadp92H/3CXNlR5OnokLQZho6He8mRPtHkfpYY6Kq4ka/uXfsnFCffkp3Bq0
tZlKrYyfog4gq6CF5kpa6aq0DcEclRwUdPteBtxIpGA4TihIkEM6hadTxvR/HqvZgLptoT8WaeGZ
Jvo7tSy46aTid9h1+2ZqHkvV/HkZ96OfnnOyNTBPvallcjJIII7AlNh8CEiKZMfMDKeV1PZE9B7M
7mWesCObG6O4SiIpOBIjjWOnL5vodzBRIjltosuO0WX9HVEmtmeZiWZNFfo94NbqgvYtSrTxpQ+n
QbGZGlVXEWgzriZC0jvCcCDnYSG4oGy5MLJSDKNBNkhDlxbnSSycmzbqx8yRpb53ArM7EbPREBXU
N5VaiVfXyRMqMnda6s8VqOLksft9eV3PX1TQtoJrMxS3CT4n0bkYYYSa0YwWNKX06VkryS6Ssxdr
yCFwlz5aTWSHJoGaZe/ITQ1C5/EuhuRWq8WPrfKoduwUyE+jUToS1US77DyqyGgvRJMs9hmBfCe3
NmYeULUmVeaEuRUiZ28VJzbmW9SWbLC1e+UMzvLp+9hnu7T5EVTa4+WF2drkYBJRNfQfQeGSP47V
yJglGpMMmVL2SmnkW43xossi+seNEG1BGh5VMZRhcFfgz52BjbpWwa2nAW1ryq7X8EAR+Vkn6qbc
+NBLxXHpCMRlGESLHBIe52XcX6fMqZS3ETdvFdq8bg1K0vmqJ8+QV4JKbhTtaTXaaTjiLeY2jQ9R
uCcUb+2jIKs6X92lko+yBrRmcOjqXI5IUjZL2Fgox4GhvIj23ZQ7qahbfyNm4MshuGIEEszair7k
26sTQoL+3TRGEAN2d6fbp+WvB9+2nSvncbL3kb3fCzLf848J6UoN+s9EXm6b/ExQF/UGHSucSOGM
qnvsjtq7oryMreD97Pya8BWGC/pIH2nVFIDJwJo9qDdo7xB8nvNjZUHAvUeHvgRkMLlrgpZOsZxp
QCho503kGZ1YSZ766QxRFcE+3zJmacjG/C8iEOVfk3R9DuAKiD+Jxdq7Fm+c10OLJrTLu/m8exJh
bh1NuDVjoaT1eltneAWxdn3V29UkTTaVo5s5+F038W6SVHCx4D4ximp4W4uJ9ysclzg0EeSXI3Xl
hUURyHTOG0RYXJnj/qRk7pIcYTh2Bi3YZTu3PHCFxY/gxgMks9G9lDl0Br3awjY/Hml8NEW3lU2b
oNu8cDhYqsLXJSGQhNq2jrwjQ9FGJgX6BXfddJO277nkXzZp45DEp1thcbt47NWmSwxg4fKKnPwX
kZGTY+qtwBjm9xkF7lgFqdSuH58uA2/YiKuYBdVoiuIWfsDX76Ys7JiGWuTOkP0Oc8lWMBdgQKaC
XRkW8/4LLJQZ4B7GogLCBWdpwMgv68ocvNTLpIWvKD4poXjbdODM+nsfUZWFpAc5h2KpfPpatlOl
hFMFrMbX5dMM/qtmBLOJiOhj4/1J/gLE7bmSTrWejgDqsmMSnebSH+lPxfRGFEmNzu7zI95ciPJS
FAez8brk/vKanqeqgFfxlodTD3OafK0o16w0RDKaO4E2uFKGTvhYd4blPdR4zJvSgfJpogmcdWP/
fcHkzjWKaKZkKjBnNd1ZbCdnwd6gV1orelETGccFlbICNWQ51niAp8xGQx6MmkA18kPWArdVeycm
u9h8u7yg53fkLwuqctNvOMsnaKzDuNxAze2qbTAf+T43Ki75zsjqw9+jIS0l1EJ6oIEa/uv2m0bS
1yij4+JfxB6dKiepryVU+hJQqVfdYGMMX7Axtjb8GpH7eJrWxflgEHRvgTOuGf+RssQZTH0XRxmY
RUXZySaaghssnltAtk24LQ/RBhYlNexrx8KdcsPWdAm9PYWrhC+5JLqkn307EPxSDTOgECrFoc5P
yQWDMvRdJ6NlanIktFlDmiXSFQySnUx2jxvb5W93dqgvaDqOOtwTF30q7lIRxVrepAHQJAwJg2Bt
UAUp0MdB9uU6yCFwh0IQqW1VMLxH6P78I96nh928/0V96ap8iZ3vvZ04uk1cLO4uEjQanu08IGOE
ByQK4E9F4qJ89Uuw+RtxlUJJOccED2q1fXvTFC9sYnjRHu2s2ZeDaMhABMktZ5oNuIoqcI9wek/x
ygm1UYyq5emulP/pTc2xAsHeO0vPORu51VW6ue1z1G3tcbwxlR1VCqSzfxsqOQzueA3mcM7A5StB
ZxgyQeHOGjCrP7qVKrBlyxdxuUKlBoVOeCMXRxRCIEcaA6cun1KaOXUp8MXtxfoE4MKGnrTTnBUL
wPiIioQs3wu1Y0Q2LA6ySiFbbaIMs9WSbUbhDvrr9qyKfEwAwff1FzJDVWdZpibSbTV8IZbgO2wv
k2EaypLlGyqXDWCcD3QWFpwY7e829Evr+kHRHy7HnfMxlsWpoCGC6gim689ym0GPMM3Rwwr9WfG/
9W7ykh4G0On5ySH3m321F+CdnfccHmdUlWsdUUrg9Tv5Uf7Wf1Och8QJGle5u4ZWy7XhEt9wBaBL
hOFj39pIzqPVFlJaaDDDSoaJG1YaBr7d2Tr2HfjNDFs3biMJjNhgP0kal1SCbbvpJ6BsQjOehjog
Txovh4meQHdYso3gVGW3QtWP7RX9/P9zuyns+551Gf7/0gRhBtp7k2mT+ZT+NRXJx5f7xOG2VKXT
ENNUwClAGpPJe4xFOILvJDCFZ0uuQcTEhhAQqHOgK/09vp+v+/2PBq9vv/Njauu7bFc+V4IixPnk
51fL+EJPHFjxPA6AtRRnerjPfhMntjNkhMfh7XVys8Oz5WaiWe5zhYsFFX9DxAOSa3gT+xqiOtJJ
BG9Jkj1DAfVK+6H4k2+eqt+t+3TH0GZ7G2EvhG5tY8zqqHuCpV5Sz7MtsULnDuXKatATEWBLQOlz
jrzipbXb2h4DT/KV10iwBc7Z2z5shfQwSj3oYOF7jooslot5SQHYdfW7elEclMOP+kH2ITf7bbyq
bfTRHBOIOYp2/paZS0exARUxFBT4q5vJ5nEeRpg5QjJT19wSzwzspqYOnQ6l5rIA1LG2YGmXaMIv
7cLjqaJREYcofw0GU0nfgZZdsiE01XnEg2BS5edH7SG1h+tpZ+6s+2E/+sz7694GrPIamIut6PNv
q54AOLFuWmJP8pOKvsVKE8TwrYC2huGiKb4l3gkUwBDlzRiW96Nfl1dwM1ddI3AhTTKCQAnQ7wmN
T6eylatyp961th1eN6Gr26b93Oxz/54etDvRvtiIQJjUXwiK8FKDHhTONmUsI22uMSZVNc8y3moq
d1IPo/XyP6R9V5PcPKzlL1KVcnilUsfpSZ7gF5VnxlbOWb/+Hs7WXneztc3yt+U3T1VDIEEQBA4O
biu4crNDCi4DCpXQEfZfHn0lAXVO1mCCb6a6BYonUZOifM2j7lvZJyQtQActIisJFArjsMEIaSgg
RsGhs35YxoMYcXpaVPqZF4aODCRGq2vflE6AYDBR9iDVWhuVeWTvJzQNhxvrpBDTT5zAq0nnxfvU
7fb5g2qH7mR39vJyP/ranY6XBoa+37cn+Jp94Kp3d4tf2OVWJqHzI+NcKVcrzXwiXaOzODCiA1QB
6I1sVbhLx30KihvehLSrZYYI7CEe3KCTAHcAs8zowpWsZiwiu0oOYvaoKpzjduVO6O+jpqN/k6UA
hnKpgjCIYZyPaAjrlD9S8zR2uzHyitGJeD2PV7bPCGLWKrQCnIuwimy5XMgY7GLjp5qBMouzJTI9
vazZfMdCIHk3gJdjzliGyTaZUvZQyNFf0DjtVofUVe5+gn8Gt27od4d4N9j5NiLJnfaQPVrb3EEE
4AvPpcsrmq1sHsaBYwCNBnAlUgrMtyh5IeZNMUY2ps12sdMPPITSyqJeCGBcWd4lkj7HEKAZpyXw
onxbAZHKwy2s2AiqbrA9OrSDdnle2kgaYAqE1lEp9TELQAgqb7qhtM0MFRXnH30XpTD6K4qddiZN
VqlIE0RNy70K2sB2N5icgGxNG2RDFCQiZUw3ZC/trIzUse9AcCypn2pFzGIftDWhJdWUc7bWtv9c
Et29M/dQyPoCfBEklRrqtwWq2Dxy6musOdbrXARjYVYBxr2yUrFeniGTuCWyGziVC/KnWSYC/Oby
dXuDrp90jETG5EILGKdsgkRMoYxfBAsEH7Vd7MNDjVBL/dRMmweGvk5cMyIZ+8OQahTtVYjsd6AU
Aw9Cbf+27MkW3+Lc1mYi5Y7g/DOFlCoiUw17B6oR4BK2eAjG1iFVWw1TuJChS3+oups0HLzBdzGN
8VWQQaeewBRBgUTvlzMDUQR9GYpJj+zBqe9CYhBzZ5zyR9Du2qOX/NGdkKChlaSH4u6P4o7kDrA3
Yt7l5NfIbWm8fjF8K/z3YxhrNZu81brSiEDcldgauH4ddSadsxxUO/rAbASvIFNtl05gfzfWBpz7
fsWVXawFY8nozwrMLsBaZMpvsLmFlUbq5LHEGIjbBnxdhWb0ZAw4SUvMp1sgaHYVkpP2rvFkN3su
7fyx20ibxf8x2KqXEcUFj/ed5Vu7foPiDIeoZlVdUAqCaRlkJQisL7ce9AJWaVQgVBYEJ1HsBKGn
eVpajrIrHgjVYuCdNbDCKegRvJTSx4oc60sf21oHTMtznP+4vZjXTy8s5rkA+gFnFtyEyOdh0lps
d58tnJxFsm28D11zG30sd+JJ80M7j1zX2kpbjuSV2OtC8tXZiWu5HiC5BbceGd7UP72/nNCgD5zz
UfhZH9oY9zovguctKHNIBrkvolyC1Cr12vy+q/7cVuvaLIA9QpUFy/pNxs+4ujgaLaVtQqBOE7nb
WAGmfqlLu+1KAGnrKeLBx67fQigI0JoAasbwQMAbXe5fli3gMx2QEIkUe3SB9kcXXOeMvxZiOl3u
gpfKS8hL+oyUQWh/iajycCyUKnTpAvEB6AaA/0YPK6YQXH6Aak5CCtAg8vYxnA31duopvMdYcv/2
wq5cIpeCGE1rNclAVAFB2lN2ACp3wdBaUu3jbW6/yp+yZ1ok4MSi1235dHXPlGN8WgrKHK3VIRPg
1WdxJ9rqe4/1/G2eQDFKRpJ/8Pgx1pYTkSYlNrNw9FgygsGQ8+S790yrNaImbhE5k3UPCKSYOGU3
koAH1F21IFyTdIgzEGs6e4eJ86AnwhKhE/SgOMkWk6Rcy8XNgeoIUfzkT/hsHAeMTiGGM332dt9x
DGjlEqVwvb8fwGxsbOnorzbwATlRPGGzoJPkYP7pDm9fpjfvMKtzP+3RneACww0uwX36jJnyiS3u
7rrFrgMCXAbni1bP8NkHMbuOx9a0WEmM5MLs6m1pG40XI1QOeYSf9HfYowM4HmqVJqLYKzbZFrNA
gr4PUjueThIa6dvaG6v7Xm69avx1+/SsmZVi4SEKCB5Q2SwqMcWYejVSIcose+shLcTpYczaPchY
GrB6tbEtz+OH0s7TPo2nz9uyr10uDpGoU1ZKAzSHbJvLGCrgsDWxnBp8U2AUbsvrmqY3PruQKl6f
yDeglQXwy0sfFCa1nhV6AniV1ruGgNjH6PZpFb92xmwPQO4YmFHyH5Q687uM20uUPo4qcOeDFvs+
MTHz8Z+RyEDYGehnBoYQmBJ0uF/qhKEuqjgoYmXH0fTQLp9l/NYtw2ZONQKf79zW5sriqTDMOfxu
ixTRonYpDFdZ2CS9VNl4fZckwEgrdPcVb6VlvAkZ4Kj/LM2SFdR8ZRo/4Rl3KU2MDdkwSwzomsz8
1ay6YSPHJgiwcZU9DMHMAz5cBRqmBKQzmBUwpgLEqGzBMgqH2KyttMZEq8XEqIa0cANJTsnU4UXy
75opAAQgq0uBRxrjOeIsHKxIbGo0CFR+1BRuMQzbKTY2Hdi8b4u6OlXQirYd4eKFxcPyLxexH0dj
aFuIMpNukxuTHxk8/um1hUNPE9wFSvO0Rn8pIogwYVtXihoUEZlEhrD9MiKhd+TF+H1bl2s0IZRB
FI01wyGm9MeXkmpEvxhdMtY2nlO2Kvb7IRNdawi2lWj4YtfcpXK9k9LKkwIeEP7KM6L1Dj0WuH5U
MBRcDRWsLWUOl3KqbLFX7gQMEZXKd2t6NOQXeelzovUfcVD/e3c3FEb3j4owUYS9sNe8NJR9AkR0
bcvB7HbB4pZdtpXywdPr5oiq69YKWwJyPSfPNb+Yo4Rz4K+uHiof5QdAhgE5VNisZNMXnVIrYm1X
ow588jQbaH4d7sKpiVw1EcBZaPQ8sqE1czqTqTFwp14YcBKQFbYjNF/1xk9RT4G5kHnvwxVfZhnQ
iOa5ADJUGceZGxi4YwRybcex5Yvj9FlL2gZZ+w0ySh7Hbq9S3FhGIKpQGIfTxEuQPe+NlYHlUcGr
epRt2jGqYlJyWOiOFHdOKqIHqa+dfHhJQ9EehtD//xTPqGpOuRKGNcS3/QRyprwMiBqPCCLU+hDF
AgjwB+WEuGXGSzz8MLTkgBE6H5yPuKqh0TWQgCrD2UE5gS1UxqhUGNaoIYcUJfc6ZqOSEfwMVlD/
kmZ5lwSK36fpoY/QdACfxcGKrG22CbZ0IBQkUwQ6/dJxFGYzm41l1GA11I9jOz1W4fIohOJbvVjv
txVdM98zUSyZE+2TTQvcJLbaVb1TzkV+SgZkIfSGO3FozbejXoDOL+TANbw/LrWS585UwhaigMZ3
lbp6H1Xt87Y2K6xnEtAhpkZ70VGhYZ17jp4TRH9yZVvmtlaBa0Aw+NWnmyxTSNG+RZ2+x5S1udoG
01MNfkgLE0yyo1B5+bIxCsyitLXFrUJfq7yRx1N7vavo2gVgj06V0kCIxOxqO2mhWg6YYCXVjiwt
pAfkbZY/E+vx9iKsyvmuzUiA0CA8uFznyRqUoanRfVpmlAs2IAkwU5myUwv9nwMDaASVaBAMCC1b
9I2ECmMI46yyZ3QydMujob7NwWnKf91W6NpwKCEX0kWoLgM6yoqxJk0dzSCt7G7MwF4sdLodBIj6
b0tZWzacBJSw0eEiXlVo2l7Q2ibqMGCsmrK9JSKnWzay7shj9IJur5YDELw+eLih0ThEOYExXZq1
VAlIkmkJ6spujABBW+9rvWHrJS/gXls7AAEQjqLoeg3jRjSvpBnFMU/GJg++5Ozt9qpRZ3zxSKGB
BoiqoAudHsJiOI0UbGl6PlRofncUjEtGT4Ya7SVZQ1lhq/ackGpdm7/S6N/P8nqSFMRKlkJaPGru
IoYHPePhpm5HTogRL0UomVnrqCpVYBvatL0Xaf4s2sKU+7Ee2z3gUoDf317CFUuQFcrKjy42zLhj
vb05RYmFMdiVXaHgYy2esIgOOHBuC7lO+uDgWCCRogwxKKuyrcvBNJYzncxuZ1ru6OVkG6aADqQE
b+TkdU7056F8wVPWSYMHUCt8zmDWw+i3xgJjKmbpcD5Gvraai4+hfz/bx3aMAjOgMbhlPQgLPG7n
hmHspLiNSGe+Fn25H1LwjoK+MBuP0zRzPMrKkqN4A3Aa7iENj3jlUr48IW+QlKgb5KH5jHcbRnT1
A9hb24wXTNFLjTkfqiICWIFZxyhisAwpZSXFMXqGGrucMXkTg+lgQIt4XxvhJ6YHndIaFFO3F3dl
1AnehUhZgtULzYLI2F4qh8J8YY5Gh4kIB/knzZjG7ud74nQkdlM78hoX9Btuv/kxEo08/HsDoYlO
TAwSoHB1hC9s8KiaQqTJY09nJ5IW8wPvivsFYh3NDY+DrbwoGcGr7i5/3oCk3Lut+nXdEShyEbBR
sCMYcErs1Rci7BeUsgX7/bE6AJexM7ep/Vq+ldvUC9z/IgwlMpTS6ROPrWJMSgAypA7rLDy19rKx
7NyfUMFfXAA7NgnnulhX7Uwa4/qizAgX3YJqtavvwh0A0afMiWOin97VfcF7Sa28XbGSZ+IYIzKs
rJakAcrND2BPQSMcoWzvjuFjXiPH/13XbumuncmiN/OZN9ClBEe1h6xx17sfSNb5/Vv9BmQ+DGQ6
8cKwNU94IY6JQyW1Ry8oVa17Q9viL2M/kGGHBi6VVCR86vzmxwOPEfY6Hc2oyLxpClUxR6mETPMh
30QOiMCc2Y4OFvFQ3KidzlW9yX+PXNEr/BeOnVJnxrggDQkImgDDWwag58vlHTNLaOcGsqVP6yv9
5QVHGfWM3kN2YNmVW+52rri8C3mMpWpxL6YV3U71iCf3abSRhMda10C5LCGRT6PT2aA8tgvOFbdy
c1/IZUy2G2crF2rI7e3KA7vkx6PmiyLfXNf1UzRkj4DXu/JwmSRXkWQN8HA72e9/50fFiRwAH23L
btzhV7z9Fe36/cxtTl0JfqDfX7mMDVkFmrjUZMSsvbf0F7IMIQkOzUfjSvbkFhn58dBzDuaqQOTV
6dAllMG+z+3ZudQ6RStkajijsBzQLr7vCh7/lbISCQAh+1cGYyzDgobsIsZ1Mdsqqtmte5K2s316
fAuAqEOVhBh38vYY//itk/kd+C8Sen60jx31znr+YXIUphZydVIoaTwIQZA0YxN2Y6zFZiLLOCnl
czU/ZoU/807HyisDaT9EexbwuQjDmEfgoplpHaQa5mOrkwMORkkGK0dwDAfeVbgq6LshFa9gPDOY
0yCUiVSmhYoB6oAU7OLNQuR3lWgPekTKkbROfRBR+1rue5GziKtXB0JMvHQVE9gJtnYaqXVftzMg
dJM3mJvqPkTY4eonwUe34W3XtqrjmST69zMDBe8CGtAnSKIEizagX6SwONqsitBxOyF/C9Qqewbi
PhvCMcN+1cOPCHwimKJTx1uTF7msiqG8GiiPIphgY4mmQMJ6mGF5oXDQi0e5RsHQnovN7fVavYaQ
UcJplkD1iqN1uWCpia7TwNBx9X1ODhgOSeobbohxOOYBJNeL2+0icjeSchMcja3MCWHWThfeHTKq
WcjOgM/iUrg1R9VUG7BIw+zvZ93c9J3lxaPK2bF1Jf/KYWdL5YuU1/0EOfMOTfSDYoOfSrAlHz7y
cfQtd9FIJAC2VLoRLblasys7A28W9MoMAESF4OqguQQZMalyqW1fxJGUljAc/dj+Mh9DPLoOIM51
5k/DazbRL2Uhys/GDZ/FDXj5PmPPGjgLsWpTeHHIOpwNWnCYL0hDNZejGV+QL9txejCCGs0Arinz
LiaeHMaFz3ltzmUEOUGueBE4jWBhP/okR/vhzCkPrV3xNC/7f1VinBplc0vMHqJmoTnqUuCNmuWU
dWnL0vDS6JidXqHbkfOgWo1Pz6Uyp0boCmUZGkhdKBdKio6Z37NEavQao6xoqFvwzKCs0IF6xpS3
cuvePrQrtzDa4CwwbVAIKtr+Lw2pQcxfJAUGzupGYudBR1oeZePKBhqoMAMJjNQASlaMoQBGC/p3
gY7QA7v+rJPFeAetT8ydq0R/h7lekYnCbU8vBkrseqlJJYeATPQYT5CDl8mrTuo28LSj+NW5g1vZ
0VHmoUDWrqILiczOGfLcWy0diNC6GVA88v14b7UEYI920/AIE9b26Vw75lkxyGlflVRWXAMbadgj
8nq3LWHFgV5owwSA8tAuXU6HKlXWVgPLhdA6oKG7LePbnG5tEuOl82rS+4aOXRB9/SFyejdxhMwd
nafZN744sq6LLCjUASUD6mJaxGYRDkveZmJTYvKL9IldQedLTnARTaTx9ePyzhG2EmkiqjOBowAQ
CQMPGeubYr2uQi3DTCDfOonusg88y67QafYrIYnPRfyvmsOZOMb0aqVSRi0vQDk5KE6bAMdt8raK
7vfVVp2JYCwuDTCtQpFBWWHUzvig+lFJEq8xiOSbTm9hpq3yQJ8kFSkP8R/tmbOePAUZawRNY60v
BaT3NubZuOndx+CJdnBvOuJT+dXY0e/bAleeXRf7xximMPXiVFdY0NG6jzNXwDAdhSRpQAqFg/ld
kwQmEMArgD7UkUO79FPKNMHbiyUGLOX7BqTQAVKgX2XsdLwummtwM7qtziUxNikLcr0IMiTpx0Qg
4073Nfd0fxIrUm0mEvoZ2ckYFUkCt+cVlFcP+rlsxkCXpjHkzoLs8mEgErHs4JT6g/unB6STE3eu
Geq5KMZQ6zSUwTZaYUrbz+IQnbqNcBQeWo4Q3q4x9tj1eRQ3JfShM2JGiTYiKrXTAja68HjJ1oI7
7BvtM/ueMcYiYjqjk2MpralCiwfKmBC5KpWk7rRtNu+RV75ZR/k5epz3CZIE6Uc6c0K7tRzWxQcw
yoKgtW2sER9gBsDcN291eUfbWstPbXYK0FeNn6r6ubR3KOIqWkNa+YU7reG6penbeP8uAnMgm3zp
Jwz2wCIck+38oPvS3vQndLiKX/l2IIA+eQOZgNCX0OsaewYa3iJ/Olnkxdj+MwD68lvYBp06b3px
nvEti9WRQX9Qy9Nt7/Odt2adra6AH1xHKgQEKYwNp01cL7HYYJ4W0hIIYXxMGryLEMOEEbKi6gZ9
VJvlXvR5Z2ct8QvG/b+Cma0uBLQWtxMEoy902Yp464pACVt2TX18jAGr/m1N16LBc3nMtgpgQE+b
HPI6SSYjKhdNQGQJHM2We1sQ/aEbK8o2vpvCDMYuE3smzrYh2W2wV+MdrVWjTq2pnhJ93pZ3jbWm
RvJ3JdmSK6BeSQIW8Nb+Ge5QavuNGwSndrER9Doi6YnJ8xM8DZkyV1mCijTUoWGfbIrKaVTUfbxc
Q88DqfI/Bk8cvS1uLSgTx5uamGpaRy0FfGCiMzUfYXfPWcO1kO18DZm7UZvqvNckyEDfp93/Dp6z
vfAzIfqd8h/Kohe7xdyNbae0aidh8breBuNqLt1lA8cCr0kQGItg7kDMlu/C/7NiXrRFD+gOU+p8
QHo6WES6bT2g4Tfyq/p4exG/sznXGwXWM3QWgAqBhYpqdZZ2ugHVrCd9Z+yVVwvZ45bcD8jFgDrO
q+xXeE47Q2pX3IiO9P4f0k1Y278fwOziWCdpXMTYRUkicn0AUX+k+BOPrm4tQkS1GRBmBXBL5Xv1
z9JzLdq2hAW5QNB+iQRPF0z65LyI1p7mKPYZSKWiX4Qmki9DtciaMrE3oYjuoy5mJ19RRKS7+F5w
Mjfzx23o3N669ajpTCCzcn1iJkFkQaCGAIPMI3l9l0n7NG/KzchRbt1MzmSxJ6BGKq8JIKt0xcDV
wauQEtGeiLrtULEnOskjch/cf1aPoduheJUeFIxK4XzFyiZi4gvYAZCjl0FkxeAh0rQJsloGsZqO
4jVB2dUZtIk3BIneYcyBoGBwoIiAVcFVx2yjaqRLl1gqSkR14wi636RvgOQuAxpU+lPEmxq8ppIJ
WCPmMACZe4X0qTNVx5Q/ANH0TFye9K7+MWNLOdnONUsBehClBBQvwYrBMhGAeLxe8KDB/Rk6weRk
be6EOmnFF7l76zLXnA5F9bDwaERX7oBzqeylmi+YsNT2CgqN5VeVaa9yI7tmW7zdPgYrUgCV+ruC
TEzSg/erLDMAFMcYfM+qvOt0FW8xfXNbzIpZgCUX4CXKOo0SJhOK1EkgJcUQYQmRyfTqwRjsOsU0
kaIoT3VjmY+BWtfPccZl+1i5uAGcQ5AH1AagGyxXfTdEQW8KeQM6nG2ICanWfYPwNjnW6U+MBErT
h9t6rjxdLsQx15AaQn1DhbhmxikX3VSo3KRukF90JJjpbWEr1o/mTrAr6LBMII4YrxKqVtXntHy5
1NsB3IVZxoP3rESQFxIYdYws06qom6BOJRGpSDGI8VHNj2U7ObdVWVu3c1WYmDwacSekCQTp4kM7
oo0qrNyl3ktlDsq9/5DmvtCKsflKb+apFFF+7RehPuVROrm9UIcP1WI9iEUnc3RbOWI4YBTpDSof
eoNe3mxz3qvVrEHcYD0U+baJv7gFgrXlQ2YZLlCF1wXq9lLEUGM87ywvKGSX97FGxn4zpk4+Pw0F
J+BZi7NoKeR/JTFrNwWYzLlUkDT7gZ//Wbxu/7GgKGO42qP6FN5Xvhoi63fbOta8x7lQZgXBpoMp
mymEmskmh3sS743BUXtnjh6jgfM8XDtUf2UhwXi5lGYPIoWohKxueorHncmrk689+OHXaYgDEKxo
fWckzmKpsDCWQErh15dTadqimx9Hf6Ic+3gt4eIf8YCxHDxgeDxha2Z4Lle+VGzGqHskhCE3Dun4
pNckyBxR4FRY1oX871XJPszGMrOqfMRVieemn1YIwrNyp5i8QU1rBgGWWAoPBzj8ajJVYGHoWqhC
F0P8U2abMX9cypQMDQi9cS9/3La+VZs/l8Z4QRlDebo0hjQ0deg/zWRKt7qFUStAygYLmFEUxZ1g
nfedFGo2mFDLgzF18xa9Qq2LmcCxPWVDu42SXHfGpjPdLq2+bn/iWqUUYHl04qHTA5Qf7FiBuFSK
OddnGFUqu0P32uPx3UeykySWN9afsgGSNvAFYp6WLYnDsVNmlYw1Ml79+2LeZ1GzFSR1h6rRSRPB
72Hx5nitruH5BzLWNzUlSPstfKB+nLwEVErhJsMLTe3sYKM+5dtiF+Fg++hour0ya8f5XC4Tj46R
IddBgppAmb526jHnJXXWLPH896n8s9NcqomaqirchYxTpQAz2A2OEe2S5D4YiJVzqqZrx+tcGv37
mbSiGjAXF71C6Pz9OTc0b/6i8di91u78cxmMteu9uYx1hRUTMi9JnxXkb1JHnh9v78taQQ/NBmD2
QnsZeJTYlzNGeeVTnkGVRX4BaaLd1NtG6kiJjKLm6+1OBZyg5iU91nQ7F8rsVmsptRlosMJx+JGl
z1qG1/JR571KVl08XDsm1ulAeaFr73KbVGBZ4hnT3ezGwcFbnFPrx4aL3XKrY+CayPmNRH3klS3X
jAPd2gYKYmibu2qSjY1+yGUTKzpWqRvXqMC1w8tS6JyayprFn4thTrKZm4GY1rCPqPOX0sGZJsOC
TnfwkYtiSlSFcyGvW8qZXswRFhq9HcVvg5w7ewJ7vYpGMTwmDrmSOGMpGmB0iU6YTUSseuBEHrw1
ZQxGjgIlVESsaSA+xP172vvNtLt9EtZit/P1ZIxFkI1yEVMYSzxlj4OJ2UQmqGuN5hnj610giTjb
t5Y7tc7lMecbAIHODDLIU54cdZd5xpuCkXNPrbfY8xb1Ra+dndsa0kVicgLoeAQ7GfoQ0UvKAthQ
GNPiNoBEPRN+z8n4UWQqR8TaPgEmTzv88Ey/YqlV4kztRgtwKDW/H9O7zHgWRZ7HWtuocxn0YJw5
XwVBdjsUkGHI9rRHv++jYMeuvh0Tsjz022GHyUT+9C598ZiLVpUzgRsB4z7AVmzBYjCz0ExzxB/a
0nrBkMakbCuSBwEn0XEth86hBAEC+B4wa/Mb4XmmYFAFSYgUEarQZm0Av7aYbhOPE4kGjSNpJaUC
UZgMLsNRIVt0DVQZhdhQkBDLO/0Yh19W1u9ksffFKHWT9A9aQW1BtYgh99tSHLb/ao8QjgQYfTpT
6jy60Wd6Yqipoow1hFdz4sWJ9pgOyz/HwZciGFuREyRKSzAF2r2eekYgbTD7CGMTK/e2Jiu+8VIO
8zJSCuxS1kNOkh2U6MeIpOmkP7Syk9Y7HUNnMvFNCHmMKNe3KBWKGWJ0uAAshsExFbWVW23bIVUL
niI9B3FX0mPqH7B5ZsRx/jxRzGXTa/o8hypEgQDbRfcQRoCNpBmsE5I9nILI9b1GtQLZnanLIua/
0tNxZhVphnbLUMNSggUkT166wsMjAwi4H03+oZm8ZOy6Yn+lMV64CdNWzRIoFkhHHWNzq2RrRWDw
1v75drnUirF18M5hLN4MreYQTS3RiDrjH0tsd1P0Ogi8KUE8pRirx7xSdJiVUEro3Dizjqnx0QXj
qeWZPbXqywvlUinG6uUi7lI57lHBnWPLqcMgRbti99AZ41soj3f9PMZ2OKvLPtMTpCNun7lV4Yix
DODKEbuyZJUDSNBEKYdwtEc4QuVM06fQbq2ceuWnrPoTJt5tgSvhJNT9K5F1louGMYhFj9k56S8V
LUNgGjKRbanc2Ssea5SN4aF9ca9xrtSVJ9ulWHqtnx2IcERfu1lRsS+lm6ExYgO62+P4ov7O/WKD
wbVzbzd/QO6vcU7i6j0E1wL3QkcWsb1fgDXGZRBAsCkfLbwJAtAYGw1PPeo6rozoTArjWgS5ixWp
hZSk8bX2pIWzjWkO4wIOffRJhaUbzn6dWARe1Bqeb2/p6kE5k82EtAVIIOJKgOywU/dzBiEiBs8K
sd/EvMz7ddSCXTwTxexinhViUoUQVQijL+SLjy5RUueYFKZngLxqP25rxts7xotOVVD1WQFxkvVe
SQ/lnAJ5wDmBvNWjfz8zTC3DmyNCH7cdNjH82UPebUJjh2fVf1AFc5kNEfQ1CCkZ14mydReZqQjX
CfJ+wWmqz0jlBeM0m3hlhOAQUNHfoeIfI6Puhio3ZVqE7F4ls9+NY9UA5vS+CO0RsaA7LNVbIT2n
Rfl0W7nV2+5MMOOq47bAb9LbLla81gJByAJH0gUgTkYTQYKiha5xcherhngmkXHauWbGaBWg9ysm
nZFJNrzEfJ+C4UGqBTtXRc7SUru+sbIsjigqxCga6AWbdIJd9eGvYQaY4vYi8mSwgVDTYOJkApVU
7BrC2YCIszhzhKxa+9910+VLa5+zTlP7FkL6vnLiQdTsADPVFkNCzFDybvCVMjzchQlrx7B1mD4b
BdVtDVaUGctWJ5ty8ePyPgneg/aghs+dopJgfpU1DES/r6JtG73fXs71V8GZcOZgj2MH2HUP4SDu
TrW9Kh9D/VVLNphan2VPUX2QNGIOnNtm9T5HGh7FTfR3oGnncn2XujLaMobQAoNfpwiQ2yR2Rll2
K00lbauTCmh9MecBN9aVPZPLKDu1kTnpNFha4sMyxxhEoKMP0JzdqXwxMNFRml+KCIhc80VLRee/
rPSZcMbv9KAwNzCLGJCcdCCCeiyLOwNUAUnixMauN/w6cMJmExic8uiqLZ+JZbyOEC6hFQ0QK8hu
m5gPda8TLag9yXi5reDqNXQmiHE2oobyXhdBUGRE2xkvIFMoPBW5o9tiOPp8P8/ObqIEQ/mmSqNi
Jisg9Ti9RugGEtCfI/W8Hk6ewXz//UxYlILdPq0hLJH/SJU7KXYQbgPMw6wFC+OEPRGNwC0ZcEZu
K7keCKJmpdEUDpAdjJsr8zzsjBARb9cAojoEdjqFDli4fBMtz0pTbuRsxv83W1VMXBULLSzGUwbO
icx6mZXfVc6dyE4lXjn3sy9ifGLV5MIyN+B5GKqHyHDH4TRgxmQd7bS5IgbGwrUq0TvXCje3l+K7
4+yWYCZwa7NK1QpMe0fJ/b0JFb/TZcxM00/6jK7FHLMAhJBIyUOXz+CVB4F4Im41kOYr4pOSRTtL
C55r/WM034tWBqGbDDOJdoORJmSUI78rpd9thk6yEGNPSkkkQ4sJsujOtMfaeLytyeptfLaCTFiI
tqxUmzUokg33Q7cNk89alogqOuE0b2+LWnewf82HcbBNUA1WQB9Mtbzv5Kc2mHyxepC6k4o3hWAA
ifR8W+D64f8rkPGsYSMCDjjCOioVhGOptWlFydanyb0t5v9xIP/KYZ1ooZbKMNBzgblYhltjiAjw
CqBSG5ttmtp53zsDRlFIo88RTK3s0gpR5Ef9WEMDKEYDsdTxlQX2TVlEAFzFhzaI/UDd6bB4PF/6
5AM5amNK7KE4TLnT9AMJRo5zXXmQQj5GPyGZiwZo1N4vr0xMXFNahb4Mw7ojaMNKZi8VgfmVnaA2
MWsKKODyvhHtJsNg1PZRA09gFp3EufBuL8S1EV9+B3OdyELX9FGN74i6pfKQERhJMkWioxbNKSiT
GIMkjJkj89q4IBM1XSSYUGcBReGl7uMipyGaFxGOWXeZugnr57TkeBn62Vfbi951yvqILWYJQYel
lcxp1pEb0kHIBVo+USvd3lQrIqGkawWHNuJyEqypJQEWSOcWIQHMlqxQhYBBqVBrmu90VBbz2Qun
37e36zpcxg1yJoM5l5NuhXIYqnhQRbYpwGxA+n1bAk8LxjDjuc6CiW4OWuUHJJbnu5pHk0U/kt2c
cyUYm+uRGbAEASKM4iQYoGMDnjM8dO0/Jz4v14oJYEbsh0SPmT3VR2X6KsfXIH8wFU4efn1Hvtuj
gLoFf9mlMeezPoZzhh3p5ZF0oZd2nC1fX63/FcCCGIN4NmcRYy6Qan9qGj83XqLgSR54/ZTXVwxW
C0TVlJAPBHMicyhDI0bzF12tYAiVkoCOHo53qQLtS0/64jXUhPRrUavueQmSSCNtlgacV4S8upQg
acXoaeB6AH29XMol0WVzXsLObrzyrvaDbfhTC0mrgUfIzV40u7D1u/3ypTwZzvhmEmSy7eaA6Va3
D8BKdQ8rAXY4OpcL94PJxGogTV30sIo7PKEcGeTk8U8dlPDVJiD5ATPkCtd6FngU++uq/5XJRGOm
MKhRbUUdvY704VmW7dtKrZ7qM52Y3W06IZGA1e4wQ+DQVBsd88B4LEk8EVTFs9g6j61RUE2I0M07
QQNSFIXsllMTWj0LdCqbrKNdALSRlzIGM15EPYGMvAY7RPELz8sJY31b07u9XGtyZITqIsC2yKGy
7wQx7SdYeQre+UHPfBM44qcsMKPR7s1e/pjSqCw5Vrd2DyNVqyBRBnQ5XgiXmuFFnypdgzHTForw
Uv8n1EWSlLB6YyCaOr3e1m/N3DBOArzEFqBOoGa4lIYiTj0qPXyKOpV+jnndU8vjP15VCPyRKAMB
8g1c1aUIYxETJddxA0vy5BS6O2MQYYNGROVT7Z5ua3M9XgD+CvxmSDwowIpcb1dbYXBE28G6t9am
+x/OrmxJUhzZfhFmLGJ7BYJYMiL3pbJesFpBYl8FfP0c2qa7SCUWsm67c+/DLZv0kHC5XO7Hz/mi
g4RoLL3xC7+FsGzi6T+cIw9nCM+9FBfrbrqf7t6Bvjy4B9szIC5Q7q7/nq3dXf8c4TDXfFZncE12
/vIRx6hESev1uoWNmcuPKxbOMy1zQ486mDBC8za6lHv1vgvsg32bn/p3JRhO1cXysv2AVebnAlO7
kvxq64Cslyi4a6e3NXo4sE8AGsyys0Nvo1IJSjy0rq90yxDEs+CsOBYYMRXcqGCEqyWBp+oxtKXq
Y656rZ16uUzyejN6gRV0UeVAHVlEXY52nU/tbKOKnHx1hsEDvgPsD5LazdaZQLP8HyOCY1iQ7q67
xQhBUKH3M3/Khle8RLy+/9eqQjgSa1OCg5RxBJAxgSknOltuBgnSXPJllp3/lMWtFiO4QKSPVqUM
sMDJl5weRnqHXFGrXlrrQNiXkktC/1ZGj4AMHkdw0tqfKGS6sQU5gunitV0+FwboEnXDa5KfSfWD
2F9pcbzudltHeG1NXFzkZhw1IfTnp0OdfVcqSSV/c/OAakNwRHPEFpsWqZHGPB4Q7s3hrYvPhnqb
Vqi3uO82+cImv+Y/rq9n071XqdXy76vLuRjUKXeW1IoNZFej8I2QucsN2WtSZmY5zSszjZ27Oa9g
JjOPBKODCNde++/xqKC1XF3OwimaayNW4px1fsHfhuqkui/X92or5Kz/vnB05lSr8kHH39faQzX8
5gb13Gk/5LLWx1Y00PH8hy3IBIOg8+NmTZrGVEuFD6hjoPHEM/XDoB4d3uJBJAnXW99lbUpwZyUB
XCyq8V0qA+XNOQ2M5K12aHB942RWln9ffX1lsLqYdbDiqKdcG3w3fbMUWaK0bQRTSKAfA1WKvuzq
ysjcA93VuctS9J9R7UNe1O8SGWHVpgssCh//NyK8UJsYyKo4gRHagQnMoIGlA1iSal7SP1/fs01L
NqB96tIiBYz343LAnmjMTEOmaRPIakV3bISs+g4SGdfNbKCc8KTDu87A+w4yH381rVbbNqYT1Sn6
Ff5gAxRs2q+L7j0x5sZzrRYqywX4Pcw9Wpeh1SpfrhtfvEu8Kda2Be9zps4oeYQusF7MPgir7mdX
k7zCt+KpgWi6SHzg4Shmm3EyJwX8ZcHoxAg5fYHhljYGeL93AYMrTfvYNREw2E7zVkBaVNIo3fJJ
vBbhMCCkJHibfPyIUPSK7JnitrAZMoe4BHzYgQ7Dv4de4xuiwkAMMKQDZ7Vswuob9pniEty6uJSi
nY5BtRgMXF0MAqQ6vP7BNtfzx5CztNxXhuqpBEHJkrsbaqtxT2ui7qnIK44hdz3Hibhubds3V+aE
BzdK9OWUl8gkLDp6KVW9jKkHZ8Qlj6lKj9HC76B0aY93fSVVX9xKK1CIBCp00SdDUfLjUo1Ci7SR
Oih7oA5L3MeqSkKjh7ZGqgdE+9lFMl6Crai/fugJBsHtO5KuWKI+5tk8tUtiPzZpcdBr/Z4N6J7W
ktO3wZmxvBUgX2KjHb28kD4ukWXAH7Z86HxEIGg9FX46FYE1khO1on2WI13rO+bpVN3V2S9gQgK1
BCnYf/jGi4Ym6EIIQKtiQTaLtLkmLYoqLO1PkQlJP8vxWNOHvT55YxZ7w3TPoJ2oJT+vW97y5bVh
IZSjGV+jxAPDY1x4PT0UCqTJR0m6uBXFof1gYpIK6ZwqjsiqmPZJLQspg2Lv52ivsr1jfTdn2Zdc
fEMMpEAVgDBOc4gF8amPXzLtOSG9umQm8b2VzqBRV32aZodBa49D2h2oOT1Z1fuChJ/jAtIa2kkv
EgkccnOtIM8H1zcGpdDl+vgjFEXXFSBmO593mQ9IKStjLwexluwO3jqZIJj5245Y9xwLtXWAsIHH
FOzRoGxXa9XXOVKDAXpCVf1zojK43tYlAio+KDNC8QKoXGFlZM6zQRsrzFNRjEXgcswPTYl3IBuj
e8MoLyMfFml0Beq6ml5KtnUrLgDFDbko9IUWVsCP2zqNecuaqcSL3vzO+P2Q/4JG+NiGI5ccxa19
BfEbVDYgP4lHurBKqo1KnOp4ulvOW9UeGXtv6Y+0eu/VH9Hj9bO30d4DEJ6AWgNDhiDb/ovUYXWR
MF70y9gudhQl5X4IJ/S0eIgROc0MHS109ARp3BtYfyV2tzKOtV0h4xjT1FDUAdPpKgl/jv4D1Cua
0Pn6qLxChI62u+ZVEmU2v56J+XgXJQr8j5DGWXOGbozeI/XNZt8xz0T1DO2byl4S2azL1vHDzOY/
loR4lpm8dOhiCXkeyDe9Sv3G04U1WbKFW7FmbUdwk3i0jdFZ7BQdkLLaYfAyrzgZDx0q8kF9X0e+
jERPsjIRCRJx9v89pKiIdNFdU76VKSZ5c5lXbn4sPLkwCwIVCl0s8M+tXQ6kHFG82lu+dtCew9In
EEi4077GT7PP9vV9hcelJ2Nd3LqKUJ38x67+8Yh3WaR0pcPhle33eDgO8SV2w+ufbUPvAiduZUMI
I4OaGWWqwMYQZrqnv9anKBiPzrHFfFL5rPGg8MGL4plB/C3zbwCa9//Ls3b9C4SzlzFbMZQMuzvr
+n06g8Ann30LgA5MyQ71v1Z+XJSWNIi/gx4AYz0isGbIGagv6gqqo5DWmDGz8dCrkoD5mZhwsbG8
zkxk+Kr+Vy9/FcXsrlaqQW2hVP11vGOlV++HMKy94RDvbddvg3kHStClG5UHss3cto12GO5BUK19
um0dqxk16uCmTQ+s98anAjydCWSgl4a9r4D3zP01W/58icNx9tobKWLqk88ua/9jX7yFVUYrg4yw
3/vRAwZLG4/4ToDUY893x9nnSaD5T9d9+DO7nGBTeA/QcWB9QrDfC4fnEQ/vEzRKS+976tc/Riw+
SHZg0nurLkx2bywn8EOChTozbkQIRIGlBlK2Qhiv9LKvnClO/ZK+2ZGv0mM9HEYooGF4pVTuhz4N
8EwoUNZP2/31VX+KfoJpIa5X3agBTQ/Tuj0eR23HNUzrDI9zF1y38xmeKhgSAntHdS0qZhiCKMzP
Jpy/5CdyNC4N800Ib1AkyYfrFj9P1n+0KPoQEMQQ9lZhEdx25Gt5GAN2N13ix+GQefll9KEG7xcP
akhfNEhQnyrJzm7404evKtb2CwZ9MWrBfnJU7tyn+DU71q8sSM/O8xTvoHUHkUq/ftZvZ1kv+fPp
+WhZiPha1vGx05LUn53Ms9K3pKjCTpGsb/lgV5xWzBybiHLWcixv1iBm1LcguKweW3f0yk59jbUO
2TkoHbhMDOAzplH4rEKgH7GuFLO9+Kz74ayyA/gRfPprcj1giBZhk/Gk3zihGxjP1/1pc1PRoMcx
RfsSz6GP1yhAU6k6E2xqhGejzvZN+RqZkj3dPI3QTnLxH9V0xUeOXqM4j5Y8Io5rDQcQq/9KZ+2u
U6bqAO5wyaW9uaA/xsTzMbhGii4tjCXGLxNkzFCyjqWSZ5/GJJavtTIiBFU7QbHTMmCEKOeIBIN1
ZvawK8BS3+inVtvN1Q9dVviT7KItuH/CZnfSIth0qV4ETcYu5gDWjNQtlV1p6IMktMn2UXCMXI2K
0S4ZHNJ4SKL7evB72StNZkLw+cRlyWzHFJ/K+e4Qz4DUoy1DyG4fLIgko2Kj6SAMXH7EKt8wZ4y5
cBPrMN0LBgzn+lISr8Ptbxyi7GjSZ1tB0QgvjDiszTugVJjl6Z2kpvn57bY4zOpXLB939SugsFNN
NsevGJujang6ZuT0Zmen35LxDrSXGHMJrAQKzrJ0a9NpVnbtj3aTBsll1cLuxJ50y9fTw1yhAE8l
UeRz1RHrgxkAeHXU4yAR+tFOO/fMLCLYUQiEDAnWoVnA60dlAMFmzANOuV+rWqC0xilpJFCnxU3E
kA0WK2CcoF+MipFwGGuDUfCKlnCjeLo1lHqXZjJtnWWbPplQoRAKPBeUZ8RiRk1B0qHpWF5aOydi
gwNSRclmNL5CVvMYy+74TW+BvN7/zaGI8XE3R8y7l5MOyG4Gtnz7VzVqQQzkcPtYQXyqKZogKcO8
4EckjNdvgy13WRsWttKiajvpMQwXDO9SwzrGtAlRkH8c4kT2ENhKD4mGLBz0nWDTENNDTImPkDKB
LafNUbHEnILTz15hZsFkAaZTjbvl/9+0xm2qZQc4XzA7snf5sp5P33X1G4Q8se55V2Qcv0GxWfTc
2Aq/ya1CCdhcDn6hVlrAMSOyj0dnOlVUb+7ysdl3jsMlHezPZeXl/GiQp3eBzwBdinB+tCTLUcfC
DwEiy4+6YOgPzP6hdGFqhjHxSguiOtgkSISMsgi5+c0XDDE4KwEtEueN9MlFm9mqsQf0q5PuU+On
C21MU/Ia2Ir10IoCzQEGuUxThCkzZTSUsmqWPMM89VZ5SHoMGUzfr/vvZ7gh9nHpAi+ohqV4LDiw
nVVUcxjSKH1AiB0j57WwIRVndhUEBPpMf4kMI2RdHvmRw7+PVfmlbe2HmkSur+XGS9QRQxKdNkMj
2kwgsECbHVALIQQv6uqa3oAOMW3zXWREj+gcHjpI2aOwAE1U+kD6fGeO+S6WQYM3c/WFzIiAiGSB
wwlepac5H1A+gOkKNJPjnjbke4YJ2Lx7nLUu0OLklwMQJnNfBvBzDdV7x3AL8UY/tmaKRE1fQBTX
v9ByosQTh+8CwWUMASMVFD7QZLd13U0I1nRkp3R4yI1pn5mGF0XjbVkMYZTKWCm3/HttUcibqsHN
pgl0bH7F5tozkK61avZOzc43lVISP7e8fG1LSJo0pZtHncNWimza5dSzq9eKS56AW5fR2shyH65y
icZUklZzYWRCfGSs9mi8V9xThIe8jMZ66zW0NiU4UJl1fQKWEPBsdrrfAqyLEW36NUrjQMc7D6q/
YNGVxORtk+jKQrZ40fJZ/n21OsYrmg4WVqdGNSwBlZzqx8kFi7rl3kZor5v5XarMEnj750EqBI6l
pQdJ3iV3F8tSWdRbip4hPpE9fSP+5OEZey4vhofCnrKb/OjonseA+F2QX6pg9qJnyE6S43iiz9GX
+ieRfOOtnAbD7kinLB0YLZF9GgSx5pRoCMqoF4Ec0bmlsTRn23RWcJ4tjQtokojz5GWRzyZUaxCS
H8ijFpaneDe4wejrobkH9D6ouAeBzevHf8t3l48KJgX0u9DH+Ph1ywq1g7LtkGBY9lTd59PA8yBF
1DQDqL1zn8Wd+di2pS0j/NtaLPSDMb4COV0UpYQo3GDoj3fqgCmo6S41wq6AkocsS9yKNI6BOxQY
XWJBme3j4iC7zgtq8hST0d+U+TZOXqj7Ysng1JsrAek5Phkal/g/H63M9jhluE5xQBz61PfDK2sS
z+Hz7vqX2kxJFnTgolYJZJBY6OncKIrVcUIS6l7MZGelN7wIp2bf9PequSu1nYGHknXWZFwUm+tb
2RXidTJiBpEn8xJDUZ9N2dGoH0vpuPPWPbReneCILKZznHPsYmKTym8M+9di9OBSUvh6VdghrXot
qIvi6/Vt3bYLkDig1cBWi+HN5EVttB1WN9Pcp7lzM9hWMM3KXQTZoUJTQsv6fd3iVihBBPnbIhEe
E1GX08EoVISSMgZh7a3by4j+NlOctQnBJfHCI7UVw4TjROA2wMnaJfF9zN8qyy/0gw5pJajLXV/W
1j0BCm8gsMgy3iJuZGRWZjszE24ylDvHfOdFCTI+HhhDd0tBiteR/Kzyfz07imtiZVXcTIL7PR0G
WHXGu7m6Y/29nrw2yn1LDk3t10TiLVtnYW1O2FjXcPtUMWCOs6cyu0kMAhbV8PpGbnnk2oZw3kpQ
oVqxDhskbTF6jwEJgPzBOdVMwdTt5v9Sn1ubEw4ekLPpVKswZyffMowTF+Oukc5jL39EyDKhgIt7
HG4PiUMRQwZAcFe3SCT8fsoyGmr6EL+DbcH6QefUDd1SK57G0klvwYvbgGawiZW7vFAttEMAJT4n
dZbddKbDZeJKG58T1zkmF8GKC0S5yDHqFC6tOryvF4L0CEox0GlxpLNnW6cRI7hExZMa6YMrzqM0
IDHFHDAKhZzX5llxgIWKc/MmG0HDjQbffhp0HiCHu6A1NIFOqJz96x61tcyFs2+B1iDIiSXYxrbb
Ks/wmI2cJ4fcl85B4xIT2obX/sUL+LcN4WQYQzUXLmrmfkcZaPPnHelKD7MigR01u44qZ72zQRRo
eVSDmqbh+mk+eGqheWB1P0xFFoyGDimbr/a/Jx0DZnG9euE8OTZkmNulcNrEO9d45T3O0CmWdbg2
ojqc2wGREiQvF+Xbj1mANWQtygh4VerN77R5TpqX699w6++DixCTkmjpQ0xC2F+rxBvesvH3oQMI
MZLCx4V/3cKmnxqAXiJTQqL7KSWL5zrqTFBIgPnpxu0OY7tzSj+z30mi+uDcHTlKLpK5h636AOpN
f2wubrV6XTQJQMqDC+EA48nVvGlvQp+OvJd793ZGz/m1PbvQ/76+zq3TsECrXQsjdthN4UtllpF3
pFyea8o5s0B5FXtSbc2NyxAzfH9sLJnpelmaGmF+aFlWHYCnAXQYc36J6IsKHWbd62Up6ObpQ/8D
Qs8AIULdVQjiGH60tXbE86T3h0B9Gak3eGiDQCYbjcezc6eig6/cdOAflQGuNndzEdpEtWx5IQp5
fNtO8UIaj/qBdiLJqRq/OlTyFtxq6lrGyobgJFApI30R42Gk7m2PHuKd/h6d+9DdJ571GAeapEK0
vSRrqZ/jcrCJ8GzIa0KTZMaSHA23wg+eX6ZOYgLA9I0bcXlPA+uEl8MnmE4HLYsppQoYOBVavwCM
aH6HqNfwSpy8OvRVpH/N2sI9RpQpt3bBuhPLtXzHoCJxiEo1ASFH072TMVK/1ayMDqoWzyFTzBjV
B6s09uUQR+EY6/1JteYB0md2Mb+nU0d8Kx4zuMdI1MpTaqeBDATrLx3N4CMt+ARo2+uXdrKVu6aO
xs5TMbW8B840/qYzLbtYeV89RFU7ngmj3X2mND2qUknlAsmQu2MI1sU4iFX9O+ZKe7YroEKuA36L
0eq+pxS3wkBvTbsx24CalM2Y2QAKxCsSu3W8uZza185KyR4bxx9xpcRHzay1nRvhLYA5MoccoCxe
VmhN1c2ZGsbyyyJ2HMBEGOh1XxTeRBIWFG7Jw9oym1AtuJvv+7juD2gV8KMV5TT2McFovMTZ7Jy4
1Y4AKo+FQXcRycAOQ3KVnPVKjQ4xd0fmVa3aQrIWmxjyPDMCs5mV91GzcuUw9ODu721zcENmDXSf
z671Je8SYA5UVXlmuOKA6XQiEFxyslO0xOghM0OMzKOdPZHAyGIy7DD/rr0ZMySRx3i0brK81771
WaP/IiVV77mdsV3ZaBRvykjPs0ApyuwtTy0OCSW3zH4WkTmemKHkr0wbhmNZaLPf8Cm/4L/eXxLH
AcA8s41LpEwaGrBGcnRGnV10atZBU8608mq0hd7cWrceeBG7zHP7xoAsKXEyHkZ5HGf7vkr0Y6m3
3UPKjDoERssFctUwppPCC/7VHhJ1ZysNmkqOUsZ7jil4QGmomd2Dmri9zaKaQZrWXdIcd4yf4jQv
HstitsqAVUl17Mu6fo+JlaDJrjX8GxmY0niZNs3mSU+y7gtLbSVkc1adol41nou+MqIj4Sk99Kk+
P2gcs155Opm+Ein2g2nX0bHTWhOte4Ie/q7u60jzrALNE5+wdBr2WduOD1k1TBBfy0CYwU0lP1iR
0h8i8C5qnj3W5Xew1ibPBvYl8eqkUZ5izWyLoLCH7LlkZHzS40776laYwYgzV+08VrEC03tD/c3M
UHn09MLqHC9Jk/qt5Jn7ELkx2MKKyjD2vULyG4ePAGj0wxhmZcuf9XrSGy9WmvL3OPBxpwHx8Kxb
NMdUoIOmspfr5VjtMIqePBlpxM45NcHXGuP9+qxPuhKWUW8knlqqWeEl0chfjSbmxyjLG9cruGXd
8EqPbmOjwwEuVXPEKZrIMcmr4YbzVH2fSgMacWmNWR3ddKI8mIYSM7cNCl+eBi871hFVEDqsJp32
FBovJ9Io6f3E5h7U6hjxP9YY9A4Ls0Nd3Zwh5tR25nhWkHv91DXCXyrMBxxzJ3MBaEOz4K5AGaOI
pzoJqqZsvsVOlNwiGoI1tcmn73au1+FMDAVPyGJMMBkLPjtvBt/vDR0oXnfuBIh/TVj+NCJchypr
9QH6lSQ+lm5Vh47hpBdSlexRiabkYCWGieOQVjhIVtLtYqMYb7JpHsJyttJ3MBYrHpmSfpdPqX3g
qj2MnhWbQ9A0E+SvFA1TwaHdoy1NJtu5G0jNd5QVZFcOqcn3mChpXN/JiQn2fkNrXY+XkAcP9KQF
NWpdNICvmBUmCLyBGMWut2ln+HZspztLS7NnhxkopRbtqMwIYWYzgReHzJWP4Yb0d2IVGDccy7p7
rUs32k1GU2GWMuoOQ5Kl4USy9h1jg90Bo08QSlD6btfYTRUYy6YnhTK/Ea1Xf3OSOp5tp+UDYGL2
Oe7c9sZ2nPmowRFf+lwBIu16qrVRgLOAyzBcjGgsCD8xOTDVNppa3KS5u6sxmdBg7LgOnEKRvD62
bmwToG88sxwwwor0HlxneFumyFyN6KQrv8Dy72SSMrjMxJKfrzI61ZxqxkeY6J0nd6Be3wTqJOk6
ymws/76yUabNgAFhZKZO+btOd2l5N1aP/+WL/NmpT4kpuMkq6D/g3kVUM9+c8muUg49KVt7deq6s
v4jw5ammJ7Flwk7Rn0zjhQ3/vhADz/qzDiElhBoXdyOM5/t1vquTzG/NV815vb5Xss8h5IEs1Y0h
q7CGrj2x/q1xn9Lo4boJyTb99SRbfXE3KjDd08CETr4kWQ2vkgxebK5hGf1CfQPPYLGnMKl9Oqk5
Hga5dqLjTgELtRrJHnHL60Ks7ixUVH8bET7GYGTcVjsYsR7yb/VtfDsfFN8K+pAPXu9X39TD9V3b
fDWuDQpfJs0AWdWXVXFfw912Px/uhxtAr+6N/YsbqGfZI2crWTcRFDHBAo0KjCh+PJiqA/V2t0Mc
m3LgPfi9ozz05iV27oBOvr40fStkrt8FQrXCINnY8BTvAtMDhDVsvnTHO76LHciesnsrsP0k8/iX
7oTxiH31u/BxRbwQzTuAuF1aEFhqCuJ3Xf8WYdkJVabUcCJwxRmPMwV/5Oxp9rvuvqlADWLpIApK
p5AM4fU92DoUgCi7QL6jO/TpMdv00FfTFsSg0u7rMfeyppHs8ubzfGVBCOZxX+mxu8AF3X76Wmk/
MyDdXDXyLAMdL/rDzbJ70slmIzfrK2BpR8EaiAhQwwkxsWWt0Wrsr0+rg1bRA/1TcXAg4OzHd/T7
9T2UGhPOZN3arB8VGEsd1Nbo0RzCHoffMUOagM7iLSI/Wf1bYnRxTtFh1isUzmXZMBT/cxiFUoFx
aH7mJ5SVffJDDdhu3BcvEnPLGj6bw2PDNG2g+cTaA1FrUPtj3svXH5ozKASP30Hrf+k8O/eor99H
YXtEE8K5je9k5LxbDgRc1j+Whd11mzmJo8VFmyysjtnv+Kz+aF7Z3pZkBJ+pcFC8XBsSdrRwUxo1
CQwR03OfytcQlMseOCQhHm39zC/mY/Idz71bTH9at82LIzknm1UKdFgcFBwJmt4i036LR51OKnzQ
S/nY3Tn3pPKcfY00y3f92Gdfy/vpBo9qN8jf/su3XVkW4qDpJqWbLK7UfXFM7w5psba3AsP2yh8O
VNzDxqNBe0O/sz3oBLSjxPqmI6+sC5GPYsinQOLM/PoVc8zx4U6zveyVB9VJ2dNQNoeydb0sY+8E
Uz4gmBY1kWmbZLq1IInL6JZSj1thV+15e4lkraWtbGBtSIh7w9RM0DBBG0ZpnvvmixEfe1XiMlvB
e21i+QmrjIbVcFe6hNbZPo4gXYg14z+kNGizo5+EOU9ISQtHonRRtdMXnKLLb/iEIaWda0pKxFuX
8KplIALktTYHI+yAlgEkjs7cyU4dTQOtpL7BZOKvW99+nVoIn6TGMzQpkiW1UPckOcSN4xHrYU73
pRtInHppLIvhElgaTKwSPJE+zcayLDetIYep6IHd2doO989wAguIvjN+yoZjtzxtZUtMbHWtiuqC
wdagBQ65nUk48P+SO9sGqvhoIJjgN/joac1o6ZkWAUzXVZBCKL1ONkq56QV/DJhCoz4rutJykqWl
M7wUPLSSmzLaW4Ykmd3cKUCYoTdFNPyvcGBslRY1KD3wdrX3PA6VOvWYrDu3tRLQr2AeFCgH9xN6
qaxmJ4k5oCNJAuZWYImsycvKncZ2EhfbiptrQ4I3qwprSN4thtquOqMgnJ4KFCR3dte293aDqbNm
6DFcaGHYUNXawJrNMLOo4fcE7BjXf8zWyUIzDq8eIFBBLCB0zLLOmMtZxyPBTkNVxyBW8hirNx0m
70ZN0qHYCnprU8JlVVR6jWQBppahHWo88EQGZdq2YAFMj0TH0sRUx8iy3GZLm6Vr91V5awySw7Tp
IWhQ//33xYSmcB2tGfH36+In61kQF6h0uvbOoJUkDG0NzKFPhbQeKBGAVMSJLjgiIBsNTDmDFWBw
B9moEppx7lWoN4NADlhrcH7HdBen5RlDSbcT6vZzCy0hPCdBu4iypepR7h567baPXBStJXuxBA4x
Tq5/oODE3VD2c7/sRa+8OdZ9Yp3yZJeUUBs91dXBkAEsN7d+tR9CAEC/AMkORXcrBd4DJCKeVU0g
YjjEKO5ePxFboWa9sOWXrO7mwmWmkk1YGMPEgvHSKbeqKokAm34KIhYb6Tjaq6KfcqUAWYIKPCHT
wTKjoecuBTdt79cfE4KrTlZJ0MDAfvWY/vCT3O9vizDegV89sO76oxIUv+lz/+RIcoLNooO1Wppw
3wyznSjV8p0wwUZvu3td8dB48X6qZz1QMChc+anke21GsD8WXeECokXmlkBnAvFHVT9rn1s7LLIv
WXtWctl02WYHebU6EcUY8ahLExC9+NlxPhs3RoD6+q3rVzt6bH+oP3TPPk8HE+n/4yzphUpcxhWC
Z+RaDa91uExCqwNI2c8Wyf7DHbtenJDOt4Y+jSzCRrpWvy8Njs5DAfqlTOL8su8lBI56SBuiRdjD
CbzNKobnisGr04AMT5xlwX85y/+cApEtZ6pUfQIlHZKTjgRW+ZJbEIhxJPv2F8r6cyj8Y0WIGJi8
Ja2Kfg8k3twzeRgDN4wwTs3fu5sozE7D4+TJ3GE7+v4xuWzyKkhFqkZtqEemfswOKuZrmvYy8Utt
ofBmBYW2d43w+k5uGwSqHokR5KbFkKX1IOYysx4vFlDqApt0Tu/nk+HTt+tmtvC7SI1UvKOJDsU1
ESFUsSldGI6Qj9AzzU/ReJdhekzX3ix+6AHTIB4U44GUAzu5Jgkkm4F/ge+j8QquLDHHLMY5RXMS
ppP2VPSJr6LLm7C9ZIGb7r+yIjjLwOzUTBYr7Q4YqyfTm0N6qt6KahdbfnMzHesn9qIsytay97ps
fYLPDKSYFGu5dVxnz+x9k7cYGf0vYWq1OuHaqQs6m7MJG2MeAy2P4N9LjvRmIFxZEC6YmFcVVRRY
wGf0IqX0B9nQ11/T45/OMxAn4BOxUckWpyryyNXnohuBpPH5nj5mgRnW/nywXkES4/rDxfpCwwSX
mhO255fJaw+S6sDW9C8OwZ8fIPjIaFIH6Fb8gDG4RIH7g940x1/p2TqyW8NTAqvwTjLC6s3zvTIp
OEcJ/XWrzDEFUDjsmSEH8vKct+c5KS3fNia0JbPpETCFb5hGOEqOxLKca/stOI2h07Gzati2LsmA
YerAvWOhtacPxZt5sRNf2UPEWNvR0Jb40ma0sTUbNRJUlCBCKjhTnXLoZy1fmprxQ+4YmPV/5m2N
lnV1HlrbL0b1oRm/z90rZlghyiTjPdxaOeZ38KbVCOhrPrVklZzrjYaV5yAAZaFqT+qBDIoJJecK
3BROqb1c3+utGAC/ggwj5p0RzJd/X90bI+ValwxYsJt4WloB7nE3xzKtva0QtzYiuC9sj7QiMJIY
P6gN3MYhQ07UN89t/3p9OZv7t1qO4LXjWE/x0OMlXYFsqOdAdAAspQMLYnTv1y3JNk7wUaRDVga8
BZ6W7rc4Bl/Ik23vrpvYGqDG+xg9D4ybusuQzMePQwCkaJXl2Nd2MJ8hUhvkZ+WXeeLP/U2yv25s
+VvimQMGF/1BoA6Q9Qm2dL2uW8ox0VFE32wapjYwbRVQTqrH3W+GEtbx9+sGtzfwH4PiDIKT9Zhk
bGFQL42dNQLuaXVhDmDVdTPbR/rPwkQIcDqC3GaqFzunZvCfWxboPxvHH4DphICdxoImvG5x2wf/
LEzIzKvS1Bq9WHwwDa1iR0hQZE8GkYSqrWtv9b3E5qpZ6GXe17BiNF9ylPMrycNN9veXf18FBki/
zGOcqyjOjND6jD3OZOnVpsctaR2QtyCUEguFA2szSK1oSHzsp6abfDa+NioBJAporiOd0C6lEl/Y
jEMYbMMAt4ORCrG2FXelDfQDLLramUYYjWdhEXOP9+A+pxIv2Ny/lS3BC3QnU0yzwf4lYNpR0OI3
Xq+72ebLehl1/3s1wvOscKaCNCMs1Bi9YqeqeSrjx4ZAsG/fA+aGKgI7aXHIAczTMMAkpY9eVvAp
YqCHCIblv9SthKsj4rml9RE8UEk0ziCTNkwvhCqAzTXMKYOyiwq0wMf6MbOt/A5cS2npL0jKiwY2
k8YD4kx28jZDCobTMZcNNnhTzNNsPeZ1Gxn4RcMTgxQmP3WuJCbLTCyHf3UsjNydapoRpILMvk37
wosKdls0Mj77zbOxWolwj+FyWXRtYKYdsu7GtHmJ1FY7sZFaQWuyk+NmiUdYfEPqUlbv2sw2Aan7
ZxuFq403lTbpNrbxERLa5p2+i95brysO/yPtynbk1pHlFwmQREmUXrXU2vvmdr8IbXta+77r62/Q
wIyrWEQR9gUOcB4MdFaKZDKZGRmhHskjtO8C/QnBcyd7wQoP54lV7gKa+iExx5q5DF5QVd+02XMV
b6sYU0aSdFp4NP9Y+l1qPVnDNO1GO2phKe5NtwUtZ69LDr9kl/CBhpKK0raCBYiAuTo09ICWNgoJ
tk7mBhdhnFmrgf3FMo3aG7Vh4/l6gBEuiE10JIcgazX51LBM03I2G7TzEpTnoY9cgKMtv1XCB4we
XbckHFXA8wzvbMQzjDVzrmS5luaETcuDac8NyXEcv/LQrdI7pc29vgomsqPF9yW8rc0HDEJJrIsc
RaODzS2ggGLxqU9pZPGaVOhDTI/OxthWT+sOCjbGvg9uFp8CUeTetB70KBUJTEFsFxAB21ABbuEJ
YkNLKVMlBIwNV+FnG2Nodv7ASMD9bL6QrJMELlFEARMPGCswdG2gi3AeuKoK9Q2bjWfohurN67FI
f8zEds3Ki8vjmPmdTKNOaNCA5Azkny38bc6gUiNFqVEeBZSmOi7d985GGXS+i+3JW8PoZS0WPwIv
wvW1FB08ps+mYjdhVInvclPUa2ipYT4+MzDEk+318biMssRFaATEn4BZYTjzgsHYsecBTSXU2lqj
23Thum9iddtFVnDdF2H6DwwJdMPZfDBkGs6XrJ30zMooewwm+e3S3q8LCvdtdwfZgQDDWJu4iR+g
WvS0pEwi7PO6dVF0AXWTjTewhaaExS2f5ayl1Tjs7TGXrjLfjNWv6waEX9FmFQacdyZMdO5dphvN
rBKkDzRctwzzWivqJgJk77oZdiHzWQqUxv5nhruwVZLboGFAlqRTkG/oGCMrNkP6DJHc/58ddthP
LhWt0qZxwPSOFyKHTYC/ywDq1MDOIsM6Cs/ViUPc7ZzYoQXNA3y3SoccnPMJcJGRP/fG/UD9skp2
nf0PyBGkeLgGoDgHvS3uYq6nwVHbBuExyg7L+q5aO639B1yyo6kAu4O2xNT5+1IhKSrVCmqgTpp6
dAYFIe5mWQtMtKNPjXCXDMjxUyMuYQQyAw+qNTw65dP1PSCzQM73ACFlAdUKRJ/GHF1tvjdzyVII
H7NAbYDr22A8Wzx6I1OXJJpanMrO/qZWIEE4LvqzMrym8aNWevGtcosq+Cp7Q4vO0IlV/qUWI9fO
ITiICxICAyCj6lvq1rZfylhL2dblz+qpHS7gQWF6AsU/7GiNVW4TfXkc52/t6jxY688CRCUuzX5c
XzFREDq1yO+JMgM1doXDlJmY1u0KjwxPWRNcNyL7fNy2KPROj9oQbo3Ods1id7XcBiqDseTFLjPD
dudJBIJYykRmCjM1Xpz5vLiF9aOfdrUqA66zBuq1ZeIit7FoOdUBR/BM1PSj5XMNsWC3Yf3UzoMb
ZbWnmzoyuX8Ac6DdRDRoY4Pn9UIi2kkjjCqx6zAf1UNf0rtRJrwkOl6sowXxE9x6CHdcEA/Napox
NQkTtLlrWFmgXt0kHtwiJRgfb1AOO1BS+pP5Pkfvev0PJHbAkli2hRFrcO/w/HnWOGhFouMSUdEt
n6ptivkG9cNMttc3pGDXn5nh7kR0OCIjozDT9xjd6+f73mi++lKVXImC43xmhvua/bA2Y8JIYvIu
vTVAlEcx7fo4U+cWEhoupjgkV73gZqR49wM/AUqhSxRFqilqk3a46lOreTP0KoiHrzgEq9j0jC2F
SbAfTiITjRf6eGKTu40VQ5nMptdZyPLb9bnNHl2X1Imb9hKwlHDN8E5AXgved/CBnJ/uumuLKGGG
pqXaDna8Gdfi0KyR5E0iM8P5Q+Y2opMKM3O/bayHtNvk8e767mO/lAsfENFlOgso/cERLhz2YVOX
GUYevXHCFEoSOC2qVhitLtxe1lwVesNksg2UtG20OM4/mqMSHClmao4nf7B2ZB68XFYvERsxbfw1
A0kkPyzUQTKRjqaNqhP4JcDNuIBqwowkN79on2kq0LtIxfHZeM6VKJp1JRoUINpTbRvG6GykBojn
jcV3RgejyjMKp0klWSmRZxq4EWy8pBCT+CdcOll4GNcRSPd7W/Wctmh86ozTJiGrxD3B3QVO2j+W
uIi0rtTCOCncix0D1EvGTTk6+6iMfdw0++vbT+QUSPIAB2B9lYuHMIgsw9zJUASuZyuYIMvUplAi
bh3JbSza5ZBXhE/AMOIVx+3yhg5QbU5QAnKy0k2WrYGvaB8t6i7p5rpDom93aom792OlWEFdBYdK
ZQPeRteiP0YnGMnzdTOC5BYS238cYt/1JL3QFF2N8K8wY673dHK2VVVLArjYE4pnO46SeTGZkhc5
RUsUFa2i/FrAfeV8o0Mwmf+yAcDU+18rXIhLMo00MasSD/VDNewXEE7O2+vfSjSPBv1GuGCAtwmL
z32seh6LTGW0XgVG+fJf9U3ytBxeFC8/zjtz0x6TPT2gn3sPcv47oJePj4xqRDYNItrppz+CO1RJ
UTjDxH5Ev9zN5psyJB4EF697KrPBXUvtPLW4cWHDNjZG9D5pYMmWAfpEsQ8NeSbCDMEo0KSd77w5
1zNwSeNOAvPFj7qIb0ZSHDOSbvI898zGdm0tlmkli3IJNijBqnNgIOIzMRNDWVMfwa9krMFFc5fi
2miKyu3ayLPqAOwdk6x2JYoYpya55RprPY9qFRGjKegdEHGePhU/x1oLCsfejLSQBHeZh9zKGS2Q
0aGFr7pUdeX1xvwZ1kq3z8fuvRrV76oTVUGYOHcF8Mju9U0jal1hQgBS8yrjcMH/zlc0HeO0qaH+
7gFCtiFJsge3tqeNZTDSfofLBtXI1Aex0tM4kg3wo4EdfapK9JDHklhwGXFA/QIqPKghQiDpYipm
ysHjkMwoMueDA4qBfVJ/pPa7RTfXHRbv4D+7iQs5CuaJ57yGvyvV5q1ao14Iis/RL6jyOVfhd7XS
bmNT1lG5dA5dGkwVMegaqFx4TatoLfSlVtgVNB3xWiNz5q6J14Zf150T1SlhBwqyFhthAh7wfDUN
sH7MYNpCsNOtWzWzvCW3fEd3to2SHovse28XexOkHWa07CJz+HndvPDYsPohCtegyCPk3Lo1jmML
iie8maqffVbgpCQbPRqRSXxiEE6yc4Wf9MQYd9cSU01CUG2jFgY2+dp6y9Zs73TRxlT+5TGDP/c/
t7iPaoK2IrVauLXEYB9S7SMtKdJxuhvm6j7tVb+Ne9depbMoMg/Zv59c8yV+EojhYTdO6x2ohL3U
HFwTNBQgoL6dl8UDPv0hwvSgDkHWcOifi9q6p8nUu0qfb5tscDXIJvzDEv8JFzwGFNQzeTsN7Pig
YZDHGyfyLcMH7Zq7/LhuSXhQTyxx3k+0BatiDO+N+cMgbpHvcjS/ABIJ2azoKNm6wsvzxBoXgiHV
CdUr5lcCRkx1eQ9RntYi2Z6VWeGCTzxlpmLmbCeZGAAJQJPiIgmWLJHwNjlxhf37ybYhvTnEGovo
69C/E6e/iQfLH8M3zDUGhpUESfxZYjjm+mpJPLO45x002KwQ05Ks5g5l3liHBkOyrZVekuOIMl8C
tVwH+ht4r/Igf5p3telkeOBF1NxMqbUDp9L2Xzz5Y0I//3wY7EnmSEFc6cbokNIYaP74LVxXiRnh
4T7xhIuVFYHWYL/AE2OJ9m1X32rjk1bawPhYkv0gaukCLWuAJBSThgCVcWtjOH2nkNhB8gl69Xl2
V/MpB+s5eaPG+7xuhvDenNzSANXFEHSyiV2pde57xkjLO6OFozoKaZXxaMWH2IYE9xFyNfnwA6RB
OAVQCBx1QASn4PpiCoPIievcV+7o1AwtKwhUCXimU2+1tlEy+FHxWjquIWPxEXEWnH1p7k6KoriO
CzxpvXi9M8egBubfHLdr0iJ9eyLKU677cyrBHgg3EsNCswNBLng7FSefVKeCzTqM92U7QsisC0pb
2Q5w8frXFN7vjJYZHFQGSrPcRhoXs1hCHaUBMx4BSdQCZTC2OR4yq/GO3PKvE0Iw5yObgVyrCkZP
vue6VJFhKkaFdwWhndtm+a++cUZPj6zEXXXz9bpvwoIz0k9MEIKLQVf5WlhUOXanmjAH4KOx7bL6
pu+ayjf7aN6D1tbaDhb52SdN5872UPmQX4XOcbg+F1Ytkze7/M5IhRlNP5Io9Jr5YDpVLRmAKMw9
w54Cfc7BT5D5cWe4OfkezYYkpl6G7nNr3AFdR31M0xbW+hX85Loe5PShmf+6mMmMgHUfkABWFWY/
4uRS0uNsjqiTYHS1mH5OszU/2HR8rdK+khR7BN5gs6BTbxEMqph8/9I0lHhGGpx7jvLRgXRsSAJL
RhFwecMSBqMAEbIKaIPNlxm1YZ5yzJrhmFs/8nC/5pDS2bcUNCXZsaq+zW/Xt6bIJSbMzqokqGvy
9Mtqr6IMFy0QGV0Cxd6Z9vP69ygpwqBF/zXB47BqfTJVWsNE29zm0ffGCpRy87deQLUbw0MIHThi
F3o9etGTGQl77kHx/mAM0Lpo6G0urVAIYjB61+xTMfwQZtK59KdPoxGqHCPaAMmTXX7W42MFqaNl
9IC8jMugUxTW8rvu22UMhk0UtzGvQEAfzwMoFChlJ1UIm2nhad1zYrcQWNpXU/j/tMN+x8kpovqQ
RiAERf5IvX54XsoNXe9b49v/zxsWnk6s1OkEuUMb3pjg+IltDNxrz4YKbMvLdTuCfY2vhpjLGH+h
FsJdzk0SQwKzZ97kz9P4WKr3jUxXURBJz0xwF3Js1qvjMBMz/RHRvdb6UQVA0tcq6+NdJqY4PNCl
B9IJDAU4LOffrAdRpLKw4Y25foxa50m1B0nXSWjBxtMalXLcTjw0jmhpHCYhWmpD6/XpN4P8dR4B
D9BbgKImihRonpx7MMT10s2/22f0tSMbElZuFt6XGOe+vuqis3Jqh3sD6XMJuOuE4rVV+FGeuxEF
kS3auYbEH9H3QvMY7VtUfkEGziUrQ4/XSG2httw693r1n3zSJffm78rxefcMVQEUJsFmAGYh4HLO
v5il0FqdR7zm6hvMRO0/9MilfhOEH912CQpXdd9u9QPZmAEmTlf3W4Fph/EQ+agVuKiGAKf9GQYR
kCLQq9pe/8YC2iP8NCwiUy1jHRbuum0xH1kuJZ5jg1m73fyiDqEbg1UKYyxuW906zpfBNL/JsMnS
R3Xsduievgw68VWtBcFyhfDVyB6/grOI2h7kZXDVgCaEP+7tkIcdGDbxRLTyY7gOxzbRtqQxNwuO
5bLKoBEic5ChxalEgwE7mvsEVQW9gIlin7XdWn9faAju0GK1qe5VeQ4J+3TRDJClDY25K5UCU6uG
MVJ3nel0iKAvGzjDmtsuiEaqEuqeNiNZTsfuNURt+MGEQr3pX18zQTTEFQypdMA0UV7n24rgrl17
oky5l6y7xfimpjetDBQlNIHwYakgwwBgkjvi8ahr7Upxy4/zM5p5S3aDfPq6F6LrF4NSf2xwx3sx
QbQNTnXkX+37+mFgdYHWNf+jJx/D+JhHrWsOhcSm2C2C0OtgZorwm72p+8GoUJjyzHYfRV8JhLLJ
53W3Lt+R2LSQAv2vCe7iDTXVLrDooOkMg0nZZV+d6afl3eoEevcPCeypKW6RnCXKY2OAKQei1JG2
m5IPdPmuuyM4G2fucIuUDcvUaSpsNMniJrlr0LfFLlxHOxJZlBSE+zNTXDqm0aYNtRqmpuqnphzy
7quevSna/rVDSPWhDYJGH0CL/PMiXMcQHV7ElgWtCzfMVF9Z54OdVDez0v8qExnhmWibwyDivm7g
igEU6jz2LzSmc2SzqobSQp62U/2JDDdggvDpuvht46DSX4ALadpiukEW2tgf5y8eJtZlQBGFCWpw
xjEM3ynDinf4DHm1dlJ3iupsqIqZHtPcKAN5XZMJ73MM9ugvYx399Rw5MXGrauwXAMvL9+NK5BAr
5rCRHkY/pth29U5WsRLsGTx7f0MCoEeCWHX+cfMxmhsyhuhkhoER7xvtOINwuny/vmeEa3hqhnv4
gkpDURUQgHvqW60H0Sv5AQpxH40TI4KQx3Vjghh15hKXK8xlrEGaBLZGum9ncCw1944dXLchKLWx
cgEj4cONh/YL+xEniXvXrsnadgCJlOa8yTDV6UaRo3m015Zt72QQIISWnJ9XUFuc036+A+AczQRt
Mg9dMTyO/brIfhH7hNxOxe0LTgpU+UyI8nK/aE0nqCNAMslbQAeN1hBkHDQ3HMYjbSwv1Nsddeo7
apPtYoa3MY0e40aCZxaEOvT80a42Qd9tYuDi/JuQJJwMjCLgZat/AdPgFvZdqCoPgzMBNTFL7nBB
/w0rYEKbldUcdRwRztrYAWDH6o21FkKUu4D8C4jig7ipmu9jYqUbvHju+2ild9AUvE1thUIZOJMc
0N/rzH11UEtDFYpoiE9Ai5//itC043kMQSo919bUg6aqIKoXWYXxojjg/+uzoYWY6JyV8RFochyy
JM0AmNJAdLanNG1fZpKBKrdXqPFpjxHxIRm2DkjRi+ygNksZB9mKv+R2vdW9VE6i+XVYM7b8sl+C
aLWKV93qcQv3lfai9oby1ZRds3VSRX8zw7DZ5f1S+GlsrDdxYhRAQ4Rh7Ebg1X8YonaWQabZHjv/
GgYOBYvUGkpCUKc4/xpqQtVx0RIcPX31FbzJ5/kjXGUDrTIr7DlycvZCpyzMOoeVhBzj9HmAVGsm
U/u6jIvwBNcOJpRsVCgNbl3rtqjC1YGNxnTLFSQXKEECGRuj3XI9klwemnNDfH7glH2oURiadcw2
Kj+j5tYhwdq6jYwq+bKUBjI4lOkI1TXUhPhHgQIJZWelCFloh5nl/Zj4PX0eqzsclazyaSEpQwry
OChPgSgHLxDUzHnp5GxmyqVjmXu2DlIJnT6U5s8esJJMayFqRDazbLRGGBFQiCTsFcLQotyapaNl
TANFWXlYAsd+JJFfDt9K+hKPn4PzmKBZhvumiySP7MvdiHiHnUKBtARfDv/4mXJ9MSFdjawrhg6W
xqTes3urNSSfU+wdtKCBBQIgDXN757s+BWq5nViNvgonjNn86BaAiY+r40YzYEiBTg8jqGxqmeTf
5a6Bew7BShIHUA5+DsY2ehpaBYq8Vv+6Ds9zfYhSMO25mfKqtjtNVtwR9AYwdYmRSKadqzMM4bmb
QzXUBQYHUJDvX8FcNhNPzfwwCfrMpek7yb0IVq07u95eP4eCGsaZXe4cpjoofCcbftpdv03ovJsW
2QTd5VGHaygq4WMCM3LRUW37qddzKPIwtqq62zfTbmkKNipVWes/bMpTU1y+lVURgP54l3t21OMJ
YO1sM3fVIt9c/2gyj7h4H6WgmGhjmAnBQlTPD3P27hSVFy6/Ysi8XLcliieAT6Ox4SCgGHx+wzrt
XTn1uGkxFus8OanjOuZjGz4PKuoosia7LtoPFiKJAxwjhPr4YKI1yti0hCV4GF3pNdepn/UVKxco
zWMXvoE8SjFuh+hzqbzC3hE8U+u7mNZATWzt8agav1qlcYv6OV93peUnpYxwVvTpT38ft1+tpiOZ
GSHxgJZaqrojWK7pI+l+9Ikkxfndxjm/1Am4zjBeycp7CHFc4CGt3WmxiS/R4oYqk22+AJHGVI7c
PntsrMWPNeJmfRnkFSJ7/lETcN96efPTJIdsfittaOPMnmo9zpHk7hRm4ac/jdvmg14TQKzwEZri
COkKfPwAtfQ29YnzkhYbK/XHbFcpfh4VfvkPjRyQUMA8IOIgFuYfZ02DKjFK97m3QvMQHVQ3NLxJ
BgIShd9TIyxPOcl1sq52SnBI4HbRvve9a/ZbWmxI/DKZuyK812VozMu0B2t94hPbdSfmmmYxo2SB
OctMPdtyDXI3g5jAkT07RbsXBUgVKq/IroCuOrczLAq2XIVoS7IRpBL7dn2K8WwxtM9cRn4oiBu4
Ln+PTgHQjybIuSlwn6RFYsBUkj5bKIoVFCTt1X0ENVHiYfj+epQSrNeZNW69plSPcoX1RKF9vTZQ
NQXDVBKDgF93C+MDglDA10oCoyABOTPJrVkKrpnSHGFSb0mg9oM/VbeqbGMIFuzMCBdu1ilNw5Z1
rqOpcJv8gDwYn9WFJODYSDIdXbhiOE+o+KM3AqjF+YoVZWrkxsK+Yf6czPsJBKolASGCb0aBUb4k
qeHF46+u/JVYN+G6o6T1J8NyibqxoZmX7Pto04a5rw0Bhsm9OR+gJbtBRpEZbhXfT87fX4Jog//5
udynQXwcSj3B32+BD3SAlNbaLW1+TIod0F/Xd5eAeRUV5RNbbPudnM/WxljyyrKUsPlRmX6nfEvQ
P3J6N4v36hK0yaYmN44W6NVDDyripfQa/ckx3/Mi3tayK0gUfk9+ja5ygOZOzcNJVfFrHHxmwKui
W3P0zEx1u3EPBT03nN6Hdt6a5kNZ+NP8Dy3aU/wB36yHyhrpZpaahs3D7LyArRCsWoc5llyAwvN1
AnPgvFTWUHG6BGbK7j1pJz+qd2VTSg6xKG6cVm+4uFEDKA1+FlRviL0fl/9Y44tO0Ho+gICssjeJ
upVsJBZguUsdM594DKI/aCO15zK30VnjedJMvJVayFLGbp680irIw8NsrO7sfCMoqfRIcSRu/l6T
C7sgqkDbAsQjmDI438C0UJY2rCxAf9zubfgsAvKD+PGvCig1N9mDwjX6FbvVt/7WPsr4+ATriKkk
zNKAmQOsJzxcJWv7JgSt/O+uj237Rb8d5+D6ZxWsIsbtmOQyBLwdcLqce1cXtJ6bBPrrVpN4vb2x
1G1MXLTNXDPxEYtSGQRHcF+fGvxddz2JB5YOrcB6DrFtjNTN0xpQ9/063KREUgcXfbsTx34/Tk/s
jCooKozCwXtCiTybopg0u53sDMiMcNkcrQezLBG5vRgjkk7oEefbJNM4E9xjIBUBLIpBVrATuLsl
s5S1IBn2H/qZN101eKRJj/2UBBWb6h5TyXcTXGVn5ri7Abxg0FpUsedy/VfWgAtc19xcCRr7YONb
ymbFZda47deaA4BHJazplt+mnxg4cY12N2e+qT9mw9f1vS64plG5QtkDIGG8ZvFUOt/s1Mydpu+j
zDuiKb8dN1A63S6Hdg8p8L3jKa+JZ9xHNxjZvFM+ANIJ6m164yPguF0Q+dd/y+XOOf8p3GdW1dAq
BwoJHto1eGwcemN0y0pyz1+eNRhBMx0FQTTWwU5z7q+5FugEzfBXR0vbGPxGgboSfaLK/rozl0EE
dgiwn2h6oU3Npz/pGlVqncCOpn1lUFWAHnjzTS9TKGE8FnTyYlNywRF2sM6D8rlF7vPhXZ1qYQiL
5P4DujXvXfCc7pPtELz8dNz1PXn6WXRB4nUeuAnrHmLhyU3t5ofqOdqsAQlQ2tvKGiyX5/T8J3Fb
OVenSlsK9rHDoC13o3Po+u8QbpaqrwtaU6eWoNt3vqzA6NRTybbxalgERd4wBMNuH0a3GknTTeJA
l6gu2uqXEVvRU6zZ8dYanOzl+poL2OfOfwW3udRFi6YJbIFQKWzxaghizwn6H7nqPiw++Ej9BMfm
qOxk1L/Cz2xgtsUGD655wTMetk5LChXV57657TCpkOuPNv0+m37TSiKhcFefWGKn6+QGKcxUbUtW
586m2ncAVGgsSGnPgKnv4unbaDwavaS7LzyvJxa5+GQbITg7CCxCLKeaglWnaEfch/U/dKKwdn+6
HjxczJjjcl5YP0KlXmJ5pta54wjuUNVth6/QeFKTl9m5wzjN9T0jXrs/zRZu44aRmkZWyfzTQFEH
/knlwXKC0gnUSfIiE4bXPw7yTXAtakESU8GSYgRmfjutD9ryft0Z8TE8scFd/pqi1HRg4nUdYxGq
ggLF7H7tIOeeANj/OqausuxHGauLwDNLw7YH0B4UTxez12lMotHOEuT26Q3VHnLzvfj7jAPVwxMT
XHBNwDucTgtqVFn50OsP7fjaVN663OuDJIwLSpbnlriYOTdAIqFFiIfoe/ZpeC1kK9zxLfKmTXRD
7txm8gw3/jwg57nvDiR1v77Uj1xS//iNv+XuEhRL0QDEPQlgPd8YX0CtxpjikGBpLhlcY2sf1M8m
d7O3apsfSxBbHuavudvokpeF4DSc2eXiSzOgSElH2LXDh1x9ThvPtj0DAT1ddn+/Vc9McYEF2DWb
1ha+s51/9cq79Z948qoaDPjDrda8aeltFA4S7wSx7Mwkt4lyxTDASA/vUE6atPdV3bbOTSnr9bC/
cm3tuA00Llm3LjYcc7Rfy/gJNfXQeWripzzZhbokpgg9AjUjw+CxGir3AFWHqYuhJI8+DwoFI7py
SedF+Q0ZJKslPOEndozzeyebRp1kPexE671u+mH9MspyFfYn+M+GDY8IwurkJp+wlb0dV3oIuH2o
A82pfhFZpVlsAMSL4JUEAIp/VhIb1QG6YuwfAomBlenPq1lJqEiEJoCEZJ0pALt4kFUWa+YEp1mU
+lXVTxbG166fGtF6M6jlfw1w8T3uNX1eywLIweJRRTNdz+5p/hT3/nUzouU+NcNtqzZtRtxU8CPu
9mv5Rhs3DSU7ShRpTk2wT3mSycRRF8VzBk/s6k1JvjtVYCsowC2Zm8tIWoWrYpnIzwgTpbM4b+zM
mLRORX/NTG6Mvva6opEsi8wC50yGZKWqWFcZuuUEdaBaJo8pXJATF9i/n3yttq9Rw3MAA1Di18R4
IQuI1SfJightYNqJTV2i6Me3BqNwLZtsRgu+mu8VxberG1J8Xd9XgvSVUQH9zwTb3idu5G3UZUYN
E/Vy19vu4PgG8Fz1baPshrrxSyobABTFYnCMY7wfgpUYQuC+G9ANULEkqDrGy6axOl+v8ORafMW6
QXxugGi/7p9wU5+Y4/zrISsHBiyYs9ubSdsl9I0Sf2l3tQxRKV6rP35xl+c02qBHW2FomD+sdNsA
cmtIEn+hL2hisdlJ1inmrjG7cQoMwqAgT+qXqX5N4r0RAYr3nKaSjEtiiHIZeDNMQ1E0CPzqshuL
F2Stee2NwGVZkgEL4Uf74xHlXocRhKh6DYA3z4q/KXnlYnA6cGRMocII7QDXDY4oTNbwO04F2j4F
7wu2OHENjPO1tq8OGGWXZIjCiHNihttpWp+mWhzBjK4+Ksp7o/jXd7LoJcEIMbDETI0Cif35Ua1S
Ky1DBhRo1iJolPhop5lPEn2nxdNRne7msgSWRC8bt3Q6Cdpb0BJBlcAERh1U8miW87j/tCQJtfsV
oehOOxZblHx9VXHRuN2S2Q0DIMlmiUmBRua5SRZJTkITIsUAAkCY1LflPnl6KfdR52rfHK/x6y9U
D7bxnfaofRBP8VvFVX5d/9yiXUOQ9jBOaPYf97V7aAOQtcRhm+37KstdM91NCjBf++tmRCcAOAyW
P6Aya/MUsHE/krWzcQIqbauH/xmX+4XK6s8CiBW+5B8jPOMrhG0GsBDByAB9xirydfs2pN8NunVM
T0M/t3xKnW2XSw636ECcWuUP90LQtGVWu/KY9JVb//2QIdyiOAg426D45OsTrT6u9VrjQPSzYg2e
QdNuSzBd3kBhJ7NA1jyoTiE5haL7kgA5CcZSgNQxXH2+KWeyamiRwGbYQ3DNxXR1OoJXVGmgaNfb
W3PSdb/u6uRW6UPU9pZC2/7DhvnjtMHFZjSQu8xmTjfVZ0H3jf19GDbXTYgjzYkNbuWaaQSr4wob
mrWPO82dWhPgk4e8f1hRIu5Cv1ICVQ+uWxVdOkzYh3Gs4fHE4yrzXLHJkMOogVQqJ0GDQxc6uavk
b3opSayEh5t1CFHhR5VfZafyJLSoBRlGxxnQMmsTf03LIFL6xoUCPfJEUzbZKzziJ8a4i2Gtyjyc
G4yvqPXDYvj99JrZkhUTfjuHaYADz8h4F8/9UaKY5mU+YcGaEqw9ikvtTzysgcHDBGZsSnIq4Rn4
Y83htmBjNT0wMHBoSYzn2P6+tu+Rsz4WpXpUSxu5AqYEDBnI8PIGwvWtYvIb823ArkHB4tzHKtWH
HFlJ5ZXLZjbuJxMcRgCUr6M3Zq463CKWDfaX3bYuKCF8zZS9KC6WkdnHXC6ITpFJQL3y3H6olBit
gy4yeLEOU/LTaB7jSHLnXIJEz2xc1OwXaoam1cJG5xiPug6m4sHwZvUnaP9uALvfkaT86KPlezoo
rj5o+zqTseNcpOfcL+COPugKeiu38QsYyNIBtKHr7uq4P1r97JvIzpdEylHFQuZZmQEmNSYKik8r
GHhocjYpoBmVp9QA/m8Vc2rfhzUKO5AoTf1TDB2Zx0ZVzGKjm/XQuaFJo+iGkR7vaF2BUm7IDfWQ
OvYke3Rf3GD4ZSzjQjGHAVv5wQ9rHqu5Ikbpmam5VVZ7Uyd/nTUyExBoQ6FIhP4crSJbKK58b1qj
faPbnj52kivrItgxE6AVsFAtYvkvd2Wpw9I4K1rQXl0UO72JmP5Dm+iuE4eSEC6yZIDUFtgmjRE3
c5asKs0zcKuUgKRhLHaK/Mo5mNVjJLsqhHbA3gTiDKIBjcDC4Un4tnPb6IDFwLoU6lFTf6pNs+tm
FQO5piJxSXgkkW0j0wC+meEszm3pCqmNmELsik39TK+zubpqvNNy8ONV90r1ag3HwTwU42tsSZ57
oqN4apnLf8dSb5O4zSu8wm5pc6uVe11TPJPc0fhVWyU34mWOiF1iAoOP5wXB8CNPGAMxhahY1Kry
agAIjEp/WsYXZ4RsbVRt6rR3ezLdqipYThX70Gnh9+uXv8hXE8wHOua6gU3+vQonK5oMYByDNEnl
oW/8tpixCxnBjZPaUEhR37FZj30kk9wTe2zj9OnQfkERhNutyrwQ8InD4zkzX2ZdPSiL5s8a07ix
ohtLm9wlcw5qTTwz/FUYUkEYUXSx8K2B1kCbkvIXCgljjY49TkvV3UBNp+/29tR5DTSTUEiyncB2
tg4EpolfpN5sYpZFtuTsnuYDLyDgDAWOV7HOv75bB+yHg4rAMKV7rRjc3sQYqvIVIzZYyi5f9kZ4
O0/e36+0g4+NASRArpHtnZ8nEFlFDZhBKg8Df+lN1kNsbTb7+ha1jed1SO5oGn6OmdNL6sCikOFg
cgC8LsBf4po5N6uRtswTva9AGYMqAJTeqLXcJ/PkqpqMdP0iGUN2gNiEuVY8k0GVxhKJk70c1kar
0gqjtKP50+mGLcYX/b7qXKdv99ARkyRjl8k6M4eGFGQOYBT97nNzoEQYhoxNJyD1eZ4Nw7X1wqvU
LNDsZjt1D6OjeuMQbiJNVlsTfNMzy9xSKpWVNpMCy134MIWp15ctsvVogxERyRUmisIwhcsLnGF4
KfPwOmVZoQBZID70KzkYCcQH6uomViKf1G2QFQYmEuJNZT+tVnxcJ2sLFmPJdxY6y6DdbFCDjWuf
f+ZyTRqM0sDZVfnozdtOwUxS/9SlMqZQQSQEchz0tQyMo4G+7NzOYBchOMTgaakNh/b/SPuuJbl1
YMkvYgS9eQXJtuO99MKQNBoC9AQJuq+/Se3ec7rR3GborMzLKEJFuEKhqjLT7UK4arTdab+Uot0p
+bDHY2J7/UheUn3MWwiti3jTAhaoypkls3IcsL3BZsr2VrljFpQmtzzbmSpY4HZ0ArPtu6XcFN5G
h3g5nr0QIrGce7GW4locO7RxAY9CkdWRkyHC8AaqjPiOhAZ5ujWNF8e6dXnkp/ToZdbm+rAXV/Rf
a3JWpBug/ZjU8P9F2fmt+l43NBgG4H3WXN6SQ4AKNOYXz01AqiXfEwFJ1wsxQV1cbf1KYX7iiadC
q47USJ8Gjz9eH9fiYZlhuzrydQ5arSR7jTqoDCRaJXoBR9A/VKRqNqlQiVndQoopqWYmwah4Yy4Y
xNnLdeMLlxqeof/a1s+3b9r1mspzHbaLGMpwyY1G25XtOp8A6dpC9eCPkhl2LFpez010TVVRN3JL
HxmD0E2Eb6kjokC2vz6SS1prnAoLlzOISCCYAB6gczuWMK3ObIGDakAju2Ux0A6Tmc9C4rEXdNaQ
bQEGu00cG8bRzNaMaFWl8YjAMLZeFVw2+66ELN71r1rYS7OYOf6iLR3eXnJD6KY289HBY6lMG2H7
eARFNy5NpwIUzRlie4cb6dFSoqRaMTyPVpp1VBwQooH0BVyKck3AZqktSqQXfB6HOr/r7TrQJ4jH
N5WfuT/yJmi7tQWY98o1k9JCM7BP9t0Ak447BHX16nHVV4ccQu3pA8ARAD20lCCyGUimq9vM8/w+
0lfauy5RYvMumP9oYBkz0Vp+vgvyEUFaInCYuMHAtItkGHh+auuzM9qjqeZ+lOLCM394zEbuiG9N
wdEhUuxY/sBde5daLYlYSRKbHSPX3lJdIUO1muBdOnXWTKcPxm4bKRJpV3QNSN1GD6eu6MCLmhxE
+pFEBJWuqIlfE7Pam+xDa9D6bvcvOtCSIGskXF2DfC8dTBzHGUyLTA0oMM+nCgcAEPkJgQ8zwNrL
TG3YcSsvfKPhK0+jZUt4Z0IvGc/yP6H9SYiloR02E3PKIDH1HfQCdhDWDe3MWfE0SzeEA+jz3PgO
BSnZA0DQUEksnle+S5EZbHYs/WRluTHX9IEXPTYaiJD8BKwclCjSzBUjs5IWJPp+WUeRHlKm5htL
5S0CNwU9Yu7ovGtC03Y5kJg3jdNoN67NtaNZVJ1fa168coMsjBtPXQ14AtQz8Wt2QifTi7dYx5OJ
Q/+GjR8sQ01O4betou7dZg0wtxi+AsSG+x45vZni49xWqVTotYpQmGhAZM1uovJTKF96G4JY2NK3
SGeiOHzdhV4WlnCkT03Owz8ZHktE2TkpTI6+FvB3JESefqY1wduWiCOgoOThQH+D38N3gnzFnSzM
7JlpaWZHWvHGS7rKT4pvtYru+Yzw8b431hjyFq6JMztzpHUyxCiP1LIRsKPoGSiEFD/1Bl8Zmr1A
ud1Q6MqULgVupzMqXZW9AdwE6zGjWfsxcdBDV889e1KVoAQFYLkGTAOuAZ8v3QzIUSDQAJheg2uW
/N2U5BCGNRC6IbPmCD/nw8C3TY1CWgjPYB94q9dGGIP9ezPmLX9TK64/KJY3GofWydHt3VfasLFT
A8AcgfxbvDGncXzUxxKtrsZkGNkDnGy9RQe16exYlA4/Um0o0QM7xkZIpxjePnbj9NjUoIYMdE5N
EFvYXQn1GUvhh0xFhYTNp9Mo9Ejxc6Fqn16rNju96dMxUHNPYQF0MwrHb4bIvbOUOrGIprnVgxGb
6kuta9mHpeYQalI0d8LjsYFej28yLdIJOC+Tvch7A8+hEbS+mkM5vsEVd50TGRbJIK7xQ+OsCpBM
589GbaA1GSXAPhSQGgChmgGXZqrMLoM2j6m9sWitH+K+nEW7qrnCnDe9RbdNruT7Cu5lIqaWmQG6
6NSdV+toAG4zoU/Ajg8o0CRDUcMDq2N36EFpK/w6TtzPUgMYZRSO95XGlbbPDY9tkXyCwlUWUfsA
aTRwc7Rjh3krMckkbpIxCWpHCBAjtHbkC9XMf9fVKG7tySsbX0uTSGxYJCDgx3lifeVe1P7QGBjQ
/TRu+C90ShbPJSunCAoHoxu0ruJ9ZRam98kpnfiOawPgoyDBLQ3SgzjGbKc67DgArbjTcHX2wL53
RaQPPq3afd6K5DD1fbFH/lTfq+3g/qiHCpwsekHzcsMb7DCFD0ZxsKzRyG8Lq3RDXelYHPBMFEej
7KJbVa8UvhsLzYmDVFeV21xg75Kx1MsPnY8RiMbAF4ee1nGq66AHCWX5WA0JPdp8NEwfVbh6IsUA
vVbidGVjhUNK401C++ZOsSZwqvKBTaSuIR9HdKPUtYfK6goo2vSaiFGD5MbN0OtNaOBt9bOD2v0W
DEoFRLCxM9Y49BZvMeTKPQOPSWwimVqA8xa7J4f8TKLOzExbWt/q/beU3RkoCCU7o/ziUzAaN7a7
RguxZBqPZaQOQQuN1gj5xiq71qubFAFQy6ybpuvurPgz1XMC/s6tDnNj321KvT/WwPY2aDRpzTUU
zYILBLEO0AZo/QRDkFyeKhR1yilCZF8oGtH9rXUjehOnUvUpW+NBXvDuoCUGTezMMn5JSKUpmdVo
rYLMpSC2fVflts+a3Ri9RAbzr1+WS8NCzmwWYpyLs3Iyqxp7uM06rvyoMZElrc3yoKmDyAh6nayc
wIuIYIo1qKJNwu77v0+6nAUi0jWWKWhyVWwEIvVQ79zaChRMcAtIbmw8/PU4Qb1sesjwA5gNCaHz
C9MYRo+7IxisEugWReBhCnSlfFaGPkycPHSBbRuGNZDjQtR+ZlOKQ5w4sWmXwGYmIJ7ADQTsz9dH
tRAng7IMETmeBSiryx1jUeUxsxkblH4s8PcU6FYHB2nkrvCjLeyRUyvy07CgieimXhT+JDxcqsob
S707Vti+4mQbJza3XbymLbwwMADG0beIw2ZeFvBbY2zY1GNbmuBzaFSBQCPaZ0z7+3ANfFIeaKWQ
CQB2TdoVLSoQbkUrhGtaG3JrB8IxRFQvAKtdX6elVyaQcXg24YghcJO9x2gPlVHFrPILHKKPekgd
5ODHqbD8FuouFQGECl9Bk3SciN2bkU1GBCHfo050NcniOL0pYs050qbzdjS2aRhFVXykrFdCzYQI
GF4vdhoFaduXD0NmuzXReQdQyvVhLOUITrabnHgq20qzpxRsAWjns7MHN/rShz1rwil7oPmz3f2+
bm4hmD7bd1KuKWmZDogXzNHo1h12aFie+Ju5Bj5dPKX/niGZXoxZSHEb8+7mDtJpfYIsT0rXcMhL
zyDsM+RWZlpMOKD5K04Cdq9j0GoSvPIrG+lVOqEZBcQz03dqFESj3/vc17MgN7WVwH3pHJ2alTZ4
2hS5zhOYFVYfVjnamMEkLVaMLM0gJCDRgKaqIPiSn3htZjRjp+J126GwFxv0Po3XMEJrJiRXqpUc
d2UME3me4mxE9FFv2d8nHZB2hBYxcqqoYMl8QbxW0fPSoFvdVaunolF+xFG2yaNq5fG9dIhOzUi7
WrCM260LM3PHanZftjkiiFuwQmVeaHTvub29fooWggkMC0MCSepMkSNtgbxGuSW3kMZrRxqUZXuf
TE7YDuZBbyOw542b/2Bu5jsHv+jcjiCZSya7toWGl2mE8pQ2ZaFV24FegXTJoLfVGuZ46WpC084/
1qR9UXfDoCQjrHHlfuobouufTXrbWhuKknax5saXlk6D3jfQLODXumCUMlOofdN+gjX7t+mEnrMd
+q8sefH6KKjF54DW+r+fTFC020iGA1ONnP651zCNAYXGOK3BDjOEVhmBJyEzByIgrDZSZ/SFLX5e
t7jgMJDew+sMFP9zpC8tX06H0iudCkXrEkpqg30fx9ZWx7vvP4wMD5+Zow+hC1i5z0fmjqPDcNYK
kJOE3XRsIg620ZByPHvWOsuWDsBJZlsOkowIqd8pQ5Dp8I9SVUnJXkcbiJFoN64VuBbcPMj+Z2ER
Ddk1MNhLiRKmUtAulxWHulM2gDYbCex+VG5cxn6nNLsFJzRAxKpahJDoiPEa7vnX367fXCied4yK
yb3g9y3HQa+yFh+g1YDyokwPWdCx/xkpTRdet3R59GZLYJlDay4QC/JrEAI6kOYxa+57ZvReZF3n
ezVqT60B7XYrxcuB1wReey27d7ma52alJ0MC+dPI0GC25g4xu5A5gYlOUlpEJF5jHr28dc5tSatZ
cN5YiYLJZI1DsgILWu2uT+LlcTuzcCGqwyHimsCOz9w7GxKRfX/k6cqRnn3geTLt3IbkRFx0SU9R
ixmLiy+GTnqGZDe8yn1bdys36KV/hKWZWQO6R3gmy86j1MHAJkyMJh3QgCEGCMRCEsF7m4zRb1j6
kPOKjE290vqxZlW6A1SbUSsyG+yI5NBnalDZN3WSklED42JOjGpD23xzfdkWN+HJQOd/P4nmVNo7
KqJu7psd2sFLjTBNPKdFHaiWAsKvNa2OxRU8MSfteSZ4hwImzGXWSIxob3ePdTMi9/h0fViLdoBE
c+be9zlbfz6sHjoW2jiiwmV75ZFGjm91eaig3dcu1hCCizN4YkoaUm6nXmd1LfxU4xfuD3tA8WWA
jifCcHtNX3DZFp7iiBRAGSXLPQnd7au8wAGwDOEiN/fDodmh1nU0IeBAc3NYOdR/ylMXJw6MK//X
oCE1UFuOIooOOWlf19S9WpkHmzXHJlb3hfhoaX0PPC6CfmzTXMUxyfbXV3HRp8xitC7qx3PT0Pkq
1kNWRlmNVcTDMkhqg0TTz8iKVoL+xb1yYkVawBI9AKJNYEWlDGmbbq/SZCPSkmSrGN/FW9WbmWVM
NIY7F0kqt6l6HuewpbSh3mXItDKSZIEeBxVHPxSo6mM0fZUrF9ziPFoW8AOoQqBQJnl/Xdh1nvU9
/MoYbQYbRF9gVglspV1BlC/6r3/tyH0qIwXheK50HCV/D8CI700R9oUgnbtNItDS8V8gk18Z2rw4
Fxv0xKR0JQwumBcVAyYzLJhHA9zXXe439fdEK4hqrzjoNWv6+YacXNQYcAbhLXuiR8+x8mR7txTQ
AuAy1iSd1ibTOLfV24VtFips2V0dTkoA/bMW5Q31rUAlddCCdBWBumZxDiJO7oK0QgFHQyDna2Oy
aa0uSLw47KGTGONkQ/D2NWPDvS2qz+unfDE2OVnCefeemAURP+vcEmZnzmmQCQbUXMOBXLI2Ij5E
FtpDdgyve7Q2ndvQCxSRHTYiOlFuaPfG64+2OaIVRtN3CcCcxS43N9MEGE/y6KqUQERxsI6O2Bt4
IcVrmerF43jyMdI8c5Y33ZhhwJ39lIMpHQhfqMatZLgWZ/XEiDSrmdEnVl9jxGl6MPgQ1uMa5mDR
bzr63Bo7g3lkzLeDpcraboIvwxRqoAM1I6IWxK3XKu+L83ViaP6Qkw2SmkZUJaC5BkNhS8oOlTHj
TbNXfNelEbTMqKB2QI/zLG4nORKeaXrmeLMjgVAWamPbUpibEoIif7vZz81IHkRxWGykBtbe1fUO
PYtqFI6sXWPcvVyacyvSdlcsR2+7FoNxJx1N2W88Y6SOfvbWSj592Q4QG6gxI0qQ1SbcobKSzEbs
Y7b2Fsn9HfccVO37dtvb+pra1qV7wqBA3o7Eswp4tCzIq7vpVEHtlAMb2hI6PhvgR3YCCoZMKwnx
9sCpJf9hsU4sSouVU8NO40zFfWZPdw7aPtrVBpbFbTcrfP8f2TZP2tudM5QOHzEoxch+FkVvvqem
E22j1Ptr/mAXRAYmOugBRIEjdKRgKqsgEqWNJveTtDzodNe1xp3Z6KT+Bim/6/N2yaU220Jx0wXk
FagF+TCJptRTN7cRNqJx5WOjPg9EfwRg42gHXgoutf4j9sVP9Htet/sHR3seDZzblRZMw9PMHW2L
+w55cQ/ZzfSAlP59t3nU/Aw/E6TYCvzYgSAMeUGJ2u/em60SuoEV8rDdJW9oYCZq4PnlDToOwv7d
WLnr9PkLrn2hdDKhCMAFKNPxhfd0S1+qd+jl+G7ghfiCYxX2EEycDpCZeirIgW4N0lkrDugyhDmf
IunymdS6EWLAB4C1nvN3zX4BrtrMH0YDN8Xj9fVYCHfPjUmXEFP1uFQmGENJQDNvDQvwVUZUd9Px
TVQ9c8DxqxWXdPlEOjcpHSiUz5OCMWy9Wc/VEFDPdkDYU5Iu2jlrN+DSXAJ5r4LSHOcXFCvnF1Os
ulFXKg6OVEkGxQBrb0TGrvanuAsEP+bvK9M5/3/y5jm1J23vgjlmlTiwV6SvLQSy1bu8+o7Xn++V
t8oIbr2ZfrtZgzQs+V3kAl2U8CFPhvzj+SiHalBomoGFAtFflOwVhgR/HGrUI2m109VXd00Lfckn
Qn4EzZIQqAG57vxBJ/e9x5opHWsYbNNNz7875dsQrZzDBYwuWh/+tSGnq2pLr/SWK7i5OH+eiikQ
AmAe9h1t0+hz0x60yjxWVhaobr+t7RgaUO+OaqycxYVmkPOvkDZQkjGKz8BI+x5VFOtnHRWP+VBu
tAjIRP0NdWM8ZW4UhW15JyDXma0wVywdltNZkDZUWmpW7hWYBbvzwrpCUt58n7QbK3lwhpW2haVd
dGpKcnxl0VW1g+S4ryLbyVFFiZ3AEJ9GA4pmP212TvdfnM+pRcnTlZaROM0Ei+n4ktTbIffjMifQ
sUUD+GvjxCFEI7j695nW8yWVXN7AEZBMs9XBeS1Nj5hrMdfaREoOzs01q2kqGGiKCUVKsyFKD2KH
gt10RhkaRvRWKOhxKayn695nydmdTqfkBpQmqiqIO8ANGB2xhmczbYnTOn5Ffyfgqv37rMw8j8iR
zPIDaDeW9svUglEF7YF4FeZfALMjGQOymCDXXq+PatnX/GtG2iR6HXWaM5+Adkp2UTPemq0Jxog1
RYWlQPl0NNKusFgbq40BM2rzVKAzb3KMTVH5TmLvro/n/+FS/h2QtD2MOhqTWIElTisoL7Shxd7t
KdCdrdH7k7WZn/AWBFMC0OiRFdtL9xP4TYDRBDfWJT+zOzRaOZlx4/eZ1f/OU3PY2umU7IvKcQUR
edQ9KZXZvE+dWQcdF+XBtKo+5EmubK5/yqJj03Qw1WhgcUaX3/kVYmS2YA6njZ93ZkCTlyqdAI0P
TTN01ortf2oB8q2MXph/bEnXVTRYHUsbjNrhImD9BJswNiWvdWr73PuWG2OAYR5bK93Wuv3NqShR
VVA5D/2N2n0pbr7B9t9n6i9Poz6YM0BUpGwTFj3VHMzoDeBD3hqZz9r8SKdLoVWauuhF9RX191Ds
e76plGOJJK669hZYsyQdMA+V04TmsOR6sV86YVG9lOoHkLVhWf19Vw98xslKSKcsRgLLFBVWvcg2
LX9W0OBrjmhUqkhuMV8R7xp7u77PFiPcU5PScUP0ojiTjeNmOdvE2isiVE0InqOrFLos4tEbkV9a
I3JcDl5Oxim5Yq+OAEN3MKdG9QjKXqJax6x5zyYtbLR4U/CWiDll+Di6hHuHdK0x4k+jxeWOB101
isNoQJQ7I2pQFzlNC7pQS7vBhef3Nmhm6W5K7nDMK/7djcG/PDxpgw8UT+8dbPXdWVUj05d31r9f
IU29mY6i6nV8hXN/b38bfbrlQbJvABcipt8ieiN9oO5L/1dFKPlCuVDdpIGyyUIvmL5d3waLdyM6
av93QqQF0cDtwuFxGh/0TinR++9IYjBiFGMg1HpvmU0wiFW2nsW3JITs/rEqOTk003ngPIJV6DCT
YkMp+f0d7Ywk+qR4RhYY9fyctAkEceIN9ubu79VG8c4//QLJ9TE9T8uM4gtSTowaGwF9OdWwcq1c
kuOfW5FZfEokwJPMghUVjf6h2OlbRuz9Tx7kPy1ifI5+HFbvkULcgO2LQxe2BKLb34ynX5rPNuUe
yl1BGqwfwpX9J+ejRNMabjd/Vjxo0IfllW1tItC4QomMD69K52pP4LtD644DXcpDIxhtCBSbxG9T
S0yTpNHo/VRNLzl2jebdqm3utiQuPHN8nIao/VZ2aX0DysEILJeO1TxBH0dsRpo0dIMuFg+MJXP3
ExsU0CFUFQiGKK2jOISwbA2BSKvd5U4HHTinRla2VrTHQRX2M7IPwPgBnW/uIlq574BPRIeUx2NM
yj4SwF6geZMb/XQHPs1smygD6NaKpgSLn6KTHjpLN3nSOAGSyzwYc96+ZuXYHyLbo5BPrcuZCMst
bkF74t2XJnd+eEi3AkowVWDPB8EquPiAaLI3kWUWBwMkrhsrctQAsAqPDEyBfFvVGN8YRHsfSmzt
PPAGtM62JVCjU5vTFwUSoySjufvQZt3oEMPkoiH2NGm7tnJBEKG3o/1LxQQeaR0XkAN2hAr+ba9S
DVJ7dABdBcrOlpI5Pdx03R6E5/E3d+rGF8t16wd3GOg9ECzpAcJy2h6ddFqY9Z36xWq9e0T2Rv3W
tbq37wqK/zFyeb6pRqcewSeutXuOYtQhTk31UY16SAmjOuW+dmrX3tJ6tKugrtXiM5ocZQNkiYj8
GE0pOzS1VTku3oybB5GMmk102nrFBqksEwCSKEL3uh6lYiAoB+kjcRNdexqHJn40Ix1CxGWVRXeN
Z+sPeKhD7Mau3fy7w2daojKJK8AIHK64JK0db6eahfmgRml7oLmh3HrghwPQW3WTkNvR+GU3tumX
oBlbQ0L/yfhduTI86aVpghXBSFUcFv2WPSEW/J4ED+khCn4VhG31+3LPgvf+6OzHDSXoIr7unhdw
dGd+StZaymlTet3sKd3tT4Gk2o4+o5l9eiyI/m0K3TB5RG+uc+PcR3fgNKRkjZJh8c0GOghoZqIH
HAQ95+HomOFYm3GK0belSdqxvrXNyQ0j0f/IE/dXysWNU2DRrHLcXx/6QgUfQ4fYDrLvwL1dNIaz
2nDyasgbP9OaTWQ0qV+63o+U1uaGGx1uBltB0KkgLatmkMdRNCSSyrJYSTTMd/HF8p98hXRXOy0v
XRV1Lx81qbtIGbamsp/ybZ30wfXxLjrlE0PSTdyhQ09Bca3xRS2Q7hVpR6okurFU5ZtgLgEP48re
WowALWBb5jY1tNrKIH8lSz1rMJPGb/ujgRsHeC7uPGvwzW2Mp03QDUDeh38/Skt1Xd2eY088kc/3
E7D+oJgbYVPlPwsH97z1bnOLuOLdWuukWR7fjLAFrAaN0fJDHIR9attwzKitvkDo2BiOVnaLWydw
0azmmBsGaRRNWxngHKnL+wU8KX9oKNAlIRcrOo/FVdcWDZxRQSyRHGnLwgrP8+vzuGgGvIrgMFFB
miWj0WMx5nUXIZAupx1PPZAJ3ert13Ub8wPnYignNqQHEN6+0H7TYSN2qnqjcbAP1Gn894RmSC+c
WJlHepIzjcbRELUGK13PSQWMcA8Z1l4P+Lrk6yUZ02wKSRmUzFH6kxtemV1UiaLAFOjvwgnshj3u
ELee/Lop91bd2hB+ygkFebEJqMjKcVtaMdD7ekhwzLWsP0+Tk3HidRwDmtA2YCh5KxgPGZTdoCCy
kkVZ8tenQ5Tc1aR5KUCoeEimCsCXY2CMKTCuxmuiZN+1CIc8A/lKu1ahWz5qAD/NHOpz7UwKpy1Q
n9SVjWNd8V0ERV9t23kbU/cn3bengdQacfI1RP/ShKL5wgOF40y9++eVdTKhJoRgCx3vCN8znizs
l3wktrFyCS3aQMOaDcwhfsuMRFCIBC62wrgyOz7W+lbvql1V/b5+zhZvOuvEinTQktblWdvDCgMh
pDZCxLBMn+pouG9M19ci3gF9zQOz6wOwxL54vFjrmV66e04/YJ6Gk6mMgCnSyhxRRpuOH8BJ+cPE
foGVb6cKNBCDV/j6gJfu1FNz0ia1cq0D/S3GW9Bt272x4b1lb92aesdC6wyOuz1n85CrAdmttCmj
nOZaKRC7TCL9nFT3M9fH0HJSYjTxTWf+gkg3YQLNSMJgBxNIVjdPGSnqpodoMU0gSv5ZudotY6Bs
a9fiiqWH98nHuVJ/YuHYLYsjTHkPbDE7Tu4WsEvPagDsTQI0yl+f8eV9DAU/BxwbgIVIYZzutU0U
z1NRgPquKkDJoJR7syhWWlEWvQ905/7XjLSRB1PrLdeEmaR7b6t7MSXBaG7AJemP5S6ZkDVuwv+/
gUk7d2y1qKYdLKr55LdunBEXTcdlO6zBQNZmUNqzgPBXptbMM+i8ptbdEPcIz9Zo9BfnD82Vczs/
en9lmITppBXTGgSbEdpemvS9T+5iIPab6MfEtrigSIOn2PUJXDyL4Pd0AW6ZWY+kgCyrhLChPQPf
Y23c2gWbHSgEbkexpg+0OH/ohgWUGi25uIPPXUyKwG8qU9ix0DU9mXuKnJ9Q0vD6aBYd2YkVaZVy
Fy/3ZMIE1lZ1UzRjtolb5ZvTAp6u6+KxBBx4xeIChZWpnt7rksmh9dLeLju80JRfLciSIXCK4pkb
1WCVQLnJIIipbR6oSajT73E9EKt0Vpo7l9bw9BOkp8Ng0CxLKD7BqfNApeCxNJ9Gc3jgYqUyefkc
ReiC7m0EK3MrE2h0zleRF25tZhNIsKd7lfrx09zRCcTznRdOd8xn+/jF26JHAhdVAHzsXblfS17N
HuQsJpU+QD//gCyuFT3W8AF5MROYVqRbk8ZbkBk+H6PkKx1FzZUhAfX2sNE21jN9oTToAvMAqpJj
nZCJ+s7Bj7+BM5V4Ad/85Qb+Mz4AKXFO0A4io83yHE4FiHUwtCdfxqSQqSdgG/GKV2stHr04KpIl
aSahLTvQZqZMF+oBLofYnm+wx66D+PC3/zImwNlmsk4XwL3zNWupFRutPYDrGvLeTnvHa79zX1S+
64A4u27qwstgUCj1Ihg0QFyDxo9zUzYyT8zI5/1pdWGKCl0tIBelv123clmqlMxIZ55RNI7qHGaU
XXRb/gBP5fBkgiTzpg8sJOII2GSvW7w44X8M2nA0UNgCKY90wkuwVeJBPULMyfmRGF8DGPPq6L5Z
6xJf2hN4l3tgqgW3CO6E8+kTjehjTrFSsXIj4r2q32X9US8fhb3S63QZ8s4DOrEk7T41t0pB23lP
aNV24t4xaaFEbxQGOPYqEWgdmoTKequDemdoms/K+vgPE4oRqg6iejAcSBMquDtNrTdPKEe0p5hB
XIctyPzjr+t2FjfkiR2p0uEqSgZ5bRUz6h4T62gmG2WNe/wPmET2iQC0/zMW6Xzl2gjYLWC+vvpo
P2p72qFlsfkNua92Zz+3TqC8RjGZfEBEgjX5uouA5c8y/mNaRtmkg12BlwrTOHTvYPcg9bBLBhBi
Gl8jpHD18U41Vh64iycBmErwbiIxjLb+8y3quKPeaxEmNIesLmqktvZFxyDW11rdF48CdD1dBzyM
c6Hq3E4+MqEnIKD0UyRYkh8Ve1H6sKnurbXAaHFAs0rXTDYzJ3vPDWUibhCW6DgJmbK3+Zfrdb+8
DLShfA2kt2ZJOnM8i9gYcVjq9UfPBcXeu9E4fhGvBWGLN6h5MiTpBoUUGPihIw1Dqt3bqSuJga7G
rkhewaz5xFNxw1Q8MemLXiETQh/QNk0UNoW9+80Eb9AIuuHJZghm0N7Z0f31A7k2CdITRWTAwps1
vk2rg8YLK/NWpXgNPV23cvG6m88F+iuRV0XfIRqXzxc1rr1e1zoLkmjD90x8AZiLZhK1PoyV339e
N3VZ05ZsSctKc9yDEFeCBlBYfEDH6Z52G0SjQdwGCMcQePrgjS5/ipUraSkSM2ceebAaQ1ZC5uww
x0Tr3XQ+IMN9qd037Rr0ZXGlTgxIK5UaSjWmQNL5tZ0FiXEDGEhWG5turRd20UWf2JFiBkcvu9wW
sGOx7yyfiKU9amv430VvcmJjHutJgkUxFXCizTZGkZMk/Riq2E/RM5OIJ3dNLXtx3tDFZP5heAa4
4dxWH3cQohphC0hfClPQ+AAoaE39eHGHn1iRLjbKmx6QFHh+iiNrJ2ELLtQyFCoYaTam+3J9jy9e
MyfGpBsOFcbe0ASMMfU2ckOnCXm/8bQXii5TvqvZt+vmVmZQRgMWeALo1vgnOPgQ5XaADJrxEqvB
dSvL9zbCYogjAHFw+dqvRmOixnxv50dn032oYUzUBKVPMj4UpHmwtvazCH6gbrpydBd3/L+GZTIp
rSpTUZQw3CjudtLSoLbb26h1Vlztooc4MSM5QYtBejZKYIYii8goSpbvKzN4kdCfXd+JBcn11YaB
Vj0BC5P+ZYJ9u+a73nszzSe9fqc6bhXt4K5BUteWTXZ8A+1U20xh1Kpwm0EKENF4kDJK8PgJDOdT
IJNCiydh4wXifRsYnfu3SrV46dDFUqPhPjH71+sTsbhhT+ZBcpUKOgUsCPtkPqjOoEv1XFUbnj3x
NUawpQVFqcY2VHS4AzYlHcO8avOuhHaR3+oBG5GVnqaVnbn4sjoxcXH0LBa7JZS2/PguDQcUSEi0
Ya/TVmzST1S6QbpyfeZWDUqb1C5jkH4WMJjciK9iHx066KAQULhNXyoBvmitv3NpqU4HKG1ZL05t
njMXc9i9D2owOI+a82H9NakfDsapFeP8DogSbAejxqjG7PcAUE6cknb43npf12dvyZGgL2BmcLdc
wFSlDWH3ZZNAOn4Gv/pAVRILWNS/T4rOY/nXiOytXL1SKZhXEQeAWDKPn7068AB25aRJjk2ZBBUS
X9eHtXS3nVqU9gSwP16f6bBo1xsTeC8dZ1wnY3HTf4JgYsXYyhw60oZwPdFBuwDGlPIlFcHQvRor
19klqG2eQTRxoOHRgwTNn67Mk+ijbRWTjwKcsxZvXhy7bnbDqG+cevrwSi0laQ+oyNDwMWBxpx9c
O/voyxoKj0nosRn5fmPl/cYYpnaF+m8pKrJBxgZQJDo90Hl9vks9XZgUXVWIkjsFcnYMLR0R1E1+
JDZp1xoPlqb51JY0zTwuVQXoZfB91T3ayFCa5L/MfqX+sXS4T41Ixw4hUeyOAkYKFPH6WAvKrLvL
lZRM/0nX/U/VE09hNNDJZJoI+1zaxAOuPi2whhTkO/9D2nftyI0sUX4RATLpX2nLtzfSC9HdUtN7
z6/fk8LuqCqLqITuDu7clwE6KpiRkWHP+bh9CVYPh7ZV/68AquuZ0YgJKBj0HAJCqbRGItt0JS0Y
XkvFlQpeL3ftZcEqro5dLQxNAOT1UlhvKLMYTwpl4f5ZjV/16N1WZu30z/8+o0wd9YoeBjIyUpRv
Q7l1Iv25w17NbSlrn+xcCv3vZ5+swPZ+kCdUi2Q7qH4guoo0gLoBGe7TbUmr+lDYJ0qPim0TxvFm
Y14aRomXGIQYmF7wZJAPEZ3jN1YP5a+QP03/c3XUYCCtCCFBjeV43QeQKueDrd0XXcVLRWDKoD1m
1CgaEYDYCZ4pud4saOQXwGF+TAjn8Nf1+E/KdatVRceAQA8Sern0PQU8ILXrHhAcLHCjTeDSYafy
Clq071X4lxkSNHC3FsoWtQWtB/WVn4qOEWyr5g03NO18wI9aI+4rsszb9rD+If/7ARrTTcZUS9IA
u4WWUyO7MaxAeynb94lHF7Judn/FMA47FGOplFroKUlgBcHbkD2ZvNBl9RJhtwL8ZcAqB5PY5SUK
ZrklQ4ICTUFe1eZJjbdisS1bN+HVLtdeeYCA/ieI9QmknMMkQjkMVUQyHsfxZRY2Svfe5BuFR4Z7
PfFOLeRMGOMalNLsG7OGMLQIF09/Mq3YmhMLGHj3B+vtbbEt9+C6mrXhzh2tWv+ZZCZRH8ukyGYd
khPgyC8g16pizjNOeCKYa5zkI/BWJoiQ7/rcaR8FWzgJdu2HR92tnXpb2a41ueHT6BQvyiF0ePns
akp29nVZ8y8MAFYtAmzG+Ck9hafyVXKAtJA8/RZ+tvfSw653wMVy5LV+OQbE0jmWZALwswGpJI/Q
rQcp8MHoD3UHMLyfmXZ/+4avCTMIWLtA2wUGD3YSaQlNJeupM57S0osJsXtd3fZLs8EIPjbiJ6tr
Ks7o66pbM2Q60iVqEtBYmXBG7oI4DjKEpmVsB7KI6TxLBkNPJ9wF2A0xrDj4jVjZSupTSg566nRc
1rS1BP/8F1DLO3uCBKPB8POAXxCWJzIBBR0EuV6VHaPw2MC+kscACe/tD309y4arCjRvhTbACMUY
vZSpmlHXxb2JpCZAmUlBp/k+ru6FZh9pGMzQcpAppHQzhSOW/lm2iwMsR7weGKADSCzjITLDKPJC
g1gTJMi/sPbXopVijvt+AkNE0SY1NgKWzK/1asIcTSIjISEjklRjEfHLwIs+9GPKudlr/p42A8GF
hZkhgP5ffoo+wchGQ0IwMDWPrfyWNTLO/J+nwfC9z4UwkTkplrnLgyi3FeBZRDvNuEO4BHLb2993
zUedS2FONZsXfRBEqII8w9JrAMEHm9sS1t7gcwmMrQailIuFBAlq+jDmqBpCBiZBIt6AwtoDCTgo
wH4SejFZHPPUEMu6wuapLYTNa6Kb940knGRt2hta77ek46i1agPYRYXXQfx6RdBUo+xamIuA2EYs
raJ7r43vCmMQt7/d6un8FcKGmhNaiMpoBnDgbW83ClhYeKHm9TQgNTMwGRNA2aPpyyabZTgGYRFA
jwiIQrmVfwt38X7aV16xR3ITH3R3xFOxuNop2qnb2+qttrsBXwfmDOzPYdaeeSElFEqMuoVtlJE9
mBYeqEN6rMendJs6iY8ZhdvyVk3k771lC3VqKitS2MU5yj8YJg2/egHUS+avorqved2GVfP4K4ot
2EnKbIxxDM2mMHPiZDnEU+SQaeSMOK0ayF+jZ1/4NI8TdQmg0aD2/iRNDwuev9sfbVUTMGSBKZ2y
U7DQP5oUqEOYQ0RbfcnAZkojdwx/3JaxNkAFaHPQD6B3DeQpdj0g17IGMO11bmOl3TMPih3uwt/N
JnoLH6pPFB7lR9AUk18ETTv07AEBXWzTt9u/YUXPi59AI42zN7XX2lCthSrHRv8cKAByF8V7gBkk
APEtQODr3pa2VmA1JEx9YqYR4+GYG7sUJ8pZIGNrHu4dpDxYy7N19RBgeKvXMaBjV0uK5Q9K9n0v
N52XdCLnKqzETRfimddFHEiSammDU1U8Aa2pCcUm8CPVtizeiQLnvVyLHS6kMa9M2+ZlmsaQJsuP
HcoNCygtWjBGRq+9jIcdBbhD0P0PT9uFUObhUWesaHUEXziq7irMpS7c9HItfbkQQW3qzGZC2Shz
IYNegvAQqF5ruHIUOop4VIP3lNJwCVbzSwYYQhKBWe8NbCX2MLuo6th6ZqnxfsRqY/hjrp+Ngbc/
sv7NNRVwfsBMxwwFEzjJcZrX8YTf1levefrdDh/q4o2V4efNs7I4MD7HKCeHY9Yrt8gAax86IbS5
brCLcXKsYn/YwEefd+Jv5UeNXddN7ah2+qza/R77l+4oWlxdVxw70njsO4D6GjEqW/WLEqErBIK7
O3mzSz6Cn8RdvkwLXFnh7+KkefmdCcveJg+853NVXboqBlgjFPvZ11OclaCWtBaR4GQl8qsGUtaO
U6ZZ1Q2pjWSCpRCBN3N3MkGUJzDN4aYS2denL7DqzdjVmQp/Svzbp7cSqlHu4/9EMTemjlDd10qI
iiQnExyx35iFP+schVberAspzKWpppoyZkGKkfoTuWsNHifp6qGcqUHVPLuVWGUuSRVDQII1m/Al
HryIhxGyFrmAM5M2YOjcr8piaEURoKbiIQMIXSy6wwxvLbl5+gmim1g6AJilTD2QvlsYBuA47rV7
fSGZeacAKwi4ORmSo/qhR1sco83JJ4qDC/oUldOgSccrb62KBDsH5kcxtYPiKuNKsAwfZPKARgmq
NFn7XIZHqRdQuMPia48N+N4SAMqhcFzJyilSSpD/hLJ6Yod5TisILZb7UrsXpW9t+rpt7yuP4IUI
JvxsgnCR6wkiQsMWZ0ykA4UgBBUnYDZuC7qGtgCk6pkybLOuHTp1lERIkqvxWe3rXRLMVoIdm7aa
8SFlp5O/m+xdk56QTdTaIZ8iVzIwd2NYYppYhhpt40EDo2TjhNoLCUQ7J18xAc1AIgJSsLifRvUu
ARTf7d+94hAufjYbpMRDBHAq/OwB9QxSeqP0amJesnBvi1k9BwL8bADvgeCZrW2GShRgFbRF2V5b
lNfYNPOfWArUGitX5AhpiArP3hVaU+JjREBmuC392h9h25fuCWCdmzLuMlYwZnVedGGMia3sqRT3
RcbR7tqQ8fd1uoxHtxyh5qU7yocqboIEf79FoxaEdlhlSj1TfL+txcp0IcRg2BWVEvTpIOtSDB34
UEs1zcCc+wj63jH1RNmfQkcLQ6sN7tTFqQdLNw+dXT+r2Fm3bWKplbfwXOOauho4HBF2AJ38ali6
iyopmQnUrcvfZaodulnw557wJqWvn0VwgeMfsOZh3Vdlq4xdVkh11tUows2W+iz6gyO+5rvgoB+B
Tgkgs2P+q7DzfbbTOX7pzw7xZUUKkgEvLYLhFdRF7Iz0Ioq9UIlwwKOmAbBNQHr9LWHccA9qzYFu
3XeY5e+AIIO9Rbl9KKesQM6SS43sSHFc3oNUFTF2mLUxkB7MVnNkcIe7Y9sMmJDX+rywwJwbgiiy
TqPnQO/b53EpcXaymBobEiS895gaxpU+mPU2oJSGsI3x7nWfZ5qSNOi0KyFqM5Xeu5mZSbYuGIZV
k/wwNxlC9CwJNoizeOOM10ASCNxAt4NcCK2o6zUIKcgwZ97g8idb8jP4kK3qIKBGbdrKNnDK9wEl
6s0IkkJrl98pJ7Ajc8KRax93If/P43cWLQjSBHJ3E/LL7DvU9kHsD8GbmnNCq9Vb8VfLP/HEmRQ1
rYZEHSDFaB9T8OY2GYhtX267gLUrAQ48TNhilRoIe8xB9i32CCt5oEtA1T3p1WNkyr4WLHiiS8sQ
eIB+a34T7kw0QIQMXhV2fAIktEIo9VAJ60+22RCgnHzcVmhVAurNiLKwaYzw99Kl5UFJAIZKQwAg
zIDLx6kbDl7A6ic7k8CEinONCZMqhYSpfBiC/TI+icneTEF6LD/d1uX6jcPkt0m3blHtApsy4577
AIBSKRlh5ssJ6wBiDbwetxgt1bAj7qQ5zQnYK30mjAVYqhHZNAVdB2tqJyfHcfbz2jVSVwo3muJN
slO2d3kM5sqNAYLc24oSjqbsMlwg5ICdUCC8PrUP4mQJL6Y9u6P/KzuqzhG0U5Gj+2/Sxgq34K3A
QgvY0K3CNuzRBcoA7+esXbzzT0EubQiUgJj4ot9drA8NOprmJuSRuKw50HMRTIZWRWYQSHT7r8+c
ftoSjDwuztihs+gJht2Wm9sfeKX/RE2JrhOj74XLwURlU5GmSoEpUjusvLa7F5d3kmyM9m7GCl73
2wDyoPKzEkZMZgEbRvxo1X8uOuLSo8Cu6phwR0LAXMsA8LlJL0Pf3MRuJVr7A+F4y7WLj+l8DAAT
rE1jz4Q5tKWqUqLREVm5taT8KMYKx0pX6m9QAl9RRBuPLiQw97GpBbEOUizMAO8i0Pb5/CiZGyE9
hp1bak5IUc2BkFLjf5z24dr1OBPM3s1UH8JuGCAYy2qm4EvyZ9KdpPmlrXbSv8/wXyjJXsVkhiuq
qJJVWHrt/FEtZCeAFOe2QfI0Yq9YXWTaTJe5IhlgVctdVuyRiQTap9htMOjMkbZ2oc+/H3Pbeozt
talIdcLslf6z7XbJ+OO2QmuvggkADbR2dRBFshlBValNU3c9HusAuKZaE/+OByJYY7nMbjSFC7C1
WmLflrn2EWmZDg1WirPPQjAC6UuOTTqIl6dPXWfnBpA8X0DfNZugtn++LWvlE0ogC1cUQ8KIIWAg
Lq+X0g9SKWiQ1Zko/BJFe646bfEyEKpwrtmKa6TEwuj/IbGjJNeXkkIxQOJrwFXFRWxJc3wKy3ss
M50EqdpV8gmQax5A3nh9nmv9KMsbSBigGq2tM1KXytRSUUDPOClbB1tdve5XpHZvf8RrmFjatwLx
OybNkIyiCnSpG3ZjQmCuwUmhcj67yhH9na3sFPvZyxzDWbBqFDmTbZWFPZZO4TsfO9twOa54Jeu7
/BHUk57FlbEOW1Xovsnso7iM1exPcx847THellvziPj9V/r7QKz0rnKMx9sfgP7pyyDjUjQ9hTPR
0mJETdrQgX/wBk8odMkj56VbSbUuRTDhmVw3BlAXoR0iNIBTKT9/Jp7240vdGXfLBrvZD90h/pk/
lM/dafnUYoBn25IbcKLQa29w+SPofz/TU1/CCNrhR6CWXif3iehJ8ibPDyUGlW5/0ZWX/VIUdRJn
okBNUmD0FKLA6fijBrndZFWf+ctheBW+jY3y2KWuzhmgWT1FrBxjxhTV5Sv8pbSYitmYqfOW0JDp
TcB/f93WaqX4Ba3ORLCnGMdiISwQUYI04g47L7nfOYKl3z0nuvUlWtG39vzWWIJpNy4g5BzQmRlo
hHnxp3bq94nA+crXCR88A4InBckDYCjZ8Ak0WzpgrGQMuEk7Mu4KxZ2N7xKYjP+sNhjuUJvA/2OG
G6jnl4epZqCCikUTxpvEpWf2ALUqBrNZLL1QtdDRzcg4xmIenYD62pdOU+b1aRyz7CleALyT5SQv
/QBDDIlV173iEi3Inohg1AeSTFgmJqA5RTSvYj2vHcc2sJISBUBXi+OZoMwYq09IrBPQH7VE2yZt
C1QfIZOEwrmt5rWHpzx+mEk0EERpBusFgxnQZ00DLeVUFd15LAJbaVthO3ZUYN2hH0NGxVfnfvSb
oebNuF27eohH8QKL3hhgIGwdPtfHMU4r9Nkx+1V7nZ6G78YMkq8iaArvtqarougzhiIlIm8WLGgy
EykpAH1tZ/0wW7pUxNuo0oDIDNxvju2sicLJ0Wl1QMmZ7AOdVLJQjhnaStFctfvS0KoHAjisT6OS
Yx4a70oTE+PSmJyj+/54rNl61hR3/dhWNZ4pu3gGyutmclTJ6TOMYrYgnD90buClh9CnpDqZC0f0
Vvi8rsaKwhe/gXF8Utp3YzjiNwzJQVVfI/1Hitz4n8/vQgZzH+dUDPvSgIyluAv6uybykvjptohr
Z3rxKdm9/2Za2k5YIEJZZk+Sss0ctZz7tiYC4RQY2vAv8kD6Jc+eCH1UihpNxwIkbboXa/r9WKQc
Lf5Ubi5fdsQzZzIYhz10KPh1AmTUbha5yX3+YhzELQFHzM70I0sCrQjvcHhqMY9sG+sREk6IzBbg
x6BQPvx7wfhSKcbEQlSrS4FKaA76U2STBqDi6qPiaFbujU7rDLZxp+8KW+QwD69MWF0KZuwOyMSx
OUXALjMesvvBoeO4P9Q9uY9tY6u7GcSbr9LrcAxslWMrVKWrcwQIpoZtULxAbE6hqQNGNmtI1kpg
tRXPyXsJmDd1crTFEqfP27a/8hBgPBMFfzpJhsCbMUy4FzPrmw6zOdLdPAxgaA8dIDVPGkb9/TnQ
fNCu3Za45jTwaQ1VIcC2ArTN5VXok6g0qxLrjwVCP3Ha5clHz9t5uw4WIOFMBrXbs+vWyI2ADgBk
gIIl/h7aNzF0koh34a7neVGIQNJnAJwHI8VXpVS1M8BzCYbh4EXcVU8aNQvi1YaFuJ4zi7NyTBei
GIWikQRTIwAsOVf3gpZYeQQYLmDtm5ak7RvVrpd/Xv6ijSAUb1UQS17D6WbqYGrtgG58Vd3V8mil
SmINs69UAsccVo5KBAsv2kE6cFMJu/wTEq3WixRksUoALu9Yskz0tiId8CRK/Xjb8la81bkotmcQ
VEopLh1EzRp2INviDjDrP26LWDFuWARdM0ObCUCNjNeolRwxXQUR4xA6eSDfp1j6jdLZvy1mzddj
yRDLUjKtsEOrSwPvY1MYw2zO7WX0+uUxzvZC8hqSrYrxoDhBBLdfAL6fnKrsvs6ebwtf6f1glUXG
WQF6VpURjF8K1zrATkaBktvkYQRKtTUdjK2b+qnfgg/Smj3zQUAei9Gt3noR/IBjMGuniAE8UccN
B00ou10nCoIOohc1t6U8tPMeVyL+H0JGACyrFNFJM654NdReLQMNqYUdV6/gnl7IAzdUXMkZ8Q0x
w4tqBFqSV8PoSjzMWi5pyE3VfTo6JogjBmt6iI/LQ5dZteB9kE294Rzc2l1Drw7DVgYGrwAqdnlw
S6WWnVpDsdxqrX733rpdYgGcEVs8vZVbd4NDfPNUbeRTsGkw8bbN7RQTjhYlruD9mLUHFgtRf38M
ufwx6ZI3Vdbix6i9JZlWMlgA4new2n2feEgnxXf9ETu0SJBi+/SL8yHo32ae2AvZ7BtkFLGUFpA9
vKff886RQre2lPv+x5fxa/GnDbBjN+NB063kQfdLMDXYPKTKFaAbug/2V31q5mdPVF8rSdXQsyhd
80l+HyyMuh1VH0ZnT65wfCAPFadr9se/MVoD6tBEHg3TltGMYETisQciGkXl7Xx0HWa3PaLudde2
bno/cYStOEKapQMb3aDL0Oy2zRymZbM0mAAZ0w0gCK1l2cTYqbp9jiuugLJKYR+Mrlwr7ANsqGUd
A9QWJgSY1D510fjgSFg7JmzwYk4QFxVwn2wzM8Bwb1uUOub4Tq0fvYFwPDiQ3hKf7tP3yA2TDQoS
rXVbrbWrcSGU3uMz2yBClBdGDqGj3frhRrIMxL+b9kf1ph/JhtypoDnxomO+l+iwBEc4tQLGSrDC
iqEU7A1poOxirEQ3l6kKcgOzO07g18dka+xCxZo+yT3CwofiNXbUbfwjfYufEp8HrrjioFBLxxSq
jhYZRNOI60zxvMa4RRREiA2LYxCd4vqom98j4fjBFbOhjWlA9mFyAlM3jBs00rjo0iJF6ly/Ssq7
lv277aPOINMlM/A9XJUcirbvZvT6CrsCVMyYOqS4k3tOfLZySsgPZFg+hmfBesqcEskCRRsHmuxJ
vpQ/j4Zf6m+KthXVx0DNMN7CA6Nc8x6YNIH/wKoO6Nz+FNbPzibOhxndh7mwO9BKA9xH+DAHp7AS
NIF5GdDarbuQxVwAYUkTUKpAFvoP+Sk/Gr8iT3N6j3jkzkYr+ih+irxMc8UqLmQyIZVU1hSMDzJL
N8JkUoknMnJSuGP5GJ06a2fw+h1cLZncVhClaUh67EXoeIC/xNc0xAjUvJ2tFkTEwRPIknf9ljcI
RdVgrveFmozhjC0plXKmappPi7BXgOGm2XKXW8XMG7Nei1LPZbGFlTIfVK2bIAtpWOtiVhONZ1t5
KvZgndEf2qfQue27Vh4dDCNi+x682hryFvZiK0MBrybCWfaAZcZzkyjP9cQ7tyspdDAQlRasciLG
h6+6dFKiGIgLkhR0x7oU3TGnkgpLj/1/VIURwthGXUlmF0wQogYY2MWaolz4Lc9RXZk8nT2kEBVI
wzHqysJli9I4adOE4cOEwNhlZwTJ0201rhz6HwmQgbE7OuPEnEgHHis0YTF1N9WmU9SOYT5KmWmL
n7fFrBwJIgDMNKlE0kFOT//7mW8KyqZCHllhWBOw4hlgqcf5LfzntAATZwrWqTB3AP8nsl9LaMtI
bXT0X4tIfpD7wVELySchxw+tqXIuhQmL5wz8X0lApcjpVhNFX4r7O1lv/92+8Hzge6GnoqAMz7iB
YUJRXgOTsT1k6qGb5KOuA2k17/8HMSrqt8Qk+GSofV4ezLwIBIw4FM4R27YIaOiuqpByrj29Cxcu
DQeDIXe8gtjqxJAW81qQsi5Q0dew1Kmq3mjGLjr+/hhqTpslj5MA9G7Qcd02OPq7b4lkfEBiVLU+
dTr6/jGYukQ3rj7CoHPSCRW7zFMaH2tCtyXSv8hIhG9D5mZibhb7MoyJ60upVWqHjqphgGYhRWoy
Vi4GFH1tMR6HIOfESNerEqhSI0EBzzngTNAGZG5uFACFpafg02NQ+33mVtouN/0S4JugDEhfJekh
it7NkNMZX9NSQnIK6FgUPkHUcWkviKrGOG9QbJWbXRgBQAcsAfG+nbBlOnAqvCuuCd09xNmEjj0j
KboURYo0W+oSohAEb3M5OPRZip2I+rs3u4fbZ7cmiiAgFDFuiSeDrdYoRdmO6gBrUbVBtFqp6o9G
NHeHqq0Fqwvn/8FTYc7MRHMPE1+09XWp2kiMVgooRkxDNBejVMC7QTuSV4hZOysMkiLKRTEGcIBM
Em2a6QzrQQ8RsFu6k+qhbi1Z8RBLYOUpi9Kbi+L99ndclyhT3ejrzvbyar0ZsoYitIHw8Xc2Tz5R
amsJGxA6GqnXaryVJJ48+n6ePSvt1HalHkFelcffYtSB63vaTVjsboX6QWt48dKK68dk7l/1mCs+
I8+sQWMG9QrgQgjPEpgsS94K66oQZD+mahKaYjGnVpSziQVC6DClZFvLD92guprEowBetfgzKcyX
C/O+SRM6yzNFxBOb4L3v6qO8fIVxw5mEWNMHzVY4RbwvGGpmbF1e5iRZkhmeeHjMRhNg74IV8Zzv
yguD6jTmLPAPOubs068kytwEmO/HEojkROKbGL8F6LIWQftQxx+5zvEXq+LAR2bIQETAViaj0zxF
oqhU9NVcqp2eHjL5VzPWrva7GsPtwJtxXokCdUzMIQhAYIOvyPhcwFb1Yjsg4khN80vIsA1bxJyM
eM0cEJ6B2s1AmIZdl8uLhEskKqSFr0UZZyv2hdOP80/0NCyQiHHeyTV7QPyko7VEW/5sQyuWauRw
OsZWEn1jYrIxEzctyTjP/3X5Fq/juRTm8dCUOC9MCrzdZUr+S1hUbRdMcnOPXZL5RRIWHRSfWuVj
aiVDcV5v90mFXrlVNIl5R8xxeNJyl4y8lb+1k8QnNlG7wTKvyabofVYtRRYpKPCZwb0MnJepfrnt
gVcPUsaGMBwIciyV8R4kVAtzbqiEuE7j3SDmUuJPslRHVlKpwUcXDbxK6ZpICjSBmAdlPpjQpe0E
HXDoWhVOOM7y91F8W1L5oUI/3Uabxbut3XWNgzlW5uKZ8ayCERbGI2DQPxt9rXe1xQ7VCKDQTlnL
thL5Le8dXbvtmGrCU429JIWwSyYSkE/0BbuhoJvrtjFY35a4PwTZtJnhyoKm36VK49xWlCeS+aZD
qc1BEUIkJmatTtGsyfjqAicDHyKmLov4f/BnyC8pWSAdqyJMFjDM86CEAvxZV8R+r4vvhVjtygo9
WZ0cuxm7iTkPIXPNarC7J9MdF2z8sk4tqpdJTUyEXDoacMoiYgmz2AO4zCoMlVOKWw2Vcd+o/4RA
/HtpoURPUhCAwEIDtG7kdLQUPK966CXp16RbgnyqgyedeIrO8UKrrg4WA5tRMG3EjqpFGJddUoWO
xLW6BRjL+6ZLvQDAlreNZS0KQnX9/4n5gwJyHgUZc4i1JIgRm9ANu1cBTYu69KJ5AV8Rx3uvHRvA
D3BeaKtj/JixlFAVJLBH0JhyCgYsQBq/zHrUbaGbIsxUp/5tzVbv+7lvYZ6+0BwMDGzhtLRePsXN
Y2nopZWWo5+poUeW7Me0qIDQu0u0iPMirp0dJiDQkUDgjCIZYzN6PRRBmMBm0lpNrUpVvs0u36Gz
zEPkXXsTMJMGV61jSkxi9wTjTgY4+gSkIMw1/ijBvW3JXGyA1VMDByKSKDy5+KCXFyDpp3zE6BHd
+JotgA0D9T3BU0+wGMnJD1dPDLk+SjxwI3TV5FKUUQrgh1kwzqd1nSHtOlMOsyOCTdDdY3vJ1Ciu
Z2tY2kjSk9Kp0SOJSL83+ibi1GmudUY6B8+CX0IpedmQRpVHdawQBdjoZLijBuSZEiQVqlXwmH+v
rx8EGeg+KZhY11VWkDyMai+bqPQH7aHQfk55aGXFBqkqJso4N/3aKC9FUZ3PbjpWKip5UiBKmgFI
bbpmiTCKF0LwhDBv7KCqbQ2eQ3SuAjdsP01hsNJ/Rj+ihDqIZfGewibhly8ViY2hEUFqCIj1qnG0
bNjkeubJAq9IsqIKRq/xohmoIoCigvFWs4RwoZJQby5a/QPzNL4ewH+EVcjxihw5LA6BLKBSNMpo
FGighY0qwWuFyQ1UieMOV8VQsmc8Jng2WTYiwUSHp601fLU5GGzRKA1Qh5aF1fXBv19j7LAgUEXd
DpWeKwqwsG5whzOzsGOtsnLDNXSg4R+NMnaM5qdWRZ4h1TYY4277++uwh7b7kMmhiIvVD4MxPS1u
oySIIdXIsueqaV5JhVdaxIyKWLSWKqR2HprubZkrfgK8TgjtoKWGKiRjI4McJlm/xKUd6KI3yJ/Z
PPoLYq0Z2I+3JdG/dFkhhCH+lcRaSRCXYTtNkNQZL8BOxxPqCoHqLtNPlSA0cWte+0C6ck0GqsTI
hgEahOAVRdjLa1YukpiaAiYERb99pJugw17aa9vCUjbBYbB7R3TEvb4lj7cVvbLTP2LpPBwaoKj7
Mq/2GAZDPspKY8e18Raj9CmVGgpq3C4k9RIXH5SRQy7Vk1TMHTcZ5ER5/NLWL8DR3Gpz5rRktuX5
bVoEnwz9UxujHTq2YKLGbOicvdxW9upUmR/BuDJFz6UYeDQNZhwASBtEdqwAPjhTDoIW7pAJuuqo
OCXE3xbL+8Y0rDh7CoaUqHgJIDZF4b7tsN8v6W6ubW9L4SlHf8WZFDkuu3AwIaVB0QtqTC9y7Mny
+xx8ZOk+AM70bXlXl5H5mIzBiqWW1pFO5SluFDhaZBfmmzhz7HNVCoI7mCbyVSQhl1ohBRfzuZsa
tHAO4uSroTP2R1l6v63LdfuYKnMmhjmieTF0KadilOPyjhYyVlJFSzjFu+5N23YP1aMWWtJvHrv2
dbZDxWIeBsVsnaDOwDjRONRb6mNx+8rXBjFevGu+dc3RyR240fQMnA8f4Ee+reuqozmTSR37mZ2E
XSvrcwWZ0uSlyfeEkTF0+Mzk1EUdx0Su3gioBwZhoMSiDYEAj1GvjDo9b1pcetU4NsWxj46NctdV
r/LyAOy122qtGcq5LEatngjL3JeQpQDZMtLcKnAUsMAKI+ea8XSi1/Ds88WSEpdaRB0ZGjklKFTq
8lesES8pOksrZGQ/PDhyjmYskOYyhn3dhPQrVndl+FsfXuIlsUwe69SaXeDJQ1iMZjySHOawmiIT
R0EHdAwlQjeykzbuwJVqBd2eVP7ts1pziOeimLMCncNU9hpEpck2KD9EfauGv///RDDHVJSVUgNO
rrFHCfu98b1QffGnF1ZP5u8nY6MEs1XSPJCozcVYT0vEonGkVpUAhWxod6gbivZtpVZtD5EPIi7w
AF/FyFpXGehCgTJRmcjrkiShvWiT04zzXswKawYQMyI1jsxVHVHIBs4zhqSvAgRTwVZkMwYNaDUb
J6UPSWfPkZPxiCvW5WDWW0YKSK6a6GEpNXRAqwEY5rjNUjv5Aw4Q2hVv3nvtnYQ3B8wVhhwxfMC8
k/GoYBVwwUesh4+22iPhsWRQuaXu0Dhy4Uo8qPLVe3Umjyp+5jDyqghHMkEeWTYlSJsJUtsfunQs
Kk4Wfb0JTd0tbAOAEQClAKXypaSGxCM8Oz7heDRPSNikt3RTbeJjs8teJPTZADcS3gdu8NvsN+kn
D0Vo9TE7F8/carmNWtGk4gevPGF5DljQxSeG6f3YaTdR+c92SQfW0UtHAUNGy5Q5RpID1b+LkxYd
U78FRDN46hZnJhxvf22VkILCJ8po+Kw6m8blSqqSeclAG59sJvUALMVmcgTz9fa9vt7yRnSDuR4k
i+hSYSKQ8VbzKC1TPsgtMEMFK3YBUWG1vrSXT2RnegD/Lf1WtkQvqa1op29jR2ntfezUnNT42lLx
K1AvxHInJprBZHhpP6B1S3Kpx9/OGidaHEGy8sqLyvuq4Vgq/UOXycClIOZKjEYYASQO6k7yVyhY
+eDo7Sfnk/JkMJcBwwFGJ6RQRsSKPEBMtoYn+yiD+qAx3/Re6Ed2hUWLwkKM4CSuuhV9AxAGvPxq
JbJEfweJOcVmxYdlYyBlXoJRnDBnEr42X5orYTzxTvMx8vlbd4tN8qYepd3Mq6LTqJj9wOdCmasY
q+YUEyq0+5oxbo9hgk1zwDjNtvWEn81p3tz+2Gvf+lwcY76SkYqRMEBcMh9aoFQOX9hzvy2C9x3Z
KKivsN3cLpDxWm2No27lD4IlAUj38Gbu4qfuKB05jRaOUizFwWT2aUeoQDJvE3Uri77Ai+yun6IL
21DJ5YWb81IPQKOBSc4n+Q3ho1NZ8XPh6xxzuMYWpz3GvzbIdhonbGol/UzPZwsESekwpLbkYbTq
GXfBLbez129eDLewQj+zwM7N21C/xsNi5DPZVaiFgdJScxzdwI4Oygl43j9yF9nVfnocNh3uIDC/
fXEbb0/f0z25I87ixp8BDJVHTsz9FvTYz55j0G0mctDht4SvvSs70SHxMBhdeKabHpLP9r16Ffzk
9BQdRzvxebnXSpXn8iQYz2eqs6qm9CTmneYGvpFZ5n52JawlUIwS4yv9ITwYG5Nzeej3Zd0BOhb0
dUGBXWXTzEqoZ7GTjIZC9fpZl+9BSvWvPRgc8bkIxuOEciJOywwRozBsqircxLgtdV9wip1rTxQe
JxHAPTrGE1lL1mVAS5YdotFyVD9SgM9Yba5PR0yTPo5jZ3iFSjgPydodxSgkJaD7s8TB+DZlDgxS
BzTfA7NVFp4W9EWGwY2WLZ2E7IDQmnIcz1rMcSaRnfQOalUEVSDNjsrXsKzdqY5/osN1WLQh4gRR
9FSuDANjKtjZB0vn1eNEeuxvBDShALzo/yHtu3bk1oFtv0iAqKxXhc6T87wInrG3AiWKyuHr75Jx
zraarduC94FhGPAAUyqyWCxWWOtIw/rRyGiMvj3jue+Cx0ZuPVS3X1Y8+eIezoQKplKB5aDMZMSJ
Zjjet7zzjMz6tpLRtc3PwUTyGt3GA2g9nXyQHoy8ukWdbCubL3IaeLbWHphubjgNH69/1sJXTc3I
iCYxZ4IuRiFeyPWwtMYkBtec9BC3NyArJSb3DDzorbW2sYVIGf2L4M9DygfjUMDpPvdBZY4YLOeI
XZFCBxrit80lj7Tc4fGwifGwN1XAXsndgLTQ+Mj0xL+u6vTrr+26YNIFi6sgyLABpB5R4y5v+46D
f2StOLVoXNAEiXq0E6M4e66lZsVNY/VwCVn/adSaow2hC855Q74fMRVorhUkFjZwgv7FO1X/TWkq
ZLJruRxBTQmt0uwDhdqp6vGQjf+wVj1yQExeX8JF3WbChJu7sI0QZWcIC6rMtxjd0Wov264RHat6
T6xoxYEv7thM3BTvzS6tMixjALJhKccgcLq28xMdzO3xGkvFmlbCPd1Ihiy1AdxBX9votfgBnDxJ
/kGSt9Y6mtLP60u46OZmOgmHoAXorB1XWMIcRW6Eq15R/wx7tgcYtfN/kyRcupXEylieXvwG+yen
fiMBDax6ZtYajszyLmnQCUN/KJcKu4RmMpClEBuZBVVzAHdwW/epE1V0d12dxdscvvp/xQi7VOC0
6SbHHchrsEgGeUx2Qxeq/nUpy7bwR4qwPSzW5MpqoIxRnYC5vVHN97bb83prgMDP+rgubNkWJnQE
jB8gkhDOrt6z0Q7A6YZyGygCMQ5iGpWjFibIa5WVQGVRr9+UJYA6nx7150epMHqiBgZWT8Fsf2k8
qsWb2WOmNn+kjLgAdrmu2ZJXQloaxFKAFpsABs7FMXXEVHwEV89K3aHlbdmAd4k/DO17qf1tEz4W
DlQnE8DuVI8V0R+YhhAflI7IiIRE37VliDhaSeIt4/p9Gib183XNlszQAt8H6E0BXmCK4wUty3Mt
q8HDoZaJnynh7RD2m+sikPjD8ghXFboPMCGGTlcVoy+CYSS5lQ06pZVrIbl10JMk+jDDATC+dSeP
TqpQ+gzqrs6X1TDfS7GafdfAinJbNcifWm4BPRzg6w/hwDCXzaR6YyWxjkSOJZ06tWxvm5p0zEFx
EsvEVVp891ZWvdO0V10dowXv02hv5PYESB0BOr2/AJigP1aFZd6WqR24WZGBoKgN+19xY2TqbR9o
0T40pzgtHWUDdA014BfVNFL2HH1DYI0a0/0oR2bm1TbVg6NGI6A9cdQTnKzPdNkBXo0yeEM/GKYn
SxoQoKiR20ASQO8Md4Ix04BGRLiKGUDZrPCM6KLOT2Wj9fGSbP9pm97G9JmZRLFrJ42tukE3sv1A
1P6YECk7VWnWPVt05K9ou3/BnMU9RLW7PmcmmsLkcWyd2rRzN4uULHXKQFE3cduln41ZWyCU5ulj
g/roLqxsEruD0kbg5UXF2EW3Qcl9zaBd6w6ZbGxBOav6RiIne5IyxU8JcnSG2psHWJLks7as9hLA
0A5621r7ARiWLWoOoHyoW6mpv2nQkPCgpYBWxFdz61DWRpz7hVaa6qGLesXN0NhpOAjZAvgLJhdu
lqJxyanVgT9pZZwgeKW4vdCB+prxcgA1pW1v+jYAQ2NhGo1jaZX82Q8Jan1NCoZeTwNRaeWSJEg2
GPBLuFvwNnxqxqq2ntK0xxAkSCaUN9bV2Y5rPSeuMWZ00xEy/JTNkHoYteHcB6d3+zLY2DOPMCBf
bMdCg0yl1DHwLtHCOmhhYT8j8s52Q91U6NvOikC9GTGgYDsWwDatHSNNfeoVbrJDhfKC5g34f58V
cpQ7uW0FOgYY66HFYIhtjk4Tc2R41C5vNw1jII/IQhq4VcrYQcpkeccDWu76guiuVY4cPi/lGp5N
VDGZA+S6Z71Vidf2cn3TqHW/ieDJDlXE0LQr1TaIXEDiAtkhTTxTrsNdnXbJY2kF4x5dWyhZjn1M
/Dyo463Wj6FTcnS+OKGud6HHU7PdtyWVGGKVnnjFqJJ/1LgNQfrRxggvWqUPHCPsg5MqSemTbObd
L3tsYn+wR/owdHm9A6QI+RVJPe+cPrHGI2VJ4GWhrj4UFZHcOEMe3FGh80YvWio7IzqAP8PMBvOM
mfHwQ0nQGHjLAW3Q3QeMZYcySEG7boGJ5EHrKvsJ/Fjhfaay4aMbKnTzyVS1tyP66dluNKXqFJHU
xAWox6Gf1dR4aHkqN15nAUnwVMspf9TBvHRUACQEBEUET043gqfT1bSq862QNbZjUKvtnuqOoQEs
KeqDMZoDmJ6zxKfgsRhW7m2ycJdOoxV4sk7dWrLYr9WBm123qgy+AefCk8bc7XvA9Ji2h45DH7fe
i1780tKSAUuHPjcOPXwNIeBZ8xt9FRHrEmMaBaP5xwixSiXLvArpdCelaB1unzOWoVH5swcA+9iE
/+TFdxHqpyhAOFbXDnqKVuL0xafW/AOE+xdwj6nF+imB3yWHhDVeUzCPAbu4zDRHCsgODGm+kUZe
hnIu5s3ert9g/x/5U7YCXb9TF+75/S9JRQJGK1xgRvlFI82LqmijsuqzSd9yGVA4ZZv7tZGHXsoj
x+b9yiW9aAyoKJgICfEuElP6GDtQ+9SccLzr4k4Pmi8clUPLDgwV6xVNLxC8pq2eiZo+ZfZGyaVm
NOumrFyJF15s+3JS+MhvOqXsDu2rEW/76NCswU8sRHMElJ14XaIjTEPQfS4UwN5agHIewivcg/rY
vQLccTeOMrrtmIkhAPooDT+uK7oQ0WHMEeQSwErBy1YTQpIIQ1Fj2kBkDPqSDkNzoRKB/W6Pzud6
jY5sIcZCCyFgaScYVQxtCMFqC8AUjasDEgXqdw0CP3MNHn3JPuYCpvWdbRrcoFLkFgRgpgwIQZKW
3bIueE8TOuC1lBbe9bWbTpsYzgELCr2KyHugZidsl6YnuML1EdvVPpXda5S8hWtdzYtL9keEyAca
DdIA5H+I6FWg/PWVV5Xb/5MSYuDLglHrDAUSmvLLaneN+fIfatSYfUAFDJPe8ORotDzfFnWU9IFS
gtg6jjLQYOKuLypHIuSdKfzURvXDGEUOL7o1PIal84SRJNQ70ZA90dKeC6ZqOshcViq3rYgTZF9y
5iNmk6LRr9LnXl4pOC5eD7inNO134g0jO+fipKwfJKVGkc74ZF6tOOld+UZuEUXt859AHxhW5C1Z
O4iRMeBoTkPK4iwga4qmUqerkZLnIvfT8Usyj/2aJ1ySAjAqjCfb8A8XE8pNhAefrMI+EnZXle4A
YsRCRQjx9w14GNScyRHOrs7tGsi/MrQBy7ycm7tqTE85AtWUrQG6LB0qAOQCgwfgjJcIOb1UdnoS
wSwQbpxSazwNdM2TL7kGDGjCK0zPZTwoz01haDGlWYUwBakxQ6c1mOkVfRy4TEHp/foB/v1qFN0Q
OmFwrtCThllNYeXw3CgweAPqjtzv3/HwwQDhsd4WvuaOoH2OXeMp2Ji++YL6uzPkTnlgK0mIRWVn
HyDYfWeXNE3N6QPSyon7A2O/6BpLxFKtaerM/h8twSFyvqJ2V6g9HSFE2iHsL/ybzK+/QFS/TTfG
Pv8Onqv77q38XJu8vkSqQSAAFD64L7zXUccXdhKTa03JJNS4qtL5HHdm5sSfEXHD/VMhO8ouo+5q
68n0Ky839I9IYUPVcBw7GkBV2W33ZBc2nnHf1o7tE1f6MHbaY3JQbqV7ebdWwV2MtgGOij8TFjEg
EM4XWdH5EKl1ULnatj8pL0ghJV68DXboK9gqDho24qdy2x1fr1vw4nmcSZ1+Pru2B5I2hZ1I2Nr+
nsqgb1FWKFomA7xc0D9qCWHzaLV4G4cQUJ7AyNwek38AVraxwVb087omi1fAfAEnbzpThTGjorGG
BcxKh97W7+wU+xIaKzf61j7U27/muP5tnH8UE4wzjMK4rQeIC9GsB75KRys6J+2eV7Ra2yDBIPE+
5iZpIab2slvdkYEj/d5mjrwPnuTNj2oXv60IXIq+58soeBTN6OO2NSFQ/UZDb3Yzyq7SOc179RyC
6XhNvSVp01A0SoZoN0OH1PmmaXpOErOAeaCDv36vtsoH2llurDv9oK/Zx9JtagK8BLc2Anw8Ys5F
VUlV2GMW1i4ya4/qU+uh07E+Je/WPnrUNB/zaJv6R7K1V+6IxYM9lyvYZcwMlYYoibrkm/rRK/MA
O4+kQv+I/mzdVW61z0Ry5O2EHLiylUu2Axw6jA4h/4ZxW8FEQV9QRKCNRHyZgCOtYhTJar0eBk8C
y/M+yjuoPxYoBIEFN4NftbTkaSzk6iXvTOIFGel3OQacbnjJ5dy//nFr3ybYdT1aJcNkMvwCa10l
7Pe5tDZ6czmWiCOKZC8wa/Cymzoaz3e8kJNY7SwTcc2oIQeoPpHio1OiHc1alzN0F2S/OJcfWj36
+i/K/StYREyEuVtVPGDhg4RsOjPaMJJur4tYNqs/yol8VJGBzN8AEAO3O/AT+Vkh/YJrUn6xIif8
dZJuxh/pP7KjrhVHl/z5bE3tKc8+87L1mEeEG3oF5H/5tebKLgyq7WiiB87UQoeCktUqjPuKax/X
9V0KdOZyBUeRqiU6f2QsaSYBPPmrkA4mf7kuYtFBgPgCgQ7InIDfeK4aK4bewqzgdIG4JvKX+p2B
fvI1ctlFw59JEQy/iSWN5sO0b/FPi++btZb4xagJRT0Zj5MJBUicbWNJ0clxiKhJvYMSLmjjzVv5
Htxb38XG3je7fq0ytagRnpiI66eZs9+Zq5lJjAZDGJ7jxmiVV6k7UXlzfV8Wtx5zzJiVBjcJCCzP
96XELIHZAz0Jz+Qczce9MxQP7Siv1NeWpZiA1wK+P0a6BWfRdRE8YQcthuox7/xiuC/pikNeFIEm
DbxLkLm4QJAJiVW3dYfLrhh+v8VvA8wGJV31X+x4JkawMGvM8HunG7xIAD1OnSzYacarnK08PRaP
y0yMsGB2KiM1P92nw7DL+Ima+0by6NojYPpYMX6cGlv+Z8004e0B4Dg2piGkKKY7Jie5/ExNzyZ7
q/fJGsPaJYDMdGHg2ThNweLeFOHcJADsa10BSKnmh9X4Rev3B4s56jY9YATWb0Ee3nrgL1BXfNvy
kZ3JFUIEAgQaYpST3EO3Ne+kR7znbvLGrW9qv3brj2Z3/UQtbt2EN45pKiJjeOH8RGlyY/RqFYNW
k5ziUXf1hO6T8ieV+EoleTEon/Dx/keSuH06yjsW7mFs3+A2fGMZR52/keEtYnvKwEGe7+vkIeNO
Fa51uixfkDPRQnpVLUlnyg2UtL8HdFG8RU/kMbuhocN2QOFvXSq5gKw95p68BgGyaLMzycId2aI2
EdaM1i4FWF73mNUntXntm9ssOfXF2rTVUj8zMYF4ivjOApCqCIYtJ1HVlQX0rEyQ1cmHAEWyw+gP
92Dq26HkeKNimPtOebxuQov1CBMQ+aj1oBMU4G/nNqTmrKD6CJutvfYNvt8JnsL9R3Rj78b7FVGL
6/lHlGhESWfZYTBCQ/4O6J9tcat/0V/5zXDXlyA20Db6PQjaP8MPEIivXD3LJ3MmWjSioVPzZtIS
ZDOO7WTb9Gjest3HS+Dmx1XDWbbZmTjBckg71imG8LGoG5CI7O7Be34DpnlXfUyB92+e0pvsa62R
eQprLjzsTKZwvaYTqQPDhCWmbu9K6Ujl+7IDVDX6gfzr+7h4/U2ZzGnYHwWs6eezOAHv4yTDpH/t
xjbGtTXidPZXG+2vC1kMRmZCBFdKjbJu7AQOR9ID8OY8okp5XcDSck1dP0DgBMmHJibtQT6eZVaI
wz2iWlMDsX8E1kneA+OOV1tmlit9ykuuei5OsIiwVjGqB1ptvOECJ9XCTVPeSHwDjt3rai0m+eaC
BDNQyj4JYzCjgfhS3Se5U+x0p/f6Y0ec8ojmOv2zOUo7oKU99Gvne21Jpz2dGQbv7RQZdYgGt903
egRyZ/Sob/vaXcld+0HbpNtwP/qBz9ZeM2uSBZOUrbJWmwyra1s/suiQms9DiuaHXZOsOJIl25+v
rmCWdgNgmrqGIB3tiQVz8mirdKucl0tSbIA04S/6Oy6nwKusseophi2YH0ogqk+PYfpWavs0cJrk
KEePEkgDONAKTonyDKz9IFpJ9y0t6PwLJlc+20o56MASNGUx6+wuHZ7QQeCglwVFV8dO1iCwFrVV
0OoFSEG08YsZU1Om2Wj1CA3j4U6RfhbZRl0rm66JECxTKiuQFU8ihpw8MPAvq0awqds1QO7FyxSt
Sf+qMn3HbNloyzLeMMip7a2d/mgkv1T8MP9H1W/QgexFA/jB7/p2JQxcuFdhJqCVUEC3MN3l51LH
vksRd0MqAeAcIV9tUzlZ5mjkqQ/QMt6snIEFV3YmTnBlbR6nKXrH8DANy/uCMU+rk02LYVk87tzr
3mzhFjgTJTizEa9FqzOml1ab+QBgO4SV4V8XsaaNYBplK5nqAP5st83uRvI2kCdrfGL/4ckIRcBW
AYwaTDSLIH1FpwHsZwoI+u4JTTh6vGf1yrYspcnmMsQxESLVAas57uXBSj1bCj07zBzMln7UwE1S
wsKv49Eb435XxMPD9UVcenGdyRZMcFCU3tY7yJa194T7HT2kfJfHr2PhV9FLqO9q9Wko9h33NPlB
NZzr4he81Zl0wSKpGmla0WN1M7AdR/LPEkBsNAqdIJdfc96uWMyaNNEo7TRK6fTqaux7ov7S2gSY
wq0jZ0d0dF5XbOndhZwnQjcNQ/7aBdi0mnCltQJopg8IlwvpBHJcp6vD+yKJUOYNPnKGhtOaPKLa
dWdpsWPR9+ufMLksIaw8+wLhJsgzS7IJhbZJj84ky+oIGtxK4pqkWMMEWlzYmbLCUwSEZFkjMyjb
xPoxksIN1/SDagPCDODAUfbzvyiG5hPcsCrGj4VtlMMxShmBYnqx13pvzNG0uL0uYlmhPyIE35LG
bRFIIJN1CfpCgVbJ6Yh864m224S+Xhe1fAJBjfe/6kz7OLt6iAIaw54g+BoOKJwFN2RTgdkFlZh7
ljr6QdulD2u3qrLonqdebMNAAwXoAc5l2qSnpI0hs35ufGC4OvUObbBS6MQuyry+us283s823IkO
xi1+cILtHtX7aq1JZQHoALff7EMEB1BQmGWX4kP0u9R9pUcgvmSGq9SedcIQlTvsflCPF470zF7U
fbQS2i9evzPhoiGh4zcudezykO7KzpXVYw3CZ8WP2SM3ihVXt5QmOFNVsKm8L6nd5dOab7gHgIPt
e9W77S7xQP7xWPuRYw6rrIDLxgVsbszCAfUZWYrzjcbqFp0ip7i+DMOpMG4EvgT0Q49OMrQ3qQ54
N0zlKUYIqu3QTQkwKhXqNfo3JutW3oWLR2r2JcJORxHpq7Gd3lGYIetutAlvTsOkdOl10dqFOvmb
C9c3kyVsbGxxyskArbUDO91UpdPeJ/f1znjGQwpE9I7qxpvmp+Q9JJjdvX6c19QUdllWOrs2IoiW
THQtGJhDqalXlg2Y/H5F3Ro05XLoMNNUcB48YbGlc4gbpLc+0p2m2JfmLguAcaU928Y9YDWcuFjR
cTHyAhQiscAWZl3grkijYjR5CaFBQ50B6fqJ0xvoEgSoiNdXc/r8y438I2n6kplv1PUCmFMaJIUo
PMWAsGhRqTVX3MCyECCtgPzRwmSKcHvFVlWD7j2r3a5GKGzxDaBSN5G8RnZ9IWaqzsDNg4rHRDFU
7JDTY95YNjjsgB1Xv4BqAEMgSuIxFWOz1xft0iggCRl7DBgoEyOoCKiS6CRKrQIozwhnD6qVoCyI
IDKoos+g7X6OtvKKcWtXydk9QdPrdeEXRw8KzuEWBYeT1nkQBiXgFqMKda8O8M63SbcxlLfYtPxK
ejcN97rAC2OcBCpAG8KrF+yk4rI26FHS+4rmLjHAsho99Ji6kQOnXYNeuLgszuSAYujcFMucyzzA
6ApS9ioYbd40e0R1GVmu98x+s/DWv67WxQ0NSFu8OGw0Yk8Yt+INbY5RF4UlQFQL46gM3FHDtbv3
0h6RRJtqHqi5TFSUkyebna2+SEFA0ADXlCOXgYmhDlMMdWZjqIYz/++VQUMVJoiReMRI2/QpM1E4
dqmUYkrFTUPu6Pr9KtTyJRYElssG2RVMD44J1ErnEppSprQMcKf0eoWGrUA/IvNRb6QhuYtk6S6r
EJAGSnciknSwrHIvKflLUYw3XAlDT2LAIK2ie3BLacC4bg+5UmNmBiMxoay2a5fTdNGd+bTpU61p
pAMdi4CHFtxNV7bozaRAUSolY8NJtpMjMGMbssdb2417FIwxSi733+GoewkJXbv9a67xiUJIBRAj
KqAg0hAzqBUPUJQaMMuTk0PYmk5YPqL9b3t9zxfMC0JsgsoEml9M8VxmKUbqOMZR3AhOKKjkraFg
boTtrkv5/TYWVtOYaBfR6Aws2Qsg7yrVxkSxcSzRZraRbr96L/tROaVnuWiz3g7f5dtj61p37Hii
d6WTvj5Jz9GBf5qIv65/yYLXxaqiyQeI8BNGmAj33SQFI2g0yoEwS33WvJhDOaLNv9+NRTlFAN4Q
lI+El5ajV2suf3GxgUY/SUertzibipHCQo11yNYS+8fQI9zjBLH0Gv35glOCin/EiNcxK23baCAG
CKVOlRoAmow/ri/jwv0xkZZpSLVgNAMIJ+cH2UJsSjMJ+2mUj1pw27J3FeTH/aNVvWvarglWOgIu
E384C3N5wiu5HmorGOIkd8fCy8tbOjgx6HmI140HTfq0gQvSvQAH5bqSl2H5JHUiRsBY2ISQJ2hJ
W24XvExz195J9dZ6kP3cVT6Ak47pRS/bt1v6/fO6yCULmUsU9FSBtYwhOlyTPJPvBjU/9KF+F0vv
fy8FgBjIZIIDHeQdwu1vFDYo2NMsd/V0QNpv2BdlhenJeAUG6TK7gvUDtCCOPXoJgSIjuPva7mhv
9Tl27S469Zt2jxYzl3zmJ+07ceS/rqEL0gSzl4kcgD0H0upN7Uk7YxsD0a08jrepA4D95u9vfswa
oI4s464EoKywhl1iRYVFChyyAa0P1S9g2l/fpMuX6KTPTMJ0Q82uY9PkeiNnkKASJ93X74o7OjIo
1xyDePTUHkb3B3hl1hpJlixQw42DLDvGD9DedS5VSQh6kY0KPkp+JkgPKX6XrtnFZMXibYBshkLk
Cegeoe+5jEAvlaDsu9xl++TOunk2fip7+3Y8yE/Ucy0wyCKL40rxSsC9qBlc1tThOfV5CpoFdIhy
EAPCZ2Wlx0rDCZEoXY1xLmvT2DZAe/8rZvLOs20bWGhGJW/hNO7ywWk9RIS5a2EA2aFb8yY/la/G
rjja+3HFdfx+AF2u6h/BwmnTMYXFeAb9lO1nD8HjHTt18Fob9Qm8IL/4CWCGXhsiiaTcYTzhTTr4
TeOmPzD+7uj7Ys15Ll0R83UQjqMhJUYo4wXq1pWv78wnVACOAFzzlSeee9Wm921P2xWn+I6+uXQN
CHlROJrgQHgGK8NT53wTQsPKbVCh4HQaxybdZlXqke6BRh4LfpWdl+Urj9MFi8aQOmZ18PxQ0RMl
rH3alqVm05pjfkwGI3LvKN1Dnd/HVuykKOgVa8AxC7ZsapYC6kf0L+powzrXTxpavQBLRO5S1o5O
bX23IUJVVelWnNBkrIJNTQNCyEtNzwLQ9JzLYSrhQRTLEyx/KR0wpY0aQKv3K4/Dy/wiLlhA8GOE
CwuIiFs4mklkhkbWDTiaL9aneaoBoIim4Hs7dsCc3QOLfzwoxJFurE24lrtYcrNnsoXzWiTlUDQF
ZCtu9U/2Wp7Se/WYFY4FI7W5O7pq4fAX+e26d19a2LnGgsFYtIDBpJBaoazRvuZrKMILBwAIIWCo
IHB2QCIUNk5pTJqDpjN3pdLnMoijKGgmnwnG66mvhNuhWtvCRYVmAoXbilNq15xPAo/Gtj6Rk3kc
j7Yv/aq8wYuJIx+rFQ+zqCIuKjBmI0y7IE8E1zB6BWTYppn3h8but2AFcwz7H9X8wjvTCYgJELO1
OZ1FNTHSaAJcSMabTNi3rmVFR/EsRQhf78ywu82kNWD1RYuEWkCvAcEx3irC3mmNGuU6/rhoG3Uk
7TWN97F8UyOL0bhl+6IMjjXeK3gQxj/SZtsiuFqLfJe0nH+BsJlU79u+YBrORDBKB9VslDut0L+v
H4FLn4lEOzqvAXOLNwTc57lvydB5BASQirsNfZIZSOoOdX+stTtJPmjar+uypoji3I+dyxK2DVSG
Uo7+FZQqmh+mtmWBk/QnEt/YiXdd0PSLzgWhM3a2d4InK1VKYB3Yu4TKvoR/q7bem/Ha/TZdnqKY
iSNSx4woYJXE7MRgy0Pc25NfxisSKOXgFqAeie+KPN/8vUIzSb/f07NwRi/HGCPRJHdTddxlWrCh
duKPnfF4XcySQujsAO8EpllAxCWsW0pJAcTUADYPxjLTDr/6Mr6RkXpBNnjtMbkgC0yeGJgEFKBh
AFbg3PAMi2SpGkKWkvBj04T342BszTJzkL7YUFrvZPWeoAKRFmjH6W8V8gTExlNY6Rgr/iopXVF9
6XE7/x5xiesC7DdVg+8Z9eAtb4mvleSgc3ZIaHRfgWAoJYNnIl2BSc/I6dlfn0NEESgR4BWvICoX
AZO7VhkoSt4cRFDo3CT7HiOViAuVGDMkeNR/XN/ohQOCYQuktEF4jkFgMaIYjbAcMsDDuGzsnVrf
DumPsV3prlqTIbgvHaBDQIuKuFvGzBmDLRtCrxjW2sgWzWimiWCyYcF7mVTQRKNbq/6Q4tso9aI1
7Mg1KYKXjLjd1FoDXYzBZSHYdPfIPyrW83/ZFbzRMfM3ERELR8IiI8YLA+iSAnSVaDs7jUFZuLku
ZFmVf4WIiNJR3wBDrJy2Xrph2l1m7pLB7ZuVeYvLawXmjAQ2uk5tjPSJoX/BzCDpTSyYVKmIWOs9
V4tTo/HUaVMF7BQBOgrXqg5LBjdVADBJhDAZPT/nHiVNTFraGeOuZSUgILPRRsK2dk1eri/gtNeC
1wdvDaBj4fIhSARnK2iRkIEXsAVDuRlGc5sHX9clXN6TU5oLEZWNrA3gKISXedRVjVKqeFeYVpx5
XRsBsirqMp9U7LMbkgZ+McxW/N/lhp3fzZPZzG6YiUyt0XLczXXoZdZtErwA6Q2YVzkDJtfKO20h
/Quu2t/Y3LhjgEYwfcxMmC0HWkYL7FQUW/s8epNV3U0yYK+YkacwuKP+Ww7Tp8Bei+ouVxb9gxOu
DMCUwQQsokSNCHdqW0N8XMdea39oqh9gikX7bNY4SxYFIc2OjBvwoS8KF3FA1KbKEaHy5r03PoJy
HzavpXIY2cpxvrRGaPRHkHhtVTk19bRDZEDKd5PiYloj8rgM8EFkZIBKFQk2VLDFelSltWNeA6sJ
rVHHsb432FaK3spwV3RHrhzDaiWBuLRwc3GCHeYhS5qygbiUD+4g78eh3Abxp9Tv6mSNg3tRFgBR
MA8CRnEQY56bYTuiZg9/gisf06FWstP08SFXS19CCwJoLFcinkv3NLXvYWIPCCloxxdPNQDTkjCf
7sOuyxzT3HTWS8D9657j0rlPMjRc7KjraZqINJQnrTXkHUU0n//Sh8ciOUUDkMdWUodLNmegWQ+R
G2pzQDU6XzdCioyp5iSFPBhBjLT/w3U1Fp0Rrg687H77v2njZv6hkQvOeAE0wpx5Bn9Rgu9Qu1OT
fTZQZ3Vob8kKcEb/FSY4I+R2o6ZJcSFao+bEdK+bD7oOaH55D7Sr63otmQAYz/A4URH4yuLYZt1Z
HdMjLFwBlpi03AIhzQFMqvMfpEzNfrh5QeIiwihFZa6jSptiGkF6GABeodiPkrk2gbpkaQhU/hUi
rJpVdBI8LYSMOJz5voq/R3KQyRraz+LmoKSPqBi5XEADnFsC47wyaQwxFtWPGYBId8gqVI4W9p9m
Y9woYZCtHKFFiQB4BScrGhdUsRYb6RHT5QB3U5D9nAKJynQLaS+hqbfOt9c3anEN/xWF9pNz5VqN
1VWS5zCHYVfRfdFxx9YRvK6IWbS6mRjhuBqBXjRNBzFB6hvtRxM98vj1uiaLi4Y6iYmC1oRGLkSu
dgJquDjNuKsoD22yqfWDbAfgcHaNNSL4RWXgfICWhBEVtCGdr1mkBbxTMyjTVfGGD6qbpNl7rw0r
J3Vxa2Zipp/PPBDwYi0jmcTQJkPyGEie/kAMp87/gyvFG+xfdaaFncmJDTNVCIUcIKXu1cZ6ZWP4
X7Z/JkI4qUgehwwFF+624aMe38X23divBHTL2/9HC2H7K81uCn0y5Ao9wFF4bOi2CDM30nIHOPTX
TW3hoY5I9Y8+4gOmtNOuArosbh8WUUfvKuRUx62kfxqN5YF60W9HzSuMJnGTvN0BCur/tp5i1GCY
SdAWIeTDvTbKc6ttg2ot479i5SJFjpK2MbU4ZKSl7ZnRnQxkenOtIXLFxsWRpMLIOyIrEEIwRVH7
rbXRlYO5lrpatA0AFaDHDrkeS0QeV+VhameFlI5/B8wpBr9NH9IAA6J0LZ5byNnCNGayBFOPSBf3
ZgtZypZsmkN8m9/mL6hy7QAYjFkyBA/3zc7861f7JBQwp1gsXFDiFRVpZoVHDod7lZ/Vwk+zX+aa
B5+++/zJeS5iCshmXiIJ01q1AuhlsFeLffXkB7Xd1nqyOsUBZ/h/OWAzhQQXi0GMlKQFFOJgTYod
5YMdS8e8mRjt7K3687q0ZfP4s3qCozVbKc0BJwoHKIGRMG68qO9dxN+d/pXrr9dlXSLgTdg6M82m
j5mtI637Sq8iCJOBAuHLbvyquaFv3raHckf39osE7LTWrw/SVt2Wj7EHALnrX7C2kYKBVmHYykWO
pY1KfYemgrZ/08HmTdQPhd+0yoqrXPQiM3UFt4z2PwoGVUhTmPaVmkPsoPkJJDNkf12rZZf8R5A4
lGWqIUdDIda1Dv0S2NoMyNzUGUEe2IBKByNSuEOjXbA6gj4pcOVciI2fI0EbN6YPcPRK+trayd7u
nwH3C5mNI9kJ+skTtyj/y+NkpqxybkR5MFZRSCG06cpNpjwAjxQDj1ul+uiy3Mm67+uLu7KJYiuI
PNKCypN7YeBQGMzMLWv+/0j7riW7cW3JL2IEvXml2a52eat6YahKEr234NdPQnNH4kZhiGjdOH2i
Hzqici9wYQFYJvMhlyyBVaKlZEKMKvXGMhaAkatPI4XIxskaQmQfD/HkEQe8+4KdIDKLCTIRiJ+l
WQNeSK6t/qaqntTmcXvl6E/e8g4mtIxNXjcOhVimx5l8aERw6+GmsVbh5EtXsB1GZjoCwJ77l4VI
D4qTQuU8vo/Q0UVM4yopb+s88lOh6rkQmgkkra1SwjBAm3r1ohXDOc2jK8sip1yHmrYje0uNuW3F
DIxZFpwP/BiGWz6G2KDb+TsYrIJoGQ4FKPNxGKWS7uXyJzg99nGx7JQFFPVter1UpiAnxPUVXCAw
K45Hs8aW0bUl0+c8pTvOmAKzmYJS0d0pE7Xjc4+iFQyzsfXBbp2UYE37ZNwVtu21U3I7QqKn0H7G
TidYRk6LEg6jVeWVfZbh5ZdASgQ74F2KQRZa3JvH5ro9RKOrHnECndLZVb6lR1HFnvv9VriMmeCc
0EY5Bi4mKt0evKTOsO8rv5UXV61es1Gw0fmr+rfAzLzgQX69dKqEAnNYvUjo57Vfu8pfOoy/C4B4
11makYdmCnSiHZX+kJVfGmZnDAuar7wkkY+z5Fxh89+nrXk9xrHIVXjRco3FbD9FKktIKmIPzGq2
jyN/qu6H5YCsTuBAbzjGXbOzBebx1nENSX/Syjy9iOomT2Bel/8q7Ctp+DX3z1kMZUlJ87cDJ89D
6OMaqmLoTEWF8BKqHUZIOA00cGY7UNnHybtqn0NS7VTVtyPRQCw3lq3hGIeEHKhWDx3gGtyILPA/
xKor2feQkXAX52xXAagPB9MUGMl1l5WRrF9i7syqNfoJ0dE070fIlWRoWDH/M8Mz7pxr65iDVaus
NOuRxwK50nsme3J8l4kIvnkHHc3Pq+BTAoc5ywSGItEQmQ3iY2VXN2MdPuC+cNx2CREEc5aWlVTb
VQ+GEwz2nFHZCZpO9FDkRXlM70C7Ay9FTPMwDo6kUpOUNgKFZmSuEn/r5NlNDW/bDu7G/QPyZTIJ
iTCMsM0IfhYh70v/lDjxMUHCd/7opMc0Ue5tEI1sQ3KXDg2hKOpamCplx21KtFTYYYevk5H31rnT
a3/773MdefX3mU8zyyUBvQMcLDHNg+0kt3GGjoGokoKQ/Evuw0Y5Fz0K6EXUWB4tMx6TKVFgCyq/
IHmyJLBcD/2piUX1M74z/AFiWbQGa4bKlQEgucaTon51KsjIiKI4f+X+gjBxTsa9yUrw0kUHPiSy
c9eGdPvwnMSCZxinsRIhwECyHAqblOySwUHFW7VHtCN75N6I3fDenz+rk5m64a44lq/RHkzoe+Jn
R3AmnUQdwNxYvsJmgmspdT2xNdhI6DRNlMfgGEgwWDZjet2ZMayfHya8lrZdknNWKeBaw2wNCDYx
BMPE1hzinTHm29BxnQfJ6OvjPXoP20osIc97eaKDXcfympjQ+tLymxEwaRemg05AYwh0UuylHOKe
4M0DM9mh13+iKeDGQAItJeY5NURdDjw70S6FXmMT7c349+VBaS7yVE4peoZ0aCxA8UwtA2XKHHfI
qt7DJip9OW5EeouceIKBNEwHoAMB04hs86NaDiUJFRTH8nCAkPLyMREwgWx/QM7QjYqpA5pkh8ws
OBGZ59m4GJ1ZDKhUmUS/K0a0ZQGtv8KYM/S1CMHzepbukJeyrhTcPzx1Sb+nao4GLnPM3CQyCjeN
BM8t3mJjYkDTId+jo9WU+Uk1UeViBlcIFMk+jeYRNNV+VkdYdeKGpiMI2pz4A/v/gjFBdUAZWK5N
gM3Q6dqXECbxVBNahlJMPraXmnMiAYkSeULpBhVbZq+UDZIVTod7XUsgUJ7HuP7nSQJlXCIdG5IY
O2juKW43dz/7uXraxuZZiQlTDfNj6DjCZr303zIO7R4t6wiAVnwso+EcQioqHkTzuSIYJgaZSkmW
yoKJ6NZtVXA2DZE7iQY1OcH8Yh3ptlndj/uSDNXco1IoLaaHWWBL9eteC3QRMSDfDf9+L8YNSYpE
ZVej1BURaDRTYb1yr9WtJ9mFN4mU03nOASkJKg6Kdw3EcS6NivulVfMZRkF5aYTAqpq4aIueX6oS
82+yXv5I8ozsq3ZMn+V2KATvbt6SopvRxvgdhqoddja+n7OkHGYJ7aBL3brp0vZ3Rt9B5sooQam9
gCR02x15S4uRZ0hEYxvgFceE06UPx0jPYG1TYGZneHG60xAelOgatCPbSLw3ByZQ/0BZTOl1qQrd
SHTEN32m1IsG9Bur+M3oTS9Tw9dsaI9oe/0ktXoksuih+pW9EAoh623HbPklc5Yook8P47a4yW8p
fWYS3JW7uXehJYie1+yu+xivwXNmaILAzrkOXEAzu6QczcZMaPHMIHeK6qnjfd89qNm5QEJcCbYX
WYTFOG8+Nsoyd8CK5ulcUt3KFIIhYwdu4vguHZ09aJ8E35UHuf6sbEDrDCTYkVtEN1l6NyoVJBmV
W6mCqPyI+cPFstzRkASMkLxdgh2CUXoD9B42+1q208auJ9puMeAfU/ak8FlJMp9EgoOCa9sKh4mi
qOJ3Y6oBxw4n/7r0qxLz7s2dlO1s9R++HG73tAscpMtopL8MO5Y0ZINmIGBXde5FSbGPLLfp/b5V
DoZ+ZYtGEbmW0Xsx1hAnIdsKHhp1YfwuEQ5ylByaBUwwEBDMXVJU5MYpHMXPk/C6zqf/TuuAKXgM
Pahg3TJQwKMBaXVmaA0mIBOCy3Fd3CIEukp+kJv9f98Fawxq/AojzUotlCdgzKn10Y/ZVZgkHl6E
j7hAHzGkCNUDy//vkJYDJgoF5UhwGTHxZSymxl5ot/KkPEmS50TfrOXYTU8FyoXCZBHviFqDMRGl
GtQQyrton7LQmRWPP/Q0Rf86pLm07znymuF0lRj/ubNcpc3yuDDhX/h2jHvWcTLKKYWUlGU3K/1p
6cFRNJm77WXkTE4DR6WDfdB6UcE+fvnpFgykdQ29BKrT4JraY5Sg6LqLweJs+Gr0iRIXMlOSDVVT
0Sweb1FtfDs0jmI7QB/sEhkCwhg6qbHXZVRDJTsJiuRZtl4G8xRZD6WWoLXmadtYXhSjQp2UagN5
Crb3HEwFUdpJWFMlVh8HkF0MhRrEGDKEqJXgDOIevisstoPDnmO0PmVYVz37EZPSK0LQgKNB77mN
EhCKVUe1nxtXrp1bEH6+bNvJu2NA0JS2SCqU3ZnZGyiijR1EktG9kYPrInxwcKVCs5wLKkmvrAXd
PSIwZm9AV9qYUwVgo/bpRHu1z/08fW2aYMY447Zd9E8xxS6Ez792MYdtu3QgdaE9maPyoubfwWH0
D38fZXp0AmNQDLNBlx4ZQQTZrh38/c4pHpV4/FALyf8XCIgrIU8iQ/+RgajlVnMqFO28KfNzs4QD
iHRxOdQ32NH6H4jf/30VjMtaLuQ8w+Xduq0Srz7Px2xP7po3fWc+mu73+pcC4uYq6AJ7L02udtw2
kH6DL98ILcXIq4NMCPfPyzVcwn6cUuSCPUsGiV/pks7xoeyzDcI7TGnf8v8DYa4J7ZhrdkvLIJrz
3FjHIvfVxcZQsuYV823xuQ3G9boVGLObKlDvNkYJMHWWXAU5Ol10ieSumQVOHNUEx9OX2WcUWhJL
bZHdJBH670D3A73W/FlJO4F/83FAuICgAPUW9tsUEwj3DNolZ9vxtJfxwgkyDF74itKJsmPcL+Qg
qYJAi0sj+8yR5BTS0AbCnyO3QW+e0sQ3+p9Gnbly+aSFD//9E1G6L4w7oOHjC7eQA8lUrYQouFeT
1x5JTkmUBOOt3F8AjEFeejVpFrvIbQCY03cLRjTWKRYdGSIMZufEqHJ3ZQoMYu6c9F4zbnDR3l4n
3gG4NoPZN7U8yKhCAWIaz3Hq6d2xHny9E4RpkSHMhjFKPLYHDSit1u2KJtsRdPYVfRtsG8M7eFYv
TPblbkkqVFJpEFCbXW+7sfOcobk4Mz9L59c2Etegvykkiy7rKqKmzkBwtQZSHYITpQm9wtznneDC
x01Hru1h7kMNhiNJPWHZxmS5N2zJnRoc27Him3r2PCq9HzugJBzBA56AFWjpR7eskh0YvG/aZhb9
GNHiMjf6XM67UqfP9+Ek3TqP5J7KbWS6q1ius4fW4YH4ZZA+268ionDuxWm9DMwJSXSjU0mKxZ5t
52XCjG6yVLu8QbKrik+zrrsIXnvwQ/hx8Q8tiBeJA2aXx3jjDjptFo2S63n+aECYOAUgYCOgOFEe
t33q/2OnjbyXihchgtalU7VNX5GG9jtigis85kQrdsgZvllFdEybGZe1fDC8zEgfK8c5yQ2pd9s/
gBOh8XjC6wlntEzVyS7xKRm1VqHPyosqcOz2n1Nlw7s8Y9rr4wkCiNtoPHMBB35hy6AFULZ+m0Nr
xDFTpA/sWLrRFdyLjR45r8TrJUz+gYaSxGZA5M6VQb67jc3ZvhfQzPbN9bbvwE5ae4VyDUrzvHkp
QwEEZ7sAAt2xGs0wYyjpcjFLsw6TmTaApM19OviSHqTOLhyvek1QIODaoioQdzOQrbTZTrmRZIqR
WFjG0Tyo5BRXL6lI4ZRrywqCudDnkhllYQKIMgnS4boBJag0B8t8cEbBXZEuPHNXxGDfX2OYVVva
yZmzGh+mz3ZFciL1+xxhtOJj+/NTR/6CghErOkBtGgr7ks4LaezUbMGhl7vK6Dpe+V0LhrPqhoLT
lfeWBgcZXu26pWI4l50QyVCczqkao6dfk1P0QG4SEA5Kx+hYAG0QVVw599I12peG1Mqp5ViSUSM7
x/v0XJ/jXXJtn+VdtF/2xr7diwbquYAY23cgYaij+4iJGFZWtvFiwTzHSN0R9cd+EmwjnnfjA/0P
wpfOhUxNnFkZgCBLd+N8trtjEfrb3sD/SCsM5pplS4s1hSMwyD1It2+gOWv+aAOyC1/jd2n3D+89
Fbx3IFBC8KOMQ5eBAWx/6rjQ0nRUyDOaJJ3cwzW8EERX3kZaobCZfqseNLme8IAY9Lde9wr1qkxf
+2W/vXS8E2ONwqycHhaDFCewJXXcvNTdar7K052UvjraTbncb4PxXIGydCDTjbncLyTM9gCaDFAX
oYuctCpybmbnTksdBxYGWgWrx4Oy4c6U+R4vVpYeptaURdFshKEqO6C8S9L3QdR5zPtAkLHE1Bim
6TUM3F66QT1Po96VkKlJ4h+t5tvlLukwYywia+G1CoAu6A8O6wgR5ofVCW1t4AoMlF0UdKmLpNqd
EQZ5IJ1rUdsPd+VWcIxH1FlSGC3IKz25Qyt8DdJV2iYu2LEiEPVy7ZzeGdWkpefR9NhMh7x7SKPj
f3e29bIxLxapyiM7QZezpxgwoNoRKImZlsDNeOETVz20fsGh0VfMLJYEQa0Qtz5abp/8bumviCxq
XeLtUBTZkb6ydPgzm+A07HgsVDCJe3Gj4bEyexWp9ioyt2kF1a74w9YKwcrxLgugjKZzT2CjADH7
5cfp8dCbIppSaGaId4+Nq0oPRh65BpHcxBAQbojAGE9oNLS25Qp98ZVBBUZBMp+6Jd0RJRis3bZH
0A3JXhrWdjEeQVsB7YxOyI7zjQy67U6t3DANisLvQgiWt3cSnpzbkFw/Xy0l9Z/VK7OdspGMPd5/
6Ls9ZaXz1oN7Q9NjUd8Lz0ngIyhCGaijo4fpEmdc8BSPJBwWM3qj1eylsV4ctJpbRyU5COXH+Ov4
B4xNRlZ9QSpLBVgdxYcpLzGrPxycPjwmeulK1vJTNefBtSVZNF3Ijbh/rWQZTGI5ncyUTrBUhg0V
hOc5Ut0luS6hhLD92RTBeqqMVw4hgu5ITZzU+nus6ND87gycJeRs1RBNkTU/lePb2f4mm6Ff2c+4
su3TTnV7c7pV66do1lFSTVx5GP8lcFL2fbAKIw/3pSlTk3KttrA3ZzM6dB3uBUn/q1lawbWAuytR
Z7ChvQilbpaSRunQaK9JOKlN+akLH3vtti33y4+IvG4vNHd/QAscrXBUq5LNXk5OM0rNgviZpbpH
kP5wLEyui1qVuNasLgNMQGvyrogbHSiymd3jt3hZnj6E4Dwr8urUK6K7B//EXuEx3rNUy4JQhtMN
SRzVbeUfS/xezYUnD/oOVc/rRSFPofxsda1n5o3gxcLdJCtwJsplszTmWYRzD5IwV7bxWMjhYxYv
Owsr+98/niOjdYASCkF+hgk6UZENoVYBqWrOhRW0zTm2gm0IbooBpT14IqWcBqHxZWBLapQ9rFnG
6Wd/DuQpii13xphXrN8McJg5ddX00Qbf5jYs71hfo1KHWoVtPHCJY8VARRtB1cueiemIbQTOV4JB
SBGhPVxGJZ9ujBVCg/YFfCRsMH1WnzMNj69Eiz6G2UC7Ui/qY+P4PxoudagPYqdRXuZLsImYi9l3
8H9J+QEeBN8k2VEqiW9DG0hLP7ct42zpCzDG+a05ompXACvy0wDt4Mlyp0lQn+Su3sogxsfzelk0
ZURqZkGT16I+q/lDhln2WPqxbQvnpLuwhTm+p06Suxr/eIk6P4MqYGf16DdyGr+1nWsyaM/RVAam
sL9btISMc5iL6owTnbCSUOQ10VBSVKBzP27bxvHxC9uYnWXbQ6TULWyDhumxsBsI14n64kR2MNto
QMPWnEewI521K8zmYLrIgSG5IA5xDusLS+h/X+2luHRwH6GzEeA0M/uz3e/mVqX7yTX6wqsEPsFf
N9Djgh4a92P22dcXSmE4HYI76Gp9rbtqElHO6Xctn7mowqA/EOyLL6+lrpwlQBg77YAx1kD3Zre8
kp5v5NvpW3RG3/IT+m+u630YZK2bfRS/MtGP4B1iFz+CCRpG19p0BASZodgdJtdRzrPhgXPKgvQK
GAkGxUNp1hTB8kPVX9OZ6BE7o9QrFVDzxnA77b4ovtXzeYxnN5oFQUTwIS0miGhzknUNTbuaZu1O
ZG9Loqc7P3z8NYb+gpVjVhIoHTqHIuClYU/uHAVTui8ytPfVkH3ZTyKlFNHqMYEjQRlzXgoAQugC
U63LcpdMGQQb/Ul7344e/K391zQmekylU7SFDCSIvpABWT3FLRVRNpTWZrb2ARM/Gr3s+iHBBUMm
6I72zeS1Ld97zNCO8nuZ+kR1RxFrnMgpmFiCMU1MMOiwS1NehvBdmKoUrRtzZ1KaEbpGM/5+78Tf
JTIdwPX42tfGbvvz8O5N691rM2Wv3qzjcaHOXUc6hhJ3YInrIP6ngcw7vjZLv1RPhojSj1ftvABl
QkbSmnMxmAjEcHT7mARy7SqH8io5In7oqtfcSk+IIWXvbxvLvQ2Aqhzs+Qaavb/msHHzCVXA2lPk
J4V81JCosKRPC0ND20hc7/iD9CWX3SoJRFAHIJEWE5dt5dbdv+yrFQKzhJVlDYNMz7IWnOvW+GlE
u0jE5sY9L1cYbIy1my5tNfiGkX8zncclukFrwpyDN19DB7lgybghiQoWWZhygCYWE5IUabIajL5j
D6v3moJqje3P3XlIbmtpv/1xuFtrhcSEJNlJhyHTabToHmTDN+TAqUURie8Af61hIpIWqUm1TLBm
knBhGgNJ64NSDZS6dxvFq9rJLTCspqHd8iUrvlWjN4n0vUW/gAlQIHDF3bqHlV31w9Q+MfeyvYrc
M2u1ikyAWnJnCYuZWli+RNODo0DQ7y4csHH9ooN6XC0aaRA4iMNEKmMpQ72MYVAEIktL9sLFmyLw
JsbeKCpFiaCYzWVOrboMCvVFJI4k+r3eEvI2ZidDVFYTITFbTMMc3WR1FGmS0Ch9lUixp3SuOX/O
ouYKbvQD3T/6pcEgjATg5SWjWQgowGl5QLZfpR5yduZHb9x1onZw7u5awbC7S03yLqKZmsX6jqm1
cTqboaBBhevaKwhmc/X2qAwWfTlO9mPc/yL6cdu1RSYwW8dIGxPE7VgptYSAVBb58rDXwl//OxBm
/xC9saeRrpM6mhD+LEDKsdeit/8VCHu6F22b9sgT4F2KcyhVg0UyXCsRcVgK1otNG7SjluodTWMp
1nOsvyfRPhcR8P1OpH654v395jazUaBZ2eQZtcRSXOcAglnj9l29g67TnXLT+OkryEz9vHd1vzs/
R71bNm5zJe22V5O7WVe/gXkINDY6kG165wP5hmeMLxAG99rqnCVnBZPG21jc8LrContg9SSQEjXO
rAZYUf09hIrp0uQvcqr5wyQHveP4TVPsDLP4to0qXGYmSMRhVSo4HnHt3ClnBYPG7rKDNtevwksn
3zwu++ocXrVB+SLv7qOP7vSyjc+9caysZoJH3ytmvtA3czS96/WzBDGIsTV3uaKgwGTabplliWCh
6Z/cciwmmFTxGE42veT0NQSUYtcJA3ATupJocku0SZigYpllC9Fr4KjkaEOYcnoVSrqIIJiQ0reL
LuPMh386O2t+KPMP4WjDb5KZjeViT2ECIsDKWWBGeu68aq88JC7a5O5wCW0XP7o29qXi1a/qLnxI
X81X2Z0O6s3gOf4zlZEvRFkAgcVs+aEpbYkM0e+P95QPd073oCeCw4YPgYkRWubE24Hxjz7Xpkam
O4Isgxunhyx8xoTvttvzA8tfDMY3BlMNZ8UGRpKT56To3WTWd9kcunVdfSt1UV8Kd5ehIQV0jqD5
R37qMrY0LZTxCg2XDgtjTGDJdJ1hN7aJ39SnOD3Koho+P0OEwreO9mwMfbFjRoVZdsVcEGR6H7oX
dGjDRZIzBvsMt7jTbzpRUY67o1dwzFHRhpg/JRbMS+RvOjnZzTGuvEIkYc+jt4KO2F+rmNMAfBil
PVWwSjrY9ySQr5OTVvn5a/3eusox3aen7M7wwmDbVbjuuEJlzgUjy9FlUgK1187oZ5Tn11g6bkNw
jx5M9CkoAIA8nn2JTW2umkWEokaO8WT5oGRBB45gdfa7aK9bs7tkr9uAXJtWgEzUbwdVyjQJNuU2
Uc8mrsQQkzfQjCMTEVmXCIrZzYtdZ+m8oB9wcLL7pYy9JLKu8lkw5831wJVBzH5WsXW7aACKme9t
DfoLd4V8Y4gGYXhssGjg/fuh2HhvQoFmdmhz4xL5mFjP5dY145umDubqBdKQdnKFsbokvBq7B5KC
dmjn/NNb2qIzmOAko9zYl6Fk0kGMPZm0AIbKlDafDfJuiqIj1x9XGMxqamhV0A3UIOh7Pdb8oviw
+u/9Eijhj0YPGhElAffjreCYVe2kqJfbECbp+ptBPhX1yXSuhIk37hsGioBgH9NRcmNZg22SG1VJ
v11HZm9sPuJQ4INcT18BMKs26bGe1BYA2n6fFSdQ/AlFDXnnCNJD4DymRxcq85cfH+wDUmxHCLQa
qcqHOu5PjoF+nGVIjVOPMbqbSIZokap3xWE7YPA+EehbbPQIgtsDEuqXwOpczoZTzggY5oNl3aML
cVavMlEGhbeCGrRBNNCxoJ+X7ZWBCqVUN7FGt5fqh+Dci4wF8vDaftsYjiegzxHD2SjkIO3Flhc6
KANIiW3knozpd9CnhbILXs9/EIa5QGHOjdFprHkwgQKml7u6Bnd5k+8gv/PYoVRjolazbRRn7dAP
ooEOirK2QQ7i8guBYTnX7dnKPWuIg6rtPrV+9kxJFpRmuDAaEu0aZXf5osJkQeQAnDl27o1p/VaO
GJtR2jtHyG/F+0RQfsRQI5wNPsf4m5WYhaHHUu6FdmkEdpOlD7IZvy1ZlAaJNpyLsL7JUvO1QrOv
Oy7mdRgVmiv3S+POYeMcs84Q8bzRwMrcw+lwr4bfZBkmZocvF7gwaiVZmrjA5G3sTpDYyJYbo/eU
7FQ4T9vfkrPbwJWABgTKlChD9OISqsQgetxlaeFhQgZDFEMUemGJM1ohWYiTupN6UT2Mt97oxv2/
shiQimNCsBIWUqspXeEN4zy6cmp2+76uOsE4BY+mxDQwKI2tByYBfNhLw+SlC9uKoPRbx3tVPo1t
EDvXpeQVzT7KfSQc9q18MuvW7fTP0A5i/VvcHsPhLhFxBfMI1C5+CbPEWRolUToPhZe9dPQh1X40
fgNR2J/DPkMG8hifjbs4sIPhYN6IyBV5nqSifYv2cEIoj+VnGkcVvBvUk2hn/+RUi1v2puJaeK96
0D6NXbr82x7FhaRcjmD9wc79/WBYJTfi2YqaUikKb553znCCUjf+/04M1atFY128Apf5mzfyf7CY
14CemGNq6sAioOQv4kM5pm6XePJy0y++pt0TMBy1UrBtoMrbM2tUJv6ZYZRW3ZyDManIKPfebKXX
qlJ172Fok2u7T7RbJTSNn+E02/Uu6oeudHNTDo+RrIz3E8lLFGVVBVra0iwfHWVsR69rO3Rf1Nqg
lF4uOcpn3EVmMCURjqgeE1azm6tafQizJHqOS53kfiP1mAsJR0NQfOJZB4+hDMmWgfkx5gFpNOiq
MWy4q5TStukDpLaT6MVZBDDU69kYB+1p8MgZYIoAP9Pl/nSmvCEKuNUhpa7s21nZ2V0ckFATfCyu
i0C4CpNwaGGkD+JLnMgwx25qcSZOBKQJQTHFxi9pbIfMJaGahjsnGcIADJf9Q44QaHljiTkWN8qK
WFSh/N3OxZqsyTg10U8N4g+2aWQh6WhoA6RFtB3Ip8Oj4oN7z52DT8WP0NQ/3EeBdrKIK+Wuarvp
KT1CYz0oDuBUO85XJCj3gzsEj+q5eSy9f5jrxuz4nx/HtptoSjVJEtU9WQyIjWuPg3PEj4z1/WRd
l6Og35v38ddgjI9NEQKWRFcCBCKq6k5SK/9UwPvyMEhJ/m17u345b9CXiEs4YiAkqzAoxjiaAsGC
pIgqOICsvVqku+9wc/nvEKqhoA1SBu0QEiGXPibP0zA7GcG9qx5MD8Q8vSdFouFrXmH94gsxwa4u
Fsss6Bcy79s4UK7UwPZH9HW4GGvYlTdhIPu/tu0SfSYm0JFEyqomow4bPfT6sVb2YSZYOh6pxYVV
zDmtG5VZdxMwrMe3JFiOo5+9Yyzo9qx4d8vhLnSL2NXPyU4Lot22dcIFZUKDsTht16iAHn5ZT8vb
ePsBzvI9WL5Pd8V+9rL6H+7NOKioZC0I8Sz2ZFRrDePRAw7j3Pg1l3fqcCUUdeZ+MaQNZAwfg9eI
5YQanCpNphaXWdkg+2ySXXRLoFwrai/mzdqBuchxwKlCp2NtxjPUfMjU4bdnJJVLiP4RlZ/FkJ/V
DiGK5D9axfIUPfWMIjss0E2NsuRO8PUoxJdourokM18vy+VeaTXqnFCmC6Ce+io70rQzHMw6N3kq
7UNDf5RbO3dlObmajUT6ZqX5Q6EMZgB6SkngyLxjE5SbWBKcaiZeRkwMsMsp0+hFOtV+9kowofGw
WQ6mqJNCBMMEgXBIm0mpAZNVN2Hq1+H1kOILiEiq+B8YyuBoRDJxjWOP52HKs6RrssKLMivdjRDT
SZ30nBLy5AyvcZlft/ngNXLyOpjSrsyXo6G+CT4wJwNhaqufQP/76iKpKGkcFTp+ghX58ZNdu2ns
5r9I0AS3quS+Tn70qBC3OzrHcXJTwQnFu8VS0VBKImfZGO27BB+jrhh1AzfLXoeQ3guczZ2rfZv8
KERtzFwzV0hMANRUaMHV9A7b9obvZG9xPLjZLLsxkl/JMB3rcBJUPb6ciKDFx5MPcqhQbsPAGmOb
FJGx1ej9FZmR2S2ymfjtoP9D+QapFcQ69OuDGfbLhiCJ3styiRVECTd7nlEbkBdf4COc5kAohcp0
RN8G2wE7CYOpEUtvJNzu5Aj8paeZvAz2rl3ONujXIeCnWL4loqThjQVdYNItuvLLKAkhUekAU4Vi
bZX5CkJN/X3UbrRw16j+Yt7GjUcQiaS3RvVysK9Vst8XR7M6OpUoF8M9P0HFQ/l38Y4HR/vlr3HK
jmZv6f22uooc19B/hvM9pJ+k0J3URzMEKWegQIi0vTWyK9QwQhCqNKdhCOrpW54EVSo4VXkBSscw
iOlA3tD5wr3szBXyKDmeD4b8c+neatMCebcNaiXh1CUXCbO9OsYhNfML/6/lhFHcmkDqgtyvDvoe
14cd2BbPI1pCD8bubXKVnXWbuM6N5Hb7AbQqbuV9iwOQSXm2O18pQXYsb2zoX7iH/o3gkjG+LPvQ
va/98DoOXrZ9lXc0G/BU3dFRlftySRyyrpsNfcL1DW8+eM6S3NkiGiA+BjjOFA3vYrx4Lp2hS+xq
wBx34ZXEOFhGc21VykFSOkFw5CTtTcQQmlhBDhXB5BJmyvIqyh3kVqaudBJ3mRT5dgSX+KmVm8LX
2l6+Hwd1OBWkl02PFHH5ur2W/FedZcFGDB3ByZjDHwet1CJNhkfqAQI0gzt/zKZvtDvM+ZeuJrhq
8FYVgsEQDAKbMTQqmDNXSfvBCrMRT6Np52jvZeHKkmg6h3cKrDGYJc3QRd3EC902kb9YbqYe1Bw0
5NUO/DimaOqD1wmC0sRfi5gzB4XjMk4jWJS0eGECrnFBLvvtrdoXbgTahGpvQTg295BRPi/eyfhB
DiLZNd4hZIG2FFSQoFhClvPShwYQzyNHiJ/QLtgMg5q66ZAK3IT74VYYNIKsI3UhzTjEgRHaGI6E
ErlyVLv4wyo6UdLrC5JNaUHgkDKqPth3zILGsqSbYzKW3hJa+0SJPNUq/Kxbdtt+/wUGuw4MMXB4
NPlp+N+lQRCuThZzwMaTmmM0fpPDfSEKqzxHXEMwt66m1giS5IBo8PCSwvNiBgmaP0YZ8zs2ZBCC
f7BolaZlIpbWZFpntxRuVD29cK7j2QhIsjxsw3CtWsEwW3ho0H7cN9heoPqHgpPVtm4pvZrdkyMd
a+G8Iv1r7NNknXtmNrMaJeqiT0BDpqHP35bIcuPiGXfnuH7t7aCqZNf+KTdH6Du423ZSB2CR17uK
cRDUjC0pKnHI5E9ddWP2t/NyLae3yeM2DG851zCMkxT21GAkDgaG2WPU6W5eeZ3uQ9960fe4NQuM
4h03ID/QKM+PAXJXZhvr41yq0YjR2fatQOE7dtVv6Sl8IJH7Dw0YIAeVkfxUca8Af+3l/mqN3oR8
KJBk48pO97l6b/4D0/8a4vfJtopJKtHaZmroF5pel+mH2vlK6xWi0W1udP1ryJdUQ6Jm2jDBkF6u
PHXoXDCdbbsALxRhDgb8NyYVL/kiWJbVqC0YCq4a2tkARUSB0RxR9ZT34X8XT2Uko5EzZfaRMyPQ
duhXQR0dBYT9AgqFAq8jtY7cud73ZeankyAecW8Wa0wmkptlpphIGiPERpDdLc991IL+4koudhPx
uugG0g9o8N9eS86upecHZoA1GbrtbMpd6qO0xQAjXhQYERspn2/xMyVoxmk/NBGh2e+KHhMiAIY3
PY4QA4RmjI9DcyEakjZEzcTTvfFx0t2icAkGGV6Sq/6o7Yr/Q9qXLcmpM90+ERGAQKBbQU3dXT0P
9r4h3B6YhZiHpz8Lx4nPVSqiCPu/3UNnSaRSqcyVa91MnnhmGQdVXfnIDmzXCs58ypONVXtr7+yl
Itzpz6EK8p8WAdinNKxd3Lk76onXcJMegz3XjtEtuYlf9Ofre71qULlxwh6U6UWC9ceUYz6Ju374
1OwdmBreAy87yN2PFYuzm17ZcWqeR5WpzwPSpbDYAwfONZ56w02yfZxQ7RcQe05XTubSk/BsS5Vj
E7V9j2l42APp/R25mzqP8ZQXXDxYnv6tuA/5B638e3xiDNLXCKcrWcrqFitnSERVQevi9w+oj7W5
hY/R7ffw5gNtjcBB75xDgmdlKmfBr8HOhloVmPgZQpL6JLDDrBVOB16Q1gY6EIwc1O34mG46h24b
+4cLZvfe/iJRMmJhhPfoFgV7nrJfJJmOOaqYbb23hjvmvDT6gbrPYSs2WpX5DphO12avLs/7/FOZ
i1qwg+RXjZ16zEY55fipWb2J+2cj/4ryRafjlT78vO57806fuR6EeSjU25Bh62BoVIswNYOeTB3R
zGuLAm+JyWp4mk1yJWhe3AWzFWbPzSPcnBfxCxxfkooYSA1Qe003dVG/DcyEqr2gb3+/HMekJmT2
CMA0atm5I00A+RE0DfUo/JajojuZoXfdxEVqg7XMDMpoXAOwY6iQYNFoJEPdD60p+XUkL80EKSy0
BcKQi/jdpv+wcyj6o1yCQXLTUYkFiZBjOtkVOkdx9W4b4Z0bVe8s/Gsq9/mRjCOB+gOU7y46D1UM
shjwPOWekSH17F+JaLzQftYs4k1kBZs2Z2OKywHoBP5/Y2ZLRJ/jPNrFQd6xMbMQ7VyUn35php9P
j+3wfv0zLVmhIDgFzx5SQjjfuZXR7lE2Ley58Dc8JeQTJANHKVy/pNPK5WxchG9sHhS7UMmcXRu4
lXNTpRXSXDgwhW6RP7Q3HUEbfs+KvWbdGrY3TBuKMlvSf02cW8C7/36dKOQAu2GjZwxe0HPjrIWw
g+xyAVGowoucneMeUJXh6MytGFqIFC50dVGXwtwf+GeUa9ElcSbZCEOAwntj0t4PofV0fS3LJvDg
BxDFhCyEshaz0KvIAuG6V47hAU0/0J108vt1G0t+Mc/AAbqAag0Y7M73K4wgkWkF4MOb7E8XhVDn
a1Vizuuvdc3hE/gkOjwPng6shGKmTdKe0Qq7Zd0WJTvmluODL2nlmyzE1TMryjMLnayeGDGsVBLE
S3EFEUDrRy7ylfrW4p6hEjPr5aGKro5ON7GdsKKDmZB+icXnkAW8rP1VAqbfjw41MiC1/v92EMTP
N03SprCTHnYyUftauZuG/0hxM0Umj2jKbXZf4FVeetkaG+1CSMfZ/WNXcW2zZFnYBbNdq9mA4MET
HeNJ5m66weIWedYBC/trL4TqimEDJgkeUFRJz1cqhiBuhgZirIhdEJAqeNz0PCDvwRp9xcKnOzOk
ZFoUI6UGGWGoJln+4sTEPAB9UtyOlfwvhT7PyroWdpIBJQg0pu2A80mFk7Ua2J4MgiBRy/Qd1NV+
E7YtB3sBT3RxJChGBRjx//u9hNIxKoS4k90LPFLqGJCQSVrhkYGCx7rjXeQzAdnEcgUyuHDaEOF/
i+XM14pa1Y67vipdB6ED3Z0bNxcRpwa6SMRZ4+lb+minxULFO9ioy65PsaIRlc/YfO3YE4HUaEVW
dm7p5jqrSiqX5BBE6FXnMBRMwk/TCazn29rZ0NGT9MZI8YiOvFLza3CRtNNtTP4WwDs/asEFgU+H
zNBWkZ4CeigzQ5PwGKZTDS3dmKO1Mczi+bqDXGTT52bUOdjAao1My2AmjJDXB//1pHyx9MJvTGNf
yDUvWbQ235AzNA59YfX5PJSD1rsTFoXvpcviVrc+4/hn2NV+hHT++tIWbkzo1aCxh4Yj3uq/P/BJ
scjQah34TSyNxOJRy8mdU367bmHR6U8sKAGk1McqzBksOEnnibDjk9E8Q8Zwe93M4kJsG7xjkJsF
GkvZtSYWY95Bb9ar3fBJd4YXEq+8/5adnUEPmeJJxSB4dh5zixj/OC9sOPsQPAcz0rV4dVCVsiR3
X4TYQC3QsY7OTx3SYiJvdtcXuHSmITkLhZI59zDVMThh1WVgj5CDStyHBEVD0X+P202gTytneikC
k1knHct0IQekHOnKznvDjAESTYhzxMSTPxSUB2PKGct2nWvwOF+7Yy6H4XDAoNcLakZsrANd3fOd
zaZeiN6yBJj9yYcVDgcKzfb/nIzcysY+iram3mRFr7RynuN+6LmdRsahsnr9JsjLg21VZCubEp0l
g7xd3/XZspJR4JEGuBP4adEEVIdUKmkbfTyi0FD1Bie1By7psNxC1ywAiHFkr2204sdLnxkaO8SZ
IxrkdtS8D9INMa1C4aEizYP203G2Qk5evAaLW1zYiR0l83NLJ9LcQkOBvXtrhsdOHHQbc8VA47Kj
Ibey/4e7D+TFoBaeTw86cuefOIbzakEfITV3oR6D6rQGBam6Mla8dynanJqZt/cknllNk9SGi+2j
7LF3Ct5gts1lr9edYumIAGGHzzT7q6k2ydy4znPWxsIzhvsgOuYVlEWcPdO3jdhE479s3Ikx5UNF
elXUeZYg6lg6L8tbM97VoGm+vqLLYYb5BDpY1AyoB2pHyWDRb0fHBZqWXlnW3I4I7ylKah26WP2Q
HMwi2Nq9VXGtbLmdpJ4BMJ4tjilGxTtMXnZlz0v7l12u0YEseSnSSZQtbNxNplpyQ5gP+iTCg040
jo8hDpzwX6msd4XxJiZPK44y96/vxJIDOTZGj5B8Mgvn/tyBpKM1wPxk+LZlnuxLPbO8lETDsSAZ
/RdT2Hdk7wwU/+qVZcGPAsGwuKKajmwEnGbQX6nTv1xf0WWxFDYcWMEwGgDqSHTPlwSABc31+VU0
CXvnpNFb18THuvs5Bj9I3x/cqIm43eoesCMvRjxsbAiK+ZqpQwy2NVYenEvJzenRUSJ9Woc1Jn5w
dEZAKZzWE6BmiIq7Jn4zu3+JpH8OjqU8BjvQGfRZCFOh8VW6+yF9qszXUh6u7+5ivD6xohwcyvp0
qG1YYe6ByY9RPmCOrOtXLv+lczCzzCPg4HGE3sr5J7TCrEviHK+wkIQ+a3/qZozy4YdTgxtMi7cG
0T13XEtEl47CTE/LILGJ94p6FOKkMPPKQeRBFr9hWcmTCoRra/oGvzkf1Cv21Myc2Z2E7MYA/aPG
YEZD/fetTe0OUyh13CSbznbGFwvkBsEWwkDC5mg4tbkvDdZ9Q6zq/ZEZIXgI3C7TPKQERvHsmlrz
PrRGPOPTauZgiKWCq40RwGusKpzPfJzYc0erTKISYLgvSZCwp4GCZLLLg/prib8CoAiASV+y0h12
TVSE6TbUrK5BVxC0bDxq0Jh8qnpUunwc2hoM+UkJASST6Om2jwYiNn3fW/XWqTMK4YmJ+HXlyEcZ
lFPO4ySrMt7KxvGcwZbbEsCEPGzAHFJbhUBLLGolQ7OsL+9Z1RgTp3QQP7TWib+MeormTuwAE8tB
t4dX1WCh8yLqMmw9K5EmvUk7h/imE+ovfdkNybG1RvpoRDkbNuDy6sONM5jZA7RSWh9Y8ZDyyMKM
uZUBTAb2Ej14jyQbnGOUA1wCyhbiPBhVXh2isHK2Q9IhOxgtmeg7SzBIgbMxcd76pARhTtt22c6o
mmKbW64U24Q1NdrCsdXfAug6fAv0KGm9ftAkRFNNma1E0qVDeOpCSoSrpn6CxjuOR472Zh3ct8Gz
g6KPm75eP+yXvVuEUnRVZmERvN8h13Puq3WiW5ExFxjH4UEUexBRJ/p2LN/A+M9lchs4B6Ltr9tc
PIUnJpWMZnC72hEaKiIVcP3SLCOUJ+RTKKev1+0s7iEaxMAmAD+IM3++NFaXUycy2GmGat9jLKco
k7eE0GfZ9iufa3kb/9hSIQrDKPrYmEvBE90b7qc+PjVW7I3uN0tupmlTp09JtTZ+tPDImMdP0QgB
wAmZhMozBQBcWAFxjiIdO4blY9Efq+F7GH0bCy+xtyMObPyKc87BWGHKhhemH6dfmuzz+jZfRvLz
X2GebzMmjN2gifAruhSzqcFLNaa+0AcviPxefkSxF9cr79ZLB4JFYgNughc+yu/KDSVscFbEUSOg
CGd7stS2Vuwe+mDNzELxFXaQqaE9StGmUztNQd9RmU0FbsKevlise4q7qNo3EbuhBN3P3Ex7LyJ4
5DVxdYgLyPxC8MRdca3L/AKMAkh0AJKDNPVF43NyUybjuRIb1/URuWy0C3K39ZsRrLtsGlGNtSPz
76PCvHI6S2Igc8YPOP+mgQGou5HCaF6+x+xnGo2cVPiS2lct/9aN96AlGae1vs3iZz0xap0b1fMg
CysLjjTY0z4x6JcmardFZa1kHgtnFYubWxBoSGCGXa166Bg2CwooEEG6CQzh+X3FXnNkG/mDW3tW
tcnrYx6sYc4vY9FsE23EeUtx9youC+HPlrUVXLbOf1Z1Cg2a+yAYAaj7ef0wLu7hiR3lMAaMFWPm
YG1VfVNkn02+Mfqn6ybmz3Ce3ZwvRfGNCgqgwDBhKU31NOkFH6AIc93C2mYpjuCatWNHAotIAcrH
TXFIY/fJgSgD5qdWTC0Gr5P9mvfzJFXLpZugxYLFCPdBc35oNeXTAB7cgAfGXW8EvG7MFZNLq8OJ
moc8IP0I+bhzk4yU7dC7qDCbjQXdzocxvhcdhvXWKAKXXOHEjjqd2kc1GfUIdiJD3FJDbBqa+VMW
+tc/1poZ1bOHrLNaHWZaUMQxjJVFeeXLfJWcYPZc1e0QiRxMLUBJGenD+bYB/ydj3UXVVcb9hCZK
H1hbEyzXIx/ShuRHDNehZuaW2n2sx92GVKP4z+3z7tasAQHmfQVw2N+vHFgUA18ScRl30fkvkh2T
LNaB4wwpcF9VntVeWPbBppXGz7+3dLr2eW9OvNQhlYVnAtbuBt1LERg/asfynWLlWb10Fk6tKAfb
EPUkxwBf0uk/WAMK6gKEB+UT0A6RPiH1/IK2/T+sy0XBCZWQOXlSLIYyTmVkosQdx26wTUrdvikA
+0JvM1vTllmKWhgynCEwuEiR7J5vIYSwm7CYTbUtuauC4jEW1Lu+msWLBd0wPKWQTpuYbDy3EQVp
0kw6+hwlZJzCCjRAe1PfN90WZMcGezRpxJt2ZTBtKZpg+wBvR7kLKaBiU9MYFLkGFLftIeSO0XjZ
NB5yy9pQ0ax8rcsiIRjyUKafEZewpkKwnJSV1RSbAh3FnE+aP3UhN+jXyjyK/kZUb9d3c3FhJ9aU
KqGT982U57AWoWzsih3RG9RVal6sERpezm1CqhY3MjJphiwPY/Tnn02bKug7z+sabR3SLs2WsNyP
AQBuas1LHMPvxw9wL3hjORyDzNkGybjiOUtrxQ9AGRkoqtl7zn9BnhcyHDAYBO6Aehvk31s38nOA
3XUWr3zDpTM+483AQsRQuVZJjzUBzUemARLOEtJ90cepr3jQGw6khmvL/VbQsX6w47DHND7ak3gO
Ikf8h5/goi9tIXQCXKV6LKYxXAEc2gxpeejcfjtjd5tH270jyaEfYu441UqgXnJctH9ATWjhQkRX
5nx7XRoORp3FUGR0v03gWtQecwDwa5A9OoMf1mtk9wsZO74l3iWzT6F9p3xNsywkprjKGUTulrfl
aLmQkK4iyFhYSbwhqILsmsatg5VVLj5XHHBk6DrY5zDeqNyQdtxhoamD6qsIOCE9hmpeSsYH8Z89
PsTpg7QeKN1NZbO9flLn7VNvZsxLzjuL+HMxUGq4TmuFPUVCqH3TLMitojoiwpU330LN15jn1lCj
sMGsh/HF849IAb82bYBOPceMeDXuiuJxSJ5ojpraLqJ7vb4zze0UW16PXMr4musrec7lGcUrbKZe
QccO0ENVYTitB21KnbzxhmybaL4IHtPa79nKMtesKN/QtQcrGrIZapju7fFXwx4T4YdsDaC3ZkZJ
KFzpiNEwssaTZtcc9Dr+rnWi/BBp8tMAgdbKiV+zpny6PGtcBix3g9GXX3TcsPiV1jfZGjfF5Q2P
D4T5DSQS6PdgSO7cQWyndlk0JrgBw4hsLElD3xrjNfTp4lpOrMz//iQViwcGyv0sbSAq6/p56+5w
b+SBNrM2bK8fq8uoNa8HIwcUFR7Ud5SMpcjyGEgQWMKoMsbOPa31gvxbA9dgD5AeXnHvNWvKdTtZ
bYS0Gx4xVM0tCbqal7JGWbYzmi1oq0ZOe+gy5nhfroSt5Q39s0wlWkJ5wiEsxDKr8UXmaMa3jIsJ
c0Rr0J7Lqw/4WsRGjAISdG1VmKPldG0jYhwt4QacNg5mytDwNrVNCnw7uM/83GVeT7L9339GMCmB
kc/6jZJWnL+MrTBFzblBFfIeaOKoegmNQ5h/RnLkVeKsZBILOei8yj/m5lNy4p+FaMxO72AOMnyb
1L53QNlf6PuAPNr9Wxxvc3So1qYnlnzn1KZy8joJNoMsg82wQXi2DgINgcG+p+FGd57ctTmthXtu
XiKI/mYIA0VEPl/iMEDd3rWLxmPxm62Dy2RXa4dUhDwhd4YJFDoIolzfAfz8+pe8ZKWbEdonhtWz
35cB1SQMd4G406v/EiRM8q3Uak/LJvDj4XwQ7TA2EPmicgesq1/Y7a7Lya6OQCoNVulAJr4uyJaC
J+r6j5sXfX4Jn/82JVo0ZR0KosG7J4xamcGzoF+SYcXGZWIDG8Z8xaNrhxeAYqOqKhrgWY3cMGoq
YEXApl5HPdCFNGs3YyvuMY62RvVxSR0xb/qJUSUwdbkz6UMI9ZTRKd6Sod85UetL0fM4Lraoinsd
aDiS8qsEY01i/yLpdLSMt0yHfIjT+cIefYtMePGJ3fUNX3bDkx+mBC6dhu2AAZQGIEswImofZrvv
ul02frcApBH9JpRHJ7/p2sN1u4sfGhyQFngEGIKK8hFEUg5RAt0cNGzE3naavelC0FbIteXNzeQL
hwJPEQqk6LKDvfv8lIHTPgcdCg51V42A1GRAh3ebBjPudsO4YZmvVlT4nZM+jVO0YnvpJjdOTCsx
zOrBrsvmGNbS7iYuywOx1y6D5V38szolhojeTFuZ4uOxZoDqoYUQgn6XtQYOWA4ZJ0tRQgayYt1M
RiylxEikn+7BqfEr3oNS867ai71wvUfzxeWs5xg32o/P/+IqfxapuIoUqJJloCYF1gpk5SzZZLTe
9GO+krMuXqwna1ROqBPUrVPPF6sbH+xp6xbPDFdPepe0fqXv2/Tp/7Yq9dw1jIClFFuaGX7dHym9
o8OP6yZWHFAdsEySoGdyTo+14nUgD6tJ5OLfnyFjmC3S5xmj87NFagvJKqTHgep/aCo80v4l57DA
QoVxbEjlqqkOzbvCyWrEiEZP7/qUcmIkL7Z8pZbcVzS77Yb68/qOza50ES1OLCo+UOZULxmajB4d
Qdrjjdpjqe3t4kfQrDjb4sE9MaR8/Z7pYQqRAcjOuw8tpMWtFuIQa7yBi6sBpo+4OspdF0xeaT9p
iUVKBKAe11ueDQd9zAoe6aiYlB5qfCvfaykHBiHcTIMGMoyLJrzVFkFQ5NW8qH1tfbiGT9m2+fuZ
DtykEIRG6gvMLcrW516nYbo0dCm2LkQjoMJ0RQIETEdrzwj3mD/lWrH9B6f4Y1DVRomaAjSSPQyW
xc4176tq0xQ/dffVoIf/myHl1RxqbhkO5bwyqMvRxh+h7Zp+mobHppVy6+/moOromAMHGxEasigm
K5uYO2MYjlGDlA8wLw90yDfUG7Z05PE+5h1PD/ax394nN18fA5957ZeX+rb1s1t7V24Fx5Z7mMdf
ORKX1DRIkU5+k4oLk4DCVYTWtTc9fNE24Q3ZN7fFU/YBodvb6T75iA/T5inVuf1Y3oY+OCAgJnn9
AyxUZ/ATZtptzNYxvK+UL5Bi2ooAQVp7I+YJbshu8OfuP++8ZgMq7kfCzV20wqh0ObM9L/vEpnnu
z2MWQAvJhc3PcPKgsvuhP46P+pfS/4oWhj96Bq/86Ma6xa7v7RWPW8BenBtX0qOekYQx0WHBNzOP
VrEJRi/daV6/7R/tHZ6xd9k91EPX9nl2rwv3O1mzkhqFeN4GMoVZ8Ib45cbmxU0KILtXf78rX60H
l2s+PTq+7pu7ciVI/ab/vmZbubUaYLj0kWC/wdW8nfi78zBsP58pb7fUN270R/2BeWRn+SNPP17a
LTL0ZG358zVy7Sco6VQnmqqnAX6CeSQGXKzZPE982Gre76MntvkXuXNuyGZVsmdx3+cxT1Q5Qfqu
ZsPgRBrrsMO+Oxz6uaBPA/8S776QLcQ/t7EnbxM083lSevk2AOXFystzKV8gJ9bVr15nkCsAbMoL
TOA9uo3Jxn+wgOI4zhPmMTCuoLiz1LIY7jxAMyVLPLCPeskqw8HSFgLyjAc7tg8KH4r7GCLrk1iH
iRp6QH65R5BuPuE5t9/Fu+Q/w0P4OvLo0HrZu7u2gUsX7KltxW+s2iCTEcA2SztoqXmh8COUDgDY
X4mDy4uEh7j679FjZR9nfHlaTjBEWj59Z7z27If8Wwj+Cvsp43blxV7nFV9RIOn5uFuNSkvZEWgB
/2decZS+jOOcDvMej9z+PnxJjwn0ziEfB2QWd730G8FDI3/4sbLqpbcixjuwYgtNAMginEfipOmS
oOwxTMKMdydDq/gnde669DU13xPbj9KbzlrZ6MU779SkknBibLOPoA9Se1XM06duD4L+B6gz38pD
uu9tTgk37u0UFxAmpsFSkmyg9hK9gcvh+tIXvreNtzGmp1GjxVNZufeCqs6joQTJzkDfCnTVcnRZ
dqgpuqBcaksgilbsLXxgVLZnfRnMhGM8V7FnmqMrqFFWHlgDu93AQHhnBUmHh1C2xkq5EHQwMTXL
yaDQZtvqTEgWy7iz9Lry0LrfunL8Bvj5Sja1uJoTE8pHFHGHVNuGCaMueVMA1tE/dOPu+idaOPuY
n5l5CJBdz6wA585JyzYhsYSRiaAUGqabFstJt3nw9bqdpdIrDKEw5uDNYFyMdoRGTmqtbSqvN24G
pIcMwFYLQqk81CDxdnCzo4xerttc+kYuoEQWAVAcIHplbSFJZJJ2bYUZwXwrAnnInGp73cRSnQvL
+mPDPN+/yY6oyFLYSCVYtyAOTSp0GCVvyLZq/Gnk4eRHzTYK/3pMiKBji1kkjE8beLAooVQyIWPm
gjuKjMDK/YyHl6L9dX1ti65hATWBb2ajc6qY0IdiFGPXVV4jX0sGCQMC7fMEN+z7dTtLfg6Exv/s
KGE5EjHoURrYKSRmb+6t9h5AjesmFlAM2C5wHaIsDoZvDDicfybNibMh0Gfvy4unKQlm4YvivZpI
C1pZK9yP4TRBv0WKu8KIDhUjXxlkNXwxhfnz9Z/yG/ikZGn4KYAYAGMAxKO6rYYlSGCkQ+V12RBm
HEML9XtfROGjkw3y+2iJwQQWXzo5Z9RO/a4W7n2URpABaLW0xDxyIvb448VOpM7MqIW85G5w697h
FaMhmAGm6TFkUAuINTns4qIp72QUNm821WnFs16CxF0P7fhRDJb9IwSC9qMZTfQ5h9EBnLU3pA8x
sPYpDlIDDlzxwRwSL2rM5KFo55JVIEeXmyVQeUU6Fr/6SMOjyXVNfROiMf1oiBIv59JozRuzbd01
BdbflLPK/oEoAyA3MAJbDoZIzz9lrzXT6GLIwxNU89ziDVu8KYZ8O7FpX2NelYzQ0Eviz9D+pZfN
C0QCeWQmH7gwMO4IhiqwUIrqvxS4GavuIUZioJvW/fWgOpj30U4zUR6eGeUVd8tAKKWXNr6x2cS3
mA7hRTHcDM7HdVdauF7PrMwH+KSbFU+uaG0dVlgt+3tIuFURj1zwX3KdxtNBF3X6nOpsFzoYaJVD
/3jd/OK5nWd4UTPRwVqixAcQExchMIe4bVFlzAzwoWriLgjDf7gG8amB4wfnBhxISZ+A3MqpTKbK
i1rnQeodpoAyDLBZq7pdC3ka+03/4wCM7FzQ8kyl0XdOPsc7NtINazN0p0YKaSWQgL1UIZLGCSA5
z8yMnlO3xgB4K8LX63u6EHNn4NF8o+DOAtPH+SctuzEpIcqLOIV8qWt/VdAbsuzNsKYnvmZHubaq
QuSSOBVyCzPbMlre6XbwDgaTm55Nf4/4IVgM7nyQfEDOVSUjjIJBZsnsplWBciF5SSTUxTFI2r8N
4bj9+/07taWsywoivEVH2ALjBqt2dtQc9fAuc9ZUT5f2z0B/CQk9yoXg6zn/TkmHCD+F8JU4MqHn
aiJ1trXa+MVoCyJuaou36+taSGWYgTeajjiKQK2KDokhjSfw6uOo5+ClJ/1z3q8VyhaO85mJeckn
0aRrrJKNDHG1BzgrIcaWGaBj6ep/CI0YfsV0CrIWyFsoOxfGrlGM83G2qs8KI0FD8JKs4fwXqBvw
h0+MKG6Qh5Fdg++y8krnd99FBzVJ+kXoB8N4I9nOdgdgN7y+uW/ZDoS917/VQhkGxvHm0THAaYJN
/nwjJ0j/CXDiIaWmNXesfQ9puj68T1EMjfy6WyN/WboFQGcDeCRqB7gRlfsw76DbNVazy8v+ECTW
zhiG/4CpuC3C7m4mWdAn62CT/v36Kpc8EvBEC5IMYAFEuDxfpQxCLaU1VpkM0Nszi3sob/x95J/B
z/8zoSSGmIHNCZ1dxdbjp07Pn5NoJrxc03xYcnx8LQiQzhMotooMRO0qnZxWIBZWzJ8KSNjL6cDy
0b++Yc6SX+AFhGxgnsu6AECXDiqyplVUXhsZZcEzhg/GK4jm+XqeVva2i2y6dbtyeIG4d3cvsyz1
M7MM8B9p+JEcyP1m5I4e1SZPhqZ0OEb3Cl+3K23EtGCSPtpaRo4aCqCbbDLlDoxooeSBrg93QedM
NxZISj+GyUygJMOC8qMJWL5xI4yrcNAUx3d9XU1PzOrla52w6aYD1s3vGjm54AChIC0qpgb/K5Ey
gTwwJbnNQxQ3vhMbbFibwixAYCcM5odDFDy6vVnirjSdfptZAwDY0up2pBxYwk3wc6OlEj1WHYm3
ulEGB00Eh7TQzIOj2RtDTgQkGM64nXrJAFNj4wN4liYQQWvWnY1hoYpHWVvkGyJS/YkMFEx2+WCR
/TjV0/tYUSPnvZPIRzKhP86zIWoCPiYi27h21L0O2WDs2jJPv2phbHhjG1NgjrQAwKfrX3zpzQs8
FZIKBDpIV6gPUJNptcgcPAxnROpdHJTyvu2r5gCaQ+sd0LYg4ZVoB19qg3sPSfdE8CEZu5VjtHRX
AfOKOgxSCxNPg/OTCkFhcGlp+BVNovNi7EDH8ULczViv5INzIqYm5qd2lIiADSTjkKP64mJu3Jm2
BUshS+iX/UvXuStbu7YmJTQIoAy7JkX+oucxbyFmCA6eLN+Ua1OOi3YMsBtTPLYAHFNieRuyhpg1
1kSayC+EX9lHabkYJdhfd5WlaHrqKco3ytBTk72Nb4T86w4w5edUtCuVnqV7YubXRkWJYKJExXn3
eMbVFiqwQPgZ3tRCBBa4erwX5FbLis8CtN5B4h4kXWvfLrnFTDQCTgHgvU0VksNYr3Vk3kJh3IHG
oNBCbqLcmGR7tOb+wS1ObSkls7xNhtzpsI3SAXNJ22b5VqP6a5OV1TOoa8m/nKyTbF3x+DAvxxrz
hLigWPBJ8frlIaBfdZW5vC+c5+susuyKf54GisuPUE8rITw5p7apn4e8oulGmq8BoPPXDV0SH7uz
SBbSTTztMH6kesoI3NRIB0w5OC8UvTvju/YQ4BnihfcRMKG9D0kcP97pBxdV/JFbX8LddON+179H
7+42Xrk1F0rZ84+Z+akQwMDRouxxEzshnSLACvWdvS12we4AwRvUs7fGfenVCQ83ll/fkZ8I4RkX
u2RH3+gKAe1lgnD+E5SdH6ZgrGIbEJ42uWHmxqSHVdjm5ceFCbB+msiS5leF8sjFxIVR6sW8Svmj
rX4xzKXH0wvtfl3/tJdn8dyMcj5SwAAivYSZDM2X7lNHwlgcC2h2jZgfum5qgWJotoUplrlKA3GR
eVdP3hPplA5TFMBWOED4oP0xWfS2Mb81oe1RNL8N2nt47BeYv//Z0Nh3xu7I7NqfKuuoJS6C0uMQ
/gOhw/mPmr/DyY+y6jwIOpSFPJc4GygobcCIxcbDGPuEfpnKvavfk/b1+k7M7nF+L8Imyl9o683U
wupx0is2FrhEGi939ac0py/rKh2XqeW5CWVZJEq1YSwBkTEF2VQJauw7PfU1GR5G7SYSa9wKiwfi
ZEWKt9YtA4NJDXMk1nnfSQ9EhXyyyhUXWvTWEzOKt/ZUGkMbYONoauzDelskuj9T32jImNbgP4tL
AgkpogxSpAuyv7DvoqSTcIy52WKXlIPZdVjVcbksMQEYPIOYCDR9IHKhbBwF9rsZcqyoMn5FIIrJ
Mk4saC6DCwelEVRZKTfN/d+7H/iRcQQxCDn3Xs5d3pkGWro2PpZEI66pyH3WVysBcil6nZowz01o
JdgEyhjL0gBq0KIHdAlECFydfLu+lCWHOLWj3AVxmWJXJewIJ+Vu/SDqzQSlkKjYNGuP+DVTSswv
zcJIawumUhPdcJfLygR+yquauyz+fn1VC9AReMXJF1IiZSVSOuY6Zle0fTvyBkQ2R7wRNswzH+Tt
4OV+hg65sZl2N+5D9PyWeG+hb/vXf8RSBDn9DUoEyau2b/Vm9kzIFOTgNJqKbY9hE9u41UII8fy4
bm7puJ2aUw4C2IrisXBhDgwjr5oJTvwEjDClhLbhdUOLrgkwOLp/eIZdTDYbPRhjtbZtPKvcTuRO
Wkc3/Datecvi7p1YUSIVY3GWm20HLHG+691ur2k2j4Pboc430n0M2+31RS0Ap+ExJ/aUmo8oS4lq
AlZVjNz95YQ8/0J8PIU/IJUENIMMPe199PW9eV9um21wDF+u/4DFz4fmN7AUBNOG6pXWEVsbohHr
1RKg+kJwn1geXXt7Ld2bCMT/M6K4ZDjSSPu9qUER+7r5EbdrF8xCWxD7OI/JWNCyMA21FzelWTUN
Afbx/5H2ZcuN49i2v9JR7+zDCRxunD4PFCVZtmynPOXwwnC6MkmABMERIPn1d8H27ZJohXmrT704
XFYK8573WqVxW4svZfq9Sbf+8ELdPxt567FLr7pOjW1uPvwH+3c0rl76kRmS2BY46vSLb4FXaYEx
hfiwiJZSjR89vtPVzeSK0UgupwSj1OWNK365497ueeS5UVqVUd4Wa+H9+HxdZ1/b0bpmRzYAHRmJ
aX0v2suQfafyOm2/kyVdfWYUnVvToAi6KGtebibNypzQyAWNhtZC5jubQokoD26lRXefr+c1rj6z
3U6Gmh1Umhe28ku4QoMVhfcW0Iwv6DWISK7dL8DK5Lt0NV6F362FSMoZcYIKWuDm+5r21Jw3gVco
lHBShWbNrroOkiFCrxQc9si1BALJ61787VoCXbD713CzRXaOKnwFdAb0u+65cWexC8u4W9jIpSXN
7uLgVSqoTYzRkDuFAs0m5vK6L2IJcLWEri35u3M3TXBlBodGXpHyS0tv2zTuIdiyhd0951Jiva/5
Y8CfIhx7+vpAq0CMSaGpsorTG+e2x8mKZ3d1R/dy311kd/2GG1Fyke/LGy+6zB7bpUrNM8bFyQRm
z6RMjKogOSYwJJtk2FRZnIXfZXhTZUsdj4trnSnaBuiBBSUYCkCSNbswEbON3D+zza98/8I27Kuw
YrpLv6io3KNX4KHaPi+FE5YWO9ONQSAGvw5x8oByVG7sojKh4Wua/nDY0+eXbGmkmVYsfDF2pYe1
uiOaEK/q4nIs7trxPqFLikO/iLlYOLpB8xYYIEc7LmswUmPvG/dHly8Y1GfKil4B3MAYGCC9jijM
6RVt3cpOXN1wDOBBktyGLcjTNrWzmcqrcYixOAeUU5O7iANz5pnaiFajdB9FUx76O07HzQDXWhWD
qzu/nLiBfBuGlcm2DF1ttloXCJEDDTgNvQteXaXy2siuagQPyJXn3IALy1MHWtLIHpGjTLd5EjMh
11MbKfMqnzYKNJkTPB8nGt0dC5KrHhhfNBjWEp0qHSgz2uEJWIfrrnu2+23BvZXPx6jKwT1x63fm
ZshWIRymFGQ1SxLwzM1Brl2DFSFfB+iOmWOBgIwQxkRgB0ACAptGhNd5vkKjVk2a+PNLem6Hj4ea
CVuhXMAN23oouqdeDHwNR6EK04iDNPaqBcl+djBEXXW1ka43mkm6dFIIgToYrABBycCnjWl4UWd9
M9Re9DesWgK7OKOZ9UD/Hm8m2Pp2BGuXhfFy48n069ixH9LW20z9+j/YxKNxZlLNChKnaj29LpJE
vOWbwH4RZOug2bICoVEwFQtuxJmNRHwVXdXI9uN9zKOQhp0FCarLeuQI12Za7ej0Y+yujbK+pdZ6
iej+zC46gIIHihdaRpBInt1GcEPVU5iG/comCbjOH8dkQmRgo8qF26FPfybFTsaZXcXKcoCoY2pU
5vB2yK8L64Eu1fadEZQnQ8wuoDM5IXVq7FuXuCv0P688d8FEO7sIR6OeIHIK8MDZVbAnx0vLDJvl
Zv3XrpxiWWV3JVuwGc6u42gUfT+ODHZpBYZHTYySQ745HUdB18XnV3ppHTOJz4wMHYITRqj5r6pe
A50uthAm/V8NModpcYlwUjyQHiCSedSRnQpcSN6FCo+FvZpnPcEUKX1XYCVmT24zacdAAoo/X8e5
4DI6jP596o59eh66j6ADPwyIxcrpmnp7MuYomSqjbnTiipZ73iEZkCk44yY4Afx1DQywIUNTjCwj
osxtou67fClPoI/ow3s6mtTs3ZaSlV1oYHd5/xiI+3q8SdOrogUk8jVAZmV/+HwTzoqJo+H0ORzd
SZaYsmS2vpNUbSUNI4N+Lextki9kuZbOc/aGexkGbRXqN5yzL31TX/Hy4fOVLI0wUxuiTsNgMDGC
cr8BisDuFjvNzwReT+7LTEp4tJjKvMFeFcR8AHMni4JJBcgcj18GaazDPNgMAK3t2jugrSw8ujNl
AAgqHx3UTHhk6YR6VpXgQZgPPEHxAh55fwsSw9a7HBhgVYyr0lgC0jx7GRH10lhmruZqPL0dbQNg
L9fI5IpDYiXlmrqgK62BQt5HxbN3Z3a/Pj/Dc7fRQTs1ypBAxveBpTEY3LbS8D+rPpS/eYPWcMTC
equMTWdxQ/Xrnj+047FmG6q6wOZ1TiX6GlseN2gg2lfP/nVy/2jfNS9ioYP0TDcjQc78r6XNRHOQ
uAWz0I6xki/mDX3y7/Ob8Reww6orf1w565jsnshhCTn07K05GpXoK330vCvfLlLgsgE29F6s1W+g
CpJrd5ehghnQ4/H/6vDIzOwPrEqY5YCxkOiMAaIB6ohVzu6CJXThc0rueE0zsZ0RBnAohnG4E+68
wr3KFF2pcSlAtDTMTBD3VtY4vNPDoI0tUJcM0bWlqP2ZGsOTW0G0UDs6nzEY/bHXgxgXSEZsm2/s
odxbaLIS39x75kWLSIxnnJTjazgPW4Bj1pS5PqS2fEqf/cj70cVtZKzpFo3EJDJ+VVf2g2yi8FA8
fX49lvZzJp8hN4uGNhjZcV5U8GQ7wL8yHz8f46xKP74bMxEtx9wyTH03vGsHYGg/rKi7opekjHuF
JYlv0+XwJY9JhWbpYMndXhAoZCZQoLU9NKphbOTFwStl3YLXuoq8Ch1R6+8mygr8BRvpTEs4GNjQ
I48mHh8VgXN43GTkNKw6C5jaFYVvf8uLyxwQJKBz4G1M2f1YX5fJRd9vwYlo1Dcs3y5st37SpzJU
TwBMt6ZrIzE992imYUrDAixjQCUGHoAsYl6R1WhGONsRkEFsN2beekrWfInbGfUxC0PPXo4I0oCi
YKBd5d5V6iMnycHpcZGrHc2vjfCWi31TfxPOtvGfQhJJGxTnYu2Yvyzr2YOPQiIT5C5hg87u1FwD
PZaq66BOLiaZr3y0Kjkb2/jGRROHAMhuKxl1zY8hM1ddd5tOZQSUD8dGD0i6k8ATbRC+aPfthFqa
4EcwGWujc1fDuLHsCzatK74j9aUwynWtdqWxTdjOK6eo47sJ3PLjtpH3OWBPnVuCiqaUpTEv/0zp
VYqiNA9WBRdxOH0p2G1px569QW11VV0M5S3jOzZuzA72avnEg5WZXDD/IgifRHVAodnKKa+K8VCg
2NPKYxRL+vV90G147qBqeU+8S5YePLE35GPmfw2R8J/2eXMFxqJVne98ccfzbdk+J+oBeZMyvPfl
BSjd/HGbO7cl3o8JZFqPvrQumnpu1bSRvr2mSeTyb2b7Xfh0hZRIBKMo966zYAW4qJLdG+LZGdsY
9Ewo3V91AC+rghE5NfeyNeKQvtgCYCPpd3O84ezWqOiqRyLFluyCBxtcPyC6Pyb1BU82U/e7q4Et
vzeTW4SxZPsY5D8VULmyei9rvSFXZFqX4bDK5SZ1163Z7oy+3ncpGoLt28JRkSmCLfCWUS204XTN
w6W805nsGmC0UWVv6jpd3ZB9Ktk5SZOGZL0uxllZO3/XoI+9X9Oo2AP1Fs1TX5xr/7FZ44bdm2m0
1Gx+bnjNFu6iWhMgNcDPPh2+Lgj6rGwMz/ZFbK/UKl+Vt40ZJdHXe2+fxuXlCxJHX9t1vWDo2Pqb
ZzLhZOTZw/TE6PkNlNpreVCyti/raPqa1hFg8czVnb/2r6t1ux8vsp0fVzHbGkNkxmm8pAnOyIeT
acz2P5OtADYTpmGv+pXA0EnsbSGM1UZ8eywjaLjY3+fRt/DPz2XiRxMWWZCjjZ+pOVnlwWj6yJcN
KaDnf1T2uq2qqHeW1qfn/9k2zzSdmXNV+wT5Kx7xG3flXGWbHOusY7nt1slVewEsy9XnSzuTyDpd
20zD8Qx4aV2APeVPNXAEyk3tRs0a8cf4ubu+QUvESi3cpqVVzqzmwmnAyqyvsR9eOmSbDDeLXDnn
tOjRiYVzAuhsrAIvbzAG89KfJrmYzHJXsTZq1TMyTnFYDM+dsiOQoOVREjSrEa1bispDni95mPbn
lwdJu9NXC7ZMuwp1Sh7G4AHNzShh37E4v0ninzkAX6Y7aDXAGpRRuwnQeK823UrFl4RF95+f9Id5
aNg7YPGizBdo697csFBGNhamncCMAg+WHdTAVgPxon9t/238NAwEUHqUVnjo0nDnseWwmIrKc6lC
4M2ODK+MKmPtLOJiaJFz8lZmo8zepC2dqRhajAIkg6CJJthnkWDb8iK5FztnVYJPGcmrv90LNRt1
9kLLSnE/rZkCxNmhYw8V2agl5kr9FZ8tbPYgEbEEF2+PhRnMNHdFXvOvtoF2lzXarsW137Pit4Fy
5oU45rnboSmfPJwaOhLmjl6Ovi5LToVCOnBrgk3OtJ9Uc2U73z6/hB9d5tcN/GucmaM3ubak1YgN
DGHXxRYwoLbppf3dCFfpHuS5d9UVuQYa1Kr1o4WRP+gwPTIYFlFr+QrOMDu61J9CFVJwDxU7vLqd
b0ZfmwiMF9t29wpz0S9J1qUBZwfZp3VPmx4DetfdniIyvA1X5OD/UJthm10GN4vhiA+xrNkKZ4LV
IKDT8jMMWJPNEKNNNLIB5gRLbQMCnXRpP/X0P9zTv/bzNUxx5Ob2ZSEkqOjUaoit22ArXwR61se1
DQCp7mraerfAQS6yVfeM2zReLOmtD0rkda3wkFCSDvE+93lHS4jSnrhCYRVKWuWF0lEs4i0t8uyz
0DglrotKc3S0nQpvrwv8KsS2wtjqf/dbc+WtjX19Wf1MvvjrBuGQG/4l3XTqP7o7IB9F6kKbenOl
0QdTnwLwH6OurBf3gML6TRIXP+2HaUVW9W3/c+Fx2OcO82g8/fejwySGXXRZJhRg4lHJ0nUR6k9X
IJgFJBZQAXp4fws7+7H+QB/g0Yj69RyN6PdJ4XEDKwx+pGNUI069KTeGjJiGxRqj9naM/a2xYwDk
+j2s/B/VpbFnC1hoZ3WIh44GEPlhp+fsJuB+bAPhaGFU7F3rd9D/+nxbzy/yaICZCEBlmQKpI2R5
N3io8hZR7bIVM4M7NHeVYH8MUe+CVD5wjdjoIgSdRcmAJLfKLtKKrSyHROgFA19ZfQt0hl0eAJ5H
NfcBQa8o6D6XHIyPZr4+k6PpzgSIzIO8BvAqVI+3836o5ykS3ia7ry7uqqi9CF6ApaBidulcDivL
i4fVGN//7QqY0ynMwQ8dwx2agmDH+LSrzR9GfwjAcBp8LYulOPjZw0eABdzmeNcAujm9gEySmrIW
8mtCrqucqpthMLefn/95bQc2ZTSRasLdYHbJh9KHe6ol8gS6ZAtGfX+zIVcOj8bvXZQ+kMtuq/nh
NkvoM2fF1tG4eu1Hj4slTe7QDuOG1N651bRHlnqVinGdZS+fL/H8Lv61Qi2nj0aSbCRTl2KkIPxK
6ZO7xLxyTsugygVd4SgegNE6s579FhAlCvxQKyMl2xZBj+RLONypcgtgtBu+VO5xbjXHo83EIPAk
pqwtMNoYfu3TjQDa59/fruMBZhfC8ykZLD2AF9y71p+dvPj8+/WlnStlxHtBloeCfgf4P6fHYdmj
4wBNTa2k/7MlsQDIO92gmyVMV58P9NHDwkM9GimYZSHE4EA55xiJOibIZ7MMEeecXfP0zzQBUS54
COqy6OJShl8VLZ0VIL+fTIluBhKAxK9oNwvz0UczXzkgWtFUC20NK3a2s2Pq1o4sMZ/8txWh2bhD
URFoj/Y3KFJCQKQzF7zYc09McyJ4AHIJNWLP6U67FNuToe9ulSZ9PPr7ykEzv7UWbfy6sP96Gf5P
+kt8eVtC+z//jd9fRIU0SgoY1NNf/+e2+lX+40vx/PKr/W/9D//9wdnntr/EzTP/+KGTf4Mvfx8c
HvzzyS/rskOn+KH/1Yx3v9q+6F6/H9PUn/z//eM/fr1+y8NY/frXHy+iB7gkvi2lovzj/U+7P//1
h0aA/a/jr3//m57/v/5YPZfPfz7PP//rue3+9QfYn/8JHxakNtB/QH9Bx+of/1C/Xv+E1sQ//lGK
psv+9Ufg/BNkSQijg7XC1QSSuDGt6PWfXOuf8EAA9wTbSv+B/PH/ZnJyHn+dzz/Knn8RAONu8Y9P
zW6N5wCiBlCUomAcCOvktYvjSAQG1WQawlfpPWBvp2n82WZZmbkan0nW3SMPSO+BY6weVG5Eheit
qvzC0iysu7hgKVrxNxLm7YgIJ8KirIXi461yd25qpL657Tzgrz0XXS5aup2o6ipxG0q3Se0Lx6ys
sN0ptCAyfu3g2QWgupt8o7APnj0F9N4cLRfDkNwYq+k+KXvNk9X0dmPdMIW29CxiKLLHb6nMACSy
ep9WO7ZhzTYusxqniAuQpTUwOkbDtvPVUPe1KGKw3jGwmzRliAbFEqyPScDAgTwFk+Wi3KA0m2TB
VvO0pP/rgaNVECgnAKODDnBC4ErMKzs4nk5VukH61UJdj0KSdWqlZ65NtBiBvCkv6xShdqNXSf3T
ABXq4GoIlqIcNnlV9fRJUk8JGz4CDbAlHbeSksd9ZyelWKc4HDbupNGlYRM1zkS4GwVdH4SAb0NJ
GTbb43mLE0CNYA2oxqrgSuNDpr4wh6hI+7pO1wChKDCvFIAcmFdqKDsLt20K6mSwWNQ8seUlHwBD
K9bgSzL9gwPbMPBX+WhJ/0/g+Vji0cU+YnalYeov9BphYughSyUvotHrCnycEFiU9oXR5ol/bzi5
37axXyedaV1NzlT2PsorDeGSjca1qPh1Wlas+rNBE2KvEGRXKLqNmdsnoCSok0Di++uaGlLuAxAo
YRPyrkvwm8sEw2g1cUssu64sE1No6npwjW0xUMuoV15v6vnTHsGKMMqYTeqfR4/+/akdPy2trU6P
3IcoRxsJ+uuhznwt849eFupoiVcw1TxNTjOk4NQmbjKpS5Mp6ZG4zoTXZWs7nfJR7UQvJlxyA1ZP
hzp1nhAvX1Cup7aIhhRD1yrA4kAYSJAICGfToQANssNhSB5b4ALgagzMBKRFjIbV0UA/DwjasVVS
ZbzKDnCoKk/uBwooKLqke0+1vJ4IpB/6sD2AxGF3tAA83pcpUJT1Ves/+iIXhN/IBrKGbVH8RD33
EOJAEi9Ke9zHYorsfKoFYMpraeFqgX/JVeMmmXr9Q6oxVBkImSrSWbc+k6Nj3HJwkwY/hdP1aX49
iMTJrwOeW97h88M9VaBYBFD2gZGJ5wx2UvjxMwOCoJqy7kg1Pg52zTJgj0o0ZPG12ysRjtsMyACO
vAyNshXDEnkSmpHmNwu1KLBebFwt0Pqh6fJ0B3ljgblpctJHj3v9mDz0kuc+WqJar8YZJk6hB/ep
1G8AyCyc2SvTaGWI5CuQN0vnprKnAS8io6l+qVJa2aSivhWWvhepkQHjscksn4XAxuO2TbZeX2px
gnZSge/0mnqEq412Hx9SWMhJht8TDoLu6q4qQ4ZX7GYIkwPqj/SGG24caAA8srZiiVdvRmTV9MNt
2wLTHIHPh28OnaqH3Bll02NGvA30qzQo1TIpMdDr2cUAMHbxyUaC+7VdUT/IGh9M4L1+2wAsGvG3
4O1bZO3przZRk4F1oYRHC5ahyjj+Z1CWqV7eUOo1Mxri3Q+irTG4KyzLzV4SWvRqvGqdIUGlogCb
R/0TQhTlqxuwpUJSryezzewqTgrbs2ILFLUZFGATcoaaoA7UeBXdjalCf9aBge0URwLYl1Qmhyrv
ge73LN4EZIFYLA5vqDsgJH6XFuAcUhRIltjvr2YedMzaF8wWeX7BElswEM5MBl4DBOwkO3xUVYWe
deAmFdYVslQa967stFTjb/OsDaqM+7JqtR4VxE8ztrJHu+HWZiyU2WriLbCugnvLBL62uYY6d+qf
HusMHNP7VyEAANiEW/ImUQcQqg53nJutWtdp3sp0S4BB2dkPvQBRUr2hgIhkxddOqiDIo9xXFksu
8wytfZhw1wNI7Mo2R/hFhzKxU2zp58/yFSbxROiCnBJvDypIu1sA6zt9GpmXmO00Bd2T6F065atk
mkKwi7/LPKNuBmyZJ/MJl0aVzMIPUdYKs3v/iENpW6PEm/HOOABFQitrR9gNTrFTfqPuZZOYKGZA
7UiOWxUChBEbXgGdx9sSzlL0WQ+50xAUy1gDWDVpZALHUJD7ThC7m+7MgbXpnRoYGbx97U+jaU0R
sava76+cNwWKQhSSXwvTTzHA2y/oD9f3W7zddkuO2u5hAdMym7jSGFVEKJe4B81I6tb4UlmiMCsv
Klspuuzru7azBnvEig3EZ/pwVYNHFrVzRjWWOA+oR5hVUePTNAG6gctS09yULOttf5/2QdO+oL9I
4eFaHbGhYx1r6isjNoquRsEfyd00CdecW1M5bDmxSsfb5FaiHzWpDKAzRZ+f9KyQDCarBp4G7ily
NQCWALzE6UlX3HUgk0h+73uTK0xg+6LWhgIqAJcTUKNvpiG6TTijCGCFRY3iSItlFiIYo6MglSeB
LqIlSq5ZvQ+mBXsddn0Yasfqo6E30comdKTNI+lshcVPUugfRVsnbXjdVZJUdxC+gYC87sx2UC9h
EfrVuB3sAJijL4CsMGEQh8AIcLytrYSsg1WZFBLahQ9lx4aoboCH5l8boDF3d03KYFwvuIczFR1Y
QOMD5lHghADBRMXAbG8Hooy+AtLVvTU2NfrDqURdDQWpA2xb2NZlwkjt7GxDdaraNiPgceyHz493
Zq1gBnjHiDrhYqNXGryqp6c7NY1F1ASQpVQAEJZ8VeYwkHFjhBbHlc99J5cAjveaDmdtgcMQp+v7
HEhN6787jxCgzsCQBZQvCovmO5HXtss99CXfv8lGm7RaIOPlQ+1vusQccCyqsEP9IPDqYY50Gdd2
7+fTmJkbmmIVHrkNAH3MxgUlwel2sBwQ05nntDiQ1gBrTARVbQBufoAHawe/vY7xNr9i7uD76YLr
8uEkMDAsHR9VVb7ehZndOI2iyUU+VfeZQT14fxAWPtSJTEIDP96Fj1P2zYjMZSbl+JQkFimWGglg
OmONR6IdDTaoHMGrQtzZhiU73wNVBKLNeVjdi6wfIP6ctweWsRKnd1F0HcQ5KmhEg+f2bsRwjuyH
3GciYUgE5CWBO7qx8kyL7NxACe817dHI8TPriFYIbkVe1/T2xQ4MyQweajEmLTq/soE0Aep5KqMb
HqhhiJ7ddiA4Fcba9HMkk3cBsGpR+2WXYP+Tl+Cq9+qfxAi04dD4o0BzaGG7KW3uUBeub3FlNj0b
L+EhFRKsm0Aa88wNy0wbU6Fv7lgXNlwbQp5SWlO9iX+G0qb6J1DttJHThqpm7V6SwaHJNrdMrTQs
m6aOF4UQoiTc2LKdxGM5TA10jFUC0eTnuwYUZjN2qCIF+lyHv+VlwTFZVyAqqq4mJKicCkh2iZFY
Xw1CivymBPKNpRmxiQ11BNw8rHFDnA4+zb6p+IR0djcmiUk3wJ1L0J2l3LySdewG5YCe+qDovRF0
hQyUio/YFwFNO1F92Bv4kzmmMBGSYQrizWZRDfh/DWAGdX6GuiynpPjbZHc6nKCEq/VVJScTU6H9
5GJiRUAmuIFe0GT4MjKMGT5iv7mqBl4XPvn+Dyw8a1yUEjoXziRsNr3BiTOm+GpY/xQ2Is8smFRA
ENWBBJNJd+AXUPTaAiwVzAXYoqgNxw/77Ua1pacNLWRLCujTooKGN9cWSSBC1zAItK62BsPAcO6Q
2U0D5mLsVbZxeDmm6FwpuZsX8tvg2/mYXvW9oB2apQCrk9Rr2gvYI2YXkinftOBEUb/rxH+13q1u
xB4ZTAimooDliemA60J2cKYM8EPm155DWQAWk7enMSEoA/nUTblToewrybgMjD2f0oZ6eZS2Yw0w
Ygqsouw3hz9gIw8LEPqwPaBvcxr8yyYMtd3GSnfyUxTCIZPadlEoKWTHk+Gak6wvDQa1ZEVFaTIY
2c3QOiZ4MFueTlce0PhpdcOTcQjHe7wYQFPWMU/cJMy2ZuFRbb7abj3R2EjgyvKd9faedAkT9pOn
FScyZtIRWCfMNFRyxCMFBaSK/LTRjsK7d/N+3hbwFmAelW/mFHpE9be8a2WjN7TkDv3RwJa8mdCf
C+4P0hNAPzZa3aFNURYLpOdTwQ3McEu5pcju3vQHIgYw7RysaDgQNUhoL9dT2hNxjTyDHyl8ibf9
+Rw+KA9d408AMoaOCRxVMNOlNfUFk40hD6bdF8MhM4WXX48lnIkno3Tg62zKMCug1j4f9nVtJwJb
kxPYPsChAFsbeq9cTkcBEOZxxKvCrrnLaBIG6dbiIQUhoZ3a1WCslTuorL226qwNzZVlZbUPQiXf
z9F3C+bobpoew8xo+vRCVRNOe83rwgesn5UqGK4XLQolcNbZxCxYfZBqSQeQHmQn5F06kgZBy5qZ
GVNbu3Kb3NqkmV/1cH/g6lnFlkJ0VU5cOImTmQs+yAwKH2oawVTNwodWR4QG3LmisrxaKdCt9Xdh
OXlW88wGt4GdR5u2x3k7wsKgkRWoHgKhpKOtY5fCnawmpnhvwUM3pC7+H6I42lO1TAC5PlXwufAB
AbxzH3SyY1J3OXzgXgcd2NsXoy2Gseay663BVevQaBBgjbzcxPu6Qvunh6rSrEthv+y8JBxhvnDZ
1ths9ChrbWQ5Rk7dX7VveAO5siaKmaRVNWRN3FKEWNTlUKkxL9amkTcAi7QUtFCyqjLbGioe1Qn6
COlhqBwE7i7g4YfS2ABjQlp2VLdhb4Hfh0Df9DnQQMdRn3LVJdPr2jtqmRu8XY5yq8/v4NyQhQMI
kD2UPyCvopnbZsYLawcaJmMfHhyXSll9g0efD4cpQ585ibTNAukNhCyC3RhsV0eRPx9//vQQCQUc
FkJdRJvRH8xHUUPWjjkPDggwF9MTeXvro1P4uAJ2VkiMCAMeMuFvj+sQtLwjp4S2d4DqnIodoG56
FC3Z7sF0QVP85FatjuMqW2j52A4OQul+AfiMxdjULDSFdDTC3Eh4emgm1mG+mawpMloOjZqmg0SS
r8Eau5o7gMd8M1choDJbXAqOhmRjDWi3oSJf6gI+GwUvdjbyFi6uy/xmJ9C4gEIKG1zDxTeEGAKl
lrqtZ0lAvFNwGSCYbcLXAKs0xPTpJoWDyXvqOtlhSABSS1dBnumL4DZeG/yADcDSMLYZWtsemWwR
s1mV6TiwF/h/PWzdd1ckqYBtCqg42hWsjB2nMmoVN5WvN/rzM53FkzFd+EEoTXyFTwF85exMW+CM
BEPJyRcCKHgIEo9m+hYBIXjEb9Wr4qAKmBQxsXubj1sT6Tpoltx2Evgln0/mw8W20RcO8gJUL+E/
fx7c1mZCJxBrP5ReT/GWzN7VxpVDWh9jaaLT4dCWik5Pn487KyPXhwaQdXhDgLTD0/rg9ofpkMI5
dCFpfCCEg3Zc6vBrWQ51koOXgujw4SRED2xe2J6ZyA/vNlfaOlphdGGbwBxQwagNa2LRCdN+j8jx
qvbGHmGCQQdCbTmmPb2x0mzqptgfuIDh4AqVE/r780W9NlUda0rbAXSer8/W0vbC/LmG7piBaZnJ
w3tENqxE6N32Vj0G2Zr6k4cGC4lg5gS2q9yr8/SCloBerFaeCZa4Lk5bVWM1XQOIBiMCLnFWCNxj
hKvupsr1gSeEqKznGCtgocF1BTrfENr5pvYGszAin2ck73d+53o5uPw6A8bvo0R7s2ms34wFW6Er
GUa2m+nMQYOgzusPOMPt92wKPILYpN+ydFj7o1kVztYzqEtGNGh66OZdF3kGFoXLvpadcT+JrnC7
n+/HMY1SR6SmftQH17alcOC+ABIoxeLSwiqaDerm9XFo/Gvc5vdYMtCvoQLjHkkiARg7cMKM475w
hJ5fDdDjUW3h5wV86gC1EbilsUu5CVYUWMEDrOGVD1Ql0J9+fo4ftA3SsShTRmCX2PbHu+kR9MS6
ft4dZOnoFzoJRF5/FlkS4p0iFKz30LeKpNu1NCeLwvfj8PpRWBo/Cq4yfPVTeQZbizKE+avDeyjT
tUsT+iXvAw/j09cUl0tyB7MoUoZDX1j+az3hyTUGbS7KNwiynZrAaW74ZJ3LmDXV8kvqpdqrYgXs
N8RInbRnYCRSyTSEMaYDXPqrGiEHHKA9ubgjayOsBZyKd9/MsJWOG/YQyPifCYrFcPDlW07g3Zwf
BcA675OWNCYA48tU9iwy0OGCUd9vFncLneNo0r7j5GL0ZcllFJpdz7y4s0bfAIZ8kEBqoNCTlhk3
FiTkB3GNwkfgvCFgotP0gKY+PY2h8HIbjRb9l3cRBXfExZG/J6sduKv1z3zMIMM8r3RwWwAMVw4H
xZtFB+C03BRt0p6PqhIQeqHtB2Wg84xbYg0FScdieOBlh0qkCLIMY6i8LyCqwwD38fN38CE266KU
Bb3SBG14sPwRwjtduzIIKJuSPn3I3IQ6zsoykZ1D+d+I6BVMRpGF8lm5Pk8iYDMmwNopIOsKNEeZ
iFGgk7xCwmbpcX6odEDSDlug7UHkBj6qrHYoulEInj2ARkpLktHJHah7QNdqQ/zNQFNIEg2Hyuix
J3wwtYE0veoZqDU3vybZqLTmRYwC2+hNBN51Sw19em+CkqcOn5581tqs2k4+zuKuVgnSz6u24Drd
+maA1rCd8Qpbb4Q1+p7Xok6rr7nHOa4EqJZgeURZK0ek37mHRF1U+Wbi74FE15kjQDv9isQtQYVP
FtU+7eG/lj3l8OKkql/jHE2o7VnL5RamF/SGdjaHt+Dd58c9twXw6JFURkLe0uBjgOw9Pe2+s4Ah
gjzB/btnyRu/kxtBTZls4JqOgCUgFZ73kkGEeDC++S+BA/gBiDlY2KiAheRBPcxM4plKFLjt/5ew
82iSG1e28C9iBL3Zlu1qJ7VMz4w2DLVGlwYkAXqQv/59KHJe3FndlUJSdxUNkMg85+TJyb0MQb5a
GNiXWeND+tCD1sLDMF2QP6RTJCFjS+ZEp9kZUU4uP7kbERJ61FruQxF1jvXh0NZPn7HMYlCfndfZ
KctJUvtgZRsNdZefYP/Ytsc8X2X30mXRvNjHOspz1LGA94aJbeZqjNDLANdUGNMi64Fjo2haaqNC
MLBVlXmG2vQnNRGIklx0LpJaQ3R+7MCWrFTTMlu4SVZnuiowob6gVukD9SIdpBP11Urc3v0JQ15J
eV6C2ovexZoGHMaRb429OKfTitrmqXXTNbev60gt9DrbUEDZaa1ypTATCURB30m1JE364pgTgvIg
SKy5O4l0Qjz+unQ9rCppU7GyfoAz10w8LBOM/XKze/aIPnlzWljiLORg0J6g72Nt/bEs4F/y2Hsd
0oKDJCGxvvkzWnh4N5l0S3URADhudC3ioCLYz0s80AYD8rhU2bmY+t76Gs8DcaouR3NkpbaVRL/A
i/LymlUpvWaHXDRs4lPXDrOOD+vGJBchUCJfEmgLUy/XWkhhT5PuozY7Dt6SZ82RlD4vvVsN7jZ2
3zLwl9J7tBkGuBZvqyzLogXuk5HNINdgVOLnmOvZ/khay41vo+ocJzsKnVZjflRubI6cnX4e7kGi
iPORF9KJdFzE8xQrg/9tsOvOyScboW3xSok8Q5sCQU+rNInQIJRBsiZca8eevGYO8LYEWOqmvzcm
MCsblmcehTOHaLgA23en2ZMTPEwZW//Lew7NpdlD/7XHOMkROqBfRa5GJcmkhX/vbrZ2g2JTBbdJ
5oU3HSqVZLL85kRpBLFbN3n6wMAgptDk6MOaKukU9b2bRg9zBZd/0o4uxBNa1NQ5KfC953keFFju
6GTfqmpEMpb4dTa/uFHNMPNc++GjzTMY2cxu4GfiMW61rKSgeXPo7dPY8X/5tXaFJT+VAsnZo6WA
ba8jgE5xymUx/Ux7sZQXDx12fa5cp/tCuVTIcwvcWR27NSYxVTJ051uobPznpJcm6tSmWYTR7aCj
zD85g9DOE8OR1asVkToc7CBjvY11Pp/mOAtWXHhiBgrmgUwes2DqY/RmTfRMcdEkZ8bTqJibFdHX
qhmdl7Hzp/kI9+D+cMKkeKx00GOkMEbla8f89FMH/vGua43hx9D9DPO8fbccV7xWvoU/5zr4xdAz
XMJO6wm8OodZf245rtz4pAN/LRLGWnV1bz+DwVl/J1PmXSHo6tOS5rR6KxZrFPQxYym0A3ZDkX2Q
8AHfQsCXQ5/4I0gz0zmGNfWzQ1JFy3e78tfL0Po+TThO1X+ailZ9xpqse8lEtl7EMgRfhtjyrmli
y7MslaHigqB5IplqrrafLyeHcdIGgopeUOVlDwzbGb7ZKgj+Wtw4/475efe2WF36nIGf3yo818Vh
bHv/JAvpANzN6znUpc/Rt5b6ZnvD+CTLQn+Sbo9h9NyVZ1H6zOERE7M+/MhZ/lbxLL62yII+1749
PIKy569zxASig9WV7bmqu/XJXqrkK7Bx9ehkafA5dtfFP5TIEfD6rfDoHEv/exWM3fcEXuaKbsM6
TkGXPgTdqDhNmrA+OlZt+Qe0df6DP4XNVzXMTOkBd4bAWCbrZ+YW8jmRdIpjYDN8dUTonmbVedc5
ku6L62XWaV6n9bfoUvmRhQUY3pJaJzkJBmysqfPhQAE84PgoHrwiWD6trjW8hFmvrg7U2i3HPfXg
pevyVKkiLo9FJ/3PSG1wG0So0/AtTnqmk2p5UspfDmUcd9ElrkT6n1jo9ySU44fD8XatlzI5CArC
Qz8ExMNC2N98AvDZ0hjOBlkUPTBkSIKv99wAkwqDbzF1Jyn2TDvKScay+TnWZYBpWFvKZ5YmI64T
RRN74DbHFnyWLRML5zkDiPqpC996bF16uVLqx1tAOHmTEvdKzszmHSyKTo11Kn/mjSiq4+w2+nMb
zBioqhR72hou4zDPE+4Z9Vw1HwTU2ju4/EHPVMoTRMHiYr7oWu2fixWNl2BV5U2MaiRm5Kt4g2Mb
3mYOG7z8++Y6IgE9xNprvoZz0bqHtMYTXeDxPuUjJp5a6elSZXX/lxMNzWsOP3i25nqKTgybsosD
3QLZGXjjfS4htPQo/8ghpG5IMn9NvfceVrVGvCaYTz9G4rgmbnsRYaSsmzO0InlO/LR+4MYq7whd
o17JKPLkUlEbTae2dTmSc6sc8kOcKsJr4yP6dBl09LOzLM0UnQApsa8sRjwNmD2orvAbRmcV1d/h
2gQPZW75T3Jd2h94NFg4bwwTm8vXL5nvzY9j0Zfq0IRBjRNH3P41c3Y8OUsQfodnad/qtLX9U5OL
4RIuc/juOn3dndLU6h6jIYiQm5IE/rYYNMrU+9EMc2TsV+mcmUlXvLTaGwG/0l6dlAgi5iBHSZrH
f/r1HB/dvltgt3jCjyjV3JMt5+GWM0buC6N4rfPolnlxmYLE/pIJpCWHJq5TbkgSS1ABfCFtt94c
SIzf0lsIP1jvPaOHKIsDD95+nNEKn2NvrL8B9AcHrdf4Z+rJ7LvI7BYNPaLX9cBTUF+dpAwuJR0M
Ky7mXXXNZFz88Mn+HyJryT/83utvfjpEICdzfhzD1a0OOm2wtuqrub7AULWPhVs0J8B46AXfOIEy
MPvvWOXtsdIxHr+OTJBOM3m3ild9rKZ+OIPTZk/1OqmntmCocTX9Kvuw/tWueLeFGTSXFB6xu8Xx
o4vXgt8KVPIo/CF5LSLtn5ci6C5eO2c4Jc0F/gSBFTz7SuN9oewfYHD+kxY6OkaVN1znxEnR97B3
T0Wnqj/pWM0RrwWyP9RiSB4YV9Z9C8EqYVyEKF6tzMKNoOzll6bT00OYWAxYJZpd52VJH3y+uzxF
k299yeNpgp1qEqu66FIUzVVkcV7+tkjB1/e2T0OIiLWIqSjF6hhsoVhbA7SFIqRwUiuJGr1CSOTI
It0kK7LxU5sLJC97BaraiYJ4hyf2Wqifm0F5X8a4NxwP/V0OypitRIsHmt/FQ147MPznAfqqSo66
yuYVJ6uKtTycSkTM/EiwYd8kV6ZUiu44/AquNDYHW421WA7OAAf5rosha/9Ig6TWWM3flXDJ2kx0
rdWMgShvSRM0/i/2psEbtTXAZR/7GlnGaRmnaX1BJ5J1D11qWQoUO1OLOrDrwua1rMdhGg9ZEgzl
eUTonp+tvvM6xg80hoJLmyX+baMZSB/RXDr1k+sLUjwLge58aSNfNW/+3Kbln0OQyUEBc/Sy+AIb
nTrOUSm8vO0nAFodhFcwqaxlchiaCNQ6WAKUy3mYUisGGmuFPFAgZiq/pDMeqWTqYRb0wGu4Jr5U
W7FbYp6Tn0aHTOeEWo3/Tu6MSbuuaknwlCnq4TeKGTEyXC+3++Dvf8gqV8XiZQ4ClT0udsgWiyOp
cO1Lvbo6Dr5Yw58kZFFxHst5tK5t64jm8y4rrVfH0BO2ypr1fauQE7W2MTUIXggcE5PT/4eqyWj+
7WU25YIOagOqCVVIpCBbalzYlgEKd1VQLWbmph5iEwXedqpp11ElWJ+F4Tn1OPy6V3IplvBMoUVN
71SVQdO9kfbckuY6q1+yK0wAA8QoSjzKdWuFarxVd92IyACZ3jZsoKk8o0ZeWoQFWFBv1TwME3hA
3Y4VST2qYFPhw7ga1dKuXpaza0R1uT0bVtCuODretjpC6cYos43OQ/+DKLZFAyJwowpSYXSzN1g2
ymuzJulacHmK29UIL+blNRv031PS8eFbeT5MjvnYLqvTpjLBJ9bOLY9obrJulc/sQlCyiEcjr1Tf
S+d+SifZyf8MCSYq5RN1cTsBMc8wFepxzdCQT0fX5vCvzyNCSvbpJrpu0Br2SEtyHd9VqjJSbEZA
Q3OpKeAfb2pJHQs9GxoD6TpI9oSDdrr2A/N4ZBuz2q5tPmfjLSvQlryPvW/4mdCOeSBia0IZ3DoH
VsmwASHWxgVU728UiJkE1k7jJohYPQzbfEd6CqzSJtmQxzeKdbjyg0Ty3iPPn1cAmqsju3FBKbo9
q9Z36ag8d5E1udBnoO28sU0nPbnumvu/LSlyH8Mlj5zIPpftsPBikjm7L5+mM9BRI1V4fyP0ojEM
YXtNOweY+XMM816nkrm6pylPzAtNSViq4LkUvqqGQ13AXMlD5NU8gjJsDX5EZWE4wxDXT+ZP1TMq
JHKfVHQL2SD0MZdCX3bFM3aaeOG3595C4UynhFl67QI68bFsTOe4RkOEDw2rNqsNMNX636EMDb88
QObY+bEoqRxedBZoZqK1aW7uaVwGc9sOg034krCdJmoU7Se5rQ4V/It+1/AH/YdcbBpZnmRSEP6r
sDY9D70bRQVXMcM798c0WA1OlRRMwuQQGBf9oyQs2N9sJCiMcgBTKuvLSIPJ9IOqrfjZGJnMfCy7
xBFfbGZlopnRXkfx3Hdt6b/na1ZWuE+jTrx01GPh2xZLhrAzPLO8nzBDVlvFTwYTrdzFNOAP+GZN
NjDDtumY/26e+djib8b/M0OdF19PhXmidJkTKHbyVgzo0Ml678U7nVwsyUaNRsKBQAYE7gBCEwLe
xUXgipeOXRv8mCOIpV8yJ5X+EMFgCv3ORZUd/LNp75K0DQXqUzvgtAvbKjcYgfLd4Uu9yLT+qVyo
DOwul1FjbLb4KIKK4xaPdsiyvAcnNDjmcioLVP261HGyHNOo8ZmisuG/KplhJ7ZH1AmhaiZEpfGS
shYoH/WfEY2P7YfTy4wn5W/ixvVOJ28Y5XZii4TZU2wD7ZvTnnl35pz3AFT4xzm1DQE5NxlBbYvR
+zG/RCUwayIW73cfSH+uMRFF2vqG3Yw56psNp578jMfqLpFRxFYoOFx9yjpZBd+2UIaypmRP7Cho
FdvQjf0GoBga1cIHbOlMoKmH3vzg2M4AtildJ+3H6CqzkcC9zCU6ejE7VU2wUOOnlOYDLr9jTi//
mGqSgPwA8GP0xdsyATYzPyFbZW5+09Ig2TXHzzpTrhO/GldLeSsnt9ZI9rdAHNrWwj5YGQDCTzLZ
pzfo45QWXFySLOZ1betl8GkdKa5lMc+ERI/usfU9nBbEmDe9NHTKHDPBtOaafF6KMozOVVAvhJNW
l/QB3aawMpEAaNDkPFllE/sWxQgvYhKnj2w552RBpK/D0Czwja/9R4+BMTdXN2GyR7Sd4+LeH3Tf
PFGORx2vZ3vZIfKe9V0aMTHeAB2TbeQhnHFG4KiseyNqimRkMjyjiNRvNEbctUaQgRZ6yhUFKcnv
SNh/6e5nnL+Kaewe0qLpvfGc0/RQVY/An3HbXZ2edq3mc5OEWsNshzWL/wrKL2z0vxFozvQo6nxC
VTIhQUB+N/roNJP4ILyqCMsHeuSMmGYNQZQl/GdndjlNd2a1hrb0zKDVplLDr75yJFC21/m1X5wC
e1qY9es4i6EKbChknoxXo/P7kFNihOa0aBjGGzbH44+wIn18C+9HjlX19/P7DvJnFKBcHP47dJP0
mzxgJyBgLc0D1G1jMgAVFhxXqZgCXufOqm+HF/8eegwqBsElu93JvUmuDTOMLchaqR4A+SGdHiUK
IC5trVLejz/Yq4UXQ11XPoNJLErK0zy3NBG9IuqmND1lXq4jcdqFvVB2psUyiaPEcr+XA67zTLXf
dvK+jLcN3eTT4DGEqbCYiHhsoe5l+6N39NyeJd0M03Jq6djhLvZMByta8/6L2oq84QPJ/n153QmX
LJPYA91EMgWkJmHUFzwr2+9M1M0RxpKY6dCf2AoqBAd6K7Ys3G5To7jeH6DoSiPGDObKnEyYzZkd
WqY5qo5DoSHRg5Pa1AJ9HBvWvLNKhHAw1n2ZUqd0Ocslv4txRj+Z0+ityxoTHGiINQdVx1HKJ9YV
pSrqgMY3n1FMoeaDd2LI6tEn5KddE0GtbzaBsmmLBI/0bUoXPLratvdeJUkf3Z1NaZnPdDiC+b1M
1isTRURZjUD0GlEtHz3ZaYbOd6ipoeStCZesQ4E/kB3B6mgXJfKRgU8hXpJds841fVL3NHon6ZsO
IV18myyviPrTP8wX3Vy8CWfrj2pJWrgweU+DtxNxSiZzeFsB+E9wGmLEPBJgvzbs+kIzC9MrsPwQ
bvdTiMCIYfZ0FxCm4wXCbeXjTXZLz0La10ynXEP0zoiW+cch7ZB/XuMkhWO4FvCJ4iWfvIZ0jKzM
bBvtpuyDuLLNJtufKxJBs1MSGji4EJ0OZvfaM+EkOCR9FI72SXcIeevjdrYBpRsh3QIYOZ8jz14b
eSpDr0Q/sa+ZvfJArXovQHrY4tse9ouNNg82XSbCaJur2sukBblPjyluVXTwH1tFmknkfZzUZT7w
zLZDft/TNDRu905NXF7ajZhbnIj+icNE+9YkLtIueGR7wLaq2YhUufkCXfXe/larMmcdjCUYw3LF
+83kwvHimai7U37+Ql8KtOJ2tG0UczNgfxic9pBdbrF9tPORfyyn+Z47lKXkbxv/XOSpr67jvHqz
c1P37JshditfYimP1p+nvHCIfOexRU5TXrYHvS25hMyQZ7T9kzsJk99EPAIOALs2Z+c/b3N0zeGW
db15+bavwZsOSMk569feMtHUG0nvyaQajuoFFG9kvseyJrEAYfTysFGHDGYLGB/ICa/Kfa1v78Eb
YvPS7aDnlO/izFx6dCdV95R7P8iZmmnqtURocxbvfwM+MK9olxxQEJoD2umDPEYzHPtZgFRh2xRt
r8z9/yMlzAdz9gs9meXaaG2ymNzpTPjoUF2ajBmshe/bW0f2Sx6UBgLoGmlOYS/v8vU9T5H1GSUV
JB8p1D0FQqZrlvp2DoQboAFGeW9KW1caAC6915pnby9atKZD3ze9AZR2ZtHaW0lqFLo878yVphLb
uzAnB88t8ZAssyLkrh0Ny8gwgDeQGk2jNi9j2RonJQg2X7SLFus4MgqXvehdg8qsxl2TO47K7M8R
pTyfaco1cy33HGbPFqdkRgl5MuIfGRyGdEbAxED7O99O/UU2TkeECf7DPWPbQJvMi0EwjwHoIKMB
Gc4reTcUo3dsaFvJtcWypUi68/ezdg0fuSW7+9FNczlZpt/pezWU0wBFGrYpcTelZAuqwYIJ79CI
e5feQhOYJG/Lonp/JizVW6af+coo68otUohynBTYKOlNaj06Wx8avsfUP2NGy54J3ptWDlN9Xsu+
1vdnZ+We5os3uGXfcVuuqYu7uH3ZRKt746o3LHARoP4mfUpT+kI/GtFS8kcEMvN6N7jLLtQdJtvO
0F0vbCuB18hxEr219ggT8lG8RmNlr3iv2TpxyHpMOSPLzqgctlQbTqFn8QTbk/PWWC0X9NR2Jw8I
PcxJGM2zSWMdtzJE8Y7PBV553xepYzTM94vlIF+M/iujqejdS0oTvHcJBO1cJr5vpUC8Rfn9USO3
ukMYoFi89SjsjZYm0mnu6pcYODFkUuPWgu245PLBCcxOc8b5WyW+urZkLe4BCEm0yUs2/GsrgCyN
cOCFJg2G11wgnGcZ74dI3btMaIXbupe//xJlu0V933Q23JBNwjqYR9R7wo+qBn6vwnvtjNzQlAM7
ormX9NRiJtff/8awLAMv7G9WbD2/bFOqxG057BAm/chL170jJ0a+W3f0W7/tkIvKyiFykTBr+5KH
lnmksHB3qcp9IW+iMzoRBx5es8Uq8EqyWPLEAGGfZ/U9EyKNLKjT8dy/1IRv+UbZXi+fqhYFaHzw
tccqQ3xpeqSQ0Udsiv103BoadiF1Tw8owaBoKVOcc5j3azc9OqomV7kg0WZ8441Y2LNI97gXMeKE
80DHtTn1Wt82aU8XKpPhqHuOlrFfiX87niIp6nh9UzeZrbqXSl44m7RBbp0Me7CKmtQ06HVpZYrT
ZsvcJE5X/GNeg/fIm4skkr/RWObFPQcpbW2KLPPuhiDc1rTyMeYiHzR6/FSAMe1X29PLQIEZast0
RMIsmxvKwkXb3RUNcOwsJzA6o7+rnMhjX6KM4y+hKf55fGwSs0jv4HgsUQt/eKvlcFdsYqPNn+/A
4Ybl7aJacd9EUQn0T1Ha+ibN6OzQJMdG52y2YN1A75yG2VL80baEMg7qfjZJMl03RgcEXrpyu8Ha
maWwJybTBrCvWya1C8PJHO+fyQATfqHf0pqmjkxMtWh9j2DEhhJt09GDtQFIWENQpoc5GCJSx72W
9KCFuZQtP3DuJf44OrWbnfPW8QfxFXTZJOZos8wSiG0UlsxOXyBGAEPpgmc0Ww5m1SIHuK/OvLLC
lh8c7ppGH5kp973VzNL37wiZoI1SHgoUNgT3XWm1b4ooqyEZEjBddp9PcycPBo2qyf16vzWlbdfk
S8TOFF4PXr4DENsBsDfqJLrPxnMdD13RwzvdU9EdcrY38DhEo8krzLesL9ZRA4lBI4QpBpq1MHWo
lrXBFGYGYvr2Uc5Nv0zvVo5slIoybhxHPzJdhZasYxzW1bi+KLpedPA6MECrTwxWuqaqyn/rziaH
ukSiccsvg0BdE15zN5yCmJYqJxux4ImQXpG7d+s44ic8LO1v+m/kpE8WTY/ilVLbqU6hwiNj/KOn
g8KPTzTM5SVo0LoyTl5hxyau6xSp8GTQKOelL6OmfZpaRFH5NamoxD8v+TR6t2ZpZPXesIz+E1jQ
uu9VyNiUS1j2TC4DzFtC4HikU49ybsc/bdV28jVyvLS+phPXh4rK65dSXoUbW0tw7lfXv4L55eNn
3bG2LrWbLvaVoR7z+uSu5XQSsnRRBkk3Ii/ICL/ITfyE6cFDkATjyZ41+i+vz+fHLphCCVJDfec8
N2vTzCeFuCu8DNB6jMp011k+xczTsbuL3yfDAAYY08BXXPxqtugCLaQ1vlioh6uFPNZdUpYYFKC2
DkGTzsKjUc9uvAi21pIh7OHazQsqpLjsJ7rqEJb5+igLOoKYiofnUkipSXwITzbbwDu1sW8HzykZ
vkuinYsJd2mnK4qBceOTY2vmf8FZzZ8qGdbdTxk0qFqSKQ/mJ8eJRnlZ/IWB3mtR2Q9FWdZH1h6T
fhVeEOrWgnj6L0nVS+spkNOofsUEZfVL2WFYgnFa/rD8qFf0TuJMZ+3kT4d+pDkQZNiOo4+wwgXD
Qqj4R86byNJ/cGzlZZBELBFDbQQc3Dm+m1a4FqzqyJM/gpX0ChBt1OThe3PNBhxGTpZZzyhj3PAz
IhmezKHzk0V66NgF6QySYGqGYqkD/4HpA6pZsGq3QVHlFpYtRCxsVbUdFHuivKX47j0UFRJvoD9i
kHaKgy1FkllqkLTyjrC6WwvWpt/EHg0MWHsI4l9gAkmhtg8pN/6S6Gdy8+1THOfueELvFXTEzmXQ
gTjH7DD2Qbqc9L2tbj9wNshzo0hTz23vsdlDbXZEQm02/iiBsotjVJcWDSXuugbf06nt7PiT9tfG
is9icEg3iyIyJdLqoPT73dNNJhsoNZOI/n/NZpIj7bREN0xBpfw2qDhtPnBRDNO/ZyyOxpu2J7t+
G6rBl//Z6M3tbpcdd+qN98dsJVTAxTIXIMxBZQ8uZFBfvdPdJJazBF0c4wv9opn2Tl6emoNabLxX
cc9KMm7SRcOBuQrjyoKxVPF10QPSzBRrzsb/1DpjVi1XDGsGumbGgHKix1/DmXtSirERn0KvSdc/
RxIP/LpChJTTUTBTNu0YiSFwxPrpVm7pWFfJEKFMTl+ino+P2gekPk4yPeWgV+FkHTnwc5nY3qko
Mrquj62amoxZkXagzmPXdu0B0ZRrHVuycPmqdNIiflrmrCQFCGJxKUiLLsEw59U1GRbkSYi8o+SC
1Yv7VdhWa7/2EIUnOsc0lFFV/SWGIngfYiUepBuPvzh8BsVgUHs5p0mQDieUh3xpFeXDEyAiythu
UvPvqQCDe6Cuk19yUEzGTEzeY1xO03mcEzbiAL7s/62w32hOPZ3V3TWfKv2r85GUMevLNXOG+lF9
tJlyu+cFDdApAkz52gVx9zTbpf9Mw4rXHNaZ7qqLG9Ttaxjo8mOh8/oT0a3iLZd+DihXe99z1VkP
UUqcD3y5TA9uhV8rfQueZ/+g54uoVik5/EEakj32vPyqO6Ry9KJThtbz5oJ+/w0GrR+9LGPChtsl
NtND8pyHJ1TvfkBBiODFpczDVD2aS+eYQ2i3h64rQMidcMJMOyLTOxTQWuEtCNZC0A8bZyViMLf/
WJsaBVLm4ml4YMoEXDylC2aXbuEf3NJuX5BYwxY3UeWKU0mBBG/XyltUF96pdLz5uUwz58/YltGP
cXaKX0UuxkeUj96nWTussiRML4lybfRLlf/ozr2IjwO4vT64dto9Oo4r/+Js42SY1l78ZTl+c8kz
9h2l3vexDvM/U+oh7FTm8nNjJ/VlcIfkGgS2vnietn+4tZu/p0UQHoNEFJfZWtMveYl2J5rdCiZ2
dPXRasL2tfE9Qmph5dMJhV3dXr06Kv7W0nK+9nGf67OY7O4X2lfM0FA2AgD6uTWpgxIZkSVVjj7i
jp/iZ90uMNWWUK/xoLv+bI9uXZ+mpPEQmtrFdI3CaP5ZJtRipybr7aPr47DvCO0/lWlgvQSc8U9r
NqIbzJfgq9O01WUsU5yPap3cgqbO0EQO85ze0G6O2Zm4JL/G45I9y5Z2jbMig3ubs2L+21VDBgE9
xTDyXqn67sSNeF8907b/2da0L8FEl7F9VJlOX/ha3LizdL3QMVT/qixvCb6V8YRlDb9xiQ0/8J+C
M/MnXnPME7KtKRy/JwtipuAlnnUU5WfK7zUJvwUxb0gL/K8mRPTXinGaKCYOPgSqJY/WmLsjKIZM
He+8MvmKZLYcav1pFZkYXtwZGf4NeY5ybuBowvlYliHRJXaxcxy8ZxOKjpFpNuw2YosLZExmh/9L
/cm23Vpw8LMhbV2fxGKFyeod+NK6Lz8VYhUoiQZDdK3FI3JlzveqW2YG7aRj9KLt0oaJlnTePc9L
BrXbTJikXN2lWD/LoZujgy2C/nNRJr6smGWDV1+HQBFJ2qG0IdgfFnrV5FFVcEUneiKG5Urcbe0b
y6DyPpdjFaz/s+353zphY7rkB6j/6DVBZoLg5N86YVctBVpoqT8vlp1o9RtirW+rd6yKaoFZ5v/b
aX7exMf/7ayH+8m/v8xFh+yyOJkDSMepcWf595f5enVjSYPb51zC/bQHgQ8JYSEPlCJSBrk/aflQ
u4NLO5wIbAQbWaacMoB0Hs0fqkolP7gTfZ7daST/dwetyfEW83P3vwQp1orBEboOF0l6Lvww/BG6
o8e/lfT8UBdhDmJYm3Hw0bs9+bSGIiUfZva7e2LEpPkoGtVWLiMG3bC+OixrgzmV4zi9E4XKlUHR
JYpF1I2W33npodgu1AKh5cYi7ZpfTjM7ql7zikZ691bPXcDHq3W1ze1RVmgb3ZvXJ3znZsPVYDPU
pZegy5jg8b3ZHsTMKa6XP9i7ccTYWmcYbe8TPmpTsTzWiNLC8cLqDvz2KdQ9FmJvGeYj3EDjQ1n4
57ATOc+s6GtTaDPXNQflcNoJzdrDYpem2propg3rh0D3ys/PAWQNzik+3FRVoIMDHHVPuZu2o3jG
FLnlha202Rb2Lacpb00/V35YOOVFTn7FbGCYJ+OjklczFh1vKflJ+COtYnMphdcEuCkJTAvottjf
AZuqNx+pfDKaLzuklNgixKKkEXPPDG4w69XzXhHXx0ofE+pQLEg94aykhlaXmetb8czAFdNJkPyl
N1ME88otbW4ZE42Zsqi3sRzxTnkvDEAb0w3InctAYrW2LSGLvkVejNs4TMM4pwPJeX2SWFV1+VlJ
v+Uh+o7qWaG42Ho1g/ZSSJ3mtNsJUdM5dvpY2LYX6Qds9fBXOmWjFfXZiz25+NcdujRD9HoVSzGN
0auyW63zbxCmNfyJG4qAb1eYpvA0VDRCJN7w9GJl3goFJYdOP6bmsA+TtyQMyi3UwMDJzRQS/z0a
GF/0ULbBg1UmOjtnrt+HxacStR7XOBaB4lf/x36+N4T9V5MBbfI0ELGrPZ9egxCznH/vZ74d00hd
yc8TfXl+B0PuepYHA4/uvjm0jdQ0cnpDCNR93Dz7wBIMhhtvNp5LPjpBjXOIdI39oBsq9PrvFiaG
cfbnnLJ0QBW80Erozd78SwQETnht0YTX6RFFSdNLZnraVhMdOCRIjG5a9TZPd8IeCsYKR0fzfbtN
KuoYqEMdpICGKAGMx+q6GbsGfAQ/x7SnOPQPDtS+055zH/1ufVDuhGFeNlsCTy0gWRJOBNjKo5Um
ThdTR9XWZMxVqqE3LjO7z1tbNhWebAeUbglruYTfTqMzXmazGp4qx/Hq5J9fXNyqtdBZD6zYmkRm
ipb2RGONzx9kkkNcU0VEc/PHznBknppqddFeUE906VisevwWt4bL3EXtjzTibhi0+zPS7mI8GIGP
0u7TqgSepkiVhcLHsCmTFggU3cvdXkn2eSHrJ/JULfPjEi6mlXPv6OzXLLWK4WjVowFDiJ21zD6F
Id1VrE7mDQ1Y+ezdnLt3YBn0/tp+hokKnPaBxhnjZeS2i8EiaTn2uvQUTPhLoJnAWoZf3y0QU/fe
Sto2CIWc193nae/qchXNi9Bl0MiRgn1J8XAlL2rD8q/eMXXn2e0DSq5bI2gnRGGb3e1lEpbcwsw6
8Lp0/B+zy//dwotjg83koZjvwdwucv6PufPakRvJ1vWrNPqefejNwe65YJryJV8yN0RJqqb3nk9/
vsgIzUipRmn6XG1ggIG6KotJMsyKf/3GtITg7TvLlE7oNPM42O5jNF0Ais1J1S9ZgaopoFwrFBXj
+Yn4o2aVy5sAPAxXQJfAAcE7m4YTXd+6tP3lXnW3FQ1KSVdl7z1OS4HRoQoSk0oBgv+N1P8sf4Jv
A70G61zDsi1E8eSY/PgwMEbxRBsw47XZ4woDaGCQUimmrAa6thvLnvSLw9TUJC0fglloxZKUVi9+
WZLDoEYrhkyRl71MKCdKl5jiUjT1AnomzDsJCKDhE5qxkcZN+jiS5FhOr/O8EluaMuJK2YDd8hCz
cFNTP//UsSPhTn5Y/gCX2QUtD3MzzGPO9bI2LWPkr0P8ooprHMYOlCN+VR8pRRj2h9478QeBIMRO
AxvURVQol/CgTprSh5fLDlZekYuVE73V6OM43g5U8NUxcp2MOcV0WTC4tqakCmWbUaH0siczEsjL
UV6xpSTj1LMxB8UrMyjFVRWXwYgygf9yDKT1setJd5/WA5CSeFL+2Ik/4o4NPgFh3icG7QVzACkp
7TIXyD6bB4BrJVuHGdYD2MlhOGwwhyEHiQ5nO2ei5ajNumBtKMIllB1QoUxniX/B8mg6fVhhVbDe
mlBUwJp9TevYwIupONnfLrG1Qs3mIJGOIR1ZVM5HxfaSTWF9TvBbeGVBS8rfoOuEHCWVuEsJ4k/n
QphXiqGdW912JPKxrMtDIG3L8+FE+1uJuZopungNzY2UDis4CtmhaAj4Zeem9fU0s9/Ve3oeYEy1
lvvJTLjghqXEeBNvpaBV9Fkg+CSSJ2/rzYlFVcCohR4hm/yKcdi19GTyy94oYqiiig86LKZo8co2
e1bbRXBZBXSQ1+tMdp/VF/ZaQ5BQhs4XFt396otlnOOZ6FgVZh95dlhWRdGJ9lC9RvbO4XRMened
cZofXzh6hY/3hQ+kUJhHs01sumlzbotGCiqFmO+1yoc3VoAb3qs8zZd43MHJWFPtaKaAJZgd1Z4g
yQ5wnJmBWQzGEb9Kp7mJuysTDkJyleBaTmHXAFZzAUWu0TU749Ps+C314EqqLYTWhrnMESfVY42e
mOoWqSrGJ0uBlt3qRRVfzKjZVM1L9TBNDV+c7uCPRrMNR5Z0nwW+2zRRAqqPm/rY09e0+KGd7lAI
xPWLyOuw/QskPdHyXNFgUQ2rYRE2P7tlgEv1ek3LBVRXUhFU+4lNkiGm/qE6PzgOiLc+2At0JkVL
V15WuaFBWr80TH8bFvi2RgNlHwqir79p8DPJqaEds8MtPHJN4W5Ya5y2rRsnNujs7RQvWk1GPa28
yQubNja0Zq84ubF8YTRixSCTfZWgwZqLjtxYgBEQYCTH2ghL9mpes770USWIBs/KOT0+VSOqSihk
511iiVOhsyAd8dpJnXbXI7KN3iCGNGb9ujUr8P8Dnal5Bm1AB8PQceauqQZUVAvOyPeEYonGIXr8
fABxdcex+lyclpGZacl6wN7fLIjD0s2jXw0HOd4iHykcVcty4SUxLv9hqpdJft2Ymt02+6LW4ym4
HziEMiYHzussQ5nvtvCdZunRoa1QCJjeDmMRZwTZNZaQrT5sCPiSnbLLmib9RHWSzrKKFcDGJbpk
BgsKTl9V0ArMe51H0d1TvDeSHAXTVMuJWaA/zj3yJdTT2wat55bjptXHq63p/Ze4NDox4gCpRpAs
6/lUZ5ZRIz4JQWYk7zGhB2Pqh9ooIBDh3R1NcANLrUsrVJ226WfNG5SsGx/IqTNoROfjGHvjNY18
QdwQBi1874hGCzMyjzpB/1D+UKrVbVWFIeh67hI82ujT8zvbzCGFhoO7tjFZV32PBviVsSSTO5H3
JKfZrM2RoBumc7ehaguXrEuN4iWgVIIrACyY01yefEiZ5V1a52IEW24vWKuplApgra1jiN2ZHN30
b7bM3oa/npmDSSeC2dpMgaBG1ZnOTnT0UhwH4iCUJKrWGeFYIngUvJ4cPQZLQczdsoTI/gOR3wEM
Npc6HK5MFMBE9V61RgPrGbJ7IH6mynFbUm000O+p3NWTmRX+w+p5Pvo1SalQ30fRYSRhZIk0u7Fe
q/c1Sg65gbqUczEwgCYW7ARTOBGpkGFlPxzpt2HNcaeMZOlctmKZlO6yU5OIATpXtPqs13WAutKh
uY6x9VMsqKCfo1T4h8Geg2S9nNxDEsn8huUp1phesjBZnk8PmaWfNrOfAZ7Pt2VJoyq7bBbOufph
8lxUFDunhwU0X7hSr9BIRnws0jg+F+ABCAiCrfaFzuwk/lI3qFiClqR6gdSLdrck86glRhKuFOVD
bZeRpLo5ZmDz9NWKXY6zIMjoJ7tCJD6iAGml8AG+oy56/y7m09XLSRLAJ9lNpWEmDiyFbEgo+cwo
N0hFNUD4LOoXRVRKO5T3uCfhjsCUUIhBmzcC2HGqSXAGYmc48Wxc2GRMc3jx3JUSpNFfEi3dXK6A
28m+pTuxfRVXZ7MRNTPqPG/Fvb0daf2QG635onPvSBWQquYzMxY0f5BX6MPmfDKGLCWLTClLCgwb
2PY9txAkZyWSkQzsdIn6yLnqWTX15drEARRPS3XfahCph/GNxAIHWLwcSUNWDWp1+2oRDjymoRUO
FGJuto9nrJQoYwwMzb1dYmIye2VOsB+j4yyLv2p0Njbu1TGzsr5ZhkbzilunQ4RFc9Vpo/kJQxwW
y30RwYexOVm1nvvJ5j9Sy0oMrZ0iy+oPeUe3xwurwRHoVkzlz6fAmgWU5vuGwC8YFz4fi0bxaszY
BxjqLZ8GW7iVHVyEcPK9mYswqjvACruOqiG4Q+2bCfwKLh1/sXMK8X+BnWJwiw2NHS2P1kQT4NOM
7TQ3pshzYLt8RczC+LqDNXLAhjdMpWmGbmbmzTuEFwKnszpf4HT9toiRK2EjCoiefyigKJYwYNM1
YlKOKR0mDfJKJBj6z58nzk8TsD2wQ8Hyh0MTp7nTaeO7Q2RSdB0Citq6n1O2mZoJ4S0ZHahTb9SW
4643560mEz2bMiu7kePu+W/x01kS08UAzzoX/Iu3cu7N4umJ5tpab975J/2Smjp5wmiANno612bL
JCoQRSIspUYikZXR81/mzCjGNGzQFteH72KQ1YEnzI9HySyqh7Z3oukucRYh11omqixWmBNJVCk2
4ASg+b94/sI/vQuHLrpBlpkNLE6Q3tmJ2hx8kkwCe7xz5IbrIZrGqVsZqo12i7ugqgWmdAzQlcWy
bn/+a5zfP8CCWN09g4fAQfrcO5B+19THyOfvCKmQqGUi2PdA2ILbxrFfyDTUWf75Kxs/Jh9hhEYb
n3aHjTEaXQHv/GyLoCrG+jnSbhOpCSm8iHPPwc/apkNEetJPKXLSItU6o9+K9VhxZGzYntFbo4HW
8CtLqPMhahoez8IBqAgMLIzO4Q4XggmGapF+q07Yis02nLSCcohKqcM39p5UyzhSBfOL5yRGwvcY
gIlxW2CTGWBgnRbwnX4cop2LvN6x6eLSN7I3LJwlYQs+26S/XuOhtUeEuYOnPxa5K+Bow+oq47Ed
MciPd0FLXgIwdOwFqF2cqYBJ8gsr/DMjGNI0bMuxPAv6kmdgyn9mttS67Wo4SPUvLQPr3c+KAThA
YfiVYfFZiIID+gXdwiRcx4XrTDfi7Fnokc7xoN3s27n0/S15bznd0ORX+IvYuAKxc7B0eiSMlR9M
3gXozzJlAeXUEC8wGO4XD9+B+VAB43jjN8eluUD2RWqZcAn7RFWI2F+pgbjzSBuOz7/P84mPv4ft
+KZr4sPi2D+Zi7I+T7jgB96donWq43iD6wkLvhRb+CdtIMlP8DmNrXR4qc9/CedHO1YepGkxrHyP
hQ8315/sWNlDJ4F9r3cZsjk2tanta7+7C6agiB7iZdFw7Rm0FSLXq42dhBGUy8SwVLoo5biX2feD
56xNfoEkW4c7EpGY+ZhoBhEhVuj2xoRNpD9S26YX9koDm0NJLCy0ZsOMweIAgul7QYkV254qe9sS
HI+wG90TTu4KW67jZYKtxs4Ps/5z4DoBmGsHBiU+J3E9hkTNnxxn4o9gIfqIpHKKAtyFaihUrQkd
INeF4QOzx/cp39TS6iKW1N7EfuCkeDZZk9dNBxB5q/crqH5ZAgg95SvU/At9arUm5g6ScSwvcinN
iv1ecIAKM0kS/eA5FIHNXkcHMAzXXZvgtHsAPkj0h+ffnvHTGCJ/gxVKd2CroeY737WISE1sePnp
ncLUG3n71EycJK8BJFEWEa40FwE9T8nMdqS/uQIvW5nzBDNdAHT6lgs7/I12MP+S5CR12yVNvPqd
vuAyNEMc9d3oVy3b846tS7sWizjR4TEwOD0327XIcQMu17tbTlGNU31Be5dY1VGykFWwkfJGg/l0
skg7aeXkBpFMsGP0X82OsxXXw6HSJWfEDVzDA2o+W9AmaOKdR1Pv1ts0muqgqFFpxXttOek9/7/q
EE+H4exY9K09kR92MrT7rjSjOwMBKnPKW9W6VGVjK4tCgu1SKlRWWqzdfgEyn3cWWAIQ+Qc+azMg
/09FYT61wrBxbm7TJPNYaEpOfO6nb9cvPAyiX3pBL3p8kYHf3a/yO366vgVgBRdPwPk2G8nZkl4V
azKsvpHcKK/+mQVBHOR+iBEpDUfoJFopin5+Nv30BXjNkIJdPHY5aLA8/7i/umCWLhl7/TUOuqfV
wz6d7NQ2G8OGFeuyA1yQXjhwe733z19f3OD3+zshynjBw5FgUQ5+3hDyZbbJRorXm4zFZXvr+yOu
YUnvRiALfOlO64+uSXrVLwa5eV5/UXOyjgY4kFKDMubO7jt3rMnayrq7Ieoiacd7z27q9SEou2y7
Um37Kjdq6/1gdKJ/Tl9InLHU9p5GZiZA1zYbOS31Hga9247sBnCmY2eWYm1WvAA6KWKFpwtaMoZQ
IAmx0WSxtcAhgwxcv6N/K7gXzz/W8xoOQ2gGts1mAEYg9rofX2sE32nBPSK7GYIJq5EQUneaeyE5
dV3eYkmRTw56LhlG4qxg859HUl0mrB2gyI3uL16yc/6Seda8Zl98K5po54eeuYCgDfMsu5F01PQk
apM1pMSenr/5ny/HykXLCPKdp7M9n73bLMVvJZg25zoWvp6fv2mRi4lSeZCE9l9c8KfSjE2XYxSL
GFmSOuGxZ5fs+2gRLhrttRIzSa+BJUaeikHHLBo8IthtKm6SFUqkAaPexXzp3hwhfBZHUrsivbvB
USMHv1MQmUr4cGJdyGmkenQ5iZel+AjbA8i7RBkSNfLS2cahQK/LX6V74ghHC6JaolX0TRop0WWX
9xjCynUiiWgYkApyIrhKKZmSmjnjJBQDXlqKlv2QxB3AjD9Kwm81C9gpwykYPLCO8PV6lcqjGUIr
/IL6qRS5IuWE4OnBM1JR1n2rVrop3XQ4qC19pR25HvCPUtntmSpNqPs2rxLHMBIthFanI6yFi6jj
Rx1XDljY1Izilpg/XFk+hz5zBUgNO1PAN8o/A66zEFwpyrE8uxTisPl5xbitP/qdZsdDOHdat7oX
fUkSR3CVtRsJaBIR0PUZNxeEsTOiz6MTk/n2Uj4sdSxSy3GGczhnRoXWKISaJG08e1S3GjDtJPc/
AQ0SkATREeDkyXtarxx9zS4i4mpWYyetctWZk9Rx8TC9dhKCG9WAwxdChE6mJ2RTPgH5IVVS25Wd
2q8KVKETPifAajZVDdhZ8xfVpZ+FuH5ky6MkSsMmKFJS63ncBIqUuIBmAHLpabhWhpBfaVKVChOh
q44N0ypwr0uzmYMbnBr78W1GaCHZNIDazkZA9+ncGgjr5uqIM2Nf0oQjry628CexbdAp/BPLRyhW
qbcbQPnd9jDpjVB9KTMb6aOCqkyLMdFHeTWFxKKDph3qIieKI+Q/AZsNeaY7F0qJXgFeBFAjDSI6
PmwSSkf6PVgv4tydi3WvkF9FFUBCLdBOhX1GI3bEn3EBQGQfksyR2/edjmMP2v1tzLd3UnJktciQ
nkpEfeQ3JtmWOA9Sik1Ddxy/AJsY9gOd2Gl8QV5r2ZhHDK+09cGzN1SjLzA3EvJkB+E1rbfcmbce
G+NsM/pi38vmo4KlibsTemlccYVcX9lMeICkDFZO5a7Bya3JaloIHs2u7ag60KyGgsi/lXj6Tq88
Px80Gh4S1lWiyE6uAqqAC1bXTt/DTjeyV3JYj+7ClM1PE3fCw6rFDnfyzb4+oH4Xw1B2yCMNkP2y
0UxMFXaT5BBJUCAnpYiBKZWDmWlmjo4HM0GL277BkgBgWnkxKXMsN8M0sDugw3VGcMMCIQU80y6a
7r3cimcoZcrHuVoSNlt1p3KI+auLTlIpi6QETxlIyame+4GvvcencrIOgVy6VMNJaa/kxBlO1rT6
CVFXj+mbEjnDTBddspQMS6gefFG4JUnJo/RVUUIqG9dw1h7yVWP9YRmoLhA+wmxkAqHqaIc3TWnC
vq0tZyrBjSWyLtsirr+I0Yi0HGHkhTLa2RbyFWiJ82SCeC9bN0qsaUt4XZlnBaDmLIeCkNh+Vsmz
SujWwahigcd0FkWEdK3RE0Mg+62ROMmdk9buhuZOLpRpFfksouVSO4y7vE70HH5toJEFGQaajQK7
lbYPs/x7J5OTzlpX/x2h1bzdMEJFj2yZDC8Dvrc6YspX821sn1a9nqfAIq+Uf3KlNE/YieF3gvjE
Jit2AeUpJ3vG33SPJ62sUq/GOOBuD9Poit9Wu4Rq8EovErU8SDhTOQQoeZsSKHZwZxiXFU59RRFj
G5em20PQajhmQ6/jADzuKq0Tvi+GFO5LEQzGeDZVOtF74viVyHPwt8ylk1jm34MNrWKyn1eo8ViQ
I9zn9y156Fe9oArIn+8vddTqBelSOmtiR72lrzPUXxBU1DZnewM1zexvog+jcJO8PnlM99KeaZXi
I1R6dB3uLMoMOiRKPzvIdaVBNcWmNYq2p3aA/ejoNa31QTTYqNPpIn1opH4ZReMqygT5L0Paeyzy
6rJ2g8QiDg6KAJWTVMg4yllQxWY8Vgw+sqgEi8WTqRycOEvjLtP8Vb9tkVzR32nQ5XzqSFVJ3sd0
NLH8BmLQnooMPZiM/iqkSFV1whoIb2yICjyXZgDSTafKcCslsNucGLGWjF0JaAtpxL8QwAMkGMVB
lVtHzYVtWCMROOmBe/tkLGQ3s2iVgU7bhb8jgiOKq70L1Dj2h1HXSYc9DNKwXg7bwDoF46lKQG33
JPiyAlylrTnCOSS4fKuCXdwiAkh2SKMtbTsWSAIYCFJHqRZkVTiqgS4VR0a+itpCNQUxOELbrE6I
ytlI0TcCjZQ9PM6kI5uqcUdZVClikUnaCi8SVxMhICZrSKw60h/LqUyHQotQebHOQvUfGTBb7ybL
m4Gm54Brpgzr6CQdNjI5zdVhZmBJR17jSfGmCA/Kw9tWf5H6kL+IM5pAYUupsFaEJGl5hWZQSL10
tgK+VU9jlLkg9yOpQNNOLmSJXJ1k8dTJ8lB5F6l2Yyybu9KdUbYb1fCU0lJpmeDKglSCPL2sbGE4
u8S5TwkCXHid0GB4kizyYEZXGbY2TPRU80VMrRzNyrUgk3MuE1RqYRE2WbBIux7CknflD1Vbp8ii
Itf+XMqXXZ8cjIaMmD6i9RKIba8sVxf9ZWuK4356G8VT5dRkEYgEusL3BAeJI4DocksaiZadtMqO
7IOC0JQF7DUcNkyc3myq6Z1q/K69gxHsMY3IfUFzKf0B6aSLojqTTC2D8oL33/Y4VNQv9Tm1DKhO
0lnPlS5e8iGpOQZBf+vGve+nW+FeKbBCi+chN3YxyrfEDdtsOoHN7JI5QryJxQgZkk73kNawZNJZ
hSMIbFwH84bQW+MCPz/1pb/p/BdNjEWDLZmRox6yih5ih65beyc4Tsly30veCq712P4cOIQsdbO3
ETj32cfnj3fnGEXgmx6JDPTHHJ+A1XOQbnPcpU7jqrguiwYauDJoVa40q+yZKa+Zf3RhC9Ij4hF6
dPQ4aJOdQ3FFbg2tX2/JdVYkrf955aTgISdoiAQlGrHVlrI6VLgssMw/f+ET7PMdLAM8zoHWt+nQ
0V8hROIsqkTTfKvjryeX1bw2vn0FKDm48XVA6Clkcfrqo+dfIETuDMgb25j0RbWz09UiXtVlT+3M
2/zktjfopY98EdOCcW5ePv8lz5mw0F9xpDI4PuB9ov+cwbtCsfC8ZrIuFENNcuAWlV/eZQIu1f2l
KbQjgqom8TJc63zPf7MMU9M0F3WxwKALTSwPtDddnWp1vIOpBas5LBkGVnmwZXB8m5RFgTwqLbQK
PqzTYWscJlSqVnIoMawGtJezxTkh6qfb/D9flv8bP9VK19P/63/495e6we8lToazf/7rbV3yv/8R
n/n37/z4iX/dpV+6usdx9Nnfuniq7x/Lp/78l374y1xdfbv94/D4wz8OlQi2fzU+devrJ3QYw+lb
cB/iN//bH/72dPorb9fm6c/fv5DFPIi/Fqd19bv60dXXP39H/fDdeBB/X/1Q3MCfv795TKvht5t0
GPrfHquvv92jCu1/+vzTYz/8+bvmmn84QIzoHy0/cIn+AdTGE1z9iAlmGK7r0lUAjQS6qepuSP78
3fD+sA364rRpOQfRIGZh6GtiSU4/QnzBDx3DAL2k2/L7tyfxwxv9zxv+Xrllnq0wkCVohwuqFpEt
gO4nYdd3ADghWKuRQm/cZ9qQ3bm1nb+2Kktf9zjjmS+zJS8uEr9Orp06NWgQoVfvIZpFI6pyb616
jvnDUobRbPC0cQ0n0yB/SFd8B0Ifq6h7ExCzIudwa8uwdErtpliaT348LZ+Fcq3B3rzNKc/s7sk2
6Kd+91rUzX5/c+dribg5IF4qePRvPF5P3Px3NxeQbRtUM2L92HHTRxj2xl+L4Wq3HBHtlMOFZVjw
5o0riBHWGzKgA+zt8dn/sLXTFZiiM0hs9B9NqBfNU/Vm6J6ehrvH5nwy/DDLXkxPlPnd02/8Yv/b
cay+Pg6M1PPP/C+cQDag8L/1gz/Nnx2zqIO29P2UEZ+QM8Zw/yC2yINfjsUXA9JlLsoJ4/9hB7xR
bLHQH/iQOGiufpsv1h+6j1KD1VjnjXNQ+M98+cN1OHLrTDBQfkF8+Cfz5UeAF0s6yyTHFj0GfruB
ztD6cUTVeW8QvIFtoz5Wl27UbzetNU+HTNvW43fP5G8G748T89uVuBBPAyDd5jF8P3YHY85wDCj2
ReWbyS5pgSBDW0/zI8Z3nzmwwL18/oI/NjflBRnnTBm4BA5tzh8vuI2gDjZhlUmSgwINizHssmFZ
/1r9mUS2Pu2K0J1MO8HSL9Aenr/23z1W1xFJmqyTPN6zx8rykdaJm+4rPdXBpVCcrRe20Q8V2QTQ
m3/xaP/uakS3M4DYSh2q1B/vlKTCoaLpsm8MvzLfa5RxKYw6vyGhshlJy3v+3v7uufo+wzKAegXz
gFH7/YtMoSJDy4Ss52XlhW1u2n7IvQ92njlXUe2VO3IzrJc5XZ1fXFcMkP8UUqf3iXKP/pbDCk+D
4KyQQvqB865f7yeXxJmtbXdOPrg4zlhfyFrod6u2xf98BNn0uGm1BA7nsHNSk1n5IIpduTesyifS
gWyjy7yNmrvc2/o9Bbhxa+jbtoeFMP6ianTPwuS4O/hMdHqsU78HauHZCKKYrIkLNo8kWvZVSD8M
Xxde/0zRxHLydfbM6C6pqSExVCBV62gMiXuV0AB/qy16PO9mr2+hhDru+nrVsI7ZV4ZvPXH8md4h
2BkQwqfdhAZ2xeCWHPWxvrX6Ps53uPRUn+fOc4MwqE37pQYMulxgj2CU72zKaPZBsukR/PR4oB8c
vyXexV2ILiGloFpfYBoyvU5Ibl044WTVq5FhoYcjurPoUMDUv9bMGrsEHEiJXgG6tjg5I7lboVL2
EeJY6nGQ8rQm4mBqjRrLnBgxO+HJ3TqUR+y/nSTFhgpjZ2NXE/w2XayN7Vb7xCr1abdABMvDbKzc
KfSmufw6FN3yIeu01L3gpJS/Bjbu3Vews53jbHctSRvILO19Mm+wL1rY9XvLaqv0MEae2YcJ8tfu
ssGWm5lMDv2Dr7V5dtQKb/s01YLqQT3DlkvagfWRQiKr8WTSCjyWuzr/FLvkv4QdFQ8s0LYy3s0N
jg4XQd+DxeSaWxXHzC9a69CbE4z8TY+He2fFyGZX9JwT9M0dnmgkDuth8IPsKx4ma4tJep9tB5OI
0GuEV1N0iSRnsh+sU79hRCdTXZUBjYRw0+Z+/ZjVKRbh8zo5xgfwgN40wqHuvfLeyUnYDbtZM9b6
kC19lWD7hiFAHLJfRNEegm3cvNpKrEhu6M0WzrJLxh7pI2xkgL8PKExn7ziAfib3U40hIRY+1djm
8321AJq8yIGNOmr/2sanaihTZ1+kPi0ro17cmbWwGvUAXeXg5691J02T6xLWtX2XJPgNh3Btg7oM
UyfXkA21mHPHt0bZONqHpOR54NxOJwDZblK6fp3ufWhj60czRgN068N/LG7n1upnnFKnqf0KfNDi
YoJHA17hYecOuMDygngv9wbhkfEXfdRq4w2ixMgiyihNyTVqwC1hUOP8P3/YdIzyQrytu3aPZ4sd
fWR+dV2Y06+O96s3dHlYDrX311jY8HSzIc+D3WpsM9Mx8EfOQYOXT7vYnae3pdcOW6jHaH1DKyUq
gIwke/2QYFf5dl0WJ4MyXUbzzmvwNiJDphKconn+0Fhp+3q02al3xoZgBQv4qYHqT/DSXeF17kcr
7qMLvGYdjCjGGpOSVctI21rKwL7Xm37UiU5bkiwEktHw/XeRQt3G/lIz+7LVeJO4xvautIr1i4bH
+GPQ5cVHi1XkS2sGC878fKeBHC69eBlXif6ZxL7ga75GzSMQtjPtdMJOhiPiCpRAxbhGOtI2V3sF
IyKyQB0d60tMsKwZmlFlv6nGhLArHUOJdr9xsHyI8DuDZGX2HAhJVsv/sszEwS3b9p1HD0P8eBc7
Wt3v7Elfy09tajmrReJY5OrVlUA8Phog/vxFIkO/rosVNyEC2y0hLjBK9xCcQCpzUq0/bkELbog3
AFmJpZORWbwtevPQcDBZd+7A/xGHmUTVnhCc8iGP65TTgFFo7X5qTWLAksqt/DCOt6ELNTva9FCz
4KqFPkh2JrT+Rn9YCQa6nknQ5OUYRvpWc6rN30eA/uMOVYjzgRATQyeO0YvdPVEuEYO9DbzXAxzW
apf4bcR4B9X91E9ZHxz03EjJBYLQMYaul2jDwaGc5+TRV5DgaRO0JeaUW1RybEnGKOyMeL2LsFFe
Qx2Ky+ueXsoWltzWFUZdTfIixQ1hPpR9gM5rz+eKIEzNal1fNt3YpVeWgXft9VISTgKLa/Hma7uG
S3sBmTtwjwuzLdqTBBjkYaeZFq44bQF3bMij6G0wE+1ztHW7wI0kq6zpTZnaRRpWrdvp/Poq8ibm
HvqTndEI3GktTbIDnTl7OMyF5vcDvgd2Ej8FzRQH7+LGi+PbRF/zGQvcLSguPK92xpuBKJUmNJul
SL4adj91tx05HmXopb69XhHK2WDRZq1z+1JA4fYNa66XMhFrAvPMeAzKyzzX8CYL4Bveaqxr+CdQ
D2JDRINGr25WuyntO+5r2z70I/a24RBH8cp2Yjvp8DrPotF8MXlOjDVf2hv4xpNaMt24PSlv14m+
ZcURblU69rsYu6v4s1uZExFWAY6aDa5nqzNfTfNk1Xh39GW6b9I5fVP7+mZdosKpkR9N5jtCwfu/
Elq5r3E8TW8Gr0vpatWa9rVvyZIyfBEgtBo1OZWEDtjeDjtDMfPstC/CibzQdWcii3SOwqdhDunH
dze175R6aBhlbdPMpG1Kw7Fd+oshqutub6S292Xy26bdoU/qL4x00JzDUjrDx34u7IfUraJkp82d
/6XnKMz6k/Z0TghDtA550LdWaMdGXF7GOj3y47xUETlla8TRGls0fzzOWbR8gDm1DCHH1fzGwtFW
vG86dVeNnjT9i3Urtmt2/5RcjsiN/GXvZt14G4xECd7NGYaFb6wl8R9Q3QZ4YjSevx36xPP7HcyK
yTzYW+YOe1ppc/1mcnTbvyKZKsA5Kl3yKWxzwyuvJ8+eyru6MnqH/A1nKN+n+Ce7H1i8RyyktBoQ
AJGW3+3mJfC+xhBUPrTbEDyi6tPu49moeJODi1VDZRcfohaW9KWDAW692zqrcgkqc2vrOMS4oOIm
vwyoRbBS7dAiainpIGxM287ShqQMc8CL5tJmlS/CmOmD9Vqxiseq+aTd0Mo3sx3yqfiT7XjrXcpp
jBc7UfyElpNon8zGNTGjMsjqa7GiWdjT8xrddeRuX+2t7G9JjinNu5a8XviqduJpR9cB1thpZex3
72dtHLRjn8LI+7z4JLNeEE8WFZdRy8u5GMaNmFTN7dvhukfkll+jFWfhhNDQRscEZ4T4qA04WITk
3LfOTQtSX79NcbAebzvU0MmNjs7OTUPbjeAa4MCAYDBLKCV2sR0zMYYajBuscM5yRl6b2h9s1qqI
humQBXh92nTyV92r+sPcF1FCodbH1zDPPGs3BEnz2TMwUtoh014pSIP1DpNnv8OCla2ISqfMgyM2
p2uyLwcsOMJsSQG0UYBaq7bHNHR0v86YwBDRl9eENOw8z4qjvzKrnjpcPRbmJEbpafYeu9YmT8KA
x+d/CRATFgeaaMOD63j1Zy1wiH6NTdxMQsA3wkOhm+uPdayv23XVD166z5LE/GtaivR+mI3lY99W
5Wu4DoE1v05LYhX3phaUwa6vUs5Pwzw4xwVnUCKd0e9dku+c3Fdpnn1ysat7D9DVebvUtkYXfxRc
dkN/itNP6wSddkfUVGKHsW419yTE+X+Ra1e8CjSjyY9B3XUfW3PN7F2dz7oWuvZgl7ebma0vkm6i
AGT9jbVwxRIi3+fNwnTv7YL11Zja9ZASLztcTDRd0MMH2H9TRJAHvOEp9L5wfYIYtdUjnY52hU3+
LCnAIfZ3812Cm4/HFVufYNugfROAr8NKGXv9cjDqrKbzF20v4UTpLht+p19ueg0YkAY0QXY9kU2f
k9lpr2gnB8tumXXX2mmc7+Md37N4HPsxeGnPiJtsgjLWqdUu2MuTK/xU/X5PD8wicmhooY4baVe+
26qUvIiAitEj9wHtcYgVAqZBgW2WLxFABhURDr31oR7K+X2DV+F7vIHyeyoyozpSiMZ3UZd1H1dv
DIhYSI381rGG4q0btFtJi2vGPj7D8ypjT6LNhipViz+xXFnNIcAMAWsYoxxCGGfedaqlRCr2ZuS+
x52pf9XP2/YWqjubJKoWvLqIdpggCSMBu3HKykmOTUdOLOSWxHrbREQ4h43NcesmI8TW27uIFfxd
nwZjELakstsX5Lytr4oGuebOJobvtjSB3nejhUtcWMUFXq82pdPbYR45BgQU1PcwKMvqaGDOX+3w
bBtuTRdbCCZ2tqwSu/xHUOF/B6w/Cyj+LwQHrWfBdSh51VP6PTQofl9Bg4bzhwW3lO4ksI3jikO+
hAaBwv8QlkXYdVBAwCsGhFHQoPOHboO6kIYW4LsGms6PFJTOZ3AQQtDCUR5kxvOdfwINGgLI+Q5w
QbIk0EHgK5Ae1P/nPbOt0fTENubyCu4+NrHxO63DozOOqiV0g/VhtmnTBhlyIvbwMr8ikSW93Lbm
fg2yT89DTmfYofwmAVxQNEqmuG++6Xe499gneRlFaXnV5PNVRMxUEQJ4f3SCxvgF5PO3N80zpHo1
odPxqH+8VNtnlp6UY3k16NH7xMaiZzFvF0SUlxZmT8cmwq6Rs29xjz4FmmVarweX6X/cTDO9NEaK
9udv3T4hPWevAd4c7HZAICQ/7hm6R6fagecaaJdDS7hvuravs+iSbl71BpPT6YA92w1piRlW3UZA
HjmKM2KOwY9vAtysLgw7LW/WpZ1r5Afx6yBxHjn570rW1wJRUN9TCExYiGaP62AaRcjJsP8aba3t
7v2yZ8lZb+3hwvTN4XIUK/zqlvtWc9+PW+keNtJgnLFkafP2yfgOVwsPso+2kEJKHvKuNu9sci1X
Lf3LMGfvJb4142eTHPpBz+5Hgl+Pdq9hKRdvt/qif2zb6GNdZm/H5eb/UXdey3FjSxb9ocENHHi8
AihLFr2R+IIgZeA9DtzXz4KkOyNW91DT8zYdHeqWKBIo4LjM3Ll27F6xo0FES+uD4qT3S8leTIQP
5jVfrmAMHyy7D98qzkXzkA/38Kz7C6NSmhuKHvz8WVg3cdOmJ/i1hMQD+ERoyLiux+38Fi9L/lwl
9gaNoeeYM8kScKSXCsEUnI1TGdmJ58DGnOfiE2QEDc4CYk+VVBUWMCcrdnfV4m5yjlhXpPXhZOXy
BsDT46jHxsacsZ73U1vFR25O0D4C5URh2EH/Kouu8XF+bTcmpoV+Kd3wwm5LJA+OqySkGLIFvlhj
+Q6Yi+2QLy8ARWHRYAFX7sdRMTmBj/ByMWAifTLfVr14rrTK9GWrHlujVk4IrL5WfNgrIKvVBgPD
rzauWRh6FimBWJ36APwtj4h/2hVlUu3ccXaOyAWNoAlB/qLkjYKCzibaoQoLe4JGO1TVsC8qvb3u
8gET87LaTWX/JXXrK71gYizm47yIY6kaBx1d/GYuihfdVp/wJPkUQVrzu2WePTSG3UElHbYvi5HO
Q7WRAbhrcbGgRvJpwKcG3JUqlD/QIOZULBzOEtXPWqc5ZT0aiFB2D1GMQzoBW3wZwua+q/RIe+xz
4RKHRMqNWxBdena/wBZRRgfuaht/IaXYXacTxEu1BnaOplvVX7oodS8iclpH/sdSwYvZcGEUhn0K
m+9ZNEZIybAj4Bmp+L2ViHyu9FSNr0kBmQGYYfMODHZG1gdPpNK30Wndg8qecMLrZeq5UogTQHbz
zS3muNzUk1Ye8rIebgDwTwf8xcpdb+b1sRedc+hthSwDxi13PS0MRWBAdt8vXZK9lum8fG+yKNyP
dQlZRS+/aFJYzyrFxVdT5sAJODAd5BJbd+MUjQDJjOWUqG1+U2TKcJJFREIcUn91YdL/dUkzfrWb
l97R/bpFn3HlzG2/r2d1fqxJqtz0Mh5OJizAe5a3LxlBSOFpdjF+yzX9hI9qfL/ALWj8xi71YBF7
Gn43CCvdqeVgqJs4mzWm+lX2sn4t1f7VnOprRXWSC6fewJcId2lD5qnB6bD3DWkczO4FhXC8+J2+
qd1Y0lk/kYI0wn0r5PRsT+LYD5p9s5TP1vr364U2FggjvpJf1HmK73rdPepiXI5ydvYT+p0VQi4U
85MRreJmnIVtOCV25mkISgLHeJmhr+7ITX7lkegBeaoNvl9ykxtw4mpnP4+a5PiWBWXWt1uNInDe
H4dm2qIvXsoel9KFxtQ0oLORTjfGZAUxUCoPoVpfaMXOdOGuFxdiZfq/5SFyR+REPt2HgZi2wi0G
L0m1o0MYumTiuYYbTRqySKJnW4kR+g4HOQ5BFekXAJu3tUnmIraDpdqO9XNDfmGe8YolTUWVDJfC
PtAS+8aUX+QITnDglL40ykPDUiLEdtT2FCg8jnOeHORJs5XrND1qehZEqR20MagL8zXGb4gCNxE7
yhQN2tC+a4TXxKjLp77wAaRrh5hgG0VKk3tNvY90uV/0exQINFzAIRi+K5kSb2arRpHX0yoZedQQ
LyJH+qOR+2ES3kijpdGpcndx3G5jOwYxDw/bYiXvC+6kTCyCyhr5fbxJ3cLP7RWhSPZOsX2lNQDt
3EYx6Qu9xuRj3WmWZZfPDzYLmkyvU5I7ucqcGx7yOHnTnW9WhYkTqvh8B1EEhHCcXrVQ/sIZp+OG
wz/O0r4tlJtY6wL6tJzT1CkenKgUgxl0HuTUfHj5rmeO+hWNzxcsID/L5e/kJ7/X78kz/PVIBU+W
RnCSl8QtNmXd3w8yNOzF4B4rNI2kVYcq4egUXWEjnAcNS0fdmk8lduC+WSmbKDvWsaFt0Jl+0uYu
3hUgiExn2w2Wu3FFFR36cUdlYt4URZldxTDrPMSCAWDKQIRzFRDwVXcCjcANJi4dq6LxRnf1dbMM
NF+l4hPoZz3o1YqUv9iTeH/EzKzZdlb3iKIUFd8gmVOEiQH2JLyGJPysElbc0gbg0Szl0LmyNMGk
OVfkIbXNqIfVU9sbNe7QQ/lZ65SrWabVcdbjB3WWsM7T4VkZDF9N0mOWJCbu7tq9WLR5TVDFp2py
T+5k0D9SSA9XZq+IzNU2MzsKqWwdMTr7lIq4V0/sTG3EIZB2gUf2LtgaVTFuKuwo7hkrFwb5husx
Mzet3jvbef3oNulhLJkGdo9yOw7u3UgezWvw5Fxle6wJA3gNliKpxJ/7XLlMDFLBbhsUJmeVaXav
Wn0i3Vc/qmPxKYYd42l6Q8gNI/6LpY0KxZaESkybVQdZ1fgdql29nzp331XanoPqp2HuYTJr30Ct
jn5LmmjnzFME3Hz2R9ruPRWJgGdIua9LtsJ01B8jtuhW7d6UMGay0Q6E8O8FkTQJaKxKxr7ZLSD5
AjK1GAZGnIdbKyrg4UefVIgsu6EzW6+ltQMdJbEpopz7tu2FVybNVRc5uYccB9Vs1kcbtQtvNHib
GL3yFyqLViMGiAvqfaPC3H9CwtptyCG8aBWVwiK0ag8y+M52aw69i47svQgzTmF2vhYMteOELQKY
vfKTWQ/oQGzjsWqLN6y3mi2GCzngdHJ2g9w47rBi2idWFX2T1NolGJbduKrCGnXalM0htZsv8D18
mRHVCrhUMYc4myJGH8d6oMT9kXSWoFaTXMQCZi2chWBxxrtQ0W47Ff/wtFLw7KyuoDODaCEdZ+RK
oA495TiBO1af3C0w4ucpGQN1yvew1540ROKTbp0ID3xlYMOa0menbC86cY+LwyGavkaxdpkDUicD
DRBwU0sqWworWvmmGguI0BbSanvifL+pqWrA4PasOD7Y1X1ELFHRyF1ai2eSD3FS8H72J11ScOho
SmvCIyYUfkeGzCouK7ymJw2W6kFB3po17hPsclkzD6PqhtZIvRQ7w/xmt+ZWn8glnRy4jJbc6UZ2
xdngkko5zkhXLhQz2e7mYSR8WTbqEqg9u9f0EnU72bPWZvJSUq2rh23Vstg3L6Yzvxrxay2/Klgo
U1nxlZQOg6+9om5ycROJx7ZvAiXNqDBAoe/gkQM6Vuq9hTg/+pri+9XG36fFRsa+rfuvyTgRGgQL
UqleG7ZOTXnhrtQ7yPNiMw4eEkz26jkwrP6qKFh/BIjzNvWUTPPXfQOE6UZxmXUv+RRg++HNWnvs
Q6wmM9/tprvJYIpyVEnGq5r8eZjzhHvHazEhpbv9iupNpakXgMU8rOI9slhwj91A4fyVcqBHi+G5
AyT9DtIfB9XCutWbL2axbGasVmS3UxZ+TmSAW4yvtWHw09LZzKTTNMvvW7kx+zCgPT5AXuJrlPMK
kuyNoXtat8c/FWhG6VEw5qR8Z+LY3Eb3HMI2g+Pgh1PvgGtRq4i3TTNs65m8bx55ZfgJd6uNXGj4
TzeI0bx8DAM5jfvZ7choaUHWcjLX5gtLex2iFliv4klXvRwW5xhVTHqQw+2TFea+U1LISLNrVQyb
idSxqV7ORbtT5vZiXjKmVUXDlLJfSN4t6cY0rDujcj3DpIM+sY6DMweWdWEhMmb1OJVmQvbwOtVe
KGv5RSECay5vdcmi3b6O5XVUksOOvpiVs83GUzJ1GEK6AdlxgqfQt8OrPpc72nlxokb9jF8yv7RS
ozcEhsWOHAolJdRrHE3rq6ytNxlQ/F2RJbdl69zi8PCQhClVTROjq0gSR6hRZPFTxEwvFZ5Ww3Aa
iwXqESvDMnMImorqqWij700B9Yx26GOSj/eTEbkXoegpSuZZcawHe2sPD3PoUHIcbloRGK61o5nR
CRKFkgkJ06l3dmq5MLI5KwxK/i2kw9pLuck+0RrfSh3jSUCh34RmsfsPmHyQA4HK0tnUtldL7VSn
XGvcT02ziF2UpmssVijFgcpYzqWbaFv0iXvo0FXcgINKXjIBbxCHrnQncqu/+DiVIM5kvuRwNAAJ
BqwkG5kmbepnx4+6waxsLrXoQG1MLYLRbqY7YsPeq1Ph8IeyPoZrfLI45XyoW3W4yUVYHvhUCYvX
GtOAxBKnYo1zwh8hj7NGP+WPQCj9ERQpa3xEB65JnY+YqVqjJzqh5jfjR0hVN5lyB2k8foa02H11
UOIf2Ots1aMykR+7tqMdskiNl87mpOqhpbdPNPX31wBZ4y8ZsvKjrnBmMOmspLrUtsoNqfjwjaqs
9khZI72rizq5VKBze1LIh0wlRMvqoj3hc6WiVCG2XNYoc4lhoqCcEREhjCDGn2rED/28KLe5O8ov
fVYN9wB6n41CU7zKYHmtjU/RmuMt+ugmA2k+QfhaPd9eFysVHgW+9GKqpta3h/B6iQhzinRDBxGJ
i8zcgfys6Z4k3EV3yh6mxayi6MF6OABT3rIv6cOnjCYFBmdUuukhGiL5KZ67ocK4L7c39NNiIVPM
mXvsCLltD+3QkG0cRaU2ZGgdhtYalu/e7DZud1swnO67NaSr1uAOMOf8aK8BH2UoYj9o58SB7RoS
ordyL+HMVRf9j4iR3tDhFK9hZL4GlMMaWvZrkEn/3Hgw1sBzWUNQsQaj5RqWkqgPsAYJ98UassJh
zV5RxTf7j0fvmexszQHapABJcCKWAnq5fv23HCAk3mp2Af0jMhvdTWS6n0anSDZtjaTeGu2goOjF
cdZ6/Piya77vLPv27rJnU4bmJh3dzZwfxqZq/dLkXCWyTvdROd5+fKW/SXL+fiX7TN8m0dXlWSvy
QxyPb0qU7EL0K55c7K8YjP/hU4n3gci6EtCIAbRnfZakORFdv3ua/71SxYAXLvJ1xWGqOxfIYJKX
fl2PEJ67h8Eao226rlZLqhcHJVmXMDq1BBZqrGvqqJXLzwzsPyoUoNDn33Nh8Dsx8f+ulvD/SaS/
vvD/WWRMXbr/Vn6L2ur3WoK2ftPPYoKmUkuAxqeqFsJ8CgeUGX4VExAa0y6C/pg3TiuKzVd+FRMM
/V+m6ejuqjM2dFpkqAH8u5gg/kWMCs/DEcgt6TT9Z7p8sQ7f3yaSRk2CbCiEOMRpdBtbZ8NbMRXN
lHqe+bk+qBSPq1btfTmQ9vLieJoa9tp6ejFomtA2cpgJy6N0yC1cZ/IeO22hpdamnqdug58AXNoy
cqzLruu7ZZMmgCACKujqA3LUTHCKa+2vme6M1FeLwoUTqfVjMNLoR+4aRI5PGbT9ZhtkQ3eG4trb
Yu7hMthh2/gyjPPFa6JxuKb9nzPHNIdF6dHcPT/mE1rGMGmWEP1As8Q7RxoObiKEYj4cJf0RF+ih
IciSkwkMCXXTKtx8QZ5mnQw9clboiU3WymhcanE8AYWTkYEQEvGukvp5QTobGRIBsII+AL+lSFH3
KT4Vt5VuGN9AuFeKL3BnO1JRTVJfQYBREPMkzud+6lEAuDrKS9qH6eUJylEx0AWZZn3p0ll3dNS6
lqAwe83Z2SihCAhATnguThjqHne/6CFf9IjTsVwmD8Mxmz6GTC+uMmux4GPxuD8reW8+dx0FxbVK
WV3Yy7R6ZMuqmijNp3VDJq/aiBGrHr9J57r3OWVYVCNHjleqU3MExp1keKR+kGteHM1zBP80nGzP
RdYYeXRC8SFqY86+Z9I0sL+YsutoMPQ3s5S63BUFLQz0YUjXws2qcNsTBApx1BK4ubxeKfZugdck
WCtY6MbgyE25TFDrM9FiQzjGFvRmpe1ucPvYNtRNSXhFcXbpKPTvN6J2nywNGRjiT1U/2lJir5Hj
wcpnyUGYoRlz7+xMyZ8Y4DmOPIMVkhVQsiEnkQhNmbKpifoIPSBnv2wq2xuUYvhIkmqaAjehaBEY
DD7noNi1eCowP2P4c/7Y5OAxsEExmyalutZFZNSU6BXjVZkGUODFo2EpwythCwEmZnQjiIyGju1V
iYkAejYj26RM4xKnxbXdflbVJTe8pZfTKULrtCo3iP3IqGfol6I+RE4zq1wDMilVXycuRh9Nbn4o
SovMZmLDAMHDYKG8rTgyu+ncEvMKkPqoABhDleEDzKP/q9fwVfTHqFJaL1Y6rmAqLCVQJSzryilp
/N6QSu+vjXQgm1VP49AGzaQm32JtiavDotbDiWbb6GiyAu1tDTGWZ1V9iZNNNrfFsTL0+tAhKG+2
ZiFSgqky0ktfqEMKqFvqpzkc1aB3de02VW3VQIUbtpJY0ihMGmQ79bZIUHQdal2ZLguMHBjEJVpT
n41LGA99YaPjYxUdrP/DBva/253+v1W6XXaH/3mH2tEDVOY0kP2+Qa3f8nN/UoSgB0xDdeXQ72Wr
FDT/vUEptvYvFO/QfgCQ2MjtV3jXrx3KYYeyqRiR2lQR/hsqX/q1Q5nuvxgaHLTctQ9tbbL4B41j
64Hnv7cnsqAo2tkD+TnI7im6rwem346XlQWzTjXT8dRMspEUJR1axTyjlwlrqdZFuuIQPieVQg2q
G53wMBa61TzhA4qO4rfHdvPzor+nic8OZ+u92Ai7wNgJFaYijrjv78U2TcSfdICdGi2ytHQDSJhs
V9sjLnlk3NYWvL6qi5KAlng49bsIxHz6nNBK+YArHhQaty/IRSqUFeedOyS6c9spZbIcPr7Pvzwy
jN2g2wEbMwCv0dD7/jaHSbXDydTzk6KppC5WM6rphKBGH58roySnU4gkSndjq1F6G4QVt0HXtU71
/M9vg2443hyxAQ/s7Gnpc1PNk5PnJyqXSfnW6sMQkzYqSFHp7D72FiDxZLVBW0a1e5GqA3WdCE8F
5+3j+zg74VCbJyqhwdnEKMEwuZez5xGmfUref3SPBYzLWBxZzTLSfz07lXpRgw7XHvqE7nwP0CnO
F3jQZvUh1azQn8JSnS//+e04jCPagSxEHEga3r+eyTWxpE11+7gSU+jEiMiUeNVQ4E3ikW3vSmML
oiGjxuMqNuEiyUvSrRD0M6j5txVCiHn/8S2tD+D3OWZadF7rFmISV8eI6EfPy29zLNdnsoGYIB1I
KecVTg9R00a7tI/Mgt2T6lQNqOWnxbUryUt8N3tQ2H/qC9NYgt7fBr1g9Ls5dKmSUnLPp1cPN6Kl
fXRBSeKCQ3ixW51usEtT7UBH46anJKi9NbUBu3Fly3SpQp9GMooxiB9sJIRI/0F+fFcNjoN+OVdp
ShpfUapK8wcl4liDZgTXg4uI4q71ytnW6TatgwBo9uCPNtlrAfEORoNLSJu9hoPBr6Reot4JPn7e
5yNSh8MoTM71KItMBN/nn1QxqashHg63IZohnKptIAxwSXSzy7jLohMlNbElaob1a9AkKEnKpgca
tjWS1i0VPFbbng/88W2dDQMdfB3rP4lbljBNsCe8H5i1qSezrEgGFz3dEltF6xv6gsQS5T6INOtq
ipm9KIpjxdk1jiyjP82M9zE9iGG68uBEgyFYRTVQUt7fAK4Row1EpN1Szxb9CQYLx9Fins2vNFip
+SnW066/aROcgD0MufunOMpq1aNBgR63vqDf4DJCvV3vaHjO5zTI1Wn5vHT5tPgfP6n3KQEWEnZC
+oTZNBFhMWXOonTbwVMblW2Pf4diOah1Mso9mON03aks+vyek9kw/WGS/mXQEKTB8l7DNZuR8xeQ
Zp/raCXHWG5ltajO1aAupB/CNFPMayNGtLjlAVTRPcdro9mjXwnzU9OahHG9VoSG9ofBIs52GZ4B
yyluZfSIo62lH+/9ywIPOWajjlZpoXX8msM/enqJryWytGISbH5TTFGyXtp2X8SN8C03lbdFiirZ
jx17+TwWWWh943RMVafDEmpjWLlAJ0Vix/BiorbJH4SNAFKPUL3/s71pvXlcB0m2uEj2LMqi72+e
zJExulXXbjNwZ8NtNk6pHeKIOOkQzKZee1pma5muhxoh2XdOyERvBknObx8Pox8z6reFd70NZj8j
nhZ82rx/MBd/W3gJd3GUZp5vk0lLjhMprVs5Eq77mJA2EcUTmrnEJleJOi+h2KXRhWkAkArcKZyQ
CjVKaHyHtNNBQf7DnZ1PRe7MXAHE3B2CRTqe3z+glVyfaq5Vb0leDvIIr2ZE252TlAqEHddFoJj9
rO/yJi6ln4WxbAJk8Em0zclK2Q8G1gtTBOpvru9zkvrm9QSQPbtmZBfdH6zzftzL2VNcsxewMA2I
4fRmv79XibCLdi/aGahqFo+9LeGQzXmLBjwWXZ0dCyEkhjfAgFGzhKPp69Ysor1GD654tmcdCUMR
6gWFa+DhW9Ay8dYeEbsQ9AkkF0azlHisp0qHM8tiv2azlUxUy+rhbrTVxt00CfEYAfNgHROIDgZS
k3pS0pOLfL6j8jNFzT0NlXQxWLXBFeyy4rtEqi/9H2DL67A9exJg7W3+4Rcm5brC/zaeIs4vbe3g
ZD+hxU9u1Q7bFuQybWPe6Ly8BhilmVza+ND8IW/5txd21l5cnSENxf39hXunArk+6PjIYp42Bq7Z
NShvrCjeqkXZyCNmG9TCc4qI/fXHI/VvliEHGTZ9z64JAMNaB/JvH9nG4hbZGatiES/mdF+kpv2M
9qn4toADcj/bM3iJoJ/qTAQFW/Hi46WeZ3+YLn/z8TmurOkzOvZVAqn3N1HpeWQozthv80Rtum0j
JyHRxosUK2YyCeNtjZQ4ABEWRX/Yif7uymQDzXUnUnn2Z1umaKZ6dJy632JFIa0tVipF+L1jTvtJ
R/aigvQl4BvWYAv/tB+d8YXXxYsADw8zkx0QgfPZBoAhmSwRYXRbG6mpGkRWN63xj3CPbQ1C3VWV
VATIb7VqGwk7zHfdQHOtz2YZdhTxVB7Ox0Ph756FbTL40M/Tin7+FtKuquH5jB3rQFWalwAS6285
utPLRgNV+W1oJ+tIzoeq98fXPT83OWuECghhNXKArXO+Ey51qaIQYic0jXx0gnkqnYe21rqHkX7V
xs/Gps6Rxmh00Eag/NLNx5c/D0t5ESvkee1FZxhwnjyb9clCQ4W21N02m/vclV5UNgMaEjuxqfVR
URZqpgIPTbWapojGMZXrasKKhHaoZTwindOvh752YeZn9Ax5gtKWtf34Fv/6ZtbHg1oamInDf87u
ULaOxDUr5g6TZJ6CLLOc+RMESOXg4lnYfVLGTKdf2CEV9fGF/+7ZEKoLmkxZH8hgnM1Mo4hpEJmX
dlvrY/Mgae2dg5TJFPoWjK08KI1yes7cXkeNlObWBSnM8hKQgXZLhnSR0drPZ8aXSMPiV00OofOH
zetvTnVrV8B6Z5x3iU/PNi+6CxdIi2Gz7ZMl+wJuKW09cwaSvJkpy1s+ThHp54QXf6fPIj3kkVMO
vi4KNF4fP6q/LqTuGouApicDxBJ+diNan63EqKLdRq4VK4zlwklaOos05VBqlUiCeTRVsptN2o31
MdJC1IEGLdN3H9/GmdB/PVtzoqQMThy6jpbzZQX50mw2roJnsFUhvEUJo1NKGPIw9Ubkmk5gY3n3
VjVjYXuKOoSfoTIr4XbO8/KUTfZC8+WSlY9jIWz5pyVvfQbv91fIIWiRiZNAxxApvV/n46qQoFyX
ZstpxNLRzzr5paLO7VWjqtEFR4uCWndaPiqVM9eBqfStRrXELHeiGmHVJM2c/GHNO7eK0CE6UQyC
J8pJ3CAdd3ZLkzpU9YRnytahibf1RqoXj6FLt1hgCj2yvGVyjJ3MreTNGfPpFC5WkftUgQjf6VVO
HY5wPY9vYHFu/Gqy6WKmdxu2AYBU+igQzmyl1NzwT/f9l92DjdKyf7xpyySDeLZxafPSpewH+dYY
LYywAxTNRfKINKCIA9bS2b7rJyRMX3sd3eBrC6Qmvil1/Oo+w/foMVkHMwke9A+D7693xTkcThUi
UCalfp46gy5ZK7pVJNtOrSobnUmXS+JsRWuc5FrDhN46StkpCrv7zLnwKa8We7hbRond7sYuqiWl
394wyur+4xv7AeB7N/JIqLLTItLgbbvueYqmBEA62IYabvD2bWudnlJDI/OpR0M2ZujVBtPYVxpm
lKM3gPJFpq5qI9kDCjGgwGVt8kepihLrNc3U7Irvm8x9LXqzv6TXeTSOM81NremFypROe8PtUvUr
OLGGSzWdgzzlD5vWX3YER+jkGNgw8Uy1mE3vZ9K8uAnJW9XdLA4/flslUq0u0F2E7SZzxjapvDDU
w8mX9lKVf9DbUDZ4P4/p0oLSxXorWGY4MKhnu0KotZPOYpICKWmm1L2esg5wjeeOKJJBRRBjUdCb
MI0fppdEHwx7OGRsBzSnzktaXlvNaPWfxx85I2ST5JxiYxgZJ0IiDKG1L4Hq4PiKOkVquldr3Ink
DmGnRI5H0Qtj5KmcqvS7btdK/hCp1WJ+Thv2Y0gB+mDdd0aEgokbUJvZ8ak7plp4XywDDnq+Wkdw
1/WZK1SBm+UGr6ZbUjd0N0VK7ZbJnWHCl9Nf3IJao25Enw8ukkWlNvUWQ/EGXZcq04xvn2cs95yA
9XK9NFj5hN85JSwTByybuw4mQVwFEzZx83XoYFZJfgoc+poTmyBZkCzUw6iDkRqlSs1gIYNfWtMd
/ksWAsO6U4f5RRbd3D+jjJ5FeURPmPLN9lDy+82k0i6p78JBUdLJj+g0w6ibldww/DHWGj5GgcXt
GlzGStalnpnR5bY26UMwzv06szrrqgX4sv4Z4Z0w9w6F5W45ZEa/2NHW5mFP+bVSWNao3youvSkq
HQ/96n1aW0YYpg3MCLM21/eTENldjIrGDLtBnMfp+erX3SYNA0kgq51scnA0roC7oSjWjRqwCmlB
VA5nUi32WoKj1cFLS7NjdoZtJfjIDKN8rC7UqSPHaCbu0Ckw/DVCUzRzqYjkUVRSZ+DBrnZ59BNd
LTzzX+7HsTYtkoi/7fnEQwxs94mUQccMz6w6/e4iX+M9oTz8MferERqFn1Fe55GEJdwFHUfuH7+r
5mXgAdnJXPxgIDdu9aRFWm7eOZ2+YqZr3AuvXCuMvluUBrrH3FnG+jUZSnW6xMa1kNgWtg1VWPDa
yLTWrgw35l1KGg646BQDWdYxzS3tV/phG+VWwOnhY03NvL6tVmas5CKn2PdoaSRetzABhzGghWWW
lHjzlFvOf94rDX5z9Wrj3zgjlU4zjhy3NYruzN0heBVdCExoATVJE4ftMCv6CmFxSFkoInHkOU7U
WFeuuySuftBGOukVTuERWLejapRun5+0ygWBEiZmS7N1Afqyuph7TLkTD0vYsbsZUMVb5SZJ1N5B
AofVxnSJXXDvhAgkWCvSoHFNZdhFramzKsQgPF1cKkt2lgd63dvqSbRimLykr1iBvC7ps2miqrlU
+stSwdqFecZc4tA7gSinvyyth7GQR4IlPuPWbpKKqYU0xBzu1LyOWONLs4GaWwPe5VkDaGAcaKqx
/jWjYfCQqTHMStQ3jkgWhmCOFQ5/SJthRLd/YvUZrITcdivU1XW4biFJiRxxTytbz2CzzaxkFgP5
Xf+TDTST8VEVN0u//5xlej+s32QQPDNvNVSwQ3K/6KNQXDj9ZZ29yiKNuU9AUDNzhSVmfemJEbbr
slaB9P+etnhOfhKA0Jq9uxjGAK1pMfUWzlOFf3mKJ3Z4Vw7QSve/kNt5DbTum4rLm8k4iqJ1Xkxm
zdqJ0MxBVZfAGhs0vy6GdbcbIwcgtUzJId66mH4mT7Um1WwnGpLGDngXMoyzZ+gQqu5ZAek4ELO+
8BUUFasqJOa4W13CW5jpCPz1nhazXonZ/O3VmxDEBxv+zw+cxJntDkgexeie5Nw31P9yo5ZfbPD/
8rnNosQWgamPFAa7fC6BljhNVS8lUoxa1htUr6bytWpFo5wE1p1ZuaVs6LS3fefm6d6qJytWqeFL
ZBydXJSLrJfREAdOjuZrD1K5pgOCtCu1rDDM+nTT5opC14NZJ2H0ZETt6m6BtzGJ2l9TQkcJ8V81
DZ5fiYRSoDudHtHHVhYNVXELIivQ5nadRyPMifmicZue34RVtNZ88JJet0pncMR8AVChRVToclia
gwnOlHmIss6ch20YKoV7h3dhx7dSesGfeE+Wfq1rjGOY8UCBmFQmDUklKWPJwrL0FqlkFDCXOg3L
ySUDlmaDdmqFoHsKtBf5ubFy6CB0FWQMiFdSqr4+yIp1jau7XmObg7fE6SwoXWAVZFF/bmwcLsxp
2MW13kUdacpWxDd5M4Xj27J0637966xkiHBdrn/t5Vmervz5UhnXeRTPs87PZ+6vFaJf228aV+tB
4dcmAeciYmq2wliPSz8PXhBK1v1qKPWGb7N7a13ECwmcNfTURax7cdok66YKvG3dP8swoteNnF2Y
ro/KsNep/2vXq+jkDKVPfTdMtH/X6iwFa70qsK2VlujN5ajZvspTRyxk/iwS5eX44ycjbeWxu9W0
jofInNfCU+k4Cs8SiTCHGEgLyFew3KUdR/FbK2XKmnRJ0J48q+GStzQghWiEfLyBq2YbiyqrWZ2N
bmRWNo4SsdoaP8+l1MdXs3EMGtxyDjrmoKMf0YFE7IN939ASvZ0UZO36AQOd9Tyg9iZFL19FZsNQ
+mUWntnFOm4416xTL0FqrEybQct+lPJ+XsHO1NIwA3sm6aBuiiRfN1AzKrJM3bl4UEVEhla1bk8F
zL2mf8y0Vqnzp7aV62LlhthKpy+xFq5PvVlA+iDzkXgQVTgpmcs8tuJKFprTsjYO/TrM9UqAVN51
WLIwLiod1ytx9QuRrWa0fysg/Ai1wD4ypI19jYJ4ETegi3Deel3KRm8Fsnwz41HQaGaqikADpfDT
S8RBKme/BKTh8ONJlbG9Xj/OQ8qhycp+yZ9+HQug5iX9W93NjnycFV1nMhphTKvDlOaEpIic+3UZ
xhCJVvhAr2lDzn3oa+vWY8UGbgVXSYqk7imRIDbafY/dCK/j19kj0dqKv98A0uBDFjRdRdX92DbW
cEfvL8bLx8EtytBjrKw/MGxx7qafVcqKSfSf7J3ZctxIlm1/pX4AaXDMeEUgJo7BQaLIF5iUIjHP
cMfw9b1AsrpEdlXK8qWt7dp9KMtSVomMwODu55y910ZNoE0crQKQeobDRJ0Fo7bAtxmmvz4Vtl6t
w8u0NdeP9v4j3JLDbn3sGpg56ZVtoiA0NnPSg8Laay1ERSMQdQpbIazNrO3QT789z1Vfr7cu9vX1
LXoXhBCd5PCxzNLkHGCm6vXXoYbgR+a0PhiXwISvspeuT7rWCDnhE8qwPiHr18wKUk2wFmQyN87J
zOhTBO8AUfVyq5maG5OKCbvuq6u0rvrmJ5HXPrs+v28jBXbrYe+7fVN9s5pCZ67fZrmHrFzXy65R
BwGpm29cFjbmVfy5PLmYD1T+kCV62wm4cOmCxiVpaXPWQdr3vjzV+bLMDxi8zbIKJXa4TgXkJJAY
B/+MO2NeYsOg7AhyH3ZyHiz1rGHj4oH2kuLLFM8G/8CDUWJgn9HOSOw6Odo+6CRSldO2RUjOH7Bw
FHMb5gUP1Imfa9O6SIbCqH6mQ6IwJ7Xow6I24NrkrrgYlFdnza2HKEcvdj6xrTaSMj+fPInNs44E
i10a2zdC0LAaDsCo1t+vxw5ZMNtWq9c/WYVorENE/mapbUvDkOV106tUxzbcDl6/nHnuPFQm8/gl
McV26bs8jTathR1S7JgNRjN7ZJXVGZ6+WuezJW2FMgHg8rQIpj+lmVRa988c1pHHe13xMuI2bqO3
U/P7kt2khr9andg/8YdV72G/+DnFuB28bM6+931jE1BSRn0biy0K7KK8y8oZRhaLcxHbQWIT7PBA
MDiZBcEoC9fB5esvopwvB5JIHER4hIOUG6E1dqMj20vHwXvwFsFz46RR1xsrqiu1LxHjrsdVcvvW
ss182+QymJ68jvCBZr6C+fZ/qfTYIqqpLxdtKEJGsWtRRgHSs2S81aZ2V60/y+p1VA9dZfP2ZtVk
LtMJWgY2Cx5any2dB4XD5PJanmR+9rovFPydc9mY615vzrRFzOCt0jWseN29HZY1CcaP7B1EmzR+
oyy9el8uEGHAUNjKBrObyTCAdV9Mm5opZtJd4Oc1cPhRJ0ZKBEA+V2faitNjwexctS7tcw/Fct5m
HuFuRIN5EK5eWK9cVnYAREY0PEWz4xRD6NT565k0KtfL8q6X0J2aMgtV77rgeaN02TOI/eMb+o1U
XFOjalaxSFZqTaV2ubQwiB4cp0lmb++jKpswYOtVe2MOZovNN5VcNlYNnhpbj3KDfRWLDJPq922c
bIKJNXK2iWviuryVMRrMVtHCNXD6KgTLqFB7WtrAyqbDzOODLYm/8LfMGhHXwXhbllPOrRRIbwfn
IfZp2XSauQpyKh/VKVvY25I3JIXPeeZ9c32PIco9TVuxfnFJRwXn9Gs2XPN28kkHIg3q0CT1kats
ePG6qOL1XnfAOCrXchBT1WtBMeOSZl5vrq0GAbaVnc6TqWSD8HqxHrR0omW7elukmp9A8Zuj2Xia
NX8alz3YFwxxIU+I59/pVjvUcVgRUBk/k1gzRMAY5jY/LGkCXnGjMg1nDdAMdlo8tklrzSt/ohHd
gRZd7j3TJtDv2xoa3lMymqsOKom5jXsLVEFzNBRW469NlKOSXZzFXPZxM5jLPUerBfJUX/v2lJ7N
NJrbNMQAvORfp5akykeDEHLgMSoxAHy1OWExfRAL2XeYLom4qqGAtfiGgrQwU+9A3xtBN2JsEFfb
oZ6s7yIqJuOoVZCsfmSQWZgmLLW7r8wJU+EZWEzlHJdBaXAWmchF1wDB1veyr+KMiz61HPBeokVl
sR86pBDnoYVkxaFmKfLGPsw1K9YQ9mWjQ3Ngm4SEermWZtFeB6VSVfTIuHIcHonC7okATnWBjD5p
++XHe8X1fsrmGLCeet6aBG/1imaCoGKZkwlVZQyjZz53TYr3KnSRbnv4OpvK5aHs3wr1mO9bh2/P
//R2hjLe3qppXmg3jnSPeDygptEaeiu582hZj5rv59z3V8K11Xqsbon64qnVCPzQH2kbND9aNacu
ExZrve+7xfSacd7YrsRHAIUO9sIYjIbHExYmA1rl1+PIerROM2KkMUnmS5ddEOjkZde14SWyCUpN
r8szVy1k1IRzPK1LBj3dtQ7SKBD49b4FTQ2lGObotZiJIJy94H0TLUdQCacHcWTEHa5DlAsR70ye
ShG/sC4VLF1LMwt/m7dTOhH4Uk9jcc8r5azJMPXc6XBowCoMx8iay/GKG9iMV3Fee4sDM8FcsC2C
OFv0LerLqX/G/CH7Z84SMvsBYLTNvqYk7fAY9iCVsx9DRhxfEQwu2h4orK7TWXIjFxzsVO7zuOqe
lmqp5qdmBIdbU33VjfOcISFJSVrsCf2iWEdPzmXTYZjyp7pRuuApf20euczycaX2FQrHDMZis16O
Ch04C2nHiYGzUZuifA9U73XO1WCCHqICFwa4mt37GsYb59GegIVscsJJRSvycM5tmEWBsDutKE8E
qrXcMOdtH5K6WfJxirfjfKeba7URgapbyxIBaPIrXhReClAJfYmm/p+b9Np04rLDUuRv58KmDeKM
hnTwT9s60kWaph4+daKF1ocvJauc+11KTtRRYPQgY9J96zQr6SdislfD0nRNhYbfsaeIB3N6Fw/S
BAa72uPE5OGpF1H4fmBIP8c7ML/1AEq9omOCg5MiWmsn3p+oEpbnbHwxzMPRG5TSH5YmpeOO0LJx
rsBmGlw2r+CMdR9bQqr79z1Vr5rX5umI0HPeEi/XzD8iK26F3IKDHteLFs+Saz0yF+Frc+ReL1OU
TBorM97CzMZoQNBVs2ELXHfNThgzTOrMtGgGb1zNKLkYetqJleCaT4WstpNvRhj3Gc8D5zx/lzYy
jF1PGjQgchaH7r2XRx+Wk8MwrHBbOL+vxWKsop6SopROCfScstKb7DBt1cQDPBCqDXygNZXHMXnG
u0v119uEfAWIYOiIHVKjGbkvuHwdzCK0Rr3YwCqRrf+ovJrPRDOvta2KZygpuXUdAg6+QqyBxgXq
k1bc97Q21z9oSUXu4WXqpqoc2s381lFLc+WaF1z3urkqBvp9zwtZScAMbTEtV1ZijCoDCOmNk/Hw
Op75/9643wXYrIq1/+w8uKM7/CF9AwX9P20H1h/MfwSBGZ7+qpkxmQC92eI04f0h3FVFg7LE8pGi
MqX7ly/OdU2Leb6PDp/BDv/Tu+vAcP9wdMR8xFg5DI9tItb/hu3gs7zRIViZ7iq6Ih9RGQIj8+OA
aiRmEbBVWgX2a6hyBQpqObhaBfRSNqWzX2h06RtAXUBMKQUnGU6OolEfw9/utoOMCtKvcTXLkCLD
77bwl2ETyzKFiQqU1YVVMHdRE9a6WzahX46J97tJOt/945yLMAbUqS7h40z0sZW+Kq5/EUcBkcL0
W6gXSfiHuuGXqmbT++Ogw5H3e87WoMkZZMzzshWauVzQEF/23mhYz5FvFPEjbQdp7p2uNOWGfWzO
H2IXy3zYGxVj2nzFFQhlmvK7ZDpNbCug2nzTmXPtbGwsTyg4CxtVEh1po7tDAeIzWyvM+kQVLcw9
1a6jtnKy7H7PcIts52lpdRUYDjUl/ODSKTccll17mzmlClNOti0u7aY9aQbk5k1iECcc0rmiIk44
2g7BAgZ6ZaY12pfEgRm6iUtqq/3g2dUL+0Bi0io1svaKzIH2ET64I85JHvH3UdJN4D3GyodYPSBY
hMKcAeuXknp8SyS8UYRYAXVjyw9hrBPD/2H9m29HHS58QJ9pfiRAQY/DqVdSu1vauM53mb1GCc/T
OM7bIs/S+1Q4zTZ2inTcJ3Qr2JJJsUjCTsurJOyHiaMufxvknGSkP95Dx4bW7rdTI3ddBLNhoye1
fpuVrbAvVRqX884ceshYavE1iA191D4OmGgYTis2dmISVPeTUj5y75KqQrqtYzpcDp7U1bTJxml8
tKsUC3ECqJ9k0Akcw0maos13XqvlY2C3JLsGSypWV+QgyGYa1SADWbnuSgFszVtawSoNKf34Fpgs
msdatol/zMfIuBnBNNcbIu+Hs2ZYlpikMcgEu9mfO2vTxmpqr4bExE0Zjb01A/PwW+pdW+ntsSDw
lZBqvVzOXAObfFDqhfdN9lheQqVWKhMlcPKQVG604rWbHLxfNFb9UYv7iQF4VpXt4wiu4KVuEhww
dUVt/bO2u+nkDoSY4u+rtQnUccV5vvW4SbhHVjV+P5TeZvDgnmz7njoMdqNBAJpe23HypaFl98Oo
M2kEoEsG3qRiAdyS5hGGSrIZAJAvneCHxZPgh1lp3c+go+eK977F30iXu+WLcXU5n0bn9dSygKBD
9sSu8v3pBMpXF2Hrjkq7A35G1ISH+F6Eg/AWFdRw9KKdnLE4hqKbptNk6DnEk7dXcRhIHidQNuOI
FzZ21U9PUx1xSE80JtaQtBJzIvptMOuk/GnljPvIAPXlhEcQKFtdA1GwE9//OiW1M1lh6tBBCRd/
ah69Ph+Ma7AcKtq9Pa4LSBz725tSo9Ryloa3hw6CYukDklG6Co1+qaqLBIE4b4dT5Iy7eu+7a8UK
/kRKPy/sVGx/YwpYO8eKVj46mRmQdIPD6oZrYtIDTWbrURsiwL6FO1w7gqzfoMgS68ekjdZAp7z+
meWFfjBMIztPYlZdWvP2UTKg2zhVQ08k9gx1iMvqJZZTFy6V4cQ7RyvzK5dYvWxj5SCldwzNJQaQ
aJWALWCSt1UW6Q+TQixsF7mxzZZsfpwaz72qyW394isv7yiz4/ppLHT/vJjT1NzMGsJD0C2EpMgq
KkNiqejURo1/bO2xvrTlTCejjJvsZI5DIzdz5pmHWCAnxMfsJquD+c5LmHVwp9I03ljgkIYbzxgl
o19+ggOjxs2Yc5H3OvMrZIqgngFkaDA4i0krNNJlk/txatDIa9uwEe58m2NkTpjlKPuE2K2+EF7D
PTA1eS8pViE69/bZ7E4ZfElP1kEzjDYBZl16OzdJPnENvfl6YahzQS8aoIVNHINf0EF3h+xqNuYX
PRu7B48wGHu72BFGaTTllXZUZIg/THl2J5cOGForuwu+PVFWKAkeJ5+iJlVpdKT0zjdNIet9k/Po
IkEEPuSmWXW2WLzQ0OeGMdAmjzyZxm8AO/geb24mVDtulxxAu24XyQuhGuUdKzZGJVDMDtDoBumx
7sc5/8IFDjSC3ci3DAchnVFW+KwXCDk2FKC2saGQzC4WH0vLxkt6+ScdU6r9hWO7RjSMir4DFDUP
oqwMRAxdnQSW5rY/Ujrx+jaK9PmuHVtnr6dxC4MbCEDOIGIYPCDWmbGtYwy3gDTzo96X4GoMU16U
Y+5uKnr8Z0gl20NRrYk1M+y+WNL+3LVJ43DiRRr7g60RJWDeDilRMtkA67Pp1lhtULADBCHjDOy4
7R6KMtPQm0vuGEb9XP3UaFI8O4l6ifSluySwNw4HTlNfZsuPHj09d59g2Y9pyIjox1CNVQN2lK5q
p0dQg2NXiTDlueBX5b57DuYVJifN3faW/n0U4k6ZaKf4Y/M860P/4mV9e2KFX2sc3j3a9s7wpxCD
ewfhRIYd02HItYjmL2RlLU3YFQZDiMjwGObP7veym9ubjPP9LQsmMhaseA+5GO3zwQPpW3tNdEmU
yvJnz6gMsG2c74y+H24QvvubZl7p2To8vdJpYvU4RCmt4sb1u/4KtOtyv1D/ZEhEwH5tB9o76pBj
lvQfaw6V2MgKLUPAmAsAR8hnPTr8mZpJboqcxzxfeNmNRfnBYtrVuNXwSnVgwGXx4g2jZUGCa/qv
1MXs/SwHHmPudFnYT6IFLQCghF2VlEpujMFiM85GHqKAkBLT3Y1pNuFxT7X8IXcGdLZDvqhzy67I
aWoQ6e4Ze3iEobgK40vd1oN+M9defxiG0n4us7g+WxIW94DouMnZFMIpln0ioBduAPalJWxzUyLM
mLgH3hflM8cmFgp1NuUaPZ55FSNCLWz50JsJV60NSm9iRhXRsyvwtKsEuH/FYwxXZ91nREXxiwhD
ezZcmei7kdSnKIyL2VcbanUSWPxpIFciiheaRyr12e7IxAmEtg7GdYmClWOJLy8amxCHMKfPLcO+
ZSiEdQKAclgr3423HvtmH5SOKMQTMx7xJE13nk4Id/VNOVtWs1+T3DX2AF2RYTOqNtl2i2rkyeGk
lF6IiH4s7/9s4CClOT5xJwYzv/Azv/+WEh1yw47sKVwIY62ooU3GljRL2bnmrml+Mrq3i71eu76x
zydL1jt3giUfFuguDxjUS7yQatBpUvo47gF6WUkwjjbUgt7UObXS+3bEzUq4FMDylTrZI+74IE9E
s5dm7p+XDe21rcEBr0ftMq48XeoOFpPUOSetB7dimk/ZASVVdmvIicOU1Vj2C4ejK6ekH881NFr3
TJj9BLLYWSr6pg2QNR7JVCt3WjRl52Nem+dl7zUW6q5IgvNAI2Sd1+XE8w/wlfaOT1BISlyO3z66
DEY9UofG9ipnD7UZKtc3zA/LjDaY7ieB2egcOiZFNEgYaRzFGIRb5Pt4+dpqLyjdttQzHNYXBJvf
sfAOdyhS2JbXKc0lqFjnGdF/v5u1BCy4zWlrO2UoUPKibJ58EftUR0nB349ahFsBbbkRuxO9TQI/
5goKJGL+2QgiPG4zDGL0o4eqwmMWjKttOrDLsSKhUKcptcdlY5jweGztQq8yj/QiaWvijMIHCkNj
yvSrT2iPDVih8r6NwMdC5NQzUtkk9b62K1WcD83asxkcvzlmKjHPDGQnDdFBLq9v51R8zMSsja8k
6FUXPnHExLyYA5lOuFDdC0et9R3SFOsLkTv1I0ENap/D3XiyUpPDvECq99MYRHuD+gP5SUT8knWU
mmMirGYie9QLvco3DE/1J8bfBdzh1yIAsQqI8znPv2ax6UXbjonBslMLIojD4K36DAaIiUapgvA4
GEX0YtpjSsqHPh3Z/70jnoHhAj9xnW2Q4sgmpK+/mKEkUQcUN93HTbIY5vKQiG75KsUsSYtw5HLn
qs6FIeyX5jlheulP1PL431r8sqcRtWYDW8sSG31dLGzRmUStW6o/rG7yO47fCkgKZnxvhgbXRGtB
iEoC7XbJcwHPvj72idZtG3eFOzfJT9sBd4iVcTry0o1iUxDaGuSdXnKTB805JGmEFdVrkhsrtbPn
ziqtF/Ac2m3pp92Tj+jsLp6jeIt30gxh6pbaZs12oiHZVe7J4fV9jsYJEmRDyfINAQ1k2zphoAjn
dizafdvN7qPoalPRj9fhwK31lzcKhz/XXjtfK4OEcSOph52Xu5UVoIREFo/kmnAR4pQOyrCqM0A3
057NkpgIakqvcF2G4iag7cDRp5POyWOf+d1D6rrxF0GT89zoYJnSFTYOuCUPnN7ma0trDeCcY0My
VDsmIIv7xdxyOOn2zmxUJ0MziTfjac/j/WRN8jjNeE6SWagvUyHcvRtzgG91c1eXtrqm3S0TYjxM
/2Ip3J/1JDRYI1Gi84r6S3nuobs5DAqJwgback5QFgqps7RmuMHu85yMcfzT0Vp1mFElbj0W1Sr0
Ifle6Bm+7BAzHnEWA0ZmsRmKgUikMsbp70EnHZvUZ4loeDrZ66GDBCa97t04Z863mjCRjcRSjiIB
U56vm96mpPADS6O6U4l9bpuYI9DApXi2B/4WhFbt2DlmcW5lmnFQEY4INjRr2wqtfPayVdvm9u21
X/TOwgmvBryZdaWy90leDVdW3fc3FeqoPWwX7QyOelxsez/iZIlL0A2oQpDndRid46DwF3NX0P6F
NdQXySZjwn2mD5G6Mfrq+xI30xnHC2bZs9NdFBI0Hjgv69oo++Ir7n3VbidkIuzNbPQPI0kd+8Qm
Ny0QxoAqyPPTcZ3X8CzxfB6jpkvNw1SN/g+QDPVt1esDN9+MFLThpBjOaf5HWjDSzfa3g5EpfJ4t
hQvpILS4Bx9Yc9ek+X7UnPmHC9n5use9Ic9sx1an3tV4iZjXs9xrS9b91CcId4GeDwuH2cF86AZq
QqtDsLDPXXf6EeWVJ4KMUwdv78ysmUkKBQqP8cKZvGNAE4xTKu8sr8Syw0E92yS6HW1MmtgkVlE2
bRuzgrLfS0vt2sh4tNpWnDNrh0lZiWFnt2NGUJmmPREo4O4N5WIEy7LpHFd/fJyoP4J80Bomr0AQ
xi4bVEAgW3Rs54TaQAzVfOhcU3yZUJzhRtfIHN06WNuCyRHiofEqmuLDRCyNUH5+Yq7QPtkx3Byq
876+n6fovuvj4bqg198dR2YTuNZyLK73XaVKO3B9qQO9crLxlFpA0a9nW3kb1Sn/a0WI3paQ13FP
TEO+7OjkWw7VCsnVSMeLW86Dy05g2sWpz9TjR25X3XeZxx0ds1b9OY0DaUqrhWVOtWKvysLac/LU
vMDzUd1Pqm22DGu0KzbA9ocUWn4i+oc4gkih+nOW0UCrWpb1igeFbVIU47GmSLrBbblzXRS6Idzt
4gfKbdhObL3+USTlOYytORBdlByEVbJQAKM/uDU9FJCbENArR3rP3agDkrVdirZwcGfJGcBh9rhH
kr3cuIuS31p7ng+1NPrhxKhv3tXJ8MR2jPLBqyAs5SVE+zk5Sr7tXmrwAALPyeWzNTqjfYYTYtHP
YpLAxi3jOu1p6ez2m1cOV01mIKSjf7uZTDf9lsaVftt1Wbmxlxzwaq+nj34OqFmLJf1CV7urI6K0
Mlpl6D0G5c+0MTRO29TJdYA6r7xQcsmPlJPV3uwi50krUxHmYDUuM+7SUCsnCwfkBlOARbQ60ush
kaw35qNMLO22z9iJOPPYvArmLaYheUbTLwZySw5GpwGvj6xhhr0KEB7d6wDM3e9NF6ENCkiOALZk
qN/54jGSnOxW/020Zahan/u1mujNNdWTm5ic4Yr5RZTTuIN0ln41ChNPskYS4kBm1Rnhad1lTujZ
leEWX9DvQoBS1U+XvJB7u8c2C+2+r64hYAbWOPVfB6tKoGkirfnaW7Z21lbe8OhVCAMpDfKaQHXO
EdNTZXsxTVhXEnZMxFYm4UF6Du2uMY3FEhCpx3ek1Ve1p3Qpaaa6BTtPiBipv3cxPKz8bcoX2JV0
giJMvO0+MRWNy9aMOaX6yK5Bd6E3+4KhXoatShqC0xJlnWuVzv+Bwt45zdZY3rPjdmrnVClnqXqs
UczURUx7QFGMEOTbdG2DMLCOkrBOOFQFiZeP6daexNRccDIhLrodOpYZEpYourinHkFiCTkrv3EA
/buOOT4bsoyhxsAeWn0rv3TM0alFIzK1Z2AM85kH+JmZ/GKRVTLXKzm0lhECiqibr1xmpt9+GY6c
3tw8v/KFPjnw6NbjqMVUZkOA1V2YXB9/t+eonmjd5btX99Ul0nUJQIhgg4Wma8h0VR7wGctbLcqt
cpNJTf+NSfN/jjwwr5LgSkzxunE5n5PAE5cMu8mhk7zoIkm2b9POxMey+WdUWra6b0g90ln5fW4B
5hT9R5ZlyIg6l+7mduwk/RnO/IjjZzud8mMkSZc8h0kRGXs7MUottPK+nU7MVj0nEDMEvd8RRD4Z
e2ApAgFwkX57oKzWBKePl5AAO0Ez2yKGSES5s086ODKBRmiCvlGK7hy2NrTEHJVy5J0J6lcO7oVY
RzXaNH61+rws90SxTsD1X6c22orEO/31bf7sPlo/pIdVGMserljB5/z4IdFqStuNiG9wmo6g5MjU
nPq8VPGapanFN0Myps9+PjCryfKFi/w6RfJxLHTQyGODQMOM8GVMXx0Cw2m2F/83L8E6lfvV54hh
Fls3h3EbSgaMD++TOY/GdtKQo5gGgyx8dfv20vVGn0170dCjumLdQH7ipPTrEY90s3NE0rAUV34F
VgdSPGYKquMp5/hAfDOPSz+ZK9f3dWheovwcYfqOg+P9Jp/bXK/dLz65FevBXbd5iwxSHkBrfLy2
TWYvhZ+0pIuAobAOZj4X3lMRt41iKs2L/b1sud/hqJE/exkbBqB6lksiKeJVJnwO8iy2DwVhbcyx
jCQtdozA+jgcbZi7CKoTFs1snQbRCUjszTjMxlebyFtiSrsCAr/XZ7m1azk3TyHxD83ayWm9PUGN
JbhgXoEXKqbs1tRNeq1py8xkMy2e9r1JRm+8Ib/bufcn0y4Ccxia+jdvh7EuIB8vDpgWUE+67+IV
hdry8eIsDCZKl6FOoLhNyZWWQmLfSIzH0QZJSl1vkVBY5mWPOj3edmkKzXwB4pCfodjlv1sUbdd0
/9FT+BUj2k0lbKs5sIjm2bnuzJ6FolC3NXCEFlkeOHcZ3XhlzF81JgKhOSFVuj+GXicz73vjlPly
pOuSfaPBr8/3f/2WfVxMwZaAs2IZsdaHQWdZ+vQIJ6OYZytHhFx6Y7WeoEkbTidoinrZnDlpRz9A
rx3OEhZcUwRsZf+bl+gV4vSvq80n4CKTTW/r0HowGX4GIy8kD81VhmltSdK+3jkxYmqCfjx6Cm8j
HS6zax19Uoi/pVo9TEGRdOvKivv8Tzuxm2pTNHZqhQbN2WgDl3JtecAReaoyNkGqzyg6amDc262N
Y3Rvy7wgCYpiFxmgvWhE25RGpG3xdTrl/q+vrvH58jJhNyH8YUp1TKIvTePjo2QnTqxHzvCTyqS9
pNNSoU6VBZ+eDoF/SRVJ6nEqXPMscnHOo2ajnei6XR5tdc+LzC2+gDXVQnf865nOaKjIjL8zpmlA
gAVk9c6Xc3buoFMpiImwq2zD9KaCxq2PAoq9h8dhEbTNvdnM8rCpKtnQy7P7bek33a0VUQz9PcOy
C/MPfhzLimvx34HqfVpZCq12C7suMCSvczWTqQc1RA1qY6NQJRDSResJOWk6wZZX8YRfoKbvypmc
smZozWT6jYP203B//UArNh4bLeN9SHKfnd+lZaXsM6Bah5Ht/FiDWLjLMqigUCZERAQMmJsvqlWC
SS7Jnul2tGcvAjpbkXpry6GXwcigGrFWbPsvVeJlwzYDOXDlmqjI8Azn5UuX2owq7aYtL0mPaYs7
HdEP9dU64GShaR6NprfvbUm/PphBelDtrv9WU/iMdoauiAyaY5WqMNa8vNj1uIKigMiPONARlonA
7uvcxLBUclicS2g95K70EeGpi5mm+xJOBU+0qujWFRzKwQfqIzrRklVk+OZXiPiC4nUCaZRwfA+V
K9sDeDOx8xj7U0jakYy2ePHXQiFHqLw1s6Il8M0lf/2ItXAdtWtGfjEXjfjS+zMdYbum9iEcoiM3
RZX+ZaE3jthURPD5W3MoOb7aRYE4v+Hq4rdBOdq+vVv/a2Ki/4NRnEJnn/7POqHD8/fu5z+IUwBS
+o/1P5d/hnX1vfjnv+t/JZe+/qw3dKlr/kEGJ7xCH2KHx3rPKvSmIQJcajPAs4FKWRxkWKn+W0Kk
2cYfiIegaLnYUV/jPf9bQ6TZ5h/CX13pgrMD4iQQdH9DRPSxmFh/NRxOH6YVEyk4nJ/fUMeKx0jB
nj5qNsM9/ObO1qmjx7aa7dCXkbmT9vxlrOWXXy7ev6kjVhHUL/s8vxe0koABaq3MVJdj3MfF2R8W
r+G4mJ2pvO9Ojd77NVOTqH5gmyq/F1Wi3eIUJfDEjYbhOFgTISc+RJ2cFkC+Tapa1VurEeeZdOx4
w+4qztOkKsSuK/T6G4qjmMXc9JpnU0oLu1QzEehIAPILwH/9fl6S9kXL5N4qlkluIkGiWyZyeek0
Iv6z6sov9D6ZgSPnoQ2ypIb2jfF5eir8dM9CXgWFY6KVUMY4DIGNvIe6XYv0a5fZ7NuV+luv2v+b
SOCVI/OfX7grDIbJc1f94/J7l36vvr+/ex/es/UnvL1mwnL+gE7js+EAx3BfX6a310xY1h/8K3ps
PlsMJ0pOnO9KPbD3NkTHlfyKlI8DAi/Hu1KPDF2BIA2lJZsWdSblxd94yT7WKh4/n0MW0CMhKJ8h
P60nlV8qdjpmYMMjezrlGn1p3HRPbt5aBALpa+ZpxWCy68vfHAY+lpnr7wQfgf2HVhEHILLaPv7O
pvfciqSn8USbTO3SNYkmacvy+Ms9+Tfv8Sc20OuvMVeEL5AMUBn85+OvEU1WjKUh1AnHKmqarDws
mD3DYrGMkIKVFm9vxJf5mB9BTt05+MR/c8z7VAjyCQxKQEpV1ktKQsf8dOipPSVn7GfdyasHdUBp
RR+/se2d7qtx4/Q2cD2oamT6xTR6W4UxIs9RbtV+cQDuTraR02EjSsz8UgwiPo9VE/8wHZX85kq9
AqT+ddZePyeHbao+AM3cEE9fV8RfHgIdHAEzWKs6ZbShaTPR3raRbO7HqrQPC6P8Hg9Hb22wgF2l
2pSE+tI80uTINgjNf+JUS/4EJGdeZXrXnpUYAC6TKPMPyIRA2uE+2Texl+3oOjQHS5en0ZnHb4xj
6eLa/jqfFKSlDnr1hBfo7u8+BDza63ZleVSzIBc/3YKqnLVZmVZxssm8p9GHlcpdKX46zpUNVSfx
Y1Y3XlkRYXtJNeuIyUjk+usP8Wkj4/dCZWKj5ZwJMtPwPr1jdU9HlyCz/DRWw+qJtB+y2Khwpzly
N7vX/hILoIpd8rvHb/1uH24rCbusHoyBuHmQMj/d1kH3ezAMZXwa3RmJgyceikROmySzNVSHvX/A
m3jnRmQAwZjuQ61TWvDX3/xzNJOu23ir+OLs37zx64Hgw5NVCR+jqFP5125W9zSONPSl+IRvY8aH
WyJqi72Y76w4u6ahzPSP2BWYxRyOpbGElLw1vfg2QfJXzDd55zHOLPdGheWmGMQ37JXUn0HnLv5v
UOX/Y4HiBMCCrNO94Z7Z+rpo/vI+5APjhEkz/Osu9d27GeHmdpjbaPvXF2cVYn+8P/x0z+T6eJZN
wW9/ujgGPYO4dr3lesW+wjzQ9ggxLPqmfSBzO9uJoZu+4z3+kUqXZYtRfimp3f76U7w+BR+eEges
xor+5P6YPKrr0/vLl9VyunyAJIz/Yu9MmhtHsi39X3rdSMPgjmELAqSoMRShGDewjAlwzPP06/uD
8j3rIKUnWta2uyqtNlkRIEHA/fq953znobQi/Z54w1sd6MvXsffcd31Ui5Z2dWbcmsRXEbKsj9+l
bEjFG2qHMXHRMLKX8i5BF81AE1IeEYiYX484DDo/clIxXiFw2vYS0X5bh9b69fbHf7nG0pLhULlV
qWxkLwhecUUXgcGN/pAU8rbVVPy1w+QQpui6F2gCy0i/hgb4Xdp01Z2DBZoWwTxGR6Z1DHvpTWMd
ZUj7TU52d+fCfu/90VriuxIF2KUX8rSDxDrLQVMizqdw3mjN4mzjM705Yw4x9g8WKuT3ppT9YWoi
p9vFmbHXtBg96Vg6N+VSzx9RrHEDC6NaEPxhMd1mvB1YohL1TU242QN0cygCZYlU6PmW/v+y7n8Z
W+79/1zX3apfPxLiiLr+16nx4vnP/VPNeX9RjGG8cGCcsa9Q0P33ocn7iwgitntOLfy26CV4nf/b
d+H8ZXJcAlDIumLyvvHD/1c1J5y/0I3TKrYNmm6QRZ1/U81Jvs8fS4pDNcfwQ3cFLfyN0LUFH/35
Mg/6xBYIaMCvwcAEg710N2svHqqMPs9EfPM+lrl1jz0dZohoONETaRlY5ZLRGxrsJ0AuPWnoYrhb
q04cUNehwou/kyTD7DFuGb4XYlfY8sGz4dQi3fZBnRPSmPiaylpEeRMattw1j1nt0M5NkRn6OTMw
5tvSM/1GReTWxkX1OyEqPBDVSNBmkdM/1Yb1o1ZUpfIz0zlSuRU++DsbpbBbUjjk4mFp6AUSS9EF
BPC9g0vPjFuHz4vikTmblaoD/s5kD0EiOURN6rwXDWaGf/9mkODFP/9vhXiR3PHWe8N5aPp7Oeky
bH/gnxfGMv4yJKcY12LJ294KXot/jj/iL5tZGcEppsmrQXwCb8V/vTAOfwhsNo+zR7YWPhz+0H+9
MNKh/7D1BHTeI54Bx/03Lwwf64/3BVYmBQq0fILCqJSwSm0r9h+bH47GDnBctQbmnOk/bM2o39mV
dND1mzg6SPTui9sG1fWFTZePf3ZZ6H/suiwYvKuM3E4vuyLQ1M12tQOye8uPQI4Ztpk4MP74Fd79
s4f/ORF1trf9/27t27djU+dWWdxGBpPnhzuvHLSmTGIZEPY1fDY6oX2Qi9Y+kItEgq4HHPXJ6icn
3jV67/Y7fIPiQ94jAffHBlkFanq9p4/YkLUWWJ3trb4xVRWxD4MZ/9Cf75Ddkr0V5LSezR2lW47V
sFQReke9oNW85GuPF7itVmIZKn2GDD4mT1nbLAho0D3VO8Mccc9UIHEYEM2DQBLg5YrmoRUb0T0O
+uGnrjBJByadni5AyWoA0lvTJ29ITFxgTIzim6krpw9MKxERNYnSP/WuQnLXG6QhIPisOsItrYmN
PrVlMV4Tk5B9sPJ0goxElAiZT3REC8IkrZzxpZslztXKSARfapIZ122H1GXXENGWh8UI6GpnYIs8
Lk2tCAWrp/YeyQ9avnRrb4Ns72Ox+98lo4eCiaMd6Ahb35WZsoliaIC8ZOvMeC0FQgB9S08VilF6
tZdOHKeFxvMPzwZAOB7PNwOUc5L5iLAbJ7NmBY1VWSR/AcmhSmqCRiCVVLpyLjxpZz2z5wtuRw2J
Sp/HjYL/9IFO3CrKHCbElKl12QdIl3Ln1mnnMQkleuGHjmFhE/YrihFv7LGigG1RyQGjn80MzRLI
lBo1xyIos4WJFv6k79aKZ8PX7WGarthcjd/Z4vZqr5FaibAEo4yv16P5nkY40cFeEjt+mZHi5q/z
1BIzWrTRDlVnHu+0KK0sst+0xttvvrRj7ijP8ElRYNZqeU1dEshaaZ+6sSOpxShwlnNI6VtStkFx
oPFZmMagt1DfVsSg5T/VFqmO8a/qlZf0lZ8KJCl1g83/Ilw427E9CMluQQchKKZxDZNcxAcijzR6
9UV/pWrPuDDjPav3//mptvqEAbrDyeN5NvXHkmdkziBzPTaCmMya7wURfUEirWqneRjuu1bhAsnj
FMfKoOInBpox7pK8aEiK9+pPsZXBO8hk+3GV7TT7KFRRVUoGS+SGG3nzBae7k6D9rTa5O3+KvkP5
zy78P96xs9Hg9g0g1iMHYz665WpZZ7csLjeoyRpZQVFWbhqAJVM3RZlTMwxA6WC69Ev0LlfFaIdS
6WuJDnol4Fpl5KeFheiKOWCCi280jYxM7pq1T2a/qoZY+HGdNBFO/g4NNUeh4caGEoMnro4G8qes
1nwo1Ay2BsDOUOJD0nI7fHvRPq3gnr8c7b0thWBryOjy7NBudwJTfJvLoOar35F6X4aZHMorqMz6
hRt51iHbruU67L10/zfuvnc+5c34GO0wr1pgaro2BNiWyIBcMwfJs+y6hjcTXcdPieL/W7MqdcPA
mAIvs8rMuLAhvtyHYVWzB1O1siXSMzhdPwibdJvW0hAiN0YTxp1JGF4DtKpoXLPwx0yoXV/n5YWr
Pm+ApxskPml0O8R9cXw0zrnAfRlnTYGpEXfl0qKMLMRS7dMe5wBWf2ASeLSyDOKU6+4qBzjRbsyA
efl9JsVt3iAh3Q3moGVBCm/JYFKdO4vfolxzAGXF8sHqUdT7DPtRKw9amUW3VOx4YToTNVhQZFb8
eWxKVrlEx4RnqZjkZRcoC1cbjPFhcLOx2SPNlcU1Emv1WSYsQ34NJ3lFsb3YemA6amAx9TRN92fX
Ep/oP5fVUWho4/x8dXT1mDJbQLeKCjCc8rg+xoCSSFxO0+KhqGUvd6yo64E8RJwvNkJl4mPqYa0v
PNYvljkIr3Q5tuOPzsRVnP3A+EbjyEOaG5rF6P1S8F+usEKrmzlNor2eieo/up7EI0+FaNPjPn2g
ZrYF0wTWjf24BmTbusvq24DRd6PsRZgsOZlY//LFNchFQjNBWxvLO6k9p1dcZqh98DHy0BIzrWb8
K2hek+VGE9n09PalzjpHvLjbtbapACKtTYmyLSJ/rOHEgTL5pQ4BhTlPt3OvrAMgpgWmxTD0n2tv
1NG8aXK+Tcuo/kDMNVAjhFEJcsNxMH9f+DQvqlk+DW1udn2UMTZN1tNP0yd2VJttnYe8q0Z/zD1z
uZ9qcEqtHLNb4l4xMqPF+gndDKIyjaGPJl3oEPG8gqpkxLdVq5pDiabrwk9yhnf/5z6hQ+SzwSBg
pTtbTJFCRFOToXa2YKNmh458jUeG/tR8hOvS94SeRjulmdgfGJ0rwEq1kRffVq1VCN9qb0Xev0QG
yjEAZLRgxlG90xNVu1eOJLMFVSrhsZhYHa09vH1TX2wDCCZoGzN9tS1GGM9L9x+/cDQ3RFNPygsy
bbGvakc1N7zD+ntdYwL/9qVebgNcy+bmCKIUBOXiWY/c7jvbBLatBTkGwY8a1g9gsnHx9xIr494V
ffwtsVf7WBcDBprOdL+rshIX1FWvrA/b+ZCHiJ+LGvLs7VkdMY84PqMgZcdV+xk27xOklPQgbVqL
0MlAs12ovM4Um89PxxZDRonMMrGNo06f2xQTPjLUIgrwFdTy0HcoTkg9E00JUkUVHzH99w9xlOdD
kEug9V5XN0QpE+fp7aqymE1/8kbHDuKhqSySepdmvwwmuxQmPudjug4rB4daTz+OJS7L/YVfzeLT
nexdbBschCm7JSA0Bkynn75SqOdYcZyg6uHR+WpF6A4+uh3gPkV2OuzWtnYmGq9wKwLRq6jydd2C
GlfwaX5gosX75ugTqQeklxBb9/bH21pa5x+P4ozlib/UQrF2tkSJOl4UtlEnYH9co+uphcgXZFCh
HmBTYbRmauC+g1cj62DUJ+1mGlwBo2q1svYwpy6W9mTa4GFL4nW3M71PZlIQG9tAdm6K29JItGmn
+hZYzdKpbod+vf2lzUbPBqlZ1Rz05iohBnJyGEMmIXnud15dDh+tGP9/MAxJ8mTreKh2bOnd+HWK
1ZzcqdXmkIBVKruP7Hx6Grre/CEKN//tQSvEjkkdjwCtNsWGmSgsc4+LnWTtrgYEQN0s3QcgV+uH
yBznX6XFB7sDfsC5ZnS0nudlTHX23lhtHbrWYrzKo9K+E1kffV0xkCCnbxIbeIccrzrmJhWJW3Hx
FUO1TfI32CtD0pcOdahRju+sQ/530uU1XP2uZGtzYqtXsIEAZB7wUS+2b2mohA8O3KMvaF7Fe1tg
N7jwGr3y5trse4QCbC0eeR4hFcc0PumWaAHLWHen0ONibi1tDJxdeVxATf0HyxW7q8PUHDYBK+PZ
g9/XECqgsGvBGMn2QzstgmGE6vFyeeZ+bcVIGQ8NYc8RtPshe2aQidHIC1vLth6dvX0M1fABIjpn
pP8sFv1jfaaawVFlt1pAG0Hsc5JffMww8mjOUMmNxfs5Lyp5b3QSiGmXJBfuwYtymfbDttFSCLC5
WcbZy+VCd/Ey042CltgPXP3uRqs31h+9rA74s5cjzsnpwgrNm/HKd95UoQQXo1p8sV5K7Bweq4YG
StDr6QyL0ckqcApNMgftmm+202IeXN+e8glaawqBBvaIaJ/GtCBuxp0jxz4spQ6K28W+ig+BEi0o
gJqKEA+jeNISrHRBv8769wqANGZlbem6K7liDvFX0bIGkPCjJ7u2yLApCwTrV9xcBadbeup91qSg
CExEfNquKdxucxvqDNMkcT9l0JjZKv0mMbonQ9Jwwoc5uw9TrHUfq8YVv0i1LR57utXvOkCpYOvd
lJZ1n+IOPNRtFT3m1VgnB0db15+S1TPfSTll92LQku8DIbAEg2dzgkHUSKmkpx4M3m6KwLr4GIjy
O2PS2ddclTU425kHmIFYtTHFPLWu3jUx7tO31pGa5luFwMk6uakeKDPradok1fRdbyIS8Oaldd8v
sNAxqXfpyi206+H92hkZWDarat5D/8XYv4mMv9W2qAyOqPVE/KllqztnnqDx20DukBLXSj5U3dCA
nSBZHWDBbBogy3PQo2SGDrPjw9LX1K7pETb5wByEtrMHK791qxZzViYd7YuKVPKzkU6R7fCD2PdY
j+svcpymiQNN1f8ClAOccrDn+qqNdPnbyNyEwHMhindL0tsf66Hy3gHmaz50RHN+WjyrqAkhiKZ4
l+I/nFmwJ+FCMdQmlAa1Fn9eDDMDUjFC1t91GFyxHdLqol2pqvYzjiPQcapnGr3rvRVUm6XIEktJ
1MBulNbanZDkd/jGStUVgG3RDwzSvOzathFfwoko0ofMAReCVb00jsKtwOjIbOtVxtMUD3+/vUO+
XDc3dwCKCxSxz2m2p/u3q+hsGehNg2WEpcDOaPvkxy73MhG0trxpCt++3su310B6gOyGcxhNwfP0
pSKphALPx4Zc1DZrhrW+k2y3j51htBcWx5dfTd8OXTbtGSo52oKnX60YiawEpszyxND+k4JCce9O
mrGL27E50J+75Lh4+dUYL9B+RCjFPIFC//R6QLQGB0ExsAWSAndu0ZbXIGZyKh1bu1DXvFYss89R
M6LlYGb1rHj4Y+E3VaxlFcZdHGFtxGuYe/KunF3tOKWLETqqFx9XoKTZoZzUdENV2z0CRkWy+/av
+coOgLSJm7spuDhznm2CFoiJVaSjF7gmCK4rqMXTGpqZ1tG0AScYhUY/lFZYNAiI/4NLA0Wz6CBa
yNe9s1LdbXOjsLw2CpIlK66nAhVLR+/vOCM1vsYH14BNmrML56FTDc1zre4KTF3kqtK1fHEe0tpu
khVg+aCdTQsAGDMENr41ncHLNpLNAOW6/QA2xAN106sLe98rDzTPM9+VD8CHeN4Z//zRKxuPOwDN
IEZC9UO1/cRBESsoHmcbcFHd1V/f/nk5f7zcbJlM6XQSkNIyZz57pk19KVS2NhFx4nam9kAG9L/j
bAA7N7Rru1zh5JzdwJZ5jLN8diNjbySIux7H1kr6wBMVjbtsqVCQm0P198qRC2CBrWswpvRtAS81
xR4IhC4udjmmPbWL4eO8c6I2/V4OI+eElhbpXW6xTQXK7eMvYL5p00w46mGCTfin9pXX2F90cllA
hrgzO92kp53F2uLZmNnTfPbjtco+V14/DQE+D8/aaUTwLP4EoMP1l7SIb0aEGH2IRoY2q6ei/tpo
kF/43RDnrMxTCu5DM6rZX4uJPp2i3fOj7JYoDUdlTt+m0naZn0U5oS58/Z4vlLDfeZ5J/o0zzris
zMEgb7fLZevDLGF7m+Msi/ymdkGa2rE7fVyTpXkokyTfPoEbgbay1owgSLKMnnIIpjFetzltkOj1
EYOEIdH+ZgfpUbEnS5FgzlpNZEhLtvZ+rbc2ARoZMoNqGuX7loDI3xSyJHJNTRzHH1Sq92kwJVH9
G1Ba5OxyMtKWIK+s6YPdq0wLyW1bmt3UGaLxiyQbZr/okwSAeF0osia6qY1v60nXH4vIq4dAi4YO
3yzi0l1Eq5DjYAve6bCOTvfLw/eofL2a9c8lIxPalwLAEkihyb2OGgJ9fFLc6swf1wiwMzqfuvk8
42H9wcqTCmJd8g6hcTLXR6umZuFgtbTMAKk0Wh/1kvjJqjPwLJECOUGAqYr8wVqSEcdG3dlxEPU1
f8vGEBS3zH9W42jEKQHW+KMic1+Q6Ikf16uyJtT7mG4r40dX7ipT8Z1xcY/fpiIvykPnqKz2k3lw
vsywowjChZ7Nnk8J3vjsrLkko7MUj6PVrvOVTQrZdxW30RwAgJt/6BiJfsQeb5MPU8H7TXEmnWs3
w4JyIHnYUVf5osvmWtHm0UilcqvfFklVyAzoPtwSipkA62m3Sp9M8DH3y1UsX0ezm29qfF3qLlEW
lqQKBeXnjSz1w1ij2gONpbESAYJjzOc1MNKAVDSy3y/uAprX0SDR+VYt4fqhHtfCRraLFRD2o2/I
4AmvLOPOat01tqHJnYyB/EF/SsC/eVlZYruPcoy0KslzkPjrbB0NvRfqpk3pnO9rOjb//sCBMxCd
GCrCjSzqna1GC/iNPHc1O1BtSXuk6Y2l2NXMWcFT6Et6JHckOWRVd2m7fW0VfBalmS59PHGuoI1z
R84YUGhNCYsQVguXLbxQMR8q8OhbRnDDxMCeH3WYFfDFCLi5UMq8UlogzoaVurU4qTDOemNOr6e9
1mW800qW13KsjLs4WoWvvOTb20v+yx2dQx26f/ZUjpPGeah6X/dd7MzChWaabAcPDEOwrqf4pybX
9iBrae3HBef321d9+f2oQtGfGwyAEMo6Z9+vQhWHJNdxAqJN1iNbw0LrAJrRCuzswq18uYVzqa10
Qp2EeuN8bLfMFjk5Iw0rc9Wru8yO58As6fb0wKYenII7SuFtD1+6NL+wm77yJZHAYspG14lC8Lmd
/sf2nao2NtJW59bak3EP4JrzQCLcTys39MLJ/MyevBUqBodjmCwmw7tNVXJai8Ii21hGvRcQKxGP
X+tF6cEw9jH0P8Akv5w2FVDfSzhUu5ZzckBZEU0hn7uHorfWWrthQcaK8BYhumOWwMP41784Pc9N
mY77DVfeWU/cqSrWEdeJgilLpzvTyNarMtf6QEDgv/CLv/JIC8J5scxKNDvm+SON0LhPx1VEQFDU
5JsaMrOsgpXYNJN2jxZ6DPkXvXXhkX65ZhibdYcJieAIwkz99BdYIGauiya8wGLeFR8K16SfneOP
4zytiS0nUSOxgQkbq6wJIs5pdXXJ7/jKE4c1g1M8p+bNZLX9+z+eOIYFBewFPQr0tCl+g4dxv5Ii
gu6hYFD4+PYP+spdZhBumTj2Od/xIp9eq6XtJ2xA+UFSIZLbJ9ApEdWzWKMgFjMQFzPRP8k+ai4U
xa9cl/YyaxUuFNaOc5t7HUsUhIvpBq2XVmFv6wBjOfqUdIFwDDbx1B8U7uh/f9hjH4KQ9jweR5m2
1ep/3NrZjjS7YX7KpgmX+eBsoGJqrbIKEQn3F9QSr6xZfEOabZSslkkRdXoxXDBaV/OihKSwoGwu
dRftCTFK4Qg35uey9OIINswRvu2hPQ7f/mFfeYiI3XYNnaWZm3w+FHeykZAwAUE3Xtz4Qzl2w5Hu
vn4Hf8e7cKlXfkuO6c/qVSwzrJSn3zMjMwT9E2odY10q49Yi7yokr5dzZEEjuYRmkTmhSLtLQcYv
vyJGXF3SPUaBoLM3nF632eKrpMWY1gAK89vRm+qz7rrp0YhGefX23RT8Vacd29NLnX1Fa4IXMJnM
TFXM2X73D/pTIr668Fpsf8/5dTAPbm0PuuKUDadfiTblYOopgSdpie0IT1j3AKBY3molvG8Hkdn+
7e91poDfdhzifhD3bbpf7PrnipGBk1ZqtlkeetiVEbKksN0IqmCjqUNnFfV9pNrpQ+Ml3rx3q6F/
JPSx/sxwrT1Aa0EfD+9PS/clPaMEwRjpqz6wZALYljw9SiNifPv2JzZfPm3ILdgfOcrjmaT7dXqL
OPKkHPYBAiVjq0rkpXH+MZnqpH9o6LMxnI3IMMT6KLw+nKgsfw9O0TsYVIoy9UcvL7NDbCbOFx0B
Tw+iKJ1o+zaV863Na+YdVtZFH0byq77pZtc8zmiFCNrLymLaIxIaifPC/AFgQrhAR4UsTPqHRDH5
tdnTSHj7u77ygNPE3sAaODx4JM4ecMMpLM5CiQrFbG7i5sK9n93s7ygS5tPbV3ql8kDIw6bDTJAN
Hlbp6V1Nh8UpHLKfiMCopv1UdMY+s0ZMHG6KNcsz13eEGE/vB45MkN2QsWQSWC3nO9hXDihXwCiY
hXywCgxz3v5sr/zgAukHgl5kW7QJzu7CWo+5VyvFD2605aFNinXv1dBe2zFdH4yeyhN0fnLhMXsW
HZ69idguN4mER/mHGPL0hrgKLMJce1pgjIuQDAMy807p+QrguZxm3c9KA6ujJTIDcl22mM6TjOPu
p6kPjXcXjd1M6i62FgcNAIg4WByN8wX2Cx4kQjxi7/D2PXpZtnC4Mg0KFkgJCFbMs0/rgIsfKnoc
nUN3Q/RLkfttM+dxoI+Rcq+llY7EjQ5WF5LCm95zNvR+vf0RXlki+Qj0FdFi88/zE/bH1soWD47X
iNFsrkmxb0tt/CUtd/389lVeWSAxtqJKxUSBLcI6WyCbpUNTsEYJiOc1B3UI5hgk9aICxxmIpm9i
TvtvX/Hlq7FJ3MAr0UpDm4Ph/fTeEjVnVoTYylAfIFFxcq7zJ7k6zR0K6WivVYnxLkEddJBL3R49
Gm6t78ZSZ2ScOe2HKYn1236FF6ggwFz4bC9+dpOXFVc+u99WsJ6HTDQpeQJNa0swvh2tIyJqqy8E
E7VxqHdWYxwA3YM0ptCIf5P5OUUB2TLoV96+QS/eTz4EUmHTxYtiehx2T+/PEvcalLzRDSuYisjg
ivWInBqxTq9FfjEu2XWcjmn49kWtV746FBQ2L2QMtFXP1Tm9GU9apVKAb53o6KMJsTZ76lZcgKY1
ZlXokQ5n7eM8st6bwDd/obbsfthJMX2fOmID/Npym98LsRcs75bmwUxxXRpe65JHf5MnQVKgRhoZ
wUt9Pv12JiTyG9iodfdxGo2P0yjaR4pYhVQ8XQC3lQXK5p3NGn1w1ZwWcEqt+bu0SVwKuz423uWj
nju7Fe/oehwFJKOdiBfpG5kNcc7icybvqJRHeZ07kWVfqF9e+Y08qAQMnOmFbl6hs99IaNAOrZb8
Eyetg5JQoIfetuK9EPoN57dkz4nau/RgvFgRKGToPWMO38617C5nF+2g8BC6TASDkXRXFV3jya9n
B13J28/Cy7HKVjGBe+CsyH/Zw04vNEw2AE5j5dvh5r4bmLvstFnGB+IFoZW6ZRNAo16uAP1hKJC4
WOnrGZ/e/hCv3WGmj/T3eQNYBM++LBIxq8Fr2IatoSsaPuRYsB5Mu3nprDCzRXOFpBje8dtXfXHE
4M0jVgT9K/d3s2CffnMDnRCizbkL57KDabxiRil0TR3tJMrDBPvCYWk7GNGdfv32hV9+3U1XhmCD
KaSHz+Zse0wA5pZDZsAq5uf4ajJN2mXD0ljwCtOC/LDOTHetkcKhffu6L9Z/vvD2QLEg8x/vvCvQ
rmnhSIxgYWG02f3sed5htDL9OPaFcTMV6fD97eu9VEtuF6T+4Pba9H/O1RKtIPSrWFUXKi8DaQks
UwZRkQL5QTTh/nZiXBh22hYOZCmSpncEZiz3kKCYzivoUcOFH/ylLWf7PDYdMJ0+H1yA7Yf5Y5ut
NCeZ2VM6mGokFpIIELVWs0OJPMSBlWppDmmzRUHT4yLxwikhwQAqcyFARRdN1OywtnY3eluN+bXb
WFYW4lHpiCNid4BuN9q55rNygk9v84lptqmtya81R090jdg7fSCad/mmCaT+lNimRu8pb3USMujm
BkTYUQ5nYOTXW0LT06/Ep2c5IF1nHAM3Qh6YmdPi+Kkg+m+XD8p+SIY8euKxsb5A1c9gjkxN8knX
srn2824dDcYDRiV3c0w0TVchMYQG0CRfcFzI+3UqFvKqGV+RaK9bGRJd9JohlgwrCmSzob8jkt3B
IyLlPZjMJnAIohtm6pdmjaeeWg+cGmiTBsiQmpLqKlLW0hypjmNyk7q5OFocDz6Wk0H/HxPQSh4F
tixaqVbfwKsfB+eKga7uoiAplt+L17ZNKBqFfO7th3B7mU5qUX5zAPsOC/jGaz4XLdUx06RJQY1p
4RFcIVracsbT9UrSrb+wr9IbeHkxOnw06jl+MhA75zk0dSVSGcOJzTgz9l9GTZRfc7c0DIYLm1aO
mHvnO0dUSGLDrOavVEeW+aHsyO/dUxrpP1LZzUBturzSd9U6tr8Ns4+0wNW1FSBFFPcfMxqqzrHd
tInXEExBrU8ltIid1qZ1hQvIGZ+8vq2MoLUXW+DZhHIMiTgrCYjWrWRXNyiUcGJzLA1GFHkfPSgJ
m+FOLO67tkbyHs4QNQrgGFAlgka3sOkMYAOP49CBvyHoCPW9VyUA3xnuIYAS0yDlLZDBtrniwOs9
zGXW/MxVuc6o8YdMJ8RBnx4B2+lO4OVmHO+mXiA/lB6ZUxUrgR6C5qlumXMSIs4ZoGuuyesq+p2V
014CNWjMcO9kUX3LyBFF2dLbFT6iIhkI7Jps58qruhiI2cwkmjVHxlvSCmyLEpWh2LXMW6dgyRGF
BHbBuXAfkYoiwnVtCKXxCBO5UoUdmzuMP8ZP5YBE+ULijyVJG9NpC9NO1o/2aA+IemaZ1j5SRcQw
mZZoPylnajOUSxzfjTnJyFNPp4q/01DiHr9yZe0EKpzBJzJ7iR4XgI4GCiWSqHH0ev1X9PdiZIZj
qV+dmTXuhzmL+vmQLGlnI+XBOOznQyvwVjEHk9e1NUUeCQl8on2bdBFJoHFPmiePdpc9tGM/Peax
Y+ThEmFvINrKWxkSzrXYd6maxmAxOm26I8Yg+zRbsRIHpAq1DGxg3IEztaXYUQN2E3H2YsRznNGd
IwbApm/uSXJ2/QX0cnroooJcYJIfI0pH/iMPrcco6kC85Iq3ziiGLCiUaH8zc0zdPTbMpt1VuZR/
ExfhzXS+DUacxFms93HkrO+7Rte/tIg4up0Y41ShO/LUF6lVaRzIueueMmPGXASKiQ/VRcyadnje
lnvkLfF3G/dE7EOlKmjAdGP8M3bGlPDGEfkVOWUD2R6wJvrqkYSCNn+0Bns1fZmOaKn7NrMCUDXL
F5KC5dPby84rK8FmcMHegiyGGts83WqspmUnMLshpMM4vZ+8KDkuUfnTxXD3SA/hksbolVpma+Vt
Q0JGPWy2p5eLJXCuPLGGsIxMIoSYcnCWmzXQ6+ishhBRTbPH75kfSxRrD29/1VfKGZo1HqpIZ2tk
bomIf+6qCwEhOs9NEZKdBTKElAJixfL+qmxMlEf9bH7JU2u9sJe/cn85J9OF5qNTzjyTdf7YyiW4
vXps5irUXMKRzKqWYYaCcu/S7vmUNJM8/OsvueEHto47cywsy6dfchhILihjtpGyjNdDbRMQBlOc
1NO0649ONNo094pL2pvXCij8+RbiFyZ4SH/OinPN0Imb7ekQab3WOyG13fR7EQ0mNSebNFKwiRO5
XuqVjg4K8z7/6DpJ2Vyh+7K/dJmY2v/grnNSgKqzSXA51J/ehU4nXnWBQho6xGh/atYOxQfq36BX
3Rq21XzpLXpl895aSPjEGV4yMjt7rLNuLDWAIkNo1lX6vmkQRCC+8W5R3KgLP/DLbi6TuW3MzrCB
shvr9ul3U3XiTNYAMoHjq3WFKiE/1vx/A7CZdjjKog9zApD2fZ8azCPIHbJyAwFlJ6cdJ1JwkFVp
L/vGNic4445bB/bSFnvd7KUbvP0svnJmA+RJCSvBejKHefZX/PHwDzb8QDmIMUw6Qhzw0cUPePSW
J1Gr1YEtH09fGyzkYaJZG5J0JPxhiPpLN+xlFwHMER2ETQbNDOz8YcDCT3AZUbYok/IsO4jejoun
IkaWEOZoPDeS7tJ8SIxusINRpQYJ0rA5PxIqYHyO2TY3k3RR308Itn+ktdJh74sJYI2R05wCtj5+
RhEdfRCRsV5YnF9ZsZCwcxJAyk4D6LwRVqlYlXa39mHlzc7NgJI17KF93uh1WYcpmv7rdc2KC9Xh
dpw8K0RpDXMa4pwtGSqdvTtajDzS7Rlmge/pAtI02k9VHVsXW27bO/HiOjT5OdBbHvytszUD3UQK
2mGTdlWDtezT2S2/tgDX7ok0EOhsnaW9Kpq63+eJ2IKaKdBvIyMq/4N7zDQYHRNrpss47fR18gqO
uNKth7DxkDaISTduWmD6AR3K9Lbs1p8GO/eFWv/lpsDhjvE6rS26J3T3Tq+JSMPz4pxrqjLNj/mQ
LN+BRJPVwmkvCfMksm4uvInb33h6sznXsuxiG6aLqLtni0ZK5CcxZYSterPKjUCQJ3BIkrUiJMGg
KWWQB7AZe00kelUvQUnPIjHuGzrN37RsMH5d+Dgvf3sMGhy52RE3F/P5wkAXoYiaZYTwFScJNjKW
CGvqiysN/O2V3YEJKEmFukszfTPXegrzkoi/vv0hXvrccZpSisDVchmveefKFs8b227RSKQcDKsz
wnpF4L8zi9K7WTZ6DfYojQ/i4nPWODq37WOzLkvhV4srHp1YmosP+maMfL1t26+RPTc5HM5amyHW
GO3XRYswxttj1h4Juc+nq7HNVMZZNzEvYTxezjFYYxnrefTaGQzgqDp9nkYaESreghsxHBVM+dfu
qnAZzlFfbUmfizGzxLbpMaNrGVaaMrbYb7T4Pn4pep06OI26V9XR6eriWiV6HeqjVV+9fb9fLsM2
WodtArktK+J8fFH3MzyPYphDSe3OiCfHJF9WSNuQzb7HKTC/G8tBPxboH0OTcMYL7/mrl6c1CMqQ
/p1hn71z9MlIMK4Icie8ERb4mFrt7C/O4ES3hVNpLiRpRttoXHM5+aWYUYMiP420C0Xo87D17E2k
CmXSt7G+LDidp7/VKt2cZh/KFnah2r3ryjVNbpUxDMYDalRsSDHTsXcRzdyvtUZIyr00p7Gicim8
a6DeZXZlJ9CM+JWnYfEzQdptmBsrAJZmaQjdHcGYE6GilV67mxmxmkeA2hPyLcruBt+30v4ugSER
8Ko3VKRzKYr/w9l57ThuROv6iQgwh1tRorrVYXpyuCGmJxRzLqan3x9774sRpSPCB4ZhAwO7RLJq
1Qp/AG4bljS2sYCFdJ2nrrnLsAc96KME5Yvud/QghkxauzSGZb5PRC3u9NlpwwCPZmRhHE8k901W
JDRnIxUX6jKN5vbUd3b70+3G6gtuO+YHYUdp+nkIzfS+pjyod/ZEWuzqGAwfJ9czHx20CD2fvra6
AZy7zM7A18BHenMbp6u2Cn54XNHB6k0Ouj3Fj4VJ6ZaVLZtcL4vg9iZ/q5dWn5dMmEHJAurhUllu
139SnsGbPbVXF8CWp9cYGap4RCb7CsiW3IWJqTeHiO5G/qwpoqYAF+jsQHpEZOuX1ja1eo93UBt9
Yisysrj9065cOswMIWaRNtK6XreRgSfKum317iDnWPluRWGxh5VQvw59+xWhmHl/e7krearDUM1c
IG40rRFgOX8TfR2qsiuWHpMw4CTv4E+yYcNBdRIg630mAwe5YxTssWLI9x73QbPH2xYZ5HFoe7w2
oYj0PkZMIGHLwYaaXs0GVLG0afuXPhzDlx7E9/8peP0/tUMu9wo+V1AIOJnAGYhW57/awUbMhq+Z
MmYImRclHQK0shmGh6qNQnvjHV1ZjKUISjqoDJcE5HyxlrtFTPqMTJCG/6SHEOzBdfLyQTBW21jq
Si7OJUcSvARA2n5ruwSvoXKDiTVjDRX1j7OmVV8VutCBmdmi2nUsezeQZgZcmlg5YAv2GbCku7EH
LxNamvWApZaRO5WSu/z5P6fDwfaeybg3Hyyy61+ASJxPI653+q6JKueggM7tAX+jEb9x97wd8bNj
iVAyHU8NFBx0bhgT5wtHqB31iL5R/I0wy05SqOpz085p+mTlo1oFiBhXyTGiHfM9iXrjO+5QySdL
S6HpqNng/mHAG71UKalcYKUMhrnjwWPuElnV+Eo0cYugtrOYUJshgVyB3g0xuW4FXkrphAPjNOf4
uUm0KLGlCaX1y1Q691vZTALPKJB38ynO1fFDM8bq6Lu2xLe95pf9senc4xMaooO8ozkp0vu2xc96
46hepGNLZQRbnHoZkoW9njdAuhohyLnmoY8oWhvh6Yv2VNVoD20SxeHByKfiDlH3hivCrE5JLNXo
wQSQ8+32D7nYHnwlPhBjeAjhKA6vDh8IzMjURTwflrZgiuJOXt03XauVh3SQmrPrBkWg9Yo99Mbp
WGqa9fYAH474JvrGyzk43x5TYYVU7qZ6GPUhKk5jqDdcazBnAPVLK/1cRTYGJ6BiMXvAamLaeO6L
OMBzA3EDmcn8dhF7PF8+FdDSo7Sl8MzwuJ1ca4SUmGjB7NIJu/2KrzwpDTDOOocBnt9a0gBeKsCo
opkPwqUDuYsaZuE7YY+IGzeD/TiZVCWTB4vFi8Itues3MP7qNQO7RUYPTSZ6ResZRxyrFHSi0g4o
J0EshRxS0pz3svqxDLXC3Y+Mj4u94oZ4BMU9VqPmUNC8RQAnie64aCwaybmqjvd9KKDOqdM84WeW
6ckhGk2sHdGaMz8q/Hx3PyEB16F+k4RB7miluu/UUp8ObjnolT93ZYXTzmT9iHFVBHWl1eJvFfap
59e8F/AfTd5uHbIrHxm3HIDtCwYX0eklQf0n9lmDVhkytLSD58qhOqGkrv0eDSdqnmUkmGwgiVWK
ILSc+bUvvBlpJ4jzg++pzlgdmnpyjnmLVeRCKZvvRvJTXMWLjM7W7Q1y5Qwu0FkVQDk+WmAHz38m
RPkinIxlWNBGiAWgPjAvGjmuOz7RnLWHo4BCF+1cfcZc7/bSl8kTx95elE55P45pq6vceBidgiiN
YZA2FMrsT1OMy3bfTX+lJomLaUwP3DVp3gMRcp5p5mJoYuGp8N2EBeVD9403TsvlrckvAqhJwxqF
RHbsKjC4higTV2XHGgwTP5RFP93P3BT63inQL6dwLE8dGcN+Lqr0vdfP+n5uyfI2vsklPAngK+wW
8JBLkxH3vPOPosGS5WVM6iEF5KucKhXZRR8IVV/tmaSHvyoHFRLftIDq90VjpUgqg0DdqRAPsWYJ
o+6FkIYihFHDHfcb5sPmxk+8yC4NajtUNw0DcoNz0djXpR27eelgcYxW5/PiCeNzbLUPsp6Lzxh+
Za+398qV9ZBYdMhoyNJIMFenCQK+BNXZY51bm2HhC7MNHxJFSb87ose2DScsU914xMvQiRYMDavl
OxggLvTzjzCUVhyJMTUPDf4/ftt6mMSpeYq8nTFB1kiSiWFkEs6BC6dh/q8tIwImXwUgyFLfY751
vjhmX5XlYqx9qCRUyQ4S/M+WGjojs8Dm2x9jfTY2Nv9lwIIIT1OBiYkDB/0igZ+9wTBrgSkkQ68T
nCRZ7MusUR4aOzbT4D9/T1qc1qIMucAe1hL4mMQxmB9zFnMlfekWj9w+y8TTFOe/AYRUG7D99fbB
GIObfmFf8B3Rklq9Ts8RoybjWgSJZaA4iQ7kCUbI1O5xXrJOEai2rd2zjqtvKyJdh2TfcsWjSnsW
/otSED0tVTkQsu1H2PEdSgR1+V5F8QVaul76LS7Qx9tvlU47/9t/r9xlWZsBP4MZpBwBnJ8v2+tF
6IyJcA+oZ+rPZLFeFWRjPX7TJCC4XeV1xm9TDRW0q6qS5gwKf9rJYwzc7dowxPFXUFe/oPcBka+3
W0NlqF2mOKsn0XsEeUfK+MKwcAdrJ/Ghjoziow0+AFlONZW/BzQQhyAsxUIhLaL2Zxer8ms+dijn
qtZsOztiJ16wSGyoGRDGGEJISRfyeXbL+s+cZ06B2VbkBAMYE/WEP6I86UXtIFLRx9GPKAZQwPC0
6qed2pYOlvK4ov9KSqUhdXCxwd65SjX3AEJwEOLf2/6nANDfLANz0e+XbIP/FbD3P+wSGWKZQ3Lt
xyWj96mEdOZHZlf+SaMG1EpCFK13TTiNySHFJoR/b5TQ3INTUl48Br/RIZyc5HGyejH7Q1x0957K
tz7gWOihu6QYyS8KBLQyCjYaGvOe3XwOyfrKQ1jriJVqFm5XO8bb9O0GiaWHosZQO+D9RpB4M4wj
dnGbgyZstUboKPoo7fyM+k8y+1Kve6oE00AfXtCqROa+nd+HuUBJ1tN7RfhjUSzZHtaQWPLB7H0/
D4ATgr6s+j9265KMjViNfiuZx/7p+pLqhaLXBc/WifIbSuETEqjDVD/AqgyzPViVARWXRIv+UlRo
xT4Z7Ur3pRy9CUh5iJjchPEH3mLUzNJHAtz5ikmuJu6wjUnuQt0Z0MbUQLHtyDIqEKSNukjPmWi7
4hBWdoXPLT9OO+az0YnJiDBYjZHhDlkXxfqCXbIB2KNnNgPXdyyQKhYes8VEl524N6RmC5S3lMYB
5tSPjo/W7vR7VkN46QN8dnNX5HH2JIFqIyEm579JGFq/XUAimQ+FgpYbhPpxT2Tso0e6uOmPxEo5
uVqOMYkvKY7tnY5Gxq8SI1b1MOm981iXXvLKi4N3bCkxcXnjIF+eY2593iWS1t5yCa1aBXIZYCSD
lweQ9UeAMpPdgmONeqqVuNcrjy50SBJP7Vv9RaoNC5aQ++gXhA/h7M12yF/iGhuW/VSV7l21mGz6
kevOSIr0hb7l6nEZ68CsUQsvxRT1/noIbaVtHhthVQUMADV8usHoxkBCf8os/tpH5jceUv10+wW9
sbrOAx1hHL0nFBHoOVHgnAe60kWuQFZNFai2RBPGKMPybkxrtTxUSUuR3kQaLoI6pV5+MBU8FvhO
+Tjt8aVpLb+d9BrHWuFkn8CaFKiPDVhav7Pr3j4O4Uh4xPIrAQ+IJ/jnGIxwvrdHra6oM2wmiC5Q
tBfMmOvuyZi8mTnGWDb7FvGT+YMsIyN+p0fGBMPHdECLRjEUm1zBvIs9mSJ/Yoo/QgrrqwU0J4aO
543TKdWz6ufMOArZVdHRoXfcjsau2kfMb9xEFIvRTveaz71QAhoLNPrVROs+AQQ3s2PBK/5gZ0u/
wtPwlLgP28L5ymU/9Cdsx1U0KRi/fpdDTwfNSYb4ycPQlXfS5sXfJopUGsnIOKOAK6Zi39ZFSd8Q
ps8xBzikgA/DKWmPY6Ms/awG3ONzivtv1aiNwx47Itnca40tI/DwGZIOovayz92MQgaOQS0kx04L
860a/nLT4aBDnszcn746F+j5BrAmcyoGJrXLpFANZg2pICwKUPjtdMxm0VY6ZqPZ/MccieuV17DM
Spfx8ptvw79FndlCS9PRAgxUo6yObstkwcVQCDKAOn6/vcOXDXy+wdGopIPLxJDMBRXc8+drhEgz
EanAuOtGYWBjWv2jUtn1hrXN5Ws0GUuisgvZbmnWrRJr7J3H2c46ERigGLSDItLwHYgHp/btDOxM
P9Xxu0aztyAkl/GNZQm4TOoX/bB12Yl+jcLsJo6CrhfFQRWzdofKlPFMI6Z91kPsIDYi6gXIlk+H
tL7jYjBGn9dcc8wwR5kKYRoh8FbdaV/lPHbf6b5VzcGLlcR7cGsR3eVGgR5fg+jDNzRzoIWrGood
fleHYfbFaW0AjTnDm+e0gFp6Z6F3UvtIYXnWXhetUvltp2mfNS/XO79lnvgrBnBRBkU1AnuagCAg
XhVD3N+FMeq/2BulxoPC0eh36FdP72gP467jhbqBx8VkqY9RWvWLLEpmdjsFrpYC7jEvAnL/Gaud
POxLMIwg2Lh+Vc32seM0PuPAScUMtVx+tdNpRKm8VhxlzyyxYmCo9h1+NlBq9EOGvHrtJ1NVfZTW
NMvjiFTYHEC719DMmSrttSrxxEbRSCdLSqYEBw+m1nG7RxFTGyiACodUQKDZ0qRg2XYpfssFasR6
8RxqAtNvlTCCfkeRz8mB0ccwHbkwvd8NXormbraYgviz8NJfk5oVT1nlqfLu9hm6IBaihfsmE8FN
Si+GUvX8EDm1NYaa2qfBbES65RMxMApwbQVdfgtZkszCMqpBDj+QUandt7NUfE+m4eBnJQZdNJgG
deYFxpjEFMYEt7gaEKOn75B38fTRCE3nwXObiVaUWsb7ETtinKuF4aM2VfiNbY7PSEAWmPA2IWyd
Uga3n+8NEXIeJLgFmSkArGHkRZ14/nxNPhtu13tJYCQ6ooKp0A0qDNXEKciuAU/2Y+2glNNnd8RL
Q99po219LoHAFkc9skfDx1tb/9FlmDw89gaO2s/jciWA2iLNpyLrS+sJTmja+Gw8ch1jQtZ4p+Pr
PgR8r550Wg2L8p3Xi+4Je4QJO+rKSPCUHdFk51wrzp+uyZSX3Gvs34ado015+xVcBhJURVHXIUjS
LnHXPaQRWqdTmFMaWGNZnKYZabdE0EEu8EI+0tcTGzfAZVhmvYXhDmMBksS6rdcPWdP3VY0dbx5F
GqpGWtE+eVm25Q21rsYXFWcmi2Q4FMgWHbrzL2tpYkCjHtOvHvWkp8RpSpRFm/bd1OjT/vYrvLIU
02ljQYwwKYIser4U0Fbac9aInzAgziPiiiDeW9t9oQ+jbFBMLlrCPBa0i6WRQ8+fgfjqugl1ASnV
jeMAm25ZPRTSjk6C6b/3PPQjcxebmEph0YG3dxNpU8VlcYXKkWpN8DNnO7nzuAOz5zBxZ4iQVme8
eGkmicISKNyendJEp66rG1QIFE3cm3Zv/e11T0Lg0yQaQPRx5JfaMhdiaz4z2ZkYSHe+arXN56ls
DRuSF43Px7C1N10xLveqzcF5G8qC1mQAeP6iawUX2ajq8gB1/bHw+8GT3sfQUZQHJWuowBW3x8f+
9se9kLymObfMG98Ua0CLrAFPcZ5pajsMRZAoqeft2s7Sj23SWg+5VNQT1GjrLo/LYoesmPxjKmLC
Jc2NG7wdC+vOQ8dtZ6Hq+dQUsy5R3F2Uw708AxmtqZjL6i1G0bd/8WVGAuEVCVXSO4fU4E1I+J/G
eYT5hz33bhbw7Zzj0BlIRnXFvqotRsJOkz90TtRtBNLLI+AhDrGYR2jLX+sKJqzcNCfFbQJ4GE2y
Q67Q+lw4GYiwilHY7edb7pzzmA2hEtIRSDCXoL0WJzThDCIbhIX9PFfegYzy4JVZAGnfItvKvedS
qJMPFUPdSCgvnpE5ME+GpYKlkVutJR0mm6hVjUMdNJP7mf5CQlffTM0AO8z6w+1HvNjoLMW013Js
1MoJtKtTrrgjNLFRqwKU1NI/Ro51GM2k/JXZP90ZR8xbeLf1RBNYF7JyzJl01CoWT7Xzk2USkt2m
LaugQ/3zYxTm7QJFhhBYtfVwzC1tUduJOv6cC+PEyLEIEE9zN6LbxfiAn4G/pYeDBkAzCvjVMCXP
+gplgqgJoiRWfiVa7/pgLuzDZEHwokc2mA9mmSgGDEI320kVONTkFtXGkb98+0z6ODdA//A6vYCH
TQx71NmaZaBm2vQkG2/e8/Lcey0Tg8qvQJx54xK+2NJsZ4qCRbmBG5HNff76tR5WTBjHbRBi23SX
6TQ2Icskx1yM85Pl5firSLStGdFlG+Ial5sa1SIGqbAM6AGAPj5fuZeG2cwoZQWxLVMNhpwuT6VF
cU0ClIQbj3kRmXjMRR+es8OXpq17vhhnVpngD7eB2xrGT+AF2l3bquW+NvVh78HIvB+hRm8sevUJ
AXIidQfAhkzvfNGmNxiR440VuDRw9qoOG7+uPP0uq9JuI7e5thS3k8eshPYiON3zpYoU7Uehe21g
qJG9k7L/ifRe/9VsHfHyXwMEHWoH9S1kJkne1poo0FCyvBp0kshIcU7TMHbv4b2/RknkdqD0aHzc
Xu9yg4JNWi5BIq6BSukqIMEPVuBwdkAblCH75YRphOtv6No712L0u9PH3GhgpjXoyE+W+/H24pfn
ESIvxDeVpIeYv25VRTjrdiAOSVG1zD1GHPsv6NHnJ4VI8QIl8v9jOU49ZuLeAvxaY18ohLDZ0vIs
mNvZfDLndtqNNbMrSzjp9wFtgcPtx7s8FbQD+IyA4N5S1tWuWTK6PqpsHq9dzKKlPZ7UQob7Wspq
p7Wa8lCMxhaUavlgZ5cowngUPgt4BCAA1KLzrZqTfYzADrk35WQHIh/z3TQokGabuvLpxlnUcYxI
W7PMHu2qFxvPfHlSWJ7NxHRwUZFb+6lVzuS5ldlmoIP09J1S4cIbssH2HkOUjWh+7fUiWkKRZ1Oj
A607f1LROPpA3y4LhlHrH4uU+ivMcvRUo9x9RS1pAEi5KaB8MZoHwAcYgPSLeSvz8DVyCxCOMyuz
lQW2GMr3YtHMPs45UxDAUPq9NRv4KSBaygADRbGnOEskJrSe9epic4SzdKL+vL3JLg8wWDaavYt4
HByCxRry38YbcC5RSOQ/Ay9Xy5dignwqDUoCzcwRo3Lb6OC0hrL3ysb9z596aSKgkg1ngS3urbZ3
pBSFO2EFEqhVmn7pWzq6ll7K+zh2txyDLnhVCJLxkQEFMct/21fnT2l1ePRRUDpYTjnenYWAzzOz
o/llEeq+y3rLaHZJKd1gSAxIIlYIzSnVsi9ZoW7BVy5iFr+EPeAtEikkNesbHfkfp8qt3gEtDhan
1MdPTLnj91Mr8K/KTWvjGr/4vB4EtoWXCASFfHGNu8iSwhiEYY94xI31BxAaj1Ovmd/SIc3vUCUI
X8xSNq/S0ZW72/vq8jnBF9NC0anHmNJayw/7p9jgZeOTlMxqUMvSAv5GIWQi5/zOScXPtMB0/L8v
p4FgIGUhfHHEzpeLkXvVy6TSgg4VuV0J6/iIPQdjqYEhTy8r5dft9S4zUrqZEIi5CZBDB4O1ipOx
V6iTrcxaoNKAeTG9IXknhR0fy4h8eDdlfb0LPZs6OUnzb1OUj36rmqj13f4ZF9yLxQbKBMsAfmMp
QNbhWlSKlePLqAYtXoPF5xYFaPtZrRLtG7QQIGjeYEXDnooL/3bI/m6AM9NUPTII7MiTM2P+ojsc
+kMdGtq8U2p1sHxcY2oA1xOEm11b1HbnF4jz5ug+h1hNFQKqFk4LCdrvtx/mcq/SIAb+AANwGUGt
9TLRgOkyqx20oARfPoFacpzPExCvd6lih3eGkiWHGGGtfWaPW6gQk+3x762Hswisc3JsxgFgU9a8
ww7EgMStavbTwdB9Ubr2Kan6cgMssb5xllUW8Ti+GCiki4+F8ZNuNpE6+4Wmz78SJ/5RjHb23MWe
8kSzmWFt1Gxp/1xcOP+7KNNOuFBwddf69YNrQkHozdkX5PE1cwhQuWXo1vvRFPonrUExLatgQPqA
wuKPZQdWefam4tnEQfjYxH29ERiuvgSSJzJv7lxUos5PqjnaaYSHiApOoiDOOm9+uLyvCZyEi6xE
3hvHGhDLxkl56x+uPjFTOmTeyVapZd+kHP4JSFYeNmURdrOv4Cu5C43cOyrY2X8qzFL8TmogG0mF
uEHbq+MRpm/BALAW95lOfYno0PQM5KsOvBDksOkU+R26iSCz8i77NgoMNETmRhv345uv1PoXvxm9
EZa5ntduYUnZjqi8g9drzM55tA2G4QJ1PrTSFAHJxG4c+BeZpyLLEA1BY6b2HjtX5+DoifIJ8CQJ
TZdsNRov6AjsJ6bmbyw4wg4B8Pz7aUpJ00joC0ywG37oWdvjwTL13pdhLt1TGYeKukd6VRP7CK9x
sTdRdlF2eaXK+5G+JyMVCnXsllRFfacgMPilsmPjhdZg3O8KC7hHcDuqrDPK5fdytKnyKJ/J3VeB
ugfqU3R9OgGji9sXFL/jk8QdZS9teyt5vbgU3taCkYUSwEJGWDuFDZlNlpYBDUF3r/ukK07xSVEA
X4msl6+1UM0d0KyE7V3Fh0lx2mCW9pYg7vriXX4DheYCU1pSjDVxxhYtgatDfbc05t+KFjPwa/BG
9huwv9+tIlW3tunSg1ht0yWrovW13EFwAs43REPlDOWZ2GnMkvF+O0W+QlvhjrknTl3YFGGeUKbO
PUdOP+YAbnfpOE71rjLC4f3tb33l2Reds4UUB9juIgvoPaQmS1HPfs7ghSfu5r1IzOKkqu2EqOVs
bGQdbySz9bOjVk4qoMGFYA56/uwKImIh681+h8jRvT6AqX62yrFl3g8RVO7cNgRlmCktCb4sZGL7
Auj6T2lBI9yZuBohd2UkDUIjoTK99omCHkohI8RFHWNWjiPhRjkiCNL8wADbfC+yMWfTiKq7t+zO
GjZC87XXB26QzUsjk9i8SqLE1HoWSkATyIpC2bWDnT5PrtPuBjDw/pyG5n8ckbNVQRowIYfLSAa1
zhFriRUPCuWTXzvpT+kNaoCrpQUQos4R38sIElk939/eIhfhgP4L6ajN1JLsG62g8y9WzwJcGDI9
eAma7kM/5zAA3VSgKKNvObFe3HTLUktT2GIqQ723SoFrMQ9zqLgspbfKI74dA3LkxQRxzbIRWSvt
w1y23cY7vfp8FFOL+uLiXbb8+T/XXIh5tGmkXrEHyFL/ZDQd7dtGRR53kTq//SovkiaeD6G8BW0K
xp3PeL5Uk7D9R9Sx9k5pl98SdGZ9OwYUt3VzX10HyD+60Jxtxhfn61Q4+yCeC3czD8P5RDOEvovH
i92ncxx+MsK08FFBqX7Yfd6/i7QJ5Br2aH5h5+ijhJ1j/erq3gxSlFk23sDFgcGEHT4USGb6B1zV
q1ym0etBD9GVp3toeB8p+sYDVJcJqueE1BpKRxvt+CsfFyCxa2MIZDJXXPN6esyX7LgESFSXjoMi
kAYODQ8eX8ze1se99mhs2rfH44iuo3oaJxOgKc4JftyA0RMwm62IKr8r2+xYTZqy8SqvPRr1+SL+
AZUdcPv5R9ZDNc0seAt7yVjyY5TjWlc4Vf0gHXer8btucXE1WIis8Exg7JkBr5rqLgN61URCZQ8N
CTHUAeF4VMdH45XDYjy2uLA8o2LVK0GtWMlBTbtuf/vgrAud5QfwmIQ8SISA+1aBoezU0AkLbNFt
px6fwHUo74omr+8W087neRrj04CsW8Q4cMyD20tfpm/L2qTASxuK47QWDqKWLTvNhrM6JF1ZHmxT
Jv0RvgZm2WTe4V2tUnud6EQw2I3QeXKOoZkP2CwDvzX/pnNRB46G6v5TPWfm53qiNbtrZyX6IZBc
RMcUys3GrXQljJ794tXnEnmhiIbafo+pTPvRsaf+Hm5ZAuvVBDCIxPTH3iQ1v/2eri3KoImDRsnA
plyOxz9h1Hbwu6IWLve9F8Z/p6ZBe0tL0dvJ2+EdeB4ZCBALh9uLXtBTlo3BtmSsTFCFJrOKJ6g5
0ApU8nIf1ZoXfY89BFl9te3C5MEq0AQFiwqYa181vXmfRW36o52tLj5Ach/HlwG9fIQluxoPP2Mq
wJm7kMM+3v6J17Yu74NUh+qfU7r6GGWWgGqLyG/6IXcCnPvGg9ujN6gx/v7bS6Dxam3mgVtlWza8
1wISwIhFxXGRIrJWt4CWxKqZTVmFM5jRoV+oojLDh7C+uHTC8YKtf/7nJ10M1Pn+LsoqFziRGiOv
LAIMvW/TWt+3rpngH1iGPvab6iEfo9+laiTfUGPccgi48qBMNFD5oQ2x6IysIiEaO3Fi0Yzd5wKP
Pc3s8nuZpXKvK4p5FJq5JZx+5Xq1ucmXdAE+Dn+db/XBMeuwDAUvloRPD6RrFdE9eiub2inLFzpL
liFMkp5TgDOiAli6WqhCHiZ0B6ayobEgXecpsY+9DNvHoWkHdGtG5VgrVeqHEQPV3VDI7skeJdz/
QuT2jk5FtBs0PXl/+ztfOekAIpYSkX+wpVflSzJ5SOpJDVlDwP/PUu9SXwEae1c0YfsBnK/x2CTl
59trXnvlZAMwuJYxC9fd6pXPaaYXeKHgadsW+0xk9pOjRPVGP+1iIwHiphJFqGAJKFTA56sklakN
OVKlvhRJ8qxp+wStqGSBJOu9JjcCw5XFkJ9B2w88JJ/4rQP/T8CME9qCCpMdPmsR+8DCsZcNS6io
o1RPEnjSxh16bT0i0CL3D6GLrtr5wzmV3upq77h+iVE7ONLeOzIXtZ9Ut6j9Oh42EY8Xuxdg1cLM
YwODxQfvdL7gzIDC0UedBXUFOo+SRc4vgCajOLSYyWJFPDRltLfmCvVmXSAPFsHC0H0NnoF3oB9N
f6nUG+OgYEwLBJhYFlixjIoAV9fo7wik08OLTNSH2kDUelfFVfo4xHHVH3FHbb2dIpxqS2XjYu/z
TBRCiIKAudbM9XTAQIS/KKrc9V1LgfymA9lHrgem4aGYKv2oIWsZGNamtt5FrseyJD90KBg5ESBX
ES4zpO0qEgyHNhktCMjRxtKsKwzgFPrgbRR8F2dtWQxJPYv8A7zwOrzlk4qAuMVi5uJcducmDh4W
bTGKLWXtawshB0KDEUsx7vHV5V0pFO+1knt+X4BzNTt7+FCWVv7ldui4tu+Z5Czm0MRRXuP5Nhzs
0lCzaQJIrDvdB23Ah62UWenPCKrddzXaV7fXu/KtIEvC8KN7TKxa18tNJHvYZzmcriKl3yiLtnzs
kD7WdqVeNq+3F7uyH4kfvLu3PemtdTwGGEBxgk0XepJa+6QZ09/ZGJKdWaXy3iuy/DFjy26kl1de
6KKEji8osB4KuVUsnhBIo7ixPL90ewhzI4bxKWBXX8Gp83Xu9S1o8WVDnnkniAXmv4w7Flbo+Rcc
rRRDDgAc/oyCFKSYPMf2guK8ljkJXooEvshwbOkaBgJj49Qwc2fvaA9Nf4cU4pYo+tXHJ5lbfg6B
e42CQcAoLKUehQtsQx7zvoQ0tzR288j5Ri4fB7e/8EX+yMMvORyNH4oPGk3nD+/g+JHNEVFUKUJL
P5FnO8+pN/SPCXIar7M5q3d1a7i4lGjS2Fj72u6CYGliLrukO+vc1UQwpesdMPhJiEWyhf7yYx3D
wivypv0o82T4gJHwuEXofhvBnaU9PDKMUXYYIGom7ato1zJBwBktC/2iEdb0gCRNKr9DHUJgW5bK
2JY+3NkJnQDXy967LbBzf+i17pcytzjvtqbijJAKoWgeXQfhLV8fQ/dDGOpD48dUP8Uxjhhv77xO
dLWPCYuX73m3cPzqcIz01zlXo09J3xW014GQ9L7Z28jtmqgCHSq7RAkYQIdXPKTK2GS7ZIZYGHS6
28bvET3r74pYLYdd0+b5Zzu0UP+eDDfMNgZjV88EKfai4kdNwW10vi0mNYzbMhlRrWomG80M1Br/
2mGZn2qgvPtWn/Mf6Nug6SW96l6bk3aXVN7wMVMYzewyMVVbZiFXjgWYAfjapBcoilxgfaQ7JbId
dT8OC/l1rgd7uRKT/iFB2HiRWBZio7dz0ZWgu/V/IGZSUZjN56+gLqq6HLxE97uxNX0526MPYFw7
TjlQy12vdHSZk6qGo0kS0tDfi+HV3j6cVx6akoMsmOwc62dv+fN/crgUaemmF7Xu57yVu8oQE0u2
meodkKSWzzKfoNXcXvLyegEajxkLx47pJNCI8yVL/FcYLleGXybl/DiYdb7D/yKDMyq3Or+XTwcw
nlYzi+D1duGGoEe6pLJh0JklA3WVWkyBI5PXxE3ig64l/1UAi4AK/Z5Yh+mnSY66CvO2MqhGzN8+
sFHUFcY+OlZuVn6ZNBre//0lLrnp/4Jj8SY8f4lTrzeirGzdx0THS3djGctXKQvbCRhTQWK8vdrl
RqVIRNgECQ2uCybaq9WcKaauiAySxpQOeplkr7b0sHBIE009znHktfsuVeAIa2lVvurZoGxdWpep
1sJPRDGdAQL2n+v6yWtMRwpzAO5bNerDnM3GRzaN3HjQaxtmMQMEdgyBw9JXx2GwcDOtMkhHyVii
S2VPobFPDfjLBV2nz7NH0L39Zi9gSsueWQQVjGVOCQdmtaLa1OhlxTnsocpzy0AbdXnoZIslFeLv
L8AXoIxmdpr7dd7XX0MGHZQdRfhdZLX+cvu3XDuYMKQRSWFWRzm32r7t1PX1OEA67ewIK8Yyj+7i
zlaPi+XCxnu+spSGZhMNAUigvPBVKTdOhqE4UFL8MNGyd2bifqQSDx9bMX66/Uxv/iPnVzF1ztL7
pG6EZroW/8DNDXOlpDF9Z2yKD7Taqk8h+U9FRjDFyBcBhX4BnGBOh7QW7bgb48bBnryFtrSL7BaL
psgp5EHIurR3lg23z9dqWPr//TwvxqpkiTTEdYaL5yfM1RW1zXrQ7AxWa/zIgSgEaE/kA8oRernf
eCnL3bp+Kew5phh0wxfo5flqiYUmStdKw89xJDHQgag0OWPwpM3RBzedTDgTiWi+j5nHDAANn+FP
7jKQnE3+O181h1JsHYPlg69/ERsBKT8g77SMVr+I+VWj5k2i4pgXZQcEFIzfEpONAGsk5VcH97KF
YJFjCwEaIsbrolCDae7ajRezXD2rXwGgn9BNug7kYS3bEhXzokEp8OUYeoiII2XkPfJESb0TnhJH
pB199p2pbL4xwbu2S5dMCNQeAFGoq6tMIEbZUwmdXPXDIhtOqtklD1miNp+tTkwnuqB4aeVj6Uf1
TAqYKUL/0atqeZeNcX8smjb7CNKn/DGUanaySiv5c3u/XIm96OKzO2l3UBauAYyuiQBqXqaqb1eY
SBnIkKNB0tjRhr7rJZZiUf0EpUKtCwGTk3e+LSc3LOtJ4CxW1bqNit8AUqLpYHXsxFjV8OfN8VNF
5aYv+hLqu2SG0ocErNhITa9cAgykcAFbtEiXfvD5zxhss3ecuFFJxvLok57G9VdTj+MviDXYDyN4
1Y3Nf23Xcd8g/MS1wzW7ul21xU+5crEesSBLvytcRxzkkOUn3Ruq+85owG0x57y//U2vbjkYbBw6
sJooBy2/6p/Mb+BpqpmKybe58n4uc7BTNfwPZ+fV4zaSruFfRIA53JKU1Opkt7N9Q8ysx8w589ef
p/rmtChCRBuL2V3AGJeqWOELb8jmL0Cxi1NhL1mMVEEQ/DHNufmR0xfQAfUL8xbyc/lZDydzdrtQ
zkEJ2N3LmJcYLN3+iVvfAQQbHBF692AUxLZ88wvLhXYTbwcmR5IcHvu5cj7CkENzD4GJ+sXSl2Zn
n28NyOaj8wVCnLtxlZLEqdOPOJkq3qCWIX6y9Ry/pDD2NCQrzbj21GFAg+b2JLfOFghEQRUxyTte
m3dvJim1llzp9ax48qwvn7Ga+4Zn5vjz9iAbzy0h8P8Psrpe0iKyq4m+lzc3UKh8CG0LWnpOWOQo
Y3bT3ywjAFms3ui0Um28/G7B0vDqF5hToTyr5QeSwH48sP9nNAlr2mtttKe7f11iEHUcaGuwB+Bq
rclE0qIrUlHFRMOxmp+rHk/FKW2NY48Xzxlzo9+UPKr7Anz33fsXFr4G9CUKHGAixMK/+XpOlyyp
1SLUAiIYAqiGE2qXNsMzBLp2Z6NszpFzwLMkzCTXOpsJIAnJ5Ob3Wiecmp9KrgTj45RgKE1judDQ
wUJG6hhqGFJ5qjKF73WTJlAlXoC9AMQMmPe6CpmUcTZGNsmqitrVMZzRf2nkpfhYI+twuL2q101R
xoKRgoUbsl74oK9uxIpeWYlFk+otpjlND+aQjNMHFNvG0EMFhkXGoxwwcyGnjfSUTjra501bkMRm
syqB8NekfwN9VrqT1UX9t0hu9D29xa2rAkFgOrb008ncV1cFIKYY8+QAj6cQOlmlxHiFLFH7iGHR
b+huy06AsPVECGoX8iKyiI9WR6rrgZwYEyUsRK/hOebatwEXt7ugz7KTPdaWDwW829nbW6kJNULa
HnwI8kxnNcfCMmJtULiaiqXpi+92OkX3euPU0wFgagXuM0E5fR4WqXf7uJC0+7FNx8KVImCKLply
VP7FviARBWRJRk/2u2Z/ATxQSnaf7EXSVEonOTSU7gi8uU5/AGi2nGNTW2126CptGU9RGEOAI6pP
WJ4h038kSq4O5Obgo115wuMH2LsS7m3ejQude4BXBH8W6D5r3mqnSjnZcitTxqtxi4gDFWNsez7e
PiLiYllFqvztSIyiaoC7+9rZlrZqP2DjjpEnycR5KhfjW973L3JSS6f3jsTFyg4Q3X8soNavsOME
TdOFlYluwJif4tBGgohC+T9JPRSfbw91vcsZip4Un1GMuH4LIwAMWqu1ppdbPPh2LMlHNhNWDBL0
g1lSxuNkzNPOSm4OCjJQ9PkA0K1VFOpFtyBJ4jLHs9RRwDApxFMDsI8OCtaPca5PZ6eW92RJr+8P
AhfqGCDJeCW54i4fjgx7Gk2tLbztYvinvMGIQU2ycUJpLD9ZJY54t5d2I7aGiEqnXwAEFdHZuRwQ
TZyxT6nveM08L1+jvKLJDtgr+wzfuD2AIA6eFJT9Dkmjak/BZM1f2nLeey6vuCsCO0g9XFjyiCLg
Os+J8I4c0aIzibAqxUpR8BF6OGEyDYgSwOyuXUXttPuwt6ZfXRmpH7JFaAYZATwiV03M+o9cmvYv
o0iq7snIx/o7ygkIakbGNJduO0jT77q2a+foZLp9H+tGo91DMZG+3l5NsViXp49pUDFlOQHNXnWi
lWjWOw1FH89S6lE+mbkS2/j/qSU1+Qi/PZDe03TsucLSQ9prcemV1Cj08+1fcX3TUC6g90hpA2Fk
RFsuP2mjmq0caHAE1aSBOGkk8UuL3MdO3HF904h8GE67AM9RnliNsmAxWUmLrXvyNCrlp3qoMsnX
hXlztZBG7zw6m6NRBSPrEqowxmqb4l7ap6Hp6J6DV2lzT+doTJ4WFR02zzJb9AhvL+HWcBShEDtA
rlXIWV0uIUpjgtSFc8jSxfYv006KQx9E8Y9S3fWQ2PhaKHcLF2ao2tyjq5JXh5OcMLSwSKKb6H8K
AmHfqjDeiRM2rhUhD07Qzcagz766VgAf26AqGWSRK0nDfaFMjxT1Igg+U7OY5xw1iV+3l3DrZrkY
UwSub2NgFSCIPRQWjhxwqEA1RAfEiaZjB9n+E5XN8PMyK3aC4+Q4nZIpkh+Gdhq/3/4VGx/y4kes
9o0RNIs+zJzIGVHKQ4rLLNbqVYNsX7gnxb41FIL39E+BM5CZroYCO9jm1BRtD/5Ko6I8swT30lJz
QUnTslcbEH/Z6qYB/wz8johH5Iirxa1oGlZOVoGbkIZMO1VRpn3UjXbRTo6S16nvxCoKsmaXLuOd
ao4QaoHVBvm7WzZU5hRgyOTF4Cn01baSg1Bv6Euzd9PW/A3RM/+HpH0a3ERTx72MeGsPc0BIv8Hs
UhdZDTbQti+gUjBYhvDgsGjFszIS9Uap3HqqPfc7fNmt74nDHmORlvIsrZZYD+M4GZTEAppiSYqP
qoE9ukosxwEQwKH85/ZGfS1irb+oRZeRAhf5KuiRy+OCWBrg/J4jSrrOf+vj2Hde3cU9GK0sUz/H
SzzrLvcVVjuwaYrT0GiUXgoAmFk3RC9SMA7+7d+0tQI4PhJHQlyA5yW+yJsTvKDCFkbo/ELi0fuv
edgMXkUzHVq2oZxuD7V1CyJHxFKzm3VnTZeyEeePM2qgXpyMza+Eqvp9hYJatHOvi0VcLTJlf9Fe
JYsEV7ta5MCa8a0sQMZEhoHnNpbJ8m8UfRGz7CRNcxspl38l+H3vvJUbpxUAHrAFUjRRU1s9J3qp
zTlhgO2NlW4XiEZE9TEirtSPuOEtoTvPJi4yqlyFX7pmyjDxHjtL2fkRW0EW14UDYw8utiBiX37O
epnKHtktx6uCxEKce5CUxW8sYMNu1S/Sp0jK89ibTCvEthlkSojMvbGMvhF38Rd5XJb/5iwrf4Kx
ZQF7U8ELWu8tK3Rx5NVaz5ZbCGbWnFRnqY5GYCtahR1v0gDxfP/RNAhYhQSPsMJcd0WkONbaoRbK
P5Pm+LT/8XrI5OW3mdTKTvH5+gzgHcJIQDZocRJPXS5aO2pTOQRd5NMZ6B6tGBUapFsznpKo2Nmc
1xccQ9ncbJDlLQiKq82pdFZazWEDcnDo61NqCrFmWytO6Yx7MUiNPRDM9ZmjiiqCbaqlwELXAByJ
nAp/pETyCge1xhCzetfukz2Q0/UCCq9NYWBLmoiMh/gVby6ReomLrO0giUioulIqTnnxKVE9a1Xn
vHtbMBRVAHj4IoVaA9ScabCxQZtojJYgWpqq7wGxCIUSWyuPt++rzVmJgVg+sBpreH4waBiIOzM0
p8AMjlle1h5iefJBrZA2uz3U9bZA0e4174X1RB9Eu1zApIdWmUSp5KlqhqJe4hjzIZaCGcSS9SGX
9T+3h7tyPiTtlAEKEyxSX4datLomZIRUUS8D5rekXCcubRWUkrsAP1Y8BBCoRONd7kRbMIL+C3mt
cXq36wz5p40QNO4mljZ3rtM2Rg35KenHZ1oKo3pCBw03HHcpayxndn7ydZeQLgCJF4150StcF+gD
AsmehojkTUFpfjabafqclvHk1j2GhPy0wQ8dq7wzE+1eRYz1KYwRTL79G66veEERQIOI94s0do0o
i2Zj1KkuoXo6mhhTlgKhHtXqMWnykjJYpZ4trt0DMr/JY9ZCpro9/EbbhvEpLTF/4iOQyZe7xIow
swcGikh/agsIGOwcL0EW/7eqSVg+oBndunmYlD+jWWk+RfoSHynrDr/xFGhAuWv9yUCT9lhmwxAc
Egcjvds/8Prl5fcBtkFBjrzxqpP5WpJLZEuih+fYBz0NUvICJcIcKOpPiE3MvtLmzc6gIkS7fO7p
nSlIEvNZOELrjl0Wtw1m4Ui0k2UZ34OqLHmfmsFXK6vzZ9lczn0cz14iDdEO4H7rfhDaFagr0qgi
ZL38HDVkYPCaGXKxioKyQaJavpMH9r1mFHvFk42hRGOaQBXdLbH7LoeSIjUuZp2VheRMrGaNKVCt
qRwnfyybfG+fbRw1BiNCg4WJp42z2mc4NMf8w6MRqtZs/4yrsvNpU/a+3M9ycsjULPyDao4THEcd
bSoY4YbjRlOxJ9m0NWshRAibgdlz21/O2lGWFGczeKbY0MWh5yiTghtkFFgPrW3kp9ubd2swNi+t
JERsyNJXg5WtpQR9n4e+k/UWVn4yPjnugL8qaDyErfdQD1vDiauMsyzwqeuWylCqcl02sDVqZwQK
I2Xlj1wGkotIRff9/TPjziC4p+xGjLNKcijh9qED8MWTdHLWTLfyu6SNseCYUH3/i6Fo/wmtK4Ew
Vi+/WNCOFQpXWuCFU+JgNbFoodcmQ/6flJh7b+bWCtJ/waseoSMWUfz5m6ADUnuXYwobeLoeDr1f
QChvTsgqY4uY23n3/kSJSi1IZgTaAKGxTy6HS7WaDzZKgadinPYUmWPqlRmeB0TGWrizjFvvswoQ
VeD1KFHBGrocLFYR5enbOPASnUrGA+9h9y0wTOmzVinFnyVI6xbFnlp/JlW1qJSjMYuBm2JXKNos
0/969NIDbsBwwsCBYAKTGFNLP/QYX/y+/cE3f6ngJtsIbXHr66tjg53aHKFAIo5NXqFjkNlwsaWg
6g5JbemfiOB6xQ2XqPpQ1XI0+zMqjAepVwY3Dtr+2YhRtowxfeaGxrbwgPfjcmdRxtgDFGy83Rxr
/gNsDtmfNWEpbFE5K2aDYC60pEPrpNYj/AcHsYxRO1D+1H20BPF3rofWcLMW0sjthdqI8ODfIrzG
gWel1jSAMM5HR08A9BVt3h+bXhpAvvMsBtP0DG3kvXpcBHigUXmW4PrBLVznGY0xU7d1uDqxKL5X
0YryMAUnRGqz8aRM7xcFEcOJgfAFYNz1I5wvstqOMs6DSdfFx4b62QHOQ3R2JgxTai2tCqxXjP7L
MmTV99ByinPUDua5GRZrJz8Qx3AVDgCqRBSY8jiIvytcNdoBPfrTkqcN6nIv/G5RqNXbu9tfc2M3
keRzbxM6c1DXGgXEPpITBmrk99gm3qVLFH6UktFBijKvvByg4LHjR7tzh2JYrPTvNYrh6yLDScQj
3ipa5KvrodCk3tZmQDcYDirHHPF/LKUVFOWaSPeN2pBdG8mRnbBg476Fu0W/+xWmxrQv76ROmYSq
D6lrrQTWAXRo6uNPZx2Ccf/+24hAECOg8glGkdOyLhU1XOIOJzHylaVZYg/sh/lNr8fpvtHl6KA6
6fSoT/HiIlNMWWBMoTV0Ybyn97AxYzJ+k9TZJrCkBHo547h1ahT7zNCPl1E5dSUBJYWT7N+eQG3v
xhcZ3mrf6kJVAwgLvX55rWYdYwFl0dGP4MRl5bmij/ylMaXuVMRpdjfkbf0jSztHPKwF1uQQeM96
U8EUyYzgn76GEj110E12Ep6NSwsui8A5iJ9EMe1yARpADrqWAKCQnPiP1oIu0cLIPpj5kJxKp512
7sit9Sa/ITOlJAsrZBVQL7UOArJSMYCYClq/I1ZI3M81JJiI1uhfzI2SJ8gr6r40Z1aDUVNtEY/v
GaxsZTLXyXl0ssQ+lwX8Wq/RumVnwK30jeoICHODHhd302o7AauRcgNFD3/UIuU0dJp1smC1+oER
nDA5+QAG1hSmQtk5JABxK4w+P7TNoPgtsmz3iYZW5RBWiPeN+s/b19nWwpPHQFqip0lIunrEE4xL
ZzvVYr+US/uYLOb3Bk02v+2DcOcTizmutzl6xURrOF0BYBfH4E3QRlVRXiyDS4Sa9Acz6vJ/O4x1
KSiU3aNTKOaLYcH2dywp+/juKdLAoAIGzYevvj7LgWTqQRAUoS8VyOJN04JSfxvDuteGv4gUQdED
UqE5K8jRq9UEduT0XVWHfjkUy8nAnP3BjCAupW2xJx6w8dpRn9I4mq9tv3X1fg5Q48/FrOxQCZ60
KNSeynKJ3p8aodctJBMpvwCMXU0IdlCU1cYc+kU8hJjfNL1TH5IR+/k2lve6BBt3DseSz88K0iVY
h77a0IHSiYlcqFwbj04+8KLNxRS7ce0MjR9Ierez+7dGJGYQBrGCOb+mDKfFlKuFxjU/12Vwsqql
9qEz/olMLXwAN7RH+9gajqQPVQ3hNINb8OURaEJ5GWrLCP22riW/qxX9wD3UudES2V/T1o7/4uuJ
LALVA+hQkB4ux1sQ8wnaUg99cyTKTQMqMOaMYz3WQn+R1ILCxPRUJhAkZV9tlKLGw3DQhS1QXS1+
HJSNZ+Wx8RLwOL0/GmGPvFrZcmVB6b2clbV0UK4KLUO+WF3cMOilOznE/yHCuuf9dR7KSwwmXGTA
WqyGquPYsYpFz/x5rNsPmpqb9xi+j4/JIo07b8TGRUxbwCSphQ7A27R6IvLazsHWx6mvRhW6AWmH
BJNeN0XtpsMw7Syh+N2ru1gwLoQ9LvyDK6SlNvT2YtEY81NDrr+Baqkf2nBX30S8o1ejoF9FVRth
lSseHqAmGlJxk/otBM/TnNjYZdTIWY2LjSEfrHLXahSUWNMp/xw11nsN0giVIf8JCpvY+8ral63m
c1ZOMqb+bEbjCdTqSx/E+RcEQLtzOSXBzl65VvFEfYCqum4xHAnfGgA90YvINKVO/DRvCC7MLtCp
DZvB6E+Bkz911BPvpK6wDr0e1x/AEBafWwB4j2Gh67FX5rX2j26M8f9uv34bn5pqHr5OACUo6K1f
P6VQnUbLy8Rf4kEGkyhBL4nSPSrLxuPONqK7DYwekYl1yy6YCaJ6LEv41DPwUKD72O6pJCXoWyyp
eZpGy3wwRyIae7LqvULwxtmhjsZlQGpENXgdWsAImYFIpJmfZXPyX2FJ4WM41uZ9bBc7BbWtedIy
B3VFIQFJktU1p/bWUPChQWAUjXlPXpKeiQXkAzV77TCi1/8YGF1yIgjQ725/x423g/eXvo1CuQUA
mliDN+FT30ZyZSTMkT5m/KczjPYwztqAx7BRt3d9Pu4hwLamSsWZ8g4zgEwv/vzNgF20mPCOQDin
vTwc6fsObpvE0OOiDEfFpLZfgmGpXBWt65e/mCocNYWoFDjTGvNOshOjxMMi64hEuMhYj19be/41
y9N0sgvHOt8ebmv3UDagC0xuLbgEq4nOQH70ZEIeYDCKH1NjhB7lZqyxok79c3uorY8o3LoJNUSE
s1YRrQrkAotFznx1LEw4ZoXyT9Fl+cdBoYOqmZmzg9K6PvxU2SjPQKyioM8Ddjm1uFmadkglrFfj
JfVw1imf22HZU/e8XsDLUVZhBk52aVFmqBE0aqZ8HYqC2ppSdB+nkZbBexeQKwaUGy8KH4p0+XJC
itTMbZQtAjYaWZ9Rav0lLaV554Baf8iKYQ+ve/2CiW49jReyN0DC69KhPhpKncph4dvCKKMkSW3d
FJLaszwtDcov+Ba7xihytwk7Wp6zNG524oLrLcNPcKgN0McHWPmKw3tzDKsAyx8ZQSAfhJvd+mqh
V1+Mqe3vA82RThkKNe8WaMQiR4hmiN4LlI91lDoUOn0WmxFlummHtIqV02JHDg0ofU8KYWvnMBjm
rDS+gWCIyb+ZXKtXDfWduvARn+noM9OveIJ51/RuFhjODtZj6zCgdiCSGfy0SJwuBwMJ1tmhMyKI
qEN4pR9UuNg+x3thgHgCLqMeMSMRx3F70bZbnYYUKUW0e1D7iutWpzZlDm5mDibt6UX1E21yjvOs
ZodK7eaTHQV0+wM1+O/2Mbm+u3kF6OMBYKBQeaW7JFtpZJe2mvtDOTiuNpJJFUBBzpjSJ16gT/OZ
TT/78pwPO0XYre0qFLEJrkg6gPBcLjK+8YsVVNwFXWrPz0Yy/8kMdchdZEZND+OT8XB7piJlWq82
OghCYofHH3Dd5XhJBkY5lBlPtpbfo7LovVsWY/E4RZ3lIcRcuX3URTtU0a3lFRiUV7M7aMurQUvE
Seqsiwvf0ekKtQHhFJIICK7kRvrU90p6SmMn/qZIffj++q+FaIDQGUYVSpRjL+dbxFVHiwhhWKnq
I0+TivZ5jvAG6lCK8rPCKD3TTOadNHmDE8RjTKedbghbinro5ahSYVfm4CCSSXEWxaTCkTLdizNT
+8UVEXaHEABJcZZQDu3cxgqwEsKRtwGPPAix1XZU98BNYhutPjtwEIzSBEMZwN96GQgC+0RGy28x
GsWtU2u5R1Yf7Sq1C/7c3mGbk3d0en8INcC8WUO4jSpsDR1fEz9LzdGvkjyt3AjhgsolkuVBNeLh
sRyj5TuIc6IwEsbhZTbC/lTriePt/JiN20X0dnj5HLoPeI5efok57XLKaGhZ51aEgGK35D8H8Ssm
JYjvbAztibrt/GygQOKXjpoeG1PfY5VsXKQiwwGeTJFLxE2Xv0HpAiTLJX4DaIERQ4QBN+a2vHv/
TPFPYqBXD1ek6y5H4bbMpSAlzQ8J/uSnOjLGJ92eHXQLmpR1Jk6OStcgEG0eJTOOvgVZ0oxIr+jk
mbd/y0YYQKtZ+Hmw8HAhVos+JdKMUXSY+ovSVvf9qNp3qZKP90UJREzSAu2+7IbMQ+mh/zrBVd65
bq43O8hEGsI0RAgBKOdcrsQc60pdDchZLXMOFhpLQG/SpMgdeqnxb8/0+jp9JZXQecEhCuU58edv
H+Ssr6YYh1sPJJ8Dk1epvg1VOvtBPeVnCdeW7/pkytn7dzX1HBQwIEKTsvN/L4ftykaZMG1w8Evp
1LsWbo+fQkh/grw1+nircrUtpvoZfsXdPNrlgzK1+c5vuPrGLKwp2mq8nIBBXsW93sxcyto26zRl
9GYlBlaWxoBC0QMoM/hSg2S5ir0Yn6JyjjsK9c1UHCi/Zud3rj6/gTY1rUvSEBLa1YceJeAVKtge
JAiM8D6du/Jk6XVyiBLJehn7zHGdeddM9erFfh2UviziB0JmcJX+tErbhUNVIWQolRVaJ1F/F1R6
f2jn/LsUBsPp9hyvyyRiPKG0A60QVMU6hIehPWhIO48Ia+bOtzIzq/vGidr7allmX0MN6q5zzPGe
gMH62PRJ8IIPqnHXd07/WE6y9qsOu9nY+fhXD7qoJwKso0Uv4pY1KJLrJEVtsRGm5ZJ9LMpKdaOw
6Dy9ySbXcNLRSy1EydQBG9bby3F1tsXIyD+81mcI1lc738D10+lBCHhd5oSHuqkbH/p84s1Ws4dh
3JykKNAKTx4x5uUhy+kQ65jrDZ5lNtIz8ouyC5lXuWvypDqOjiMdG7VuXJlu705MvDkyQ4p8nih/
LTzjmEshORWTtI0B2l4z1cpTAWrs31ldylOp2M0LJpZNgM+6rO1E/VsLLL4tGAX6ubwll7NW26pr
zJKxiV+GxitjTftfPyd0r0vdSfc6fVf3J0kpDwROYZB2ACeuTjDSClPRTjAp7LzKT8sQAcSMMdb9
PI7teCq1vH6x5h6TzNu7aHNYYhMyD9r0V3KaaMhrTjOlAxTafDkF2mjeqcWEmWuyxAfn1aglj5ud
rbvxVRF2RAcYNAIwrPWNCf6aRNJExLBNmwS75ab3cZHX3BpaFqyCIfitWWN47pZkON6e7sY3hUaC
nu2rUgu88MtvSotcGWAQoGNbyMUZxn/6wdbG7D+lUtSdrbtxO1LL5T2EvSI6RKtDk8611hHtDh4h
INo0A7ZL2GxU7WPWa/pTUYbN19tz2/qUyOVS+CW+FcDWy7mpaogeTlsPuGFG+iFM5uycaQ56GnLR
HOImQDFwiov3Mr3Ytq9oB0pg3BDrO5n72FaA8Q8gsaLpGCAzdz9WbfgA4zv6i29HJxaWDhqzNG9W
FRyZ5TQ5iIPXIIN6ipNGfrLHJvdiuw9+3l7K17W6yBLEtKCTmVRqaZWuq9Jda2DuYIWDJyVK/6GX
0gTULG+K4UFqdSIXYcW4Oc660ptuLTnBTycc0k+Z7gSjm4RJDwOtTqGhBJo6+4hsZh81SZUMrxjl
yLrvstZyfCkL9B8OIflTUmThrxrNfxwAO7oM7kwZ+N1gMuqxBKGcOPiePFSr60xJ20qOBoertE/0
x17r2lPrDOmhVZz2AVj4Xtf+1aJitYZCUllsCnHS11hLU5nDRasJORvQFDbWIHjH/0fRLDPcJAvG
8H7pxvSnxUoud0OR5/lLUs/Z6FM8RVSzt4L4oz0EueMaaoG0ByXYbv4+ZdOEjoWBlLG79MvwORuU
cSdq3ji54EgEh5Lzy028WinasJkZBdLkkbDBOceJLvzd9EaNM2XsRKGLlkds7SQKV5kRX4d9TY2e
XJGYXfymN0Gkgt9YM7YKlmnVXL2EjvNvp5bqzrbeGgQrVyryQkGAWsvlIHm7xErXqoQMUda7UaGb
kGGK9HD78GzcQ1Q9wbeBZADUtAaaLVVlx3InEYsqw3LHJx3O+tIJ9YBwvltyNMzTyHF2npSNi12j
gUM5ULj1kg5cTi3R587JF+KwtGmKP8O8RMsxkCyNfgMKcDtB39YMAdGhbcM+IfpdVXHkYWm1JCTi
r6oY27R81quXDuG57w3Sj+heJM3RbkLz5fa6brya1JPBtNNQRjF0jfZK2lEZS+gk3lTKXeeFhRm/
JDPyjwPmvEicZUb6KOtp/JR1o7TzTbeWFxQf8EUIvVT4VtsTtF6sFA6Xh+gKHvpmlsMTPY92EYRA
adx5VLb2KRtUsOzB8V/RMwrZmcAsRZNnFYX5k2+uqq6cmHsVx61JCedZmDHAe2FnX+6ZxXHqxqAf
7+GGN2O2XLUPw1Rp94htIOl4++NtjSVk3y16vNQ21036iddZnntgzj01Lt+IJsKdVpGbxyRt2r84
C0JdnoeLWMdaS3cUSEaCa8SAoFFQDw/YHt5Mp/d+lpVk5yRsfCnSMS5turcCe7k6dv24jOiQchI0
GQHyttKDh7Roqp39sHEhU0DEEQQ+nYDdiV/x5nLU9KLT8nlk99URnYyxUiy6h0aXu8YQlfX9nJnm
TvB/XbvDqQ88MBEqCobUwlePAKWTmifJHtBZq2LpwOmW/4MypT+h4zT/wcsPfIWStBUoC2fKZT+N
w/wk11KrwoYrEZt69/4R2S9EE3GzElheLkGUhwCtioSrmzKKm0yzBTagL08jeig7U9/YqiC3ePlI
uiiMr0nJyTipCXWOAUvf0jwZbWd+7etEgyqXZjtDbVxpBlU6nc4mhx3IxeWsTMpufdNjSQSEXz86
ff67U4zxWbLU6YOxpPKdXeNbgMau9vHdy0mHWgiGYCko5DwuB447ljHQmKNhzNFzmFUa4UQ8Vpkr
59q8I7KxtaDkM0JRnkcDZcLLwXoLWnI/I7VQWG36NU0gP8uSZjwC003Ot+e1cVKErh1BK2UZ8Gmr
ofTaMCsZQwI4mtL4PLeKenxFj7bscF9rxj1c2sZLyHiWaFghDAsa9HJqqaO2TqUYaNwW/XAMqZC5
0lB/NZVIu7MyZzoX8q7vljh5q7iSa41vR7iEaeIaeGpKMgKm8dB7s6GnuRvSI2xdfXbM5xBNj8ot
tSH/nvHvmm5Y1eUX1U7LPd/GjU9KtQ3oCCcFUqclNvabG6l3AgXqHuscGmn+v0iX0k+z7MxPpt3F
e4H71hpT9KLHSW8V+afVGpuNYcehHpHXYWB+7rXJOECRGp4SXLl9ITYHoDvb0wvfWuS3g642Uqck
yhKaJECVWeAYtljzOVtCWMZRauFansQPkln8zkl+hdrbX7xgNELpt9K5RpjmKpVNZaONxOiI++h+
OSrVEbq9hFNs0R5vn5itLwnrg64EWTNPy+pLNnoYUktidadomO+Ugrwrg4Xid4mp7Az1SqBZ71yh
pkXPGo7AVcCB50/RdKgPetZgtoelqZKHRVKTh0aJ0l+lhXaB6yR1/anuVc9I+ru+ys3azfUmhsOQ
GScRvBNBL+ZvnBCWhJy7N/6JejRVb6+J+Ljr3wkVTzCOBJ/TXL199rSoJjButO/mQvptTdGkurgC
15/aCvo32iPK59sDbnwE2BJcWXwIlmYdRoAZL7o04TjBTMOq0s7ap5ya8tFqwuX7XwwFt0lAk2jJ
rA0MtJF6XzPIPYrVjfRJK1JwUOmcc2/Vg7aTSG48bzwuIPdZRQKkdcpNu6DOC2PuvdpGf1rSaDi2
nPMvfZFIKGIW1V0FmNJtJgz6bs9yIy5jZKIyocJD/XIVl6lzS8HbmHov00zpDvtT03MgEOzsk2sp
J0AR1BQE3MMRrF9xdb25BuuKTGPR2dBSrub3ZpN+tKx6PIx2KB30UAo+jYOTuJMM3ymsdKQerWLP
u2lz6wiPKqGuKSqolz/BmTW9ZSF4DWROrR7aui/ZpLjgBmf/9qJuDiVq/EhqQOBeW2G1oQxNKrHZ
pc5s3+EmkKLhmSpHbpV3gxPEwtKmh0UkBLTXSBpbDrNooSnoOZUVHOKBclEXqeEpjLre68ifkRYv
96g017zM11EBRiNuKBwmV7tmiUw5jwqt9wa01I9LbqUHZAeXZxs1ujuax9Z8rEq9PqZ2omGvWGYl
YNxgeAzkbDxqajKeBmlEmc8K++iQgePwC9AFe8KyG++hCMxFx4n/4WBdfvG6scMkzBROVRsOH/p4
TngmSuceXmDyGSFGxzfpNN7d/vYb7yFdPhIqIjjO0xotoqOTAJSKbdb003CGb9L8TJNlfpKXJTkN
fZ4arhr0wWPSICMgRb265yO+NWtOmUCta9Q51+/UlHSUdSKiHk2a7FPW2tNDE5LjhXrc+7WE18ai
StkOJmfrGhH7AKUCalLsxculjju1VUvK895glPZTiF+J24fjnlvI1rmi5061SNwk1CcvR5l0tUI4
nMtKr+v2oFRF8b86b/8LkrrbSSSvxbQEiotsg46HUGhZAxD6gD0DMa/3qjawXcQlpQ9V0f0wza54
VqWwoHepq74cSjNarwWYfblscYWv9ccizaOft/fU5rwFRlAUyui/rEKPchijIVXF82AE3VHrpH9R
nR2+0AApd3oRG5uHJ8hAaYNKKyDk1ZEp2lQlNg86L3VKOXTbopfOhZq0uouG+fIhbkrtBZOLPTDZ
xgQFip4aIB43iOGsJrgkTj+US917E+W5X0pQ2+5kdOaHKZ922e9bU0RTHsQq9WZEC1YxS4Ssf8A9
TObTy/qxqqLpK2ImFCbU0ewFydXyrbpoA3fs2g7jK5QPj2ls1Wfw58XJ0ct5cu0iSfTDoPfO2Ynp
QPmhVEqH0ainv9jywOugzQlsPZm7mM2bh7PKlKaKRwcz5IgibOZEsZ8lQfJoDs0eN2rrI+jcF1S5
Xpv04s/fDDVJc9lLdcXC1JDm4qkK/o36Kn4wrdLa2WYb14XIcUVEwKa+kt9q4ljKQ4aja8KKOa2Z
H5SgU7/cPjYb0SlQB6EwDJgd+J748zcTqucRZ8weI+lOVmfEfsfcecyAzf+sps5+TqS0+XN7wK0V
JPkSDDOCJpjFlwPqs9GMc6lxetCFu9P17osiSXjdxO2eFNvm1KgQwufB3pkiy2qkKKvqemQk9NUI
DiGveXEYoFeUydO5T4po51XbqnKJ6FDEwVQMcHa4HHCO9FC1ataSDksA4FGOvk8oWN5r+oBzQwO0
5oCzg/xD7g3tMe0D6Vni9b0b0rqX31/hIvYnWBX0ItKx1Wdt67EZ8HRE23Bs6g9ZkGt+jZN95Jp9
sudnvPVFbbDZxOZwMhDkv5w2oHmNlJZ1rvIwyj20B4z7tkQ40dWkdPp0e/ts3UzUCKjZA1oB774q
ck1Sk0kLzSuvRAjqZ5z26Y8aUMpLCWer80dzmQtXpQu387psHUZHQQFelA1gYK4+rW61/M2G3nn5
FOAj26XBUepL+Xh7chtxkTBlA/rC9OgOrM6GFveWGTeMkjjd6AdjIrvQ+SAiz7nhQTBNH4Muix/H
EnfqwBj26jDbw9OYIHunzbiO/qVwkgKkvbgLcpjRxWRUkN5m7aAtXXderG657wytOzmTI9Gn1YOd
83P9aQF1cmoI1AHZXQmZNONUJ50OnCBVluX/ODuPJrmRZAn/ojSDFlegVHezm8Mmh+oCo1oktJa/
/n3gu7BQsIJxdnZPu9tZmUgR4eHh/mXsU+cYoNYXH4rRBRnOAnsQXl/Yys4VeLt/yXb4N3AwURl8
3uv9mztWUeRSDj4mO0A0U6b801j129rkqN7/vr8jomssgIIhp5IECyYhSN/1UJNIRz1uwEewrK3N
44CKxT9qhN2qJ6c6+aLUlnYONFt8Hec4f0sZU3t0o1g+LRj451LtxRukb533uRLsSe1tLT6lB+RH
SccWfOz6l8EhyfXEDjqgkoBun0bBcKnG7rnAgaqRGEQ6phc18x7j63bLcZiBVheqHTfI2oC2xdza
NvD88l03ySqvmJ0JknpjNV/gHKqWj8xCfNb7sv8qZ7QyT4k+Y0Z1/6vcvhP8BuSmAMi4LW8KZHPW
lDbdcL0vi746N0rav0RhW37UKFx/oE7z1zIeC8jJ/4/2PHh3tOBfL/Vsy0JzImDeIQN2wuAoOcga
ZzOYLdbOkdrY2swIfgesL3bbmqHToZZs1yl/O+U59ivZh/BZHAuppnyvQWZzKMTR6LsntwOhv56V
iNvcqgygIMWVL4WzOCplrpo/WVq3a0e4ORbXFHwg9IgJXa7H0no7DfOS1BqkRK2fRnMo3UuRYGqv
uPn08a+3B525S0cpJGjqtauTIaUbKb3LYGWFB0IgjZdYn4PoIAc7O6jTkOy1IN++NajpAWcRZOLT
yWNwPTtegUjHjBhgEwLHC12OMLxLboL709o48MuGX/QEqGpCzrgexagTYbYj6cSEKPB4kA66F14p
q+Qyjbb7IbJq7RiXQbFX7t+cnQWngfiEmP0G7A81a8LImosmEM7gu1ERneFwKHs0y609whULZMel
Bt9x+R1/BLZKRzsOyDEAj17Dom0g8WbIfvgR0Nvh/lJuDrX8NTQ9l/hvNVRSpkE8UJXy9VIJfaIk
9THr+x9Glzs7GOgGRohWHVUSEm5OGgH79awE+hALiMhl4TSVXxtN8bPIZ+eQVkbyUMzCemO0xmvY
D+r3OIrmTzgj7TXjbX1AghTOBKoX3M+r2aKKbbYuSn2+pIvKD615PqHUHe+s6cbDQImPCoKN9hqF
qdURxxEtK+o0g8E5yZlnYAgeenPKjnrhdM9t5TaY9bXgsKh2nyvd3XMY2vqkMEcpDcNBB95exXt6
WevS7CnWdHMUn0aRVAd0ASitWmN7/PvdA3ET0vwSe/AEXX/SRo7CyfICE+o8Nv2mmuJDb2L3NxrV
X7cU8teJPqgD0YbOfbb6dGFL5blSIP2hut58V/qm/NeVcfYgoYbt7NSNBWR30PRmYOtCu9Lqesmm
1sjFXFJnIws5GJmsjmK0By8bGvfv329U1iyCc9RHudNWW2VQgh55FNBEZeYFiLS2R1970b91wNtC
v0wwkbn/yTaQr6XtB7USBNcgNq75DHVmpr2yvKt5jK2Zl6VzYf7TiWFQj0UzVj+s1ohayONdbtL2
F9vvqsxWaa9sAvvtmGAbcgytXO2+7fysjaMJWZUOPHfpi6dYcb2V4tEMheVwO6T5WJ3EYCXVqWsH
XNm4NMpflgmdxKcBUWofGzlYzwmWTJ0fpzJ/MWIcDt6MprQpDqaZ8r7Vx6TcCUc2DvWCmyAKT42D
eGR1qhDKGU0likFPIEMfLAAiH1144+hWyduowmWRZ0q99FPVAYDrxk6BZWtLapqBZRPIrw7F9np1
CtskI7eYcCnxnoWHLp6iUP2udJa6g/RujaQvTBfoVrQUuKtzFrtpKCqSNPYedvFFAewJ60b65jwO
O/fkxjO+JIss69K7CyHielI60ZZE6IlgUlbTU1mHE2Fs7UC9iPTwXGkTztsVKPr9nbb81VUeg/uO
wePKg0fOsIqJbEDVhga3HjWyaPAHbUy/WGaR7xBaNrYLo9gLJ5CLkQaN67lhT6TGvQGhRcUg95DN
rfYkm0T/5saxfRKtIU+IVlmHyA01r1Aa4/X+JH9zANezVF1uFtgYCw632jBR7xopTfW93/Y4YF+0
gIYcX5+CYKLRTpWBH1Q0xhztrhTGMZBFO3q4TjS/Yjp76bftlK9VLqtzgQfRqQ8C+TCg/PpvI5LI
OobJYDQnfZCa8KJUNuBDA9foMSoaqzxNoGH0EZrpkD7apsiPqR66xc78brNRQoiF477ADcApa7gh
we2rtYiMsDFzP0Zlf3YDayngLumoK1wqUxkmUdNEO1IGE0tdrjr08j9nkfUub9G/M9t395f8Zjcv
OwpVtd99/gRTq1cjNvskomQIlBRO5lOLGlTiKZWjPIXgTie7dWilJuDb09hYPuTVh/49LCUwohnA
9bU0aGnjQ5bycPjh5Lrk5m5zMhqIrnMw2RBCk2bn/bi5H34fHMgkjAVNYn1oM2CrEi1zAOvKds9l
1Q+XNOgyv3W0cSfM3xqKdrVFQMQh5l6TP0huY4jpFCsW6+ZDaxo1yUQ34T2t7rGul9t7vYpQAajr
kQAuJNDr49rlmtlEWU+7llMHBa1arfEtS9TgE02ZzQGvTFQV43h86abZ2Ik2NodG/XShuEBFWJfO
dXMoYsUY+ICzJdG91QzPKeP+7IxD+GZcpKuzqk69Ziz/2o+IT0mDPf8B9WXeqzsqEQ0mJw0M4pjG
Oa9NtRltcGs4Bmm9J+28tUs1mKH0Z6IgRO/59fomem3Gpju1uF42qQeQOB1GFwnOzDTTw9xb2k59
b3M8IF2L0QjC1xU1kEg+MmUAX1GEcsxiuO2VYWCE42C1SZFvr51/czwyQtaSHhHuo+v5EXHF4zBH
i8V7Mry2XeUe6IosHmorhGBST3tOILcVer6dbsPKgZlDPrNeUE0UFXB4RgTUoq5xUgSmNCcp6Gny
9c4232axlTkH3bU73h1XhG8LxWiHfxTZzax/LIfByxs9dzwn6RwsEHJaNfkvtff035t/nZEsPxax
+9+mvuTDq9Uh9xxVdCqom/DcH93RiV+CiKyZxDb9fP8Wvs0yGQviEAk66t4kmquTHA5Rns2loHIi
FPGZM1t+TozZuNjdpH5v65wOWDWrqXpxCbwawpl/qUrdOTvx2tZ+IKlmNwC/IJqzynWDiT6EGNl0
X0mD+ZDIaHo2Ws36pARR9Ll0lPTj/WlvjYc/C+zkxUMIFa3r/Yd0Y0ozWw383end2zFIWrTu577B
9SaIk0MblXs0hJswinXmwqJZUAdxBeq8HrEKk1K164obsynEB9og1XdSBjtR1Na0UDaF48kXXYrW
14Pg1zLPg122/uBO1mNTZe/jBgqamQgSgLHXLvdXcevB+XO45ef8gbuoKnxSxSlaH+X+7CAjzfUl
sq6Hpomt4/2hNmcG4LGwlXSql6towemy3s4oQPvCqac3YJLKu4Jw/HNJPFd4YuIK9v5+RNCARYGC
CxG6zPXklMC1AvL41necari4Ttt4YBSWl4emddSgFe4cgdvWOXYI4opEfnBGyHBXU6SfzTRHnTdV
9qMuj2bb6O80MB3rRJW7fi+Gso2xTqvG6Igp8xQdiXBC2zPrvP0X07rJ9tCdUFNfUoA3H7g+6JjP
Na2XXpGWlu5FSqr+E8sGIpSZaslDjNeb4fV6Fv8cDDyEvR7pSm3nu21tEXAy7jD0/Bcx9utVbPgw
VmGyiq49YxsNnHtq9UQ5u5SbdxKVrS0CZguUo6CyCBpxPZTt5KWdm5S08jGZjnWfmd8ByBJ/sEyB
CrC2l+FuTW1p7KGyzT1CBng9nlRmPVKDmfE0wM1cdLrfIhNyNoxgby9uDYXwCuQ5FPDocV4NpYap
AehIiddOgwh95qF6E08TjTBNHu3ksxvhFaACuSRNzZBK15X03hRWb0yy8zsMzn8FqNkXXmlMvW8p
onqEe5kdh1IpDoPZVeHOkduYJjk7hHidaglnb3VH1o2TREWZgxloWelZldleEmiSnq0Oyen+6d4c
amEJwgunGLX2eLHVqdarnGAjisL/9W2hn7Sy6ylHDfHOSMu3WYXKdDHjWkPlC1nMNbxYJpJ2bIUH
NsxFcYyXzn/DLPdMAbbmY3JvAKPymt2kGdy/Lp3ZzKc10S71ZFUPn6tWG3pyzTL9/veLxzNG3RbW
GeSo1Xea3EYxsYzrfDTuIl90Q/OY4o/wgri3+u/9oZY/dbN6S3cidwj9COs26RHLRCtOgVdUF5tI
TSvcsz733SlJBtNHf1oFmh7+GmVcpImBGIlHQCRIpa5PNhK+9Vx2DAq3JXjT8QwgfDtopymgz7SH
eLaTuG1NkpSNXIa9v+Q11+NpkiYXG5kpv7Pa6jgY3fCKG7hxYTvZOX1UdfEQob+7k0ht3JeLOjd3
Cg/cUpy8HnUejcYEiOO9qWr7mOaD8+AiPIPFM4p6EFH74/1PubVFqZxQhOL5BhZc7ZokjsICWenG
L7o5PyZ2p1wKMfyAyL1XUNhYTzq2KbjiYgQGuG54X6oMbWOLhncOVrMMSu1TYqSIvxeKQquArdQC
y89WM77en+HG3blo3y79Q4xOqe16RblMg6peYryx1seDEwvTU8e0eC4yY17MA3QvLkxJASerdvK3
W4kX1E5JS5dnCIjnxtGgxhzHrTsMTq26LV4TWqArEId+eNv2INC4oOi+HSvZKe7a4qDNdfuucQfE
7tGP/lFOSn0MRVz8B6yFK4mfhSbA8pys1qPUR70zCxJm6C/DUZiV9hDqeuDlbjs9WKGpnO+v/y0r
a1kFl38IomhSWEeJeu1IMGewAVUA0/uNKAiQEi2LnIvou/lVnfLGOHWxGz6CzxbqYRBJH/tGOdX/
652e2OH+D9rY8vweTjXqtUuIsPz3fwbIVeSEmsLvkWNH+FjmJs6v2hegiv8QHy+aAZTIF3NZOAfX
I+mwucFaYgADRCvkea7ILr3J1lsonWYmX2JXT/do7xsXCFVJQAMa44mP18VrW83Mkia5xqdRtjr1
Hd5D06K9nPFQvc4pwmj3V3NzPN7QpRDDs71uekR40wonR2t8eyysr207ln4rUo2CR0hNYcz+Womf
3bSIHAJHIw5yw8J1Wll1aWs2SLwYgWcMjeLrYD1nrRX/ZSgucxcflqVzYf3MidlOpVmpDZ1JOiXQ
uIqex8n9abhD+Pr3i0h4jGA8jxw497LIf2xJLZjTocYeHZEBS17MBuFG3Kg/C6vBVaolF7g/3NYJ
4CJcetIhZsLjuB4uQrdxasgr/DE0O4/uGtc3iqj1rGEXntsItPhUC8OBAAg5oNUR6GrXpJ9ZAig7
RoPdc6ReUHevd27arU24kC1hdMGe4oW5nlA5R3jiqVT8tFzT31YC+xINQplnl4XiUdXNd+LxzTuN
+BEuOBz/pTf1ekA3Mps4dThlNLPk3CGAglHRukdRq9FhTobuNLWOONDyli8aK5bXaVlzDmvb2Pkl
WzNfWrKQbKOoDG/v+oe0Tk23hMb7rTp54lcz3uRaadfeSFXqUFWoY9/fOlvfE/sLjh4LjevZ6ntG
FHrbKOJ7VmmonpLQNv3ada1/7o+ytUEXOhqmgGhSEPRdzyoit1CdNmn9Gv/zI3DYz9IJq9cSlsfO
+m1FB0sxFCvRxfJwzSsFVqwHXSfestCf9iPM7b8EQ128Ae7IAJ+i+clNEJMhdgjf35/j5kpy6Lk6
F9bWuhZrjQniwi04jewz9VNeRCVcDvpg7o+yfI9VqE4qvLT4kH8gtbGKJ9selpNVAtHQTSAu1P6j
L5Gel8hDDuNRHxoUARB8uihZr/jq2EU7wdfmh1y4dv8//Fonvi6HyMpcJpnppUXlezT/Qbyh9mlz
iy73Z7r5JS1KLYTqCFX9FvD54w5VNSk0VbAza3KHQ6GGypk9ilalExPcBLPuU22rT60z7/XhbJ5B
5kgcvdgJr9NWEUfdzPzxBhdhDEFtUg6GVExfEuH5U0Ub/n+Y6TIafMLl/l5lJrFZLX1ZjFdkMn1x
ZRacp35p/XSydEyOQWOI13ju2tdZdYqdp+M3hWG9oQjkIGwC2EODWr74H8tstS2kBScEXqTUMj0M
ld6r6NXNyUeYD4r2QAZqI7imCfnPEHfS4p1Ok2PaywApCTyBLL+NK8Wl0QEypBckblN44zgqg9dU
tiaOk9Eon5y4H2p82Xvd2Fm7rQ1pgUEuvEVExNdNPGLS9CbGYNRHvb87EpGr0huVGWGzEl38v+5W
IVj5c7TVbTkVsZrH2rInkd86jWmiUGaOsugxmm1jD4/a2oak/yhPYLGItdTqERzgvTWDC9qgtdXs
k4VlFwV9VN9Jp+LkNqXcuaS3rha+KJ0xPO48hqudEM5ZnE2Coi0EafGkoxGpeIY1TQrdnFNf+hUq
eMOhUzv5MU5N58c4GfS03j8KW5coLXYL+gxlni77692YRFIKK6kBxlKpPM1lbb63rGyvf/WWiMB3
JI1bCLw0Y9Hzfj2MxteLg8ah6aGQc3KO8D/9GdYDKviCnY/srxV8yHJ8ktBeTrNDpKbylx04VUSx
CKNLEMKQMsowjtmzyPWgPaCf20/eIPS585w6m7+WXdlmvqNnpe3FjQhQFbPMUXqaULPyJWo0lU7y
tMrTw+C01V8zc9gb1FDBOoCO0ElfBYR2VSZ1tnRGjl1mve2doKRVV0lObavsvLcb549nfekTo2hL
y9PyQf+4Pqq5wm+nBFVJKtPwELQwL4RYgafFsKLv741bgYKF6Yn7J98MTOymmRo1UQIZh8zfDeI4
9+2ypHt3Rh7laxRr4h3F1dj2whj51Qf6hTrzfVsWFnvYDIfMi0wLU4N5itVnBxCs9mKl7KI3dVMP
75qJpTyVIY7QO7npBkiyRASQnJeyG30K18szwwqemhig14AzcIomszw6Qst9a9aan1Mhy8grs8Iy
d27FrXgWZQTQvKWGv9A/rsct7dSqIkmqXeup8SKawTxQ35CZVwCL0CaMKDSd/UOf+E5CS3w/Cdez
aqc4csT3zEE2tgjJpAZUA/C22ENf/xb47e1sz27lIwuhf49krx3VyoHv2vRTsveWbiw43eEQ9ni7
aVxcU4wcAeSgOj1vaVDlb5yk1f2+6cMTKR8yl6mWfcXLvNv5yhszZFAwbu4TIsB1YRWLJ7Rd6hkK
7VAhT9512oPRKQr23u1/KPUsDsogATzXgPfLo/HneUPdTWucuvEbo8+OTkkJtU9H7Yg26h6usrWU
y6mGkgwB5YbcOjvOaGYpWV6vIQgB7yX1G5qWzlYJRbhEa/DJNuRe7LW1lMsSki2QP9PSeD2/eXCs
UMOUDB3ISvWNOG5PRmvDBYiadifA3ByKAI9/8Rrc9IOmgxKZfZQ3vsw0eQ7dXD+3bjkc8i7fo/dt
EQCoqtKfQjsMjQhrmnkUKQWVf6CHPOKkJbQJ+9R/5HHUJkxsUnQlza7AYDoqx4PrUiFXhqTZSR1+
S1quQj1QD+h3v8XK4Iter61hl0rZI8LqL3rr1angs34AqAj/nevSRuA/cbgny0Sk4cVpenobR6Us
Sy9r29ThxrLDJ1sdqfUB9VkPQ14Tltdoff17/5rfCHtwJCcQ/V3LB2W9/pW9rApkQbTad1BSpp4j
56Pe6f82tZo+Bq4Z7gD0G7uALjkMTUD2iAnW1NJCmSCtWOBPsHNSHL2Dgi7LIHxTlrOy94AtC7z6
AEtbHEIgSxs4lvLXUyPY6wN9BGUoqzGwjvpkdweK3DpCX32VX8YcO3ZPDQIMrfVJnGP8kDPPEqY4
/fUS0za3xAh0PWC6sdoIJfiNHY3AK0o/YUiMw/1BatF0NN2ufiryKvx4f7zNNYYvt7TgKJQlVpdW
qZAgjDNJue52FpQyLACBOdrHHkjgr+MRchlX595CsYH7YxU0F+Okaq2lY2IUpu4FUxF8vlSpnLKq
3TM4vp3VMhSDLPqCYDWrjdpgDo91s1X7nZKPJ5PuYE/pg+6UBru9YLdnAqgdEghVR15SqGrXG2eq
7MQIinDBE2eUzI1ePlAEl8fZ0iqPskD1cP+D/YZCr3cqC7iIiBI0LUWeZe5/PDOIr9oFFTLmBpiv
+3nvmMWpF6TiXs8ZeRvnBvRr7G0TAhizNZ6KxHDxDjCcsEFifiB10AccNLzAzrPkiFKU/hhnQf8z
djLtFARRmxzqcVTfsHY4GZboMf8TouAhj/cnsnHxglLyeMGrprRPfn09kaAQk6UkovYTwxh+AeBn
DwU6dw95Rs+ZZ4u2PSajcM8VNr4PrhMon4Db63Dn5G99v8VVZOl1Zqusu8cjNJ2SSiZcMsLSjiK0
xUlpOvPcB5qGn/2u4cJG/IfMBLgepEYafgi6rqft1lLXxXKr4SNuPufjAJqgt7G4lClmlWl8kpYx
vEm4+fw2HO1Dy75VzV35o9sQgp+B8J4G3Zy5r/snjAn31K7lidVDY8Bcxu7OYyp7xKobIneQx0ti
xHsw/8ZiE21CxQYApG6yloUpSYzGtDFr360dun7sYnoT6FHzMrhJ0tH63aMufH+X3UJViDXCr6SF
liNzE7QMtpIXweKcVqUCLkClTH46aMiaV9S9IiFMfOoG5WD3WvXh/shL7Lw6p4s2DaYm1E5UwsLr
7wwcOJZDCQA3ydHwy7yIn515X4hhcxh6qviHtAJRmOthqq5J5mB0a18xKmQlAmsqHpxmmrw20JLG
axFGk0eBtOExnIBd40jEH4YsUg+Km8h3rdOnxakOpDzNUnd27qqtz00/7gKXQzqlvHP920SDTqUW
cbbmuNA+6AbtL/VgJyc7hOVyUAMwvsP9Rd/a1YvCE80hKC7hrXg9YhVYCigZIwqlzY+ZNAxfto79
tnUT9OcEz7cJOrYz6NY0/xx0ldKbVTFnliIpt3eJRXEirg6uIHIwrEB72wfjX6vDsaJLGEapczEf
XSf2ijLEQ5jgLGFN7vQAuaz2qqAWR0yKZq+zx+EIaGmcsX7ecwC/mSl1CNpvQIHAQonNVzMtI3uy
KPDTCyMiu7kYRh0igrFYYCDulyrJOZ/HcM++ZdnBVweJvJSAiCSOLknoXytcPZhlnE5Uz/yO7urs
rHV688asA/Upt9RgTxXu5jgtg9ECs6h7gL3+DtT/eF2nJmlLrSjIgMNZe5t1o3Zyq9z+cH+b3txK
jEIzPAI+C4J+W9pR6GAioINgM/TyXVRSIIBqWYJg27NHHEGDJAjmoSmmvZbkW6IEQ3MPguCRopqI
0V2fkEVIsigEENlUO+q3TivkL6Jaa0IIFWoAoZi+GE7r0U+su+ePaB6FrheOpfsSxLU5HcsUs0yo
4EH9en9Jbk7u8rt4EQAXoS2x9te/y3YydRQtmlZ13Lq6X5WBerKHPjqEPTFb3ZQmUIiKS8L9YTe+
N9rI1DLpISANXEdT9sJ8dhequZUFyac8d6QKVmjs0p83pgfusRSdQU4hqS0n6499RfRZ1WwGxhmV
+Jwa0kk81Rkj3R+qyfkX3JikToiu/35/fhs7bakIa/Tf4GdGS+H1uAmCg7SpMO4cUqTNm7o9OVFh
eIVU56M7qy5eV47hgUnuUcxvVxbRXtI2UIolAl8XiqsRChRvD0q3sd09q4GY3ldR2+zgO7c3EsEj
kT78GgKKm2i4k/HExMnemzh0/bjpjQvueN/mue0vcgTnvb+ct58RthibBRIXOtew9a+XE4dQt9MN
yvkRfcypj7FOc0q0NrzEuhm8BuagPdYiLv82EV44aqAhv60A2aerdzQrezJTEz7XjB7bKSyy8VBk
euRHyVjunIfby5ahuJEWzhJ58Jra2Bq9GUcOPJoOme/vshiDn2Ocqm9j4N9P/2Etl+6L3xAksdL1
WgpVDiw1BUsTEW3730wLQ3m0wohkJVeSwYb4l0Zn/HjyPUvDzUkSgC61FNTn11W9SehVDfzLYVSq
4FxaRvLkZJl91gFndzbM7fkjMYTvx5mHYUjAfz1JVNNMITSAHbr6nXNp0PR3duu5P+t65fyyQ6Vw
vGky7Wcjl9ZORfg2w2Lf0KS2bFSFEsCaFEUkgse94MyFda0lXuYobULdqKtQ+A/L+VNkWEN2Cue+
/mA6+fw/F7IKAsJpN6rv73/rjcsAUHSBDYkdlqv2ehlEIJNhDKijJlmTYYtDY6mvprmj7yz31jjo
idD+t2QZN7bsoQqTFF42e8rI6qdQE9Vp0qI96eetS+fPUZZf8cdlDoIf9yW6ORCxuoSOXRxunSaA
Dl60ZXtC47v/dX/5bpvwF+Y7zIXfwDJVHf16xAIAUOSIavqUoLUPeGAa8hCkmv2SU2T/0nMHPwLY
qEjmOoP+gOxI+yZ19eg1C/Ls0ZY6TXT3f9HmEqB2gHMDqQ034uoHIeQQJQuZo0jS5qMlivRxSmz1
S+Vk9sHBMnoP8t46s8RAC1QFvwnlkesBza7N6nYGGAsSEV0GqtmHoJyS4yKrtJO2bA61gI6QVLid
bipDrT0PlgNFrKIv7DTbefoA0aA9xOpgXu4v49b1QLGTtkNwMTDo1bmwMtHFbeg0AFV2ah9MJ+5+
tTLoWlSljUUuFrdkpY6UE80W8fn+2BvT/N3JyR1BkgZn93pF56WDIkfjw+9Rq3zupkp5Fw42naM0
zpzuD4W27sbJBLciFCD4JD1bA5tGgydGVcOZt7Fsqp/EmDgYJVfUbHGC0YvXWgqmGVpSm8+12nUf
aIEfQbGdWrSeIe0kOqlQad+LxBLfpmkM3hd1EFge2gSZepiUoBoOjVOproeb5jSdJ9UM+0OU2pFy
Ljuz/FnVulGe6rprf1h5Po5ePdeW9Jo+at5NCs1pfmSVxk+nGpOfajvGxQUvICP1qqYc/8FWpis8
kLQlSI/19Acxvfoxd+raokZQOp+Hxu6b8zQX8efFR7eAbWw0Fp2rQfIaGTpxa63hS4XNfCNjj3Zh
5bmJe7e8ALnSVEXICQsjVub6Z9/XVvqSWgBRsEnJzolacfZyMbkODmMa1dYZX07UU3Scak/SnZ3o
EriBS27v5HZ/QNsyl/5UTE16pI6SzwdRqNF4QiAkvbhlOgCrlcLRvSybqvBd3YfFZ+iy4be8zrvP
eHGaBWSNrGxo+0R972D0s/mMFS32mXT79i9gQ6o4iKDrRl+42qg+BXFWGh6XRPwjN1spnh1bqq/w
ySrMtyI7eK/WJYFmh8QSipQyhXzeKLkdv/aYwMRHp4fO56VmPn2iDUBGnqa13cT/pIo/zuPc62RE
KLOa6I6AlPWyec5ngbvHrOb8ps5Ug3Hprop+ubkdYp1G737oG2MyNm/LlnZAFMBQ0DqFCGeBNYpI
exF4v0SPKLzlL5FtB8xUusljaIrMPGUO29/ngTI+F30svw00wn6GgOjiYo6yv0I9IJ7OGQ+qfoxU
k9pAOsaoyAVGSBac5jF1ghw7wmdDMabhGBZ2hThkpI65F8oaj1VItVN2bksdt648DD712ayaUA0Q
xznUgxobJ7sr3JTGnLxMnpElUCE9ZL18rFQF4hqzUE9ha0rjURgjEDcEISPxGj2Tpef0yLBczN5W
xKHtGg1fVbCgRyED5xcSSbhclRK0iAVt3eGBtpIYU5xQsb8Zg1uZJyug/cdLcU1yPE1FGvu1G/Nk
OkduOjoP+WSq8QG1ysI860HAHxNinB4HIzIFghFx8c7RquItnshl66VK3byJA6m/DkOkoK/eZcNX
y6LU72sDTOAzblxpAiGvtcxH1QkCHWoSKSbW9ND4T3PjzComPWYDiy1ymGZq92P6oFjIqT4Ra+e6
Z+Mg8mqKUKAXqYRtcUqnukLspKuCH51lT8nFqIL2RxFo+afRxKoBtvtgAIzhN1ycpnBS/ydjK34z
KWPEVWTJqveM0a7pp7dDw/byqnbfN6FguxZTBZbGGieXkb1Iw6XVpe+CsETSeiQleBxRDLbPOAaT
SeaFlv+vialvQAfvW/QHMJxNPNFVzYNtp7rp1QTe+SkFjgKvkWnWXYbUDg4u9HzjmEgn0B7gJhTJ
cij6H8DEeucN4HWvLtYazqGvs+EhNJ3h37oXsG4nIwm+WCNb5ZDj5Fo/9OEof5FuT19Mo7KqQ5/p
Ay/lZI5I+vOllUPpuCLzU6dzX1urH/KjFsokfBByHkYkMQU6RlpeVuFRdwZFPehmp8wefAxDuSQ6
Re5jWydB5RUFbdH+MCG9fazVXODEOSsz7sFBGTqHRilyxatzGcOOV4oufpGyQ+u9ibqpP0xJnvWX
KIjH4MnNi6F+jBS6/T1p44voh+3Y9w+FI1LcodoGRG8aUay4iGksK8+Wihi/yigc0w9kuMZP1Rkk
JiOlrItnGAwaUHoyF/X8ruHnDEdHnwDE0J0fszdqpdvjGRfz0Hli8RGotyaY58J3qzRu307OqEdP
wSz64FghFFf8tPTeyj6HMs25E6epEiE+2JaD5sPZMmvX/m5FYeN8D9Wp1SJg176eUPNEHtf+pCUm
0preYM6deF8ZZuz+mggXy4OTTHktzooMRlV45hRQAPVGVWvoshKlk5QTfbb1MCl+oSRWckZCv5Hf
kEhWUq/VZ2f+KdS+r0yMTayyugShiU73U+C43Fm+Grmt8qEdO3X8CC0xQDpMLdThBd3EqP2ZdJrU
PgkjbtInwaui+2gxhsH/ah1H+e5UOguD50x+NMXvYM5qw/M4ysmoyAtciNZek6miiA81iGPxK3Jn
Lc/RQ2+L7j1K51HxlIxDZVPac2b8u+usDT+j2mYqJdtH6cKXeKhKA3O/cCzehCD2EGy6zGz0D46G
3i1AvNH1kEgHvYxfRWo1SXgstESPea+qNnBKdBmgn75n3RT9AB1Ja9461C9D4c0N6pbI1cxGaEw+
6aVZ9J9SncanY6zkzlT6I4D0GHlT6AzBpbWSVr60mduXv7JoXlQiB52t/2JUw2SeVM4GRBwF/VsU
bxQQm/gXJZMmrA+9jiX3gySDDg9aYGUvvTa27aXGXq+gVG/05ZNToDAbem6GXo/uW1VZBG+RAiyR
GFTteTIcLy8HFymfWBoddTqjSNtnY55K91mmth16U9Y1AcQffUIwysOt1LU+ZE3ER4GbJoYk8drR
7crzmLjxeEmyztAuhWM2xkNSjCYd4krhxqfSgh7nGekSzBZCT3N/zrpOCTEacEP507HnPnwp4Thq
3mxmKNCFVT8ZntL9H0fntRw3sgTRL0IEvHmFGUMrGlGiXhCipIUHumG6gf76e+a+7lIcDkx1VWZW
5oZr1GLV8IuudxzPy82GIzdlT2Mqem8iHMrVghQLHGqH07ZPnp9JjeOVJMR0bZKcOMEBfrxrHJsN
65F8j5Fkp9spaco6J3oMM/nA2fpnFOCYNJvNaT/qFeV3Nqk1sM4eisbnZAwrL3UnK9lypdz1h22c
VaU9u4BkddiVvsLRYSc9ztEOZ9WQPJM3Xeg9H/2+/ITN1ybbfMuZU2ahcr8bRRIeOSstGzqPRrpN
gecF1kZhtPboz0qXn7d1X30NARYrmUhUNV6OwPQPRI0Obe7tYrpfLceuH0t2AI7CqLJ+VtQ9LhyS
2u/BTVpXp8btwpgDC/4vW0fZw0ZE/NtsaDeag6iNUJmpGkw1a2cM+TAAIoYiHe1lsX+Jbhmg49Zk
FimtYizTpIyEdyJJTyXnGAOMINXLKOI8Wicq8ywkPtTS2RaCB+ztWN/FsGp5bprB6C9aR9dPYfj6
9l9t6RbFCFEJ+lwurIPtT5Wuve5kKqONlepk1PJnPParHZ0M8dkuXm9lMBdyCXVfSKdKrC9Hzfan
mNnfdzG9l8fV1rOO0xD9Ne9V0zZRYZNUb6UH6zwDvE/srvfjErQXuwya8U6R2xanDu5o24tja9um
/w4OkVd2OZoiZKKb7491P/bzvkt3pbGNtoFHvV39nJw8AnSdIQGcDYfdsETjKI1ZchCbK/lOtcmT
aQycQjUzfVnKND1XTxRjp3tydVh3L806OuPzMeEPVLTeNE/sT8X7G4Z9ZX9BqRddG9nXIhNlI8zZ
bwDZHhLu49nvTcCz4dP1FpiJ7t3LFB6eV9RCxndLa5l/kUDmuMtbXzr2zfjUBcP8oyeaa0kjadOi
yB3CAaGuHsI09hrEqJHx+i/emvUrYAfDTl1pRPggzCq2YrKH8L8w3qql8EIthzuvm6L/lPKXOq8o
ng/TjMVbXoUdsu2BBnfInGDqm3yXyfCmKROv/iJXFhyRDnJOD81YPpFX4M3psnU4veAB7NY57ibu
6y6adkppj6dvZuB0uy61y0krxtaUd5zDM06G9UgXu87VzX0sOvgj4qCW+2NCwNhjJ24mUvNsqS6l
pMopqy05En7RDMuvWAzdC7U8NpDc4/Cxdx2gHm9C/VaKgF+6haxkZjuKXjozZR1zodsGizBVETNY
hOvBxy84Jl9YOdBRCrXMrl3XJeOYz4vFOIY3W5ItMuhZhd5L+6Vu2qClrXLIrFvjZbqvdmUPP4Dn
lt9lKSdUh8oR8x3vZHS2NqRHn2HdVzV899C2Kdkh5YdSrZIpIjuz5EnVz3ZKg9f8WkO5niyZjCJ1
FYr3dxPGg3lYfGE1GSjwut71+ya+lJcY/mCWBhG9enWsL6tPFRjaKdlOMppVfxc2kbl2M3frdSrj
+sFRVMbimF3j3PFqluMVtGMaUl+SKfKgNyOXc+xDIZw6ORL1YCVNKGkcVuUVa0TS/c/F1d3409F2
OKZYsY3thx6sMMksM/lt2rWjxKJk9JISiZNcf1dWj76Dyadt/GzQm4iyPaG/A792aXAxk3DNSbW9
ju/q2eu6bBC1Pf/EVPOI0ypqyp8utRXPjb5S3/12rT/tzugfsfHlhzyi8ekYhPkNvdX215jSsaeN
4knO3SFQw7mc6vF7VK8lEGjDxRvx+1l/W1vk6dSbkXjrUMYfsg4TdanWJfmKy9Us56Aqlf+azK0f
FPJw/T+l5exhnrRjEF8p45TUoKFTnU3XOw9BNE0PdUhTlXJQxKhcpbBf1cDAfsH+xvGeaj2vy0UT
f06RicppfOwXs3UX7YvW+T6YTczfOod+90GoZj+3w94KBAPKuuNO7n98I5U4+9akx28Djan34G/+
9l+NNHPO556V4NSPb15kXTwtU7ZNLRl4a4Dw5bFuepbOHewSnefSja0Oh7kg/mvbe/Lekyu3XgEz
GjfVbT/ajxvBUVfddHGZB5Yfq7NavJJWbA368+CNuro0k918s9Sg9/twdFd9WWKnPNVAMuvDqNvg
GipnCrJKu8a+H7g6xI3f3PawvnfGK+Rr2F6r0fPevUr2NBfe2qGon2Pvh2MbAtXWCeA2tVaQxNvW
Tw9GsHhux6cjRE3ZymaomAg0/bnpUrYE0/CMtsIu3UK6jnhFN+qNGWemdS9nObe5jjxCE3zJB6fY
ecz/3MEq6drKtfHRQ/fNRmu7+p/BvnfD1Z0FXkVlOHt3rHi0UaaYfb1v+7LFp9mN4vIcmMHt03k2
7VooQhZ1qgYeppwKSnGj/9v/OH7djPkklWWncRU3/6Z2PqpiC8P9rtH4uO1p71Qe2DGRrftDP5XT
nPrbClTkNU3AgTK143SyDyQVZ4a8FefJ2DK1nlJnJHGI+J14enIDq9sv5KaApNnYvVNMWMuab9nK
/b1r2uD+aIfITm2wauelnRZpToBebnBSUOs/vD1xj0y22HaebJCC6s5tx9XkaG8xIindpv03llji
pxgGWs6Z19p1zooeZbjsPk6wV78yR3PfHvstsYZ9LD/tV8ySmQGtOs5i7pG8SK+OztvhsUBJ1XFY
rcA5KThV5VbLDBW/Yx4x11RrMSaTu32sFn1iYfhzCnpW9tcrNBRTpoTX1eBvDDq8o0kVYGZmg50s
fLRMGyuK3iqnHKO0qauhTqtpA2mJ60qybtSNpZW52OA/NxYZ9mnHuvb87NdHdOnsvp1zcCvnG0W8
/4nIofZTd/fHr9ryh7t4cxHhWkNjd1eh6RMxawx0mLed8V9bdqZ+8dfe0iQ68unPLRjFJxYg3vvA
26fOvStlX+CLE/wYk6ORqefp+XH1OZz+06vtf8fg2lkKlPjt01ap2DCRhGA/QGjHLxZ9fBJD1e7W
mW5du3mwZi5WWqtJX8XkLRPWmK7zsrWdbV3qmQi2hwA2YMtxeA7vR7ZPunwam0Sc0LN5r/FgzQm6
Y7ed0zC0ypmh7//31ujE+gtKJ8SbiR2xPEc+yZaF3PxKF76/xH2+zc7yFlAk/hlFp5phKjYEV69f
1Hd7xuW8ECjfkyLmuHGo/rF62NlN5MnnPTl3e9Jb36ex276MG+kpX/vakyfH1/1tXcs3z6sUS39V
bDquKeen9zE4ganyeNjq8uIdfvli3GnndbItemRt2TKfVI2JEi6hbOnUS81Wgbfu1Z5uZpUet7Xi
tm2liZ5RNIMd8visbtpLhCz5gbzyohVmNakrkMsX+2jbc+53LK3QjW0j7g3ddPxWCG5F1pa97tIm
mhpgw2GtXzGmLztMuGigLzgQg+N0wdK9rIKlthNo7fw+Bx3SMsSI65yxxwS/2dRz/JfZZr9GFvNj
CpYgzkPjgj0kaz9tX2viyuU0LbYn7segmq3fhszA/5K5Wcts6Wv/oZx78TcGGO6K9tD+920rm6tx
y6ovaBmCJg10Tc5sDIT4n9cBnhX1NmN+PctF404xlrDxKXe/217nyd3NaWWBSeWGSnH1aab7gs1C
/z0ppx3CrraWj8Qb99c95OjpD3CiTFaz8z4dtfLvhl30L/uhS/s1pCnYTpatITcPdgXmM4zn8tyz
ndCnlNbx2TIMj4Uv5/EaQwK62W7oIR+DfTBnjQkgc4Jx+qFw63b94aJ9Xq7Ys/ZPol/KMY2qYFVn
x1r6S7xPbnM33AQkDDnBMAF29ROtE2cEm9GlHv4egOkHkPM8uJlaPdp5XWrWrYbQrGV+uPH+Iyas
tU+7OPK+WWFTMw/usf0oiaFci8hN9t/0pn2b2SujWx7R4/cZlkb7T5GUwTecDdvhXHWR/32OfcA6
FYatIfvhSICBp7j9vanmdqtdExShtY+fN9qjzoQZW59twc28jP7ACIeHBda7xi5rlS6mkt9YcSW1
dNDRxosghugUa7/UTyqUSYWUwqyFabdwedpii46pimX3SFtzNPnSNK7K9yjUTpoAnb9PFWFmH53s
Bi4TsUjLm80A9onxa2wy4ZG+/CSOZnvwMYQJeBtYLm8pecL30o68jP/6CZrtfByzeGJjLDSwAcRq
PHtNyAMH2CzS1m1vzXSl5XSuxmUpaOWQ27neQPCti3P324qibLwPqqa8LJwob5MZ3YfJvcWXufE2
oRAektK8WEntspJDrFO6g2diPGRbwn2sNiv4AhwMxJU5Png0cgqrizaSNUu2v7xfyOS7r5KKBYrN
jtvD4fTNlNJwLR+91/QWHI6lH0M9Wbz6BHPgNHxI38v8IW6WPC4ru2WzYuD95FVNdBFZfBeA1z16
OOIq8gsHs3HEzeQmPztBAD5xJFsv0SkssZ2COPlW6taxeRdzQGchjwMdQWl58DGLpUvM7X3jZJUj
RJWCevDyMGmBgdJzYvobecSx0D5AZFyD9hA2GKpx2wsgtXrjjLacvDuQqxZhbVTzEDoL585O3yaf
QCiP9kFNCeMPvsOuuA5OVXt50LrHc9ma4VcrI1ZlVECMqhcThfjkLy2XDW+6xso6sfbmcR+84YcK
6MA++iFcf/eqCYLX3vMWQgXXYHMeYhJh747db1ShSYrhjSq9xgdLHcO/fZdUTgppNtWPtbD147os
8CjLnGw/3aqJWhBIzPRIgTdROrNgci9C4Np8GOr9aSpbtb3Nam3iAgOJeUx9rxIwN8TR3FV7V/ff
kyNxt9ttDfHr13r69CI51FfFJGwVHg7+73LfFU8s8T7JlzcDxpGvZFcfWvfxD5ZR+aObAd/AFE/B
vcy3ad+mPNy9UlzksEf7fR9348vBA3rceUKU32Ny7vz3cRoimdVQ0PtnKNr5DtdBBDDG9gYrG2Z3
B59Tc0K2JDV/pV/iq1BReqz42RyxkksJTGxdxsXyrMe+QYPweIMSf4etF+5YRIS0JUosrsmP0Z51
rlWgjsKyWu+Xt62LlTpWMi5puSvZnKSGTcuN780fQDqJdVm7Y/5yRuiMJ+EN899wtdvntVcem3tI
W91sdQ8WOztn1yKLmkS+QMSzqRVVdXI9cA5z37uggUxyPCy1cuwtouTHDovWXUCUd/UQN+Hy1g+w
Zl+Lv21tJpx1otCHw5H3TAEH8x8DeKrMHgb3bsL7dKkUkd8PjRGBAHZksfB64NDdvy91PTcpTYys
IXgMcOrCgJdkXa28hqsYHYDZYfekA+2PL4lep/9ID/dJxULgRTUdKmu+rPCE4kJaKV+Ic3/h0iAj
Cy7IT6Ijm+aguRxW6U95grvVjUIqy3son4B5oBmTRyx0wga9WdJihZBI+Z/nM3Hk3riQ+hqaLTS3
LZTphUWc/Vm2/bxnAsPDkhNUkHoRQlGBflNUt7yKJ/dyU37h/y+irfkG5YpfGaR5+cdmYsekY4gs
2N01nE0Wh8781BDVOae105jf0L9QhASHBmWKGymdCnpSetabAeX9FKrJuyyia3+EcULlGFpT/VmG
qRwKZm5+WCPsxQiX3TyTig30/NQOcfnXhMP8z28kzbbunIY+fQxefNwe5ZPENGU7LcKzCtpJqz7J
Ro7rS6C0uDj0dwb0sQ+mtK6ZmE5g74E4810iF+hrON48hVL6VTJ/y7PatfWR9OuB2ZCSiXPGy1uK
a4dH/JJ2dr1/i2Fd2mJ1zYTSuikPjVeJYWQBTVptAs4c6qBZFuf46R27hExMxp3hNO5ZBtiJFt8z
E+3261bv0e9N1k6bmf8/HyNLIH2+I6yGAzfa6fAnd5Of9mxqByZj6f+MTokd9GRNrHbWgx2eVby0
Tc6vbN8qaUnnLRkJGkm1u/TLKZmlt2AmFB0gPJsHjdCRwxaeoMv8FpjfZjFCI9MyaTCVYryDfsIV
kSyxfT7FovHtvKum6ngssd18Nt6BFIfiZP83LlH/0CP23s693ZIe14V7WLSUlBsUOcgezQqveZ2w
bJWJWbst3mQeEJbY1vihC2JhXT3hTG1BJNAoHhk9qy1l3meQ94awy2HzdnGXdDH0s8toClcdu2oq
FIcAAHJlAczhK/d79rwO1jceV1HUoyuZVDZXDOmoxP6J68LCubd7/RnZZ2Uor4PfXJKmapc7H36T
6+DcHthe7FUeVrRe1wD1bZN5kQYfW6YSxyJwFFwI8BQbfbzV3HDCE6NO9rSb6oQ8NQ4olCSe4aW3
RjZ/il5u4kl2DXwk2pI6ThlMxCf9c3ukDOp9mDoRLVk+okd9HRuybu9bHTEFWUtAngMW3N6JJZxh
zs0Y6fYhCKQYiqQqYwCUYK/uk8TqjgeLEMiHadFsRM2rC4Xn7zUb/Eslt+nCMWV/n9zB/he4BxEV
9U2hCpIzDSSB907H82aVe5f931+rWCpvOZWqG8fPfexp4lUX2E/LWg3o3/eRdVvfnR3wVetY5jRm
b/tII+JkrjiFwCz4Ouj9FM1m/dY1fu+c1q2Ey6K92e6hsnV9Xhwf2s44FT9dLehwrjsiXgtxvb+K
1OAAPcNwHuq1goxasn6oNv5DqeDiPYMV4jFEbXOiZ9Z449pk3aXMWfqaHF0QZdBsnbx5dphX1SHq
zys2guJLX7OBcW3whPqQ8JN32qzHlE1w9RUt06b70yFGy0p7holbqIUjvg/gKh+jOQwWavomUVBx
2K952SxYELFF3so7C4L6TdI2+d+ZBhfxzfd2Gf0Dd6+RCUQN5M0AILTnva4dMB60iHS9lZ6+um1e
BHu2Cztr7LOU13JocY5bjs5vrp6zL0eOjpNaDWteHv+FluEHFUPQG0qNnn7dW4yXIv6xGY1kkpya
uA4i6ulwuJe+F91bW8nmV7XBI+PVMlUIFpxEGTY7x/YfnIYDwWDg4hrK+R4vp8OI1c3BChBC0I8j
W4SrCvH1TNbkfjxmgvEiQkBQSA0BmiI1CfHFpEArYOKo/zPBm6l0b0ChCmdwlLk/us4rDvLdFYsu
rswDRO/iyqyxLUVfsVmQk0UY3rn+TX2gamp5hvzi4IQL6h2mXASjnfWTb+bn6cAcAmyMnLl0EpQ2
2aM5uKhtol7Hczh+Q80j/Rfb5T79CoXpzWWjlsfpYqs6fGtj4UZsmrVQ2DtuLfUTvAe1DmYZEM5d
fDdh1RejtbQC5uJtDfsRmGVwNMhb733AHHH0D2tbzR+hpuz/6P2mZwS9nfmc796Rbcm6vCP1L7vi
ZolV51xm8UPqLdoem9F22ysoC6z/8P+vYuy497nB9DovVeMhNtiFaX8c4qhl2g07O3eJqFo8d5um
9VjCNuK677Q8N6l1F2euLLF2WTBe+ekDZfBkIQ4Zsp3Yj/HkDD5HVcT//C11EGhQ9dh+D6e9+Wsf
dVuliE7sr2mJwvq+nCU5c5B34XpyDiHe9XwM/2LRz6bA1anVD2IbtoRcs1jiE+rV2PKaDWfgO8dZ
qv8Ga4nrDO9ojBxZZrRfmYHQn6/g3RXXniFLuTFKrDZwVs7vhZKejQSd6AJLuOrPhjTqfUVJr/kC
rRPmsS+BIWfft9x8TsZK/xLRMr0RVZ8gUjJL1Z/Ip3bRFdRNmA8T9vS4iEiJKZHtzOgHjExWwvN8
UzcPSx+5e9p2eG3lXrUA3kugyQeDEABl0bEH/8lIYfOL9br8To7bjDnJHB9vQygcJ+Xs8WCuO+wU
H4ygJOaRWUNCSoGHy0c5L0D8i9ytqBA4WupfmxptP1PtvNmP0O+OLPwR67bCtcr+OV5Gdwep6jnF
ymUz6iXUVhjm83xoedfuFi3D3M3+Y1h621FgdbXWudnbxC4ob8JO6zggi0ZC1xRTLGaTrzUStxs+
ezyM8eKEJ3Uox2cVSoqjGK02DOH5jv7DUsgDgQg2rnmnUQC+lE2UULA3Ed6X9Alvpecj+PISZKsK
nIaFk1KG+pQkc/RMGzJ9Qnh581O8dO1ltd1dXybJr8Yco++eHH9SeJhJIZ6tsYv+C01PlwDhGo8n
eHj/eab1/YQsmIKU/RgENhiBYxQqxR7FaVAjgLiWPgiTVWFp/a/zanOkLeoQ2FEt9i6ny0T6shgo
EDEsflNIOSobx1jcvAK7amMID5uRKUV3Qw9qC6TfBUG3nNck6ax0oj1kTTEGQ4UCDDr/VbJsFGSr
9pa/5UEZu29X5Bl56fSOysVtkmSUbTca67JqnrdlH+b3pkPv92CRwPd+E5WaNPYPcwlBlZdPxtnl
C6p28J7WvtyHHNVMGRQWneuDmeBRM0db5qFZ9t1P0UMkQVqD728PGEPNb3UQkCXGk0wJOtaA8kck
r3iaTEhUKfqLo0+VPoZf4bAF3R3nWfCly615OjDQeU8WGeI2fgSo3ZFLdN/x91dl5tsgriiZ7Pgb
GL+/PtYhB08q5jrBq28L1V/T+EDyOPRU5tK7dfd42G2DSgouH2BjXpBDxLKP72jSvTqvHRiQ/Air
4V0rArFPKKJn+7mtFZWHWXL+Ox57+zzMpcUjOVLts7Xsu5OzksgCgQgS++MYh3VJlUWWM3r48nia
tNHzn2Ay+/Pmeio+09yXTrGWq0rQMFrJLyO6gIEQv39QJVRFzp/IQytYdMqbzresDPbTBq+m9dNJ
UmeUIr3ct161r7AH2NxlKmy8Z2EF22+OXX2QGeNNe+GuzvSjak2H/mjB3/MyJvZe3YluW2A85ZA8
OWIL/ewoY6hljMB691Il6/id2XuAkt6b6pkiIKO8RuP7JY6o/fRUBRh/A8d++IOs39ty8qKsAjPi
O+Pdw8PYdfGpjMmZKCJjV997u55wi1yRHKEe6ssKkdxEQa32Rb5CfSRpqQkORkm6eIBPC6pW2oe4
/tlvTb8UXZyI97IpKQooBoJviGMRcjl8v5dhCZKAUlG1Q7rN0l8et8GqPgFYCd21m2bCWDQRlNmw
6pY7zzf7ke1Tg6sjhnn7P1A9Fjex7Dd9trUQ3AWWaJjHOjJM5tssEtmv3dZPLnK13akxTreGJ5N0
3s+N/Qr3TsWOvmNocznTOFXU2fWNZ146wK/fbXzsVia2iKmCMbMKT82mog+DY3T7tDfGrZhg+/Ez
OKxoK/aQS0KNbQxTSbNMdhEd0QrwU/ftdmm3ZGKFtvKqK1h0O55GJ2zvQw/lMZx4z5HaHwcovzG9
+9va/cQ6V31f8XUS6T62gMwWT6meRW7q2ONzDtf9eSxeH57R9euLyxBwG/dn+S3WllsXSxDwZMaI
sD5xiQMW1ZU3Ih3v69dmjqoqk9sW/BnCCMXRQDTfd2cYnbems5SFSi7E3EcnRMtmMqL1OFnDGnxG
au3/NI2jPvDIYPs8nLi89GmWAcFqE5VuQWT+U0hNtrMbSoupbdy8hx7N4M8GFZ88aWicCHXHjXaG
lNvYZSQ7WyDwpmtrRl8cGeKsirZ4FP39WkZ6zObFbb/7peccmcZNxjqb4Ub5k/2jXga0UXAnZdR/
oODxJ9QIDhfKbcIAypg54lsTrBVRrk2ifyu7pdrg4BQ/lDYKy5M+dKxTsNrqs+w2GxWtFTi4TXn9
cKRWC/NO84itlKga0RZgpMPPASEj0qzV6ckb8iccZ5abr84FgHShyjuLC2rYVi8ljzXi8sYCqFjm
MUbS4ocjHteb517qzbHHi3SC/TmE0mizFbFPlOKdsrcpRjPzfLMTiVRaBQeki+0DvH6LutJ6RS6F
KKNa1va7UnB0Y6qYWu9wSuhG9FW6QfTMQjcjE60ixJEl/DNW1v6Rr3OUSH5hhZwO/cNk0gkR8ZrW
cylOgP8zhGFy1D6zhKrUrwQPqj+tX0b/0ANF994cACQ7mr4enU4TJnmcbPVaVN7uuueIa/AeJY3r
F4jgtuuGW876RNJW90dLq7afEGME6m6Z9n57rh0Rv8B3TmMm1Ox+azUeZHdqcoZfI6JvJFe+TXbc
YOntiQDDUKfd5jUPiExWSQD8YH3AENbojhGqZ64IOSlcPfQvk7CiL41zbvIHsaG3nlpU5z58pm4f
EcwDPorNT/5OKgZW8lCWFTMrpUR/uN3UZLFafevSHao16FcPM94Fa7nv52FxhiGfURf6D5Ah5bct
hv8/7fMogOG9qrRP+9JC7ltSdsQWeA1wEFPrm43+tT8xWISn+ajt/XTLImFDxIhYoVjbIBY7SLex
2GOkIK9KbvtntUzqeQvjSpy2cpMQBOEsSzYJbdj0LvB9kABleTMGgm5wX2mkf6m9JBNm/z3V50OP
fjd/YevOOXcMsrVyg6yte/TiY5SvwdDoPbUFzQLCfdU56dbtWx5KhtxbAE7jpOEKo437N7qLE+u1
EUyMCPqnKr6leyKKs0+kpbjsQWzrcV+NilKPIwTSsHkaqr8Ni9EhTTfwzD3PhVeMeqQWQsAKF92x
5AjH/L0/cN0O5Jd2Y3aOyknPfhaysA7oE6ut5tSQnfzurC6wDoMq7KK+7RogJZfrcCaybuouJYnX
rxXZu93D7DfbSE/d6ns0LuLjwET9/ugrzwGwaihrtmQlEkrq0LuT+56OncISSeQ/xpu2x/PqbHq8
iKmxj3xc6YRBmgCCU4dUJA5stucuMkDGzYKx1yHMmpzui6HIZ7lodvRSOA3aF6T4NTmrKC3r+6C3
4ITqqG55EmJvfxxGfNwKhGhjYTfhNDHuxoI/pd/nT3850PsINUzXxBWwyjwR8OGau7G8LKJCiDn3
vnhMBKdFWllHHaYIR+fyOVZOg2CoPPzkW50Qc1N0G7kEj5FiFsoI70i869pXw0i7EfYqr/eQabRD
vPQA3TxNZybY7SXYfPRplc/CdeqUsTtfKVvLyqg2Tf/iCGAL0f26UshNEo9ZgJqpPAUEGqE76e3J
uW6gE6Q+xFQSRRLY+9z03d8ogicrCEvj5Y3ksv20gNk9qiEDX4oKszpOE1IzEulEi5dV56j+u9vU
uj4NnWc7+CxyuBZWLQKIaak0J81YkQ4ftiL+MCgnaMiTsAb9aHek/RrdAPPEhDC3QZ4LZFZu8P91
bHf5ocohyHRwqGdcHsResJ3ezJkx2wFBoNaxfxwhj0TaJG475Z0hFjY1XPed97o79hzyFS3GaoXW
WVHV1GkhKKc+1ca/aQx2XT75uxKg05aoy1TaWv3A4np+0dO8MjYSdNpkAul9AGXJokwaDF2zZ163
DeaqeZoBc4ej/Bnwkd88L1rfhoWsqGLkQsAYRgqh8dxHs7jzQEoeQbI2PEX9m8OCy9HxPGvTtae4
FhE2/kezs4KD+nHOqt222/y2xw9tStX8ilga8IpQrLrDyNltGce3nbyceCJ0Nm38CfFs4lMUEBnK
khFbIYqSaHA27GaG9s1STTRftzKwH0Z3i4HWHDYZF3SPYAfB9D+OzmM7Ul0Lw0/EWiLDlMpVztk9
YbXbNiCCQIj49OerM72hbVeBtPcf3eAiQkxYeBsm+URnew/DFjb9ZS7HkJcalOqrTIUK9gDQ/Hdp
yaW6AZwwz4a5I01cExf3AAp+tCtm3y3vQ78dnqfGFfO7dPPMORmqJ+OvZgzmU9W72oKsT3PxvcCU
6btGE4m1Rf3uEXlvl5U5pM5cHhzE+vLHpp8q+BWtmFWCMICAVOn0No3hUSceqEQAqGvX3n9etVvX
bwFrsgaOLfT1UV+vj0y71EDvlo4O/JbucsQJMZwrt86CY+BWDiLbcK13NojYvMOlW1dwT+QznjJs
TjN/j4ZtTwHtPrKs4WyxUNb/NpknvskcRHxEPm9wn+JhAmpfMhyMEqgpPgwTsPZmIIPGQNNWAzJy
Ib130DNb71ri1Gdo2NH/jk2LnQTZJOppG0H0p2lb8SfVOg5udTWuw/vERffBNbLGWy8gtm6DmiNr
IXXq4AtnDDCtnnxd3I1srNlO2l21bKj8tiK+lnI6ei10EYqovAy2TdeBezR9K551Dsd54JdBCcnC
0r5XSIL7LWiu0+8c2pjkjkWg+umxK8pfK0ib77JBwXGQfeiaraIw+MkvYNukXtn/XWAT30A158ub
4LGmMLigwnkTx+t6L5H5Lmfe7q59K+YQEVcyjWr8A0zSmYMHQT6zoHqGKkKMPea1GjJHPpnWJ1N/
8AO09d4a13/T2rNvXD0BEZUhg+u2jkiGT7MJNNlehL1ckCBW60au1fBkwgajB3fndG68sSGc36qR
SMIY8q7q2ONEdoeKs0cPJnjIg2pGym5l0W3vKhNdHxgD0yOCVZabzNVx/lHLJZMJIyRtDLA3NvlC
Bd8GWVDZpUBSqE9mDDu07H3AQpBGDXMoZVmaMbmtl2lreThUkmiw9cLE4jJb8Es4DzPskjmMhZhf
eLn0eJTSSHHIuPiOMGUIqUxnnFtiTu3la4Q+SHd8yAhFPdKp0ToNQ3sTlwSbbO2Qfeg0YzX0UPxQ
a5vManZQi0l7Xf8ajxLCe4eKq/QwwtJ5N+1cR/tKjo69d4hK/Z5wq98CNSHGnkGAdr68Mj18vALS
OJz+P4rlmIM1q+HXiGh9LTVS1sTWQ/HskXc1bUXV63tr8RZ1aIIK+K+xppo0Xj8Do3NXXnRavNEL
bOmiV/OmtD2/+WrCvgODtLv0F5ClxFzidGO573ocI5uy4CFjwimzj7wSkGjMrFO8qZsVvEWG4M6b
TCFYOU8LONFQ96C0sy0FNEMLLs9eKOvqKOGy3AdtTes9JgvcZZMJlkvFjs6VLEzOrd2L3CQrLmum
Na/GTFmAJgZ384jJA7cdB0LUOeIJYcRcbW1u5/B2bHXTnRYaLLGWeTySO/ar+Z6ZVJaJLMCNWaxx
I4L9knOMhit2hy36W+FtSW4LnW1psvElkozMZ7vMWZTcyUovLfflSbjB8N72KZycS+sIPn5ZI0Az
ESfFPrUc8T5pRrSklt3w7OPKe8AJD37SjGn1aZkxfRFAyOBwiynVput09g22xzZVGmJIXgUzwT/h
gq4C3THJQ7lWy0O3LiMPfYk55hCJRgTbkrvpEdjFB94esO8eoij1XxdXNtZrLN2UcbgOo3el2vVD
MTeislgLpq7RnwntEA0By9YokBZqu+7vKh7UahdmWCDZy6aguMmyfoEz4ncClKCw9AxK4ou9N0Ri
eK38OsxOojLZ9fupcywj+ewywDLZQYr4LiXOXVg8A0amxZFUifwTe4yYweEaDX/oY1nac0Y0zX1T
C/+O7pwC/ShRhS912VgffDXNskEmV7+qK6e7UW4W/ozUJP8qLRjvB7d1/a1ZI119D42R/vUEdSYF
adyKV+1QwndG27w2z/DvfsbJYyKwG0k81bfmzYSpS4OO8VfmNoNaKZwNcWQjgqzFojF+jMrykoaj
Oz8hvXXPgyatkeA4lAXHpmmt7uj0APFMr9Hg7UERChTjE4ohqFQZw0hr78sIt+KeIS2LSLd8Mg8E
IOHylNjSX/pCiH9uny3nPrNLQM0K7hyJ4Do/YP1tH5GrZQpYg3yZRy/3utdCOdbbUFfa3QzMHfd2
L6z02PaWdYvGMzWvToPvbktQ6Xik9x4Q26pH+cSU6HZ8fdnoJBi8xSXqVIgsN+YJShzQJyID/Fkc
w3oI1cEtsqU7eEs3zrtMDshDo9b48iGmp7T4dFWs43uAgXm81ZrhctvOwSG2SPMwg/PHW6XzDK0j
embufvEPeSqc4thjbFBXssv5pVQjBUNtpXkEHivzI6LG4r5c1jF/AHyI8qRYg+mHfH+Opxy3+mwl
xPQVw94r7FCB0zXFuunTkBu6aXCHbVqv8MLDMgM0Hf3aD9tdtbjeoTaUpe/zjD6NT4foyJyQLKnh
nCXaMfAtoIDtsES4vFE4sCJul0nl5alqh+6Hozt7WV1jjTu7klBVrdvjk5G0M/9aTOEXZPPLdFEh
W+/GKyZC3gZ7dXeT0/rltqsjGe1XIiBxU8wg9lXJ50pjCjew7y/1CM1b2xhd7dR2TzjVi3c0JFGJ
yTKCK2QASrsXa7GaLzwb0D8twCjBAMvQuhhFND7PQil1qbLOJqXJUGh4mHq82m+kdU8GKgwMG+5e
FQFDvO8xKFcL8qDaoz0FwZ35l4Gez6zsTYm+HNMy8LhjIU7EY4Akt7MdfhU9R8WeYoLWR3k9xhlY
mcCnxTg6fEAsVn9cLgGbB4yFGhGyzPZ+RyzuVSEQvkBD5Hczppw8aarOU4fIbxHfjsHqQn1HrXdj
M5n/Ok242Ps1gl9IOoJi/vWs9/kJcq78cQofVWI2juMXh0g7o7FnDN1jk1N/C7sII3wuHDoJHjdH
J8uKIXZbsRfi5PGbFGLZi8M/2GRrckGKOrJhkmr1FYZ4pjV4a7iRDHyXNDMRlWja0/8YBdCQqcnz
Y1IuGtWcXJQSTw0l9byU1Tz74JSl+h0HEX16A5YHgpEgdZ1s5r2PLY+bse37NjroRSBpzYJm/oLW
lt0R8Vxwh/+8WO5Xg/TkyDIPwUjo/DrgojTiG98Z4Bg+hexcC7wkCCHtqtrMuTvbOwysmDJDE0QX
G/St2ldrjNWQBAI0fp4dOT/taofvg26HO3haIPImasZXw3tc85YH9QUzDGK3ZsAlJWsXzkIsZXE/
9a4n9kufeRwlmUZpnyPuPls+N86WtjB9T0J4+xUVtve7tF15WRf8ANBlnoLRw/T4S7Gb++Kyl8KW
Untk7YvQUL5VjqCMjtus9XYcyP9Gr5ghvuEXZLdFMrE+8Fbrfygeif/vG5ioY2m3wZEBgCCFRlm4
kay+QYdIWqTc5p3r+J8xa9SwlZnfOBuvifPl6JrVGU9TVTbnxhdFvsmsJvSOcN+q3mREDRIfocTa
f/i0Ydgn5OTw7qQb1IiXEMz1SEF48JMpbOYbtrwiPtusSP3tiAT5Uc1eHZBEUBfc5xGz7S4SRPIl
Uo7LrTtdIRhbTnG4nXrP4x+xwqb8U6z4WA4A4zzmUWlb+olMIk9tvFTGl9yyroBbGsh7nz7FH4GI
RPB/L8KLyKPsD5tAvCbhlFbBiai2prq0FWj2k110VnFqVl2s2xRFPwLXprGBiLC5hFK25YMuJ2kn
wDTqTx3H0E5e08AiTjYNhDuT2WO+LXGb32ECxa7IWulh1g6m+QaPJdx7yODhJK1TD0hSh5Bgyr6s
vXnr2HPpc2lSVrpp+2G8cdK++HYi46nPMJ/tvzO8UCO3ou7SZof3KL+LgLeqw6SWGFUfBQjxxnBQ
3yPGcJ1/vE91eqlz5dxxTuYczsqfzI3iQMDQWPH32TcV0Jp7LgmikicfTvB+ys34N0SN9C3YJZ8M
2Yrebl5l/xH1RTbucs8001OD4HubY7vFtd/RuthEQxifKcvMjkLVE6xnpvNd4ZAVvA1RVGd7N/Wi
+gTm2nS0bsecvvz+embcmsrXIe6Fua/KQl5Cnp0F3qoDa0hHai8OAyAwgVFVWW1sFPV48giEf7On
q/ARJXr82kT4eJNgCrs/2Zh7Vw5aUjqmAmrwNjEscpF4fpn9VQ2UDOoJsE/6NKArtlwq87OSAe9X
IbFjJhbnmj6lMh0/fObVh8yuFNOD50zfvq2nl1lSvsGQObj7GIvWH6mLvt4iHrOOounLv5E2LOSl
25gENsshQx3psrvNIbHHfeoVudpS3iw+UDypv5Yv+wtPRMeNmMvwqW4LkV4cig8uxJrM7imLSOPe
o5zFEklM0PBEGnK7bjHuYUhpyRNJL2xPSG7CGsI/WSAe+kQ7weCyByn/E1Iuzo82jz1XYBnWb8BI
/XiTIc+r9gFFoyNxj6L5ZXD3XYoKYkdwSzmkzuN2iLyjZgPCRtd3CkuIM2fORsqrWk0V0q5vSJ8b
p30ZGxcGt6nUYw0LCTRkywhZ/5z6620jGaGZZ4bAPTWdEyumFqdM94sPULGbQtvZk9kVsRfDQSCO
S+tuU2L3pbWzNAsuz8WxTtPEgLKbDPRUIsBHUBRQWEHQxDgpti2SkvTFjFdBuONw25Ak3YfIqVJs
YOgz5T2lsnBZrpw1UTTTSFNaTUPnnlzulbu2IvclIXJO/5mmvnpJ+2apz9XSLPd9mQ53zMGQla7n
LMgme6+7SdGNYrG20p4h3LWGewenv4Ovyh8vfaPi9Q33/3oXCtPmrP4OymmGWQ3gtkYYyXklnuaQ
IKS9FaxkAfOpRCERL5xCZxlx2x98U1fT3oJq5LJFSCd35BjU93T+8tJy9XlP7Mpec0xbUk3I4Oqa
D12l4WW1Oe4TBtv6rXNlfTsSu6y2WZWaPVtYhJENkOfEoIuCqVSKJH3ay6K9zxgesOCqANo6DLv1
u1Ueqol29butKdL0jkATk90AFfq53OhaxPxZ3fhmlZl/bjF586lCoR3mavHGXY+IcEgUcCnAfBE6
9bczUTBwGSSGtzGxCm9W7xURK//qzkU9Zhl7dvC0E3k/jZ4/J41yVbhnpGP4kYQIlAnZhB10Wbmg
S4Sgt7NdPabiouzgahXC6CcR1FsuMoSr6nFTzsjO8cA5HiitIWkw0e28+NvwCsMAzHgp/jl86mvS
oUQyd9aCVuS+LcPgqzWti0afAUHvVm+OxTs3XBudZ4r3VqhzDt8kn5XGHjYHFnoIX67noISPaRJr
Go21bzsmwq0RHSd4g6ZzI/D2Z5sY+SL2Ye7GzVxE4x14ecyL1THX7XWJT/WaYD67F+RUlIsDDnRI
Dgupv9NgMNkrytG83/s8R+nGqI50oQh2C3N/OWictxgI84chddonZEQjflh2wWhDVkf8z5uGqDyF
Kh+/63nJb4doDAj1aWv/3nJ93/lbkoOEOjpHqZK0sBvD9jq0sxTkJcZDPS7BRGLAdHWRLVnwGAiq
ALjUrRYg1Bn6/rEucc/zwxpsY1EwF/0uKjrvKb1aYZm4hVfv2GE93Mk90gwcTLkSj4grkMaNIlN3
V9/Raa6RegCt1CActc6xN3Vx0fWs3k1YHBib8DW4wfIctOSj/lkyHGDjGEf1w6K8vDnlaa6bn8kC
9U+wUEDuK3jq/og+N7xFz25gxjoHb0MMrAYMlMa8+TXSwUfYfwYb7Qzk/gQE8rzrEPdI4i7+8gIW
7j3qQc9fBSzoZ5CurXvnlnIlzIYNGHCmbWqmgLD6tbNs+RFwOGli1qF/LvmFrqgI7O+2zHEnsosV
4qNXYeq4CRUtEa+m5K8doczaOoYoNcpHtM+cBH1L3PFGEpkBIwGSsbMzyoNyRLtmj3NInLM1sAt1
4MzQ+Zmj5NoIh4g52DnoCLk1hbt+oSka1y0FzFF0LksgyI3n6fnS1dxfu9Ips45wKke5z0HV5foc
NenwV8F84IUiUOXt6mgtiFIo5jtOROatsOBy3uu8BnbWPds6aRvoLHaorfL6T261nLmDkDo+yX6y
H/OF2MWjzXuTJdlSjnfWEC/DJiZ6gSXD75n8+04P44a9HusonMCEddMmfBitv2p+7JzIwaSOS9/s
3IauKqK8M3xh/CUp8JcTZDcG0ddnCKEBKVDkJI97JszjbUZWSrGRpZwfFI0B71a9rP2LcXlCeEp5
41GFtvXwygIvh/cwQJqOBXY1rxYxPe9APVfvfperhzQr+WugSYcbkjk6SnSoKmuTuDH+M7mEZBBM
hVy5FVju0UNiPIg2sRTRfWwbjQF8Ru07whsUqr/xQjdCqWFn5sFNw0DvbTIq3imjDP7ycbv+0UtX
wcLe41vdC13OwRGJrTzbtI+qjdv7NqAZ4ADBUAa172alZh4CnLU3uo2rmXV4VBH/7BIES3Tp1DLd
qCzr+vNUpCEMWkRMzAYQKQIaAXnAAst/AkQER6/2+ABwCY10TxUbLCADLq5SrNOWCZbojnxxeNuW
MUu9bdnnCHQHnSEBAEplZG2JTUYrQF6avZvxAx1QW3TBzsLKx1AAyie2GCydOlkbDzO5qxzx2PUp
TmyOSLXD+5pbm2FAo7Ap+nV18BFFUh+nKeB8kZXK5L+a3cqQuUPlbDIuU/uZL2usjmj7vCARpste
imDMXkdM8HCXfmz8XVY0+i9QFZ9XlJf9Z18JATuEqSRM8BHpG2h5WAGjF4K4HHfOowPewu5fORBT
TZhHtKTJUDT4PlKcost+UOP0uNIxmyaiQbFL5kldPpMqs9oH4tkxpKUBX8O5SkdnqjjXxDXemPS5
Cl2S5Z8j3MHtuahCIggapvn+wNYun5ee432ToWEz/ANAybsQK/+0rxpCV5KoIAxu6+Zx+jzUQtr3
tqqDE2qAodiQs5PtSWAuq+PS5Ka4ILrjQutRsopzTKitSmDODP6MmPxAREnBATZS6xubgDV7E+lR
vfSTF7/YmKi9vebFuZrelXUY2qLLDjye11N+sDSn9NCWe1jdAfXQ7ITvfVAjM+xnCwHT6PFOxoPj
HaZuQK9RFU4dHUbVD8F2wlK6v9K1+Fywn14RSg8oFIOjaPezmaInSytEH4XXmGobo9X/XEjuCrcV
WuEnlOiwTSmOY6ToVDfqZGgdvyYQJUfDPGuNp8eCKYkRmWLLYvwqWNRmHwUh9qKZXLarmDDv7E4m
hji275E79XVWK1kDCJCc7n7iZ93ZK/6JHeEZVsbPrfrjgmXKugDRusFmxoU+Ic0t/VOKQXXYVk0O
YMrJMcUJ7rX/z+AuKh5q6QB8drBTiQ3XmF6mZWjEfqgcMhHIx3G9nz70oruoM3qCjic9B82c7Fs7
wb0cik2RxsMjX95YQWY06iumB/ijRdATnkM3leJox2KJGZsdp7lx52ENeNt85w/2rvCNG760dwOK
T7bdwo6/bG3Zz4QDsP32agLnqFH2aoyL33HXr86mJk5mOK9pZmcHQOz4pw3aNj/ZrsgIPgeEtzaT
O7TrrqOAaL4hdMIttgxUzMG1GvX7qlMvT7QVKQzMVm4jYIl8ZvYSDcZ4soPa8PrEVT3vXYWJYNtm
oPu7wCfVg7w9indh/1MrfCapAfNFkKG+3a9Ai4B6/uydbCDgFiLGI3jNJ0vxPND47W/IGyPnYJ77
mVI/4UUcIQgWH2U3Sw8+egDnzpEJX9wIYzt5sLyiWwljRHCfY81/SVhJX93AaoojbjLnC7KIYE7G
s4kYzsFxdgvYm70Jor5X8Fw+5uFyLMmby/HJcJeLkcIpf7xmUCMcZuAL0Xs3CRHAza+HvUudQ5/Z
bCNrrv4dbV/hNcUvx6fJexWz9JM/MrwybPEtKQob1623hLb8FF3Qz4jWWgJRsnytH9yYSsjDzBTM
Ew4uUD+R0anAKlcPLKHkWPiwKjTnR+SxPXmSdQigSPtIgw67cYIUr3Eo+NInm4/6vtJQEycGE5rT
2abm8oxoR1wbo8eS6FG/yiN8vRHBCZiyof/WuuMm57BY10tYDQ1ekXqtojuss6a5A4AOPsMOSu7F
IgUm2i3gdvxAC1kXwRZrizXKreR6CHCogpUNRdZ9xcgezzXmreUGmZtYD+6Eb/gwRlqP9/Cp6f2g
gvJLNKYvnhCBo1vkGVyAKHEas0V0LjUmYhj98I8L5C/POOYKue3rjImi5AtUGDwdpGBdr4x1zp1U
vJUL9Z3Hcpjli1CGiINRqQkbQZnhE4qiorrwwYwPca9UseP6UfWX7Jl5dr1VrN1h8IvlFj050eOL
rYOPvEReOPN+89pmus+RwIbZfN9c1ZUgUNGTIJ4Ku6/jyn0H2j9BuUAgPDVZgPgCH0E53JSxO4d7
YdXNYRVsQHh0RUckBd/GxbbbsduQhxYHu1F6Y7QfyVJFr++T1o/tQg7NaXIj/Un6ZwtF4cJfHZuZ
ZMjd1LPYHCWhELtFxkbdx75pPvxiLd8jIgPZgex0eVlWKdWNMyOn2zHWRM4uc9Avb7N5zdKtiRZU
mDmBTLwbGVotkGUbpohFEH5/jhxkhDVl1TnxQetlJkBoOKg4K70Nn1854u3NZh5WpZunypKT9Yq8
mPbdWNLVdhPSiZnuUB/nMZyZYEmyp6mpjuxwpb7tra5/ELPbjrvRTGOBSkHm/s4m/vKjRJlV7MM+
NsMBciWn3DZm4ZpbB5UHJEnNRbhactwNcdfeuK5qPXJkwrU69Ons8Bb7qHjZO6x6+GviGfVV65MB
iAU9jg4rcsY8YZ9w2CdXu3YJfyyNep+5k5B72JapEwxCDewZmPyMy8qTNbEX4dAmSFrd+YF50Gk3
ZEIC5Eal8s+OROB9GrWailPLdwFMgPS1vUEJOk27FRXTbRmNmX8/mTIub6e5mCGjy34+IB8tvifL
CgWlXZIvzXZW5wR6RtiTEzTXF7y3/N8mH7v5Du431Pu+qvv4PFs4ASEPJkzgUGsm29nEfRKE1Xvi
zVL+ABKyBobrP1wAe8jNkdhGgyLCreDXV4+aRTVRZBpBXuAKGwny5mT2fd/G2UROWRD6u5acb44E
w9S1t1swIxKLCOZbXWv6Rq3h/5ZK47+Oaont2FVqucX3ln8zhbT11fZutvE0o/+7nuVbVp8ZVjaf
syelJfgu4g0QQaGFKyHZGv1DXlnxxZIFgZQy7x1CMID8BrdYT/k26rOBVg5TDc/FpNjrTO6mj2Vn
q+/J4D8myQFj4a60e6pf83oF1LAjm0z4ELQzJsvBIWYr4tDgIsLe8JbXnYrOaaaGt7VZ12dCNMhf
YBr/wSylOHxC+o0JYejjo9uj3iKsZ11eRNn5VzHDgiIw4Ol67N1cHqnUyh5YmyCgAoNx/lz5PXvS
NXVMbYgHI0bB07Ylk8iMdnhqTam/h27CIulobPXk0XZ4lyLQh+UocCO0b21FCO3+WhD21y9nM5wb
3t0DbuXUXGbTlL8gir1AXEbvmY9MwxA/igflNx5xS4HkofTl/c0YvMeodrsdoXQqTrSb1odYxhk1
UTVAyHmWsrIh/VYH3NbHqYBqpi3vyCrLqjtCajiK1Vgy5QYukO+2q1gZr0vsmJ4jAbG4E84aqp3Q
MZm1foOPLvGIk0Wfibvd3CnetD+ejs13F6r0huAfgap5MuhB+razrznybDbM9kG57tYotx/JgUb6
pOOqfUQdAcXd8zUfe6LAIPDZEf8I9O/lFhkvwc4kxxK/vqatXe6s0g1++bK0vWnI4M5PXjE7oDUt
MYib1K9K/8JVN2QH8oi8/ICLkq+A/+V4jGRTcTP5btjfpEiie2j5JeUR7JvoPWdG0cdMEGNtN431
44u0XI9rMxTOfpbDqq5umvoRxStYrDdZ5q8gIchFpmHW37omZu+W+Bbt7vNRmH8E2ec/7DPzXYG0
8dGbFLa/prLbtzKy3VcOvfiuGGrzEeOTHHaZFUdY5GsPt9bkvGcMkm/+uk5TkpGDYFjTVkm7OTnY
pxJVE4q4Qnhc52Ix/bZkz8DVHkWo/k07EMuceql/XyGztzhC5fCPfRn2spoK+2+BRvPPOLjhp2hH
+iJsSdgRy3bmP1fOgDBK0eHLNVUG04V8rMDdVAATSnxCidXpSaksmnY1sJe3kZiX9R6Uy3pe02L9
4wit9ZaCav8TmJzHnFIiNiWCZ/XDQo4BEQYEtkB9I0e69zKA8IQhxmFUauzizurQYyaxydS0i62g
AjmDC9r2uogGCHUYCOSqzvTjLbJ6oNw3ReXMFUZSVer1COdSGpc3fjjN8oYsTvFqRuYCa6xSimTH
GehSRPBskx821iaN3Ti4i9bYJnWz98VngM/hEfVOnm9K5KgUkDa0yJOFlQ5HGBFs/E1nRe80qYb2
1mIG3ANmkkU0VCNhI5Q8zfm+4cZDN4AWb4M7SssdnjBwTL8miu0Jub3AK0eaCO6zdoC5nq9URAPJ
i9Wiwl80rY5tDjmygmsiQF+xcxVwwEnvww2SHIZ47Ex8oXNwKXDt7vtQEviAPMdyDpU906+UAkC6
qMPboH4bAqKz0DTzsx910F+jc2t+o6XT5jsrCNCBuJvs9swspW7kZGwCNuap/VkCS9w4YDRA+RDk
t27ptMM+WmKU1SUvrHsDTLjKre+2Maeuy419Zy9IJnZrXVj1vq2G6J3dgFo2oYlbTCCWuEuLZSXC
r5PaEBbDBDjt62hl7E7dSOkrt5wVW3/C0bD1pHOleS0/fV2Cpfo1DVP6r28z7+1JIrWHS90RcJMQ
8kdG/tjBIiaeXFWwa6iNnOAYgE6SvPD81ylvFXxD5IDty67AQg4f1H4vwVrPpDOW/bQtMLuOCWlk
nU8PvRP81Gj8Lnrpxe9VWJQl9shOwOkD+pAMpAtePUdI9omEXeJnu87G8mGyoiG/FH0bYOTDxM/r
qDG9dkpJbFE6M4ea2lcCRb24Yv+01vWrANIh/E5pe6+ywHhAOpGHPtAQpHybduToJLS399VxCn0Q
LfxoQiepsfzngrjgbxOQiUyESzzdl7FOs43v9pywacH7u/dzpAr7SvuLnyxuq+5I24W/t8hnIT92
Fu9B7/ZfhhhyFDUOY+ghCkbxI2kzqu64bdUdZiaqu/tU2MPO0qlAKF1hUOQPyCT4Jynd52gy8oX4
E/goIvP0a+t1FHRiBxr/kdDVqWSkoPFHe0qkW2InIDJIPIseTBXkTAectmTZdZ78jXkFSf91Rgnr
5E3BzcQAjEcpH8J/NRG2I3lTZOckFatgmJDCxCHQVGKacNxr/HQxtOt57Rg3WL1mJgOyeYLvoEfi
3Uut041TpdweytXhLepzDC4okeJ3NOX50dEFaTy6nrAiS59A7h3fB5IQAssNgp05Cq80W47awna7
srkXdev8U2gC2lNMYGRNRnkvvmn2sNzNkjUultEmMPIgUKvfedFcm0PspOu4qTTc5m6hSUccUN0t
d0E0D9hW5syet3Xpt3+rLCs+U4SMr14QzwS9zZqX6Zs2Q1EfyH4a+iSoRSYQ2wzDY0FfRHqUuiyL
E1oHZmpEduYUecomRAr5+PvcFNF7RLQ+88s4zshe6pGUaXsd/xa1y7S+mh71XuWxciKI9F/WyAsB
M4nlwoboU7UCB2PK/N6ybP/Viiu8wFbpVdc2TzDugQSDAK1ErQP0xEBO1zGAfmf17JuVQ7FtcdrB
dvZjvw/Gxv8csjbAXu6s7kuwIiikMSETOwlPjVKDbA0H7tljO+Udyn3yRjFabJEjh5guW/yBiYAQ
LXb2EgIzeSORt0lWc7RuczCw3UQ+08BpA1O/GUNE33foQAx5ZZBAJFsLTBBOseFnxd1ODFNZvWQk
jaTEXM+Qj2gn43FH3i6+gzQoZ+i4NFrqIxdykW2BQ7zq6Lqo6XatM7pfZP/q4tiKHDF2Hhr3hjT7
sdwOKPg53T36IHjYLPfD1lnwkrLbRju3ttcKiRL2tq0bouXYotphTMXBqG5m6lLeavQQX4PSVgP1
F3mvdb+MpGTgvQaeyFr7g+z56ika9cKfj8rrNiaKQtOjfCmr5dyJ4FqiAwj/23C2LijeVB4Rpji2
YO5EYNOrEUbzaz0O80e3Ina3IlkiQe7X8aKLGYzZ9URBFi767tcKHZ5zmekgwBfGjHWNFcBmdaCT
ST/Yo8MDMiGpe1laV1FXqPiU0AxhXyakcUJPRbY4FowAJae1R2BErpShBPGZ+LnM+eMHPZj5RPXX
Xc4p/s+zM2fZB5Jw6lsLdwlY8RJHkuOVhHfAwNqNHrwqx34wYODodquTY6uU+eIu2wwJ5okbZagI
JFUop3vL85+G2h+4ySoup/Y/zs6kV26bW9d/5cMZR7jqKR2cewdVqm43znbceyLEjq2+7/Xrz0Pf
iUsllLATZBDEgFmkyMXFtd4GDmm3i/RKScgn7frB7iPX9eI8FCQpKMQYBzG2/ddZTMZHLZxy3Wvo
yuLR1VcO2zrA0M5jpSeqxzmkGgPYUfY4WaqhUmRx/fZLOEDffiJfmR7gL+vtsTao6QeEBCj2tO/R
A4fOW7yA/eSJSus2/NDjFQriuwuM2KMd5FCY96l5eDypks8Keh/VHsnKSRxLeryf87CxR8RnlPHh
j4qHCa8hukwitbhl1AKhjr6uEDH/owrdYajyFCcax8jUpxofkW+GFsZUgTOV3knvw01Amrsyvgct
pFNoaMDX0CkYgr9Ki44Ori4x5b48Q6OBMozaAnTp0AX8Smm8c16qOsy7Z1rZOjl8UQf+e60b1dnT
o9m8wDWKMpg2VZjv/nAHw5hycjsPbE38SF/BRTecrZ4c/9BKKhYlBUIvFL79D7269kNuxJFMoIBh
qTCTP/0xz5AZ1d6A/Ws3uk9aqwJWVEC3UgspM/v4B+TJ1lWFnx4KWw+Nvcrl+aAmmPCcYzDM04Yt
1IqfkS591fhbhIpQhfQc+s0ZS1MDxF2Mst2DSZpQmrIAuRzHoR2N89gF6dMMxu7r5CfTxaFw4P3X
f/7P//uf7+N/Bz+Kl/9vCfqfvMteiojK1//9rzWLIZPeN8m8aaqutvA6HMhpBLGOpw/sDqBLSNJS
znMf74+yZpuEVJ4JqBGEiessLACDeKqxDOL1pOg0V1Fh/Kl0bf2Gd8b4cH8k6aF1ZXxKnAB1bqoG
bx+LBb1ezCEOgwJNLSxlayV6HOZOP3GZDntTwRfCyoy/a3tA4ByDjcfG6r7fH1xOYzG4/IaaMLF6
telKXw9ehX2QwMPHOyKv40upRvhVItVxbIIWhqDZh2jwJOnh/qA3a0vXj84fw6kA6nR38QXnqRza
0AL1Njdd+VE1EMbOy0r5Ezn86LWeikzMtUzDMdD3wb9s8Rlplo0t/gYQzMqyOebCzT2oqq03+rgq
vXZWpkZNRbOEiTKhrS5Mvkxf70s08BGbFPa72o3T59GofppZn715/UC8JU1c6DWWUV2YsqWabQFs
Qi0AndxmN1IR+FMnqh7pgcPOvD/WjQEckzEdTCBdfPYcqLrX+wOGLYYrmWvuBWqjaElP+i4xChoW
oIR3GGL0rz3ccjxXfi7iig5X7nq8uGwDhM4YrwaNf0LzUTmY3Zy9ffWs8PXUXZoUKqUNc/GpsiqY
uc0dEk7syPZ+EbtHCKMo47Yq4ifGYG/4It5ueKS1BdxeVxd0hJZHXFPgwWYqGLxU7Zq9btk0cyvk
iczBmT++emqwK3WL/S5YQ3PxwXpZGsgi7CbmPLU/xGVHw0GU5s8WgcITeNXwtXFSmDifg+WjPMAB
0+XUf7sKFPwAuCBB0SmI8Z7noCAjB0K15/be8mNcWUW2BRZ2SDSZsGMWXw2Ng1YSFxCcQQf0jKEL
J4DqzB7uWrdhMLk+FEq08l+XnX89K92HmQKHSJ5ls9opeqRefACEtRKbGwFq5YAZxAxiIVBbov/i
e5U6IMMxZCo1OAYYujywh2CMT6E1oLg2V/HroxTjuapp25bLUi5iL14fQ9q7bMUcF+TTOBiBZ+IZ
dmqb+Of9nbi6hrprIDXiqIIL+3oNIfnjnSMghic1bfm5C/xDXWBQH49B/W8mZUCnVFlC2zIWQwWk
9KYWjUSpQUcnD6WAi+VDu0D4QWy4Rt7e1vg7I+tJXw2AIp6217MCSg7oxkdSGC2cHDDzgGrOMSAf
pyGPXejPoa6B67W6QhdkBpf8MLkGD95/sbSO6rim5jiGszRoL3i85/WIzoPuKxUeSLDNKVbWZ9UZ
4o2A/Ovvus4Q4C+rmFjYKt1fXVukJ2qQtQUNMWOfz3n4Wanp4OzaEWujEpTZn2qYJi9RXZuPNMea
J8zw1D+5cucDrXbnAhRH/JiSsv8BLDt3eN+DzaK7n5zjSKO4q0B/2biw5Mm893MX30dRgKkmtmPs
E/oVQR7SgfVHrA8wujgg167us6mN0BpGKOT+N/mVd94bWb/eGSijQHEZGLlBvBHAA8pymfOnTeFs
X2l2/+hKSABFgp9+bdRPapSF56rzN37F2qEj+PO9bBm4HPnnv4VjyENmbIDugemHtqQfoTHeAPe/
IBJebQwlD9XNfBFQ4IQDA7btxaGj5BJ3UPfMvd9+tcBonmjK5LR10ZEtERG6v7prgxnSWBSkB/QH
fZHzuGXSmlL/lrZjHmj7QjPLJ0XE9ckaxpRavAnrbGN+2tpaOlQKyEh0W+hLN2MXjjVZBB6cCLg0
aPviRQAC2y8vgnT9MuH2BRhFt4/IBQ4vJTcFHS48AQ6URuIPiu7ajxOo78qDP6MeK4rlp/trIq+G
xQeAVKwhn+JQ6+MKuf7WuVz+AgktUHEQK50KvL1J6+1wf5SVVeBacklouaB0VV1sa38e6b4ie7Bv
JhVJXROBFGHpO7j30/H+SCuhlfCtcbHrrLhhL/ZuOhg9aDtyP7pD9WUOc/9S0t3ZU0aRLQg7P/WN
FqIF6SpPOIfUrw+qJNTEOpuaN1F1scWyEeZnNITW3lUK5W1rq3Ar1KksnqBcp5/vT3VlO1tYHJu8
FNhY2vIBDUISDnDFWACFpQuAgU8tdTrQ1HMFsQzrs421XfmKNjcjnxCDbotu3vVewUQHMU+Lkj6g
teahGhK0/8rWeap1x90YSv5Vi23JUK6mk9bwcl5aOOPS02AM5HMZp4IWUNpEHRKlUYgIOKZqh8FU
9WecsZSNCLE6Q0d3bAvMjWVp8rT8FvkAcdYx6kwookG6OFLnBEVSookOq6M4v/rr0ZlAj5wz7Ajk
Rq+HshW05KGXkuTOvvrOrMqYvgG44zOsysQFh9dX+kYwWp2da/Oq5M7XhLOYnWW0GjGQDaMGQVsd
FETFnlE2sWIvglr++ucKq8gntB1bN8iAr+fX8nBCDY6lRFnFBmlEniPw6z7UJfDO+0u5Ni8il+Pq
JnawwljMK0FGuwB/bO0hnFkYDKE+rKR41HaADzc2yNoFLU8AjwdKOnA9F9OCq6/aXce0MHkSwb50
it4CJiCKM8L6ChrGIZLD6eDmA++0afhR11V/wcunfpg7jeT89TO3uctonhNULWsRbpoUVygxoJOJ
6a44dzCgjqPbfOgGSLH/YiTXRQ8LfA+3hQxGv50MXm8YlPILyBZ1DAWghyF1pIN7xRFvY43Xzr6Q
7zNc1ej7OovLohlrIFoNcIoSuO8FPUa6bLhXeTU9nAeEo5UL1ETnXxxH3hfwb4nc1CiM6/kFAp3H
CeFsEMVpANMWGEYW2tqXyczO5ez6Gy/e1TnSPhImKRZ6losPV8BxcPQJ3SY/Krq3IjLjPR488xlF
jeQJliCWE2gVvv6ZSOw2JLRKI62zF3OckaADX4d0ewpWVTtI0ig4wVbob1zG/mZFYfTl/q5Zm6Yj
HPYmO9Qm2l2vKkpopj+i47G3J6v5MM4IjdcFcNYYR9KPQ+ikT92gTP/cH3QtHFBXRlHU5TlnWotw
oNa5qMwBpQSoMKNXTMq0t1MFggDd4tOrh6LuSU2GqqAsAi1WFJdtyTSjdwD9V/NCqpVPlJWTY1r5
/caNuDIryuTQnFTBm5Ec53opO+hLkLIalGJdVT0mICvphaQ28tfOz/uTkn/T4u6F5semJH+iGqMu
Ptqo+n6TlFqzN4CVvKkxrR7heuZ4dN4fR+7xm3EMHsFQ5VSmtAiljqjyJEbaFrxL7Z45K8XJHhsb
33EDwanZFh+MHsxCyXWICYJIvt0fXkas5fBCtQGW0CizKQpdL6hT550VCIMTr1rDO+Gr81+gupEs
dfr8WE25slFxXTkLAq9TKuTUuAxnGUE7sIkiTGgpOnMA8ygrxI9CbYJ9RHsfARNpTwkE8q9XT5KY
jfyLYRiqykPiepJIHyPaD1Z737uI0xWoRPxp050+ogeJpgkvyo1v+mvVFqvKpcj+dAyLMygWwdtN
h4k2aYOwWpck36wwE99liP+mCiidcKdq9Nm1cAyhMM2QPkBzBe8zKpC2d3/it6ttCdslozDIsnAW
XxwXyBzIN0UUSlVb0d9impj+pCWBAyoEhEekEiyxmyDYmLv7w95uKktwTJk/tBBEG+Qp/u2atNEX
jhxMlfAvxHEsyaWUCTaTF/gsP9iE0cYsV4fTHNljcjWXS/N6OCQLNahLgJykBuB7cDzmpU7hxY/K
CCk7LJCZe/X85Iri8wUJXmOO1wM6tlQlLoYG+o9CWzI2svbd3Jn2Jbb8AQPNot2Y4cp3xNCNMQX3
CGnr4qI0qj7KcFmC+ulmzTkyStTrsXbwFN9PzmGo+JdZUfQ/789SRp7rTUxNn3jOE4dXHM+r61lS
oC1oI3FU8fQA3VSPmAwmZDxCK8t/7LCq/onbBv8ASEYb5+c2ysuRbTID3uM28KvrkU2Uhaa6srgw
0S890HoWl9pw9Cd0foqNluHK3qGCqxlU5SjlEgSvh1J8PS5D0wTiUKLZWI/TfIBbDdh5Lt8VPk7e
99d0dWZ8QepKoOtMa3GrJJkIlTkCegLFOT8WZJDA/H3liHROurGIa59Po8Dj2i5tJ1UsNmmsj3A8
MqkfM0MA7GslOJjo7qDwbXyk8aufEDSSNgmjspHVyaByvW/IrxjScUkjWdHFZk2GCWeirG6hgFBf
UnApOkYUPjaOxO2H4/1B+Zh9Sai5OYO9hiYJxO923zQxkjqQAjxEaMojSp0oDuEMs7GcmtwJy2kJ
+Tij86STHS+OQ62WiCS3RkvTqTLfxCkvyDDOMTUzjSrCtcWvT2rZQBaw1excVRlSpZHbHto+MJD1
GKpnFVG1D/e30+03ttHv0ynl0XnmBllsJ5DXARQ8vnGTpahD9ATZz0HSjid0guxPbQsT8xyPsAs9
cNyALO+PvvIJXN6ZZH38A29jEeZdYY/wcisa+838NUD+mMYLJtMTlCZC4PH+YLd5ElFIo03LubEM
fdl+lqa4CCLiTqEC7T5jyIXIjpiHs59hmUthTVyKIENMsmvb+GABRXh9PVhwiBifX2EjyL44Tykl
UhWBp27vJPE/PIiaZxzafYRkE/Pt/aneHiBGIiGDQsrdzXyvY1JXYc2XWOBt9DGHcVyF7Smi3bmx
oVdGIQPjgSlTA3oSi69XKS4y2qrPgs4utF/Mfx4UHanU+3O5DXhCliDlbKC3sF2u51KgWYuS9Ig8
q5TzmkKjv9ha/NkY5vn0L0ayyfAMXnZUzRaZbI9oGeyVAWNXwMj4mQbiIUN8GL0PI73cH2plL1I7
5xGioVJNZ335gUIHWxpbasfg+9jAkuisoznqw7OmU6/fZUaTvM8meHuN6KtPzWC/vpKM+hyQIR2A
gk2nc3HuEeilvpMBo8K8MH+iHT4figFdykQdzcP9ua59wF+gBffX51s2BNGA6TvR6QNyPBU0qQQy
Gdz3+AW1w63OhFy26wiLOy4zkkAWFUHpxY50fEyqtAm2ZWXMxjv07spPpWLrn3QFfO+ubx3Xy4q8
ePV1xagg13hQatTOlh8TuZ5xTAOz349AKR8xVio9bXCtf3EOMLijDijxBDRyr8/BMGEMrZpItMM4
RBd0NtBqNeZ6j5ff64tUTIX3JPGDxioVweuhNB3GMiBrYE8CyxKBSOsBJzxrFxjIsbx+c8haigQR
0AG3FmdOrxtMgXqj31d+M51mF2XskEbxMe3Hb/dHWotWNOK4ZiS8iub09aTs1sjcOcVto6rL7tLW
vJBzB6T//VHWNjsXqmHBrUUV01pEq9LwKf3FcC8rB9sQVPmRgq6t6jy3Rb9xed4MxSTIqnkJY/IF
wmSRJc3oLDV2h7eravXihD3KdK6GjhoDLKTD/VndnCs5FCtnUyQl0zUXN5eCkTe8IuSOkjwLzsCf
AySI2vAFT7bmi9ubUFJjHDuKjRmuDGuT5WIvRBeBa2YZJWllsw9KvDC5Asiq28/YJmqnNEv0H0iu
OgUiUFb12nPGg+H3QReb30IKJwvCcUbLroCcpmOwgypHe5yioT/fX9aVL0gnz2WGBhAa9QaKFPEE
0tFM2JcIbz6AWEaZU+DnBgDc3DhnN3menBXQSdq1rCWAievd7wMuiYwxkcac6Yg1G9KupoEAD/AF
5VT2uv2VPCx5N4pm49jd3HSLgRdbB00XYPVmOO/bVhuOvANRL4osqJraHJcPqK2HHkpeMPAxH36i
sZxtHMjVPcRlwMGng0Jl+nriiOzNbe1idaKGmFDtIhVZSy8I0/zJRyIghqJRoQwyIXGxccWvD2xY
6E7RRSPjvB64FhoSrDht0eVL+o+oflR/69gQnaDCCK9SxXxKMIF8/UGVPXKqgVx/AMEWqz2Uiqvl
fiFnC4h/T8mqyZ66Ns+H73OfKy992MQKFdyi/n5/K99EV2BFvIKp3lJAMYDXXc/WLmazmlDA2SO/
oMywSTpQ8TgWi/evH4ek0yDddAGTLntvXBd65dTwp23KUNJRZ6r9xzCEt7Lx+dYmRGilcsGRw4Bx
MaGonYWZ+okqNZExby3wX5ibfqs/uxIBxO+jLI5lmKDRjvCHukcOpD0J20fFPXSlCpF4dUmEL0Sy
To8EciYNmsV1gY5UlfWhDujGLvQvoTJpb/VO0O0CT+Td/0grW1+Q1OJab8ve8xJHh1GO4+apr+5R
fENtD81KVMGH6VL3qnMOcNbd9Yizb3ywlQhHvmLbtA80xDftRSahilAomGxpSMxl9XcqL3+jiDi/
GYgJj1Dwc8+apbecKxCVvz/dtY9oywoX1QTq/cutgtld0GYJu6TL7OkELR0jxhiWn47WzsbltLYr
ydqBvVEZsW/Asi69njqwkAihAF6cCrWoPEFRYSNmyihxlUazVSgWAuETsBedZedQmEh+VjMubsCr
J9QjRXWRfrfHStpdDtWkbzTU1hZQVkQkuFPwOl7EaHfEMg6bL31fW3l2KMJuOuL8NZ3gNW7VQVeH
EgQQlXTd4jl5HafUCiYUzSZ9X0FKPBAtESbEoAzdSbEFkV1dRW4/6oqUBmlVXA+VRKD1M5Hq+wZP
zAskBvNS4p7yMMJc/HOwjOB0fxuunTo+GZFRJ1OjvXU9Hs4JcdvaTM0w6h8JdMVz1MKaS3DI9VoM
IzCvnouNMdfmyJPnV9mcmsoSMlACeA/ykbA/ua26n7Uqib2pGrIcDj0+jIhQ50/3Z3nbGWFzulxt
oGcILvBlr6dpFTaGAJNLYI7dLtql0S/J69HVjgnyyQjXoRpGnHOOUWihRgffUDv6hQrN7P4PWYs3
zJsnPLAvmjSLeJoIDZ+oMAL/Fjv6i4IhiwpGwx5OlNOG73nRWlCXkKXvm9rYgsPdjs35J8Bi5Ec5
n1rS9RqUSmCP/eRj11XEldeZ5pigk7fT3SPcpMarzHA4tFmjHO5P+Tb6MKylsZdNiclaPnQh7FPX
khc73urmQUyx/5ygfXe+P8rtEZUDgPbmJc1NoS4nlzjzhJHcCJbWtwg8AWZayL0cx7L69OqRhEkU
kG9qcrRlMoEvOkW6UeiwEw394CZzeBoctzpp82BvTOr2cNJIl8BdxwaMcQMyC+zIUvImAprvIqtu
5AXq4aqCLFXu+EcAsQpSA80WUOn2dNJ3BhTKe5fHKG2Q623SCcjcnQWID+5mdDYrvG1rbObOYwvz
tonAEb92PWU5iec870R6Tcv1zPskafCfQiYrnDu4vmNNZCh4eDxl4Gs2NuPtGbgeTG6j31qEZeeH
wyARRKJuEaJ2GrQigs7w1NkasOqFty8KQnyGq/dGvWclBOnAvhBTAHsuE51FpC1Uq7UCep903GPx
jI1hv1dC83OuWLgVlcieIkyKfeyIhGlV43hsZXq/EQZvP63NhQmhSrJLCAByv/02+yJynbBVtcmb
asV9UIYpOE2p8M9JVs0oDE1bKd3toWQ8+tDQWBiQCsz1eCkSjkgAuRNOOrr7TMV5xAwtNLzA7LaK
DbcfVqgEGV3TbZ7FEDGuh0JNZpzRyhg8q6x7VA37pv0QuWi2a12bdFCGR+srxiv1Y4Ab+8amul1W
xuajgmw2qawsKVbppKGnOhaD52AV/jzAoDnnFGTRvdKbU6hq3UamfLusMm+kEUz644BhNK7nimPO
qNiRGDBErAjebjzukNPA6FStP98/m79antdJnZAAV65OWmuy53U9VBrWLhX7YPKwjkWmccjAE+1q
E6tUoH5G97FHM+vFRmnnT1C5E1r/Mc2RnRSIxqMAg93dkGb2Ru/09kIROgFYJWmWV9kSBYh4VKcC
I0ZFxVcxHUTOJ9wbQz79vD93eRUvpg6Py5KJCiWAmzgITxzXLc1EXSFoUBCC6q7uAf1U0UnDdxRs
mgHAAaaU4yHX2Rq7bEI37/5PWPnQFF3k6BTrEIOQm/6382q6PtqxicOmttTkiRShPau1pT4AmDc2
HkKrQ9FPg4JDzAf5ez1UExtkIY02ePqstHih5aFm7sOmQfFZGEO38fhZCYYUi3lwGSDh5HtvMbOw
50uoSJaghDQo+b7TNfjSaOo8GFBW932rwVs3pugES9h508x18BLM2hbfc+0LQ2OlQ+QA44YRtJwz
GoK6Voz4C2na06Qb+MREVO7ybEavEDdYlC51xUtT+P1kMd37+193dXjOFcHDYj8vH7xm2vhhQuDw
NC2x0KDUaCgnPbRoJ7ZG9BLBxwOy7lB5KLGJVcSr8dYO34DGsiQFydfh4hu0NtCObqxHL+iz8luJ
Y+HJ8DtrN3RVt3FkVyIkFw97GU4oVZElqSXQOqfV52FEJiVBSgMH5fMwAvJG6iZC9UZvT/eXdm03
Azyic0snUyN5uv6yMaaYiSnYXlXvju9tBvBgOLaPcRltITnWopEsjsh0CazXcie3nYpxZATWMTFK
vbiEuYPcEkZoGA/cn5MMtYt4RI2CexvOKwzbJeVVpFNfBgU3XFEZziPmqNbBL5AhKrp2ftdaiF4j
t+Ue7g+6spBc3LIeI5EV+i90wm8RCJ1TMQQJgnp2UA6YiOEV5JWGNAmqG8S/NsLCL0Tcco702IEb
wSKR/IPr7zYBPM5ydcKyGfTxoKF3nrsY/s25Ko5z1WvzYfCjtkB3OZu+IcpgoS2P3CqCv5WUoxmo
kA67Vo2RA01wtXgDPrudTvREteA4dEjJz2htfO1UgcEs0m18I2xj7PmtogWKv7PqoHcOKLWP7UOs
R8UzEw9SlJn1V3NG2SsG+Q7pkQvTQV+UnfKwqFNhdYjyoYr5Ti2Gh2BAbhEPLfGQmlgpvPorQofj
tQlI1qJgIr/yb18RYb++SdPU5InbuZ+dVgRPBQIFXwy9nzfS3JUNA4PegTEKmAD6yGKoZqjQWQo7
06uMzHmHTEz22KpWfrZHhA7vz2rlQMhGFlUZm+TkJpvtmhA+WcdQNMLHR5Jrx9PaOXyIUxp08C71
Jx3zo435rUQykkv6nKwkLTRz8eWMWa+FjySZl+V2/jYS0QUbC5KwegAZ37ZbGMO1Of4+3OJA5Kl8
UlPX8Gb8rtxz6wQIrqkzZok7t+Gq6umQ4kRjlurh/uKufUckMtEM4PVJiXSRY0ZIpyI3SJF3mEb1
S0K15nOlBtWHNMnml/tDyXtmcejpsPBCMIFVgepZzLHRUD0JaNF51TSrB4qImHl3xk9MdjDxGhV9
X2AA87NqaFDcH3hlcRlYAN3kY2qQcq6PhRWjo9X7jeYlrUCHZ9CV96Cmfhad2r8ZW3CV9qTlG+u6
sn9cCj9UfOm7E+MWkx2cEulkwZi9XztcFAiUPGeAAONdo+PSlE+OON6f5cqXhCauSsAI3RYKtNez
bJAFc7sZAdMBLaQvmto2byYzxsKXVt7G+3JtQSWJm69JEKfMdT2UkkIPy5B8QHa0VVEHbevBad+K
Nhf0QVpd3+u147wMJWyh188RaqNhoMFEJmXJVf8twEUVpR+DJNKrfR8LoRaV1PdVqtTIq7lZvZHM
rC0om5WCosyWiQTXg9VCb5OI5rqX577zySimAmOJCNMI24mmjRxx7WxY8joEoQ9YZIm4SbDva7GA
0Tzh+nWDD5zWP/apY6HWxUOUcoyMBDS99AOqAN0GaH4lQXUB/JBrUB1m9EWCSGyd46o2sTawSqW/
TCINzsJHa35fTQE4sTbVzb8y37DfZ73V/cwb6lP3v+va9KlUShQ9nUl+yPVS4wsqrKGpDM9OMmTa
08aKx5NZpNbfaVKrFwvT8UMI8s9rJh5pG4OvTZ96DWgnySi9wS8Y+tiNhT0YiIWFeXqYhBFUiF3q
1bvEBUprFn7yiGGA7fFc7Q9Q4bfwXmsbjectCgxSVYjL9Hr2CV33WkF1CESnkSOE26q7qHTNs4I8
x78IEjCEJXqe/OAmQQ+1JA4FeuVeNoToOYZOd8rweL1kJU4n97/pWgRkCEBPPODJLBfHRw9yDZmz
2PDwqzeC/UD55Ec+AEne4e0yPPbYNb9+SKQWOD/UGMElo01zvZCBVZRohdUzcWnoXzo4kwd8OzGv
4f+Of5c+umX353gbCB10rVCXkDpJUuLnekAExmsbocDZSzU9/gxeA5UrX9F2iYqdU4Zf4g4Z5nEj
+v66O64vUsjGBl0cKfZAaWRxWkZdxQM66ScUQAO18MZ+1B4H0/L/HmCVv0v9KXxqgwZF7KnM7XOb
xcNzguPxaepd9Z/7C3C7dckCSRvo6UN3u+mr9qicIhKhUPnDDOC9Co34Ww5e8LnMq/zT/aFujylZ
oAQzcaXyKlqmD7pBbziu49nrUNs+jJnuHkL8ag9l1ljvXb/LDuoQ1TtuV3FustE/3B/+djvLJJQI
QYeVXGkJOw9gStuUw1DFQEQxR7UhQSIvBtVAcqbX1VPfu/XGh17ZXZohkROUwUChO4vbzoEl3WNY
OHmapGX0qV0fjE5xD9i0zN/wQKpOiS7e3p/mbSRGwZkqvcMtS6a5LB1jUqaNXYVEYd1E0Yc0018a
3yn+IhIqZ20I0Rzl8e85JMMb4WJtJxH8wAqDwuYNuphskGHa6YaJivUq+kftqAePSgq2P2mTYONi
v8XaOw6ZC9AK/H7YScvCatN2dTpYGFwYgEIB1A4xCvMJRoJO7Rdv2DzDLsVi1ov1YbwILZj+isi7
3iO3ihdqmybPeiWC8/2FX/vYNC2p1gPDIgNYHGrcxWLMDAgl0QzZAFNQBzA6xk3B3sfeAnMlhIYv
uWuh+3Z/4LUvTipFtQa+HAhq/TqGxQVmXvE4zF5TlsMThkH6R9xa04vTGNk/01irxwLBg6OWmMPG
/l47UoQvEOI672NK3NcjawX6WH6FbjL1/vbN2GgFc9WUT+hitQ91GPgbEWRti3GIOVMWWFw6X9fj
ZQB1BxFhTwl9tDuOqFLvSf0wihidYuNikF9rEaKJVawmHXfi1bKiW2QY8UqHTCRyx/YtDQoTwfl2
+PDqT0e9Rr6pqEuRDy/OTIUI4OQ08YR7ZzZWe/wKxaXKEczRlKQ8IrlJFamJWtxFYXkoG/tmZcOS
qcH+JUfmabXEAVPOrfqGapU3B3OJe1ZVXaxy0N90WJM9Ui7vdqM2Fq+PwqQT3O0SrMTeWXxCi5a/
FUW5VFBt8HQ1TSw38IU+qr31wUki/XR/gX/hBZbfEbQu+QuyBxa37vWWMVCz1RPMHT0apcke8efk
gFXldJwHy35bGl3xVUP52ZvwTDmMKq6Ih7pW7RMemsn7qCvRrUdR0ty7FY+ijZ+2sptptxNtqeLj
xr4sSJLK0cds2smzC6G/JK4yX0TfVe+AvuXfAlzhDuqEnGoy1OHnklfj9xjLHxXRSLM44ngZHWb8
A55aYtFZTeJhY3esVP4pntC3kq9gk+r/Ip5BCC9nYfSjN1hFg7ROOQypFyGz86VRDUUchYJP6oON
Ssb3Aex/sC+CXH1Cmxklgo2VWokznEBNpXFHUxYQ0fVHzGKKw2FB/d/qcanEXS8Jjh0Kz4+y0z4f
UHMxHibs1s42HskInrv5926ayuhQoFXmVULJn8HFmqdIlNlTUg+Y8HWJYm1s7ZX8hihIIoUmpWwW
yD///W3bVwK+lzp6sV+MlOhnM3rUpyJ75K50vyLtjrxugdo7S5lP5U5tJ//j/YVaOdGSPECzALS9
QUS+/gUWYn04RqocrsjC2i/ALvsBX4P+g506NG/6FuHtA259zuvvARhXDClpiwBXFvdA3FZ6T8ce
rz6lK7EbrbGJ/hHWhgKFWgf+gNG7yPTLqydLf1wzoVuBYjOWj17L1zDHigbVw3GoLr8GyhSeY7qe
1cnBKyDaBQ1uUQ843UyvrixSTSRsUzkhiHHcrlcZEKKJLVJOZahOygofHBenFiOpUljMvjKfcaw3
iq1gIePiIo6BMpNKrvToSXsWlzz0Tx3KdIJ+fWGjeqf5Q4LFYFc+uv30zQCDdIzV7mV0k/40orOy
pwHcvbu/4LfxivIEBDvueVAnyOFdz9s04nkIqdR6IM30TxSLLNh0FgJOTY6W9/2xVqIPuBaVNFai
MGjuLo586PLeUWcOy6wPTfGYEaByz0hD8cXs6qZ+zuZpco6uWU8mvvCQHPeNjwY3njVZsUXnvs0F
AIOIX4Qu8lt0Ma8nPkQG0iaQMbBmJ6zsmkoLTzOWORun9zbKXQ8j//y3+NEOJdwSx+g84G1OgDOp
0z02Jc4GeHo0f7txbx7vL/LagBxYKkfgBmiILfZUG9udNWZJjxcdlEmnwDEIK1NIVDgg7nzgNhsZ
8to6gpiXn5OCAmp21xPEZFMDkND0ntHXwXMxN/l73Rq3rvzbMEypArUMA+kmskRtsYxg5twhz7oe
K4GqOULGTOydiwXNC52q+mW2XP+lShTjuSiDzLN71Xy5v6orx4SxyW5IUC2JN7meJaWN0Bxixg+z
Jvfw3sJpvG2a52meqsP9oW4zf6peBpAPAhGZ05L9gJh1p8+QaDxsnRIsUspY+RRnungINA1rb9rx
OIHkuv+Dl0GyVXW7Fe2TNTdKQ+gP0a+6aQdUClYDgd4y0Qhziz2OIP6jGJrkMVdbu0L4CMXaX5aK
n0O8kve+WXYf26r7noWt8b6J5vSQlOGIwGAvnugRtX/dX5y1fQAZF8is5JfCNr/+DkU4mlgKZT2t
7K6koo3I0F+KXYSnSSkNA99oR6B31w9IGMWG+g5Rd2sj+Vzb7+QBqKQSxHgmLX6B7+SmX7v8gsHC
gXUX+hmA3dhpNqq/a8cYjifQf/im8OkX4SnBWq/XcZnzFEXtP1SFmuA0iQnrdHLnuTr2tI0v95d2
dWIUzuxfHI3brn3UmDgJ5BxkLuZP6qj7bwybR8r9UdYOEgIhaDARNGD4LMIFdO68KELiYZ626qFV
fOFFWY85WKG8Hr9D0QJUPBUTtOZ4vl/vFT8KibahQDCjd+JTMQyuZ4dqePADt9zIldZmhXAQNRJK
UQy62BRdoRVpZLidB6IUpdeuaw96qGNsHoZbFZm1jSGI61JkUacAtVzAtq2d0iK+TxicPepqG3sY
f+eYPce2dLkYXg30JysA6yVxKoDvl/ckjY287PAj8nxIRGh9Z/WpHqvA07BxO97fGyuRT1dJssFY
8EAhCbz+YACgjJh6Wu+1wkFy1p/dfZArMeCRvjnrgcsjQTGBaw6Jv3GoV16UKBMR8sAiyfrTUrA6
1ME30QbqPFMJmw95MonIw5RT7LQIYN65Kl3tCzLTOGCreKhN+3CgnMor1MylwTqmVOzmDrcybrBz
UEJG9O4vzcoGk/hVKpxUdaVuyfXSFJNTNjTTBs/E6eA0V+mXEnsg9MLtjQC7EgWuBlrEncbnCT+E
oClncAOjh4oIliVGazUb1b7bVw1PULiNpA3goOhIXE+ow4B76BS2sT7P6snt+5qXr6YcahMlQUfN
1TcKeoIbg67dbnApbToDvKeg3C12mE5boDMajEq72A6L/axMGAEbaIbunSHXvyllpqJjobaGF/PS
HLB6Mcy3uVGWf5XVhCI1kaNLyKL84DHm2XnixIyf7n/ptYUBRS+7bkQUcynAk2BHaJslyimxptjv
U0xZD0bUKYcgcSmtxKPwMNO2N6Ly2qASB0hXlfrNjSInqvr4rwq/9xw28zkOi68pMKdDiz3pBfMw
/F596J/3Jypj4vXjh84Et4BFeNEI0Yud5sfNDNtGIdNwg/yLXfSfEwQyT1HZ5k9K2/uXSBNIZU11
8Zj4yY/7g690a8iOOY7gH6UPypJcWzqD32q2vF+hFDRe1tTFm2gSgbubisk6RUWb7jNfHY5jpJXD
uU6BCw1NDtiVJvoWw2klpss3GP0aIK8Sk3l9GPC5TIM+1fjmWZNeCLHjmyHQ/25FPT3YY9Wc7k9+
Lc6izYH1i8zwgEAthktwTlQqvCfm2Wp/4vQDf7nNSutgDRW+7DiYRo8BEnFvZqt0N66Ttak61H1o
adMwIku5Hns21LjAUrv1tGpyT26o4hRtoXOyc906O9TVsNE5kXNZ7jK0gLlM5NUC8+d6vCQrQ83t
GI/UdDykGZ7Hil0Xx8QS3cYbYW1ZIdNS9gUGz38s8o04n6ckw0zVi4Q+RIfGsfChoxiKfVfTnHmo
tD9QfcbDFJi2/un+J105wJLHKEG9gBRvfVr0oEiygLG7XLGPndL+L3Vf1lwnsmb7V07UO9WQzBF9
+gHYs2ZZlu0XQrYlIIEkJxKSX38Xrqru0rbCutVvHXHCdWxpb6bky29Yw+pABvvgywT/KvKAUX2c
I5Fsfn3YN95hgHcw9ETwWDsIZ0+zDkWHV1uCAVs1Edu3rjvBssxBD6Epnflujv1J7Axx/HsLLDt0
FVTwXsXyxl0HGgRN4GgdykHG+/UDjmDmlyxOqQon0e02td19zA3srRcybl2e8gPE9+tCYfN+5y16
Y2UBF7FCXBHloRF01vQum1imk+504dAm+QJv2mDXWcIxpGLvSRmSNy8SNFmkAFAUBu3p9UUyd0nK
xYXvzjTH4VcJA+MjJlNkJ01nDose66KuojqPvYZ9HGGJGIEMAZjG4gbwQGqT0lQZ6AnTwcyzX7AK
cEQEVgZ1ZyDP1SfB/RqeSSy6nsql8SG4vpgvPdjcE+7nMh3HrhE5wkSYZGhKwXWPRmJf2+Y9b403
rxK6iWvzDyzWc1xmktSwtFWThh+VM3xw5unYQZXNgmJKZIbZunXgWzkvl+i5ineKnzfCEtBLKH0Q
mgBdPl/IBO6GtYyVLjTsqj4jct4Lf6gUwK9AJ4Q1efj1e/NGloUO2MrtWOP9T5Ijo6BJjTxSF5Hi
qKLBVxxJ1rP39FPeWqIAEOG6wGODWtrZEo2FKg2rHV24YoTBBmv7BgZyXNkjT+Du+etreisWAFK7
7mJQ+MSU+vUahesrDTuzoLJzAvsgk0Cy20WXoJSPk/IvJ/SjLCyPtIG3JarrzdTCou/Xp/AGYQa4
CwgpYHIJgXE0NV+fgwOvBWN8D/xKLxQzhP2hHAu9CK7Ki2hhwLvIypcfoRIS9JdxbclqCW4qKIZo
71vLbfvsNf307dcn9UZoRo6LcRASd2AdzwNUrdJOdD5cjAG1nC56Cvtqo0O97StmN41UpM6gpvOe
cNkbRwWfeEUvpcitMI96fSdq0qbwnnREYbiKHlNwzOA5KMrg3uUksBmGJumprcfhn18s5saArKKB
5WPPPdtuZSINcKvQxTY0cVXegi100Q4Y4OQpnFA20JYGVAM71Tuv71tXu8oBAvaM9iC2pNdX67uN
V0flAr9yFqaPoSAzComgpKAFyIpvXc3GbTRX8zuH/dF2PMsugDpBDrXOWmHTeFbFuMyTbUIcoPJb
vFuXvqfgSW/8tPtq0UO/o6n026wDzXs/2oBFmddiolCUExUESPcaRrMJpHELD6rfUGUEbQEaZhrW
ZNkyONXzr9fhG8HgR+24Dr/xaM4zIS9s64mnE4SuJCNwIA66tLE3kQ9ljh62jaN8LyC8dUCEcYwZ
UVgjtJ7tzECwcTTVoazlxhxYf6TR3Ul2vDn2GoII+a+v7o0VgJcLfYp1CWDJn62AcU5UUmO7L8qS
ho9KRg8DX/rLBI7CxSwM3zaiei8DeGPTgM4dMr0f3W8s+NerzmJQGbQ8FoUdHNjD0E7F8BN3O+jP
RmJ6FOn0v2iDg5IMGvlaKKytgNdHhDtysGjdSzSy6qkFf4Iuel8nM4a4bZNCL23xnPoyroKpP06L
CByaMUnI06/v9RsPFixvCGRjzr3m1Gf3usH0oeylEIXXA2BsY+lnThUjjtUwtNv++lhv3WPI8WAI
Dv0TpHhniyjt0BDA6yyKmkpzV3mdfWhd02c4dLJjC6/f6eS9sY5AnYRPBBSXkAacq9DGAVodwKCg
Iuw8cQu5PziFzi6tZ8hbanoteIkMLzHmPfLNGxnBqlgDoiESaeiQne2efufRkCiMxhqgbzY1NCEK
L0Fx/Ou7+caTg7Qk2teYLfiQMz0Lz42bNnHaclV07TiAYh7YI4Xre16nrfjnNxKTLwwRkFOtxzy7
oGWwujf+qIuUhUJkVQtgVztUyR3uwDM4RfEWDIdq84+vL4W1I2hamC9C9ezs+gCYdgeSQIm5ZHK5
MRYut5AKdYAF9Og7sf+NhQmJkFUp64+t/exQSdtCzl9wpHCjrl+mvpcbj7ruBShA8R0byHtk4LeO
h2kDyrs1i0Dn/PWrP3ZMSkhe60LMQaw32Fjpssc9Tk9Iqcj9rMbwvfj2MyEMwweQz0A8BlsKI9Kz
awQxsumMNWjSkQ5yB1MMkYfthD54T7PGeAMthHL9B6+Jl/bgGTR1t5UVelcZF4lmINzSh1jXEJKv
MpxjuavckD4nZSjttoeGJfKBSdL+dsH7uApG+OVNpVj1vdZcww7OSQfgN5fksRuSvs/TkpFql3QY
BL6TNv70zuNNwA4OJBFw5ug+n0VVlG7zGDYSlwncyy3FFlXMvnSzjgfLnobmG+7Dw68X6s+HBCEf
bYlV3Q1clHNFlHoBArJlQ1gIqhJzAigJ5VvQwbs+Q49ALlunRZpzHAHleS8z/CnSYHqK2QtKV+wg
GKSdRW9F4XJnbRUWikJjYlOtTvdNiQXwT9/F9TgIpKgHMGiHB8brBauSEh4KAjY0UDaZbGYhJZ5P
Tudf2Dnpv/76dv70cuBYYLwAkbiSedNzcRXodLB4hD57Qf2y3CU+jz9J6d+MTl1uhn7ENviPj7dm
msAAo1500ap9fW0k7iVMLXEP0VDqnTETUZm+1HVjYL7dYQnfpz6D7sGvD/pTebxicDHax/QZCNmf
Oh0wqpYezKFwULeCNrpLVbFw2hdSNmNhAdfJQ3gNXZPKf88hZl0Sr9JcHBlMlJWPhgUH5eDXlzvA
YXhUDY0KVQvnwVQAqu0ppDNyUvF3zSh/pGrnR8OzhJwpUiusz7Obq8jYufCDB+0khS5rpnQdXAgY
lE8Zsg566yYgOWYlqQjKc0Egcx3W1Ln2hjC5g5lM/0JED+kDHLH3C3BklhXkycb60FKJtDeFddil
29YeZCrKej6OFKSpjGgXcMm41APNXAdCfDmeH/0SDa39/Oun+HPnGQMPNwLcB32zFVp2VqMGdYiE
DR5pBa8a9wJUATJl6Rz2A05TUplNczKGG5R2/DSGElqZsQ0lzZy5iTV8Sfy43//6jH7uLq1ntFLh
0c1CqXo+VHdVUEu0JwfIhgXNtMFDbdW28avF2UCFkWDgsSyoSZgCMiGDP3z3HKDegTxkBfu8fKFu
pHIJr3aZucDAsyyCKPdQLLMbuNsGNIQ2bxSlN0y4HTTT/ch+Rr875JmGWn27GWBy8sGSGCpYXRvA
HQMGzfrQLFPawGYg9EDuAVH/26+v+ecVDeEOSKiDvwpJFnSiX69o2wkwrizjBdh/UW4H0u1lr4F3
WKb3Jl0/xyYwkDDOQSmEUf5PnFUhwQupoEhSkESOn2sTRCBwRR6MeaDtl7koBt+JE2+uMEy5UCOs
qQIEWV5fHDzpqn5FwRZE02mDHR4Y2U62GyRG4HQaJgtHJG5W0yXcLABw7Jkty7yOh+YPwNd/vPKa
Vz+8578N3MoGeu9nf/2va/7M7rV8ftaXT/w/14/+96++/uB/XTbf5KCGF33+W68+hO//8/jFk356
9ZcN0422t+OztHfPMJzWPw5QPQ/rb/7//vBfzz++5YPlz//+7dswMr1+W9UM7Lc/f3T4/u/fAK/+
24Jbv//PH1499fjcxyfdfHti/8pxPj997PlJ6X//5pHfMWpGto/kA1kHpAF/+9f0/NdPMPcDfAtP
EB015A5skLr+92+B9/sqILSCFFGaoCRC7FBQGPjrR2gM4/chSgP9uuS3v67+5o/g+seDwd348+//
YmN/M4DKr/DFa3vof2IwqlogpyGpg+wEawiNpLOIr7lDqmn2PShe1Zkcb5vgttRPJarcWBeK7a27
i+d7N8pour9GMneXNtfgAm3KGnxF9Dycnm/9KoIogsgS+YGJjz7/GNqHenpwl6ta3IxaFHRtOmfg
FEZlbpPbaPiWxFfVfBGXd6F3/+P+/6Ol+GHo8b/z1fVqRf5fWoM/utT/8ddT/mkNXj7Pzbfh76vv
xwf+WH1OEv2OpwzVL0hFIkKgjfHX8nMQpH5f5WBR22A2u6Ke/3sB+uT3FRsLUA3WBjaKNan7cwF6
we8IpmiGweMUlReQKf9kAb7OdVAioT5F8gheF3Be2JzOQ5gPVx/GanFZYxuA9u5ArHfdBqB3fXNk
SaKsc/w4OGkIRjrbsgMB7ePf3tc33oCzIIozwHVDUQTjYYBRfGSyr4NoA5pG3WpuLoCTF6QgRkbp
fVD53niwYVrz42yB37sppZyVA+/qOQqOXe/roc8rT1bQYYoU2LnvGT6esaRwXugOgCOFHgvoDz+f
10oQgypz510QDJ9UkQxRg7Z2k8ADAajIyqxhXUZXavYDtW37Oa2LxO8tVBeVaeiNsC28S8HQcOIj
KADvKoGdQSxQ7WOeDCkuEBSgCooWytmTa/0uINwP+UUTNRgGuIMLrLbPneTGmd2ev8wtX/TJa1f1
EFD0ALJAPcuSrxbdaFlUaSjv0pagJqqI7pctsD9pczMx04Q37zzh1zEORQlyWaQ9yADg6IA/z56w
N1gPJhXEOy3u3M0HwzQvDwI12JxVYtYEXZiePQOtNt6i2G9tQSehgAUKZv3nRvlqn/x7vF0P9T/h
dmWwAEWESRBYEFh4+D+vFxuDJfrcRd50ImVsdC484AAuJxgGhNmCPJR/RkMRDs3vVGhrknN2VOBM
YIq6AlqRbp/NCBiazBGjVp8GADSAiVmkSDP4f7sQHNZLKD4sSDzhQMmCZt4NpMe/W4cm5u7XD+J1
LrZePIY2UPny8cZjen6+YnoWAIHBJnFyZwg+HYVvovEQ9HReMnhEN8M7janX9e+Pw+HtAfIA2Frw
oM+zXR9Wl3UteH8icmhbm48cfRyRiZTV8+7XV/a6yscxEA/xDqDvgQe7hsbXj1WUVZRUAZmPLXXs
WPA/biFGFf6pj5XTP0jWB8vB6iEM3knqfzo0QC2oEUCPilYq2Ln1hBMFnZ9aJY6R42GHTSJgx0jL
SXQ9NAsu1KG2lBtRjY58Z1WdP05YQgI8ug5/gOFDG+5sVTnuKgbgM35UlfDg3a57vOl/hKM6mrCS
fn2PV6jQ2TrGHoaeE8Akq1oCcuz1XvwNY68aPpeDw6HTPjh22FSOsi/aX6zZ+xW6Phu81wPLadov
uUxpBBc1E5x6SC9Cwwm4rms/BrTLtEF6sNx2RSyCKOubITmVsiGbicDQVuo5gh2jNhAI6n209qNp
L1wnupvSqMlnyTyQgMGWhFjBvSnjiUMPPC1F6sC+cW7a4Og6y6ydZ9NBv0FJMb6k8I76ykdltpXj
dYfaX8IrLIevPfoYOwjO6Utv5pClDF2Zp6T09t2S9CFmeCQ5ydbTO/SKEgzJw+S6ATcKTi1DkM18
iLcueIcXcobOdOO4S51R1rW4KQRcIa95ABlF3tUxqjprYNc5jCE9RmyodqzsHybeLrdmwvgsWgZZ
GG8sd/CsiPaVGuonPuqXWC+Rm01BK/J0apcM7slL0Ue63cErM4BEszTpDrfBz1gd8Cud4E54DvXq
jHNvr30qsil0+cfSm/oNieY2ySRn8km2I4EOdxhvWVgOHyqhks3ilqzA9ux9TSZia1T70m7sUNnL
IGxvFDSJbsNEjzDf0t5twur2zgyueTGrgBtU3FJ2BBU0yVobTuwWHh+rLwr1TAbqMGaTIYuQ244A
Kn8B7aiC6LmbigsC9Ndx5nrJw7rUu9BG6W6M+D3tQUcb6mgG/UxM0CkVqJhq/BobFQylI4yenROp
1HJBaT9+KJO2/kwNFNXRxk/pNeSPo3svKf1rmLSYj33gQVSuNulGgLN2EhFsg+YmsSlEmQPYm4o+
8XZGiBpO1T0EAWXrwiYSrCD6rZ3DE/FUB+ULjMIqmoKzJ2jY34vKweK6moM5HI/QUv8WejzM50h5
WQcXwYPDqvlk0iD+ZCanmbNa9nRfOw5sJTRaC/vBxWS8crvvPhRPDjxR0476os3qqDNXoNs1GZ/o
1o3bJh9dcTnaWVd4qCF7sMHSFEuKJ2SCBT4wBKV8H/J2S0cg+AhRJpfwh7sMgB4uEJPNBpICZZ/x
sL6PpXdBSdjlNh6+R2Ios4lXB4/b/t4L60frtSprE6q3mDJNmfUghwRI7s6EvY/+w8gvbDW6edCM
1+Vgph0Zlnnjdy3dY9prNg1p29xzSotVFyQTYPOOyidDoTGv43RH4AO4Jz0fbphv1X20lP1VI5rq
poEL8gVYZiCOink8OTyCEqCKTejnyyRHcMIw+5A5J8ZUmzDuSyjX2g7eUGVdz88+b2DhPIzwMgct
tbv0ak3bE9AtXfepbsvO+dwY25f4kmQKu8ymMa0vMbtk9LtXUu9F4MmRj8AryDtmWRgVExNaXyUU
ReRjGsum/CjhBeX2WbM0tDmayCXtC+y4zZg7xKroftWW+i4TqOojHRzXUUiQVPMObDPlFn6lIOb4
R2IGtNjIuixKtAkOcx3grJSl/mae3NZtcmBw4KmXKCObrXUMPGOgVIKsTkHzq9umdCD1YVIQcsoH
2+MbjO+gC+TYpr2svSqIc1jBjMkFOKRLkKuZNe0xtLgFDKpS8yAvZq8LzFWMSBwEGzEkHdJmTyKu
fBzrFgLZsHmL3Yy5I9wj/K6v1CZAHI1y2ERNwUXIu7C9FOkglpvAFdhhiTMt5fNi8X5c9rwNnohE
4njkVi0PLMUSq3LqSaTHUVRhV4oFGt+fZuHh3qgEsSNXsE88LmTgflX4JUz9wozDtmnV1oFLJPzq
t76nY3PX96Jqj2Md8eVGszmBCE+UDN0Gc5sphWhk75swE9CbSjI82JIkeKWDhT2zpav7QgCkPJyI
amR9cFMIC9K8d2BsFG0XF0+o3sSwUJVy20DA9zLSE/G3DDo8dz6KIdpcCJdZdJFg9C5of+l1qmur
Uzj2MHfIxTQbxK5V6ytPrD+5eLgjZD+2AXSn2a5xB6Pw7hsMIzcscelcwEOm5VEGpwVFWOG1bvw9
7YFP6rPBszGtstlo62xiqmBZFFai2w5NXcW0CAxUMndoQk1JBoWKZLgIOw+yEOmMGfZHcP0m+dyz
CY/FSVwOkC3yLnAU8gl/QEcIB0/EpkJPil4QhnbrFz1NDFohILt0ybo9lUPwDFtQzf3MX2BeBFQ2
qqLqBdmH5LfgQbnLAUEyUHdViYCZM4a0fT/UaKw+cE1UdGWUXXCnak/45WcGqSKELGiSNOWdwLjZ
BpmK4LsXZxOKKkD5O1sL+tIgbZErrp8Z4QAEHAhM3QaA/ZElWjaP9IMj0voxruBG6DTlnHUQIAdD
U7XiUMmuVPkIoM2Vhsvml5Cp8sGDxMuRszrKJ4CJgbH2oo9Iyx+FqpoDLo9tJ4YaKEv9KULfuj1F
AWgXW2gw2NV3bdA36Tg/CaPrDOPwZlcmNLl0dF/mU2CxzghXh2guHUgZlmy3kFWwdIaBB/AD4Iw2
s3vLEVeKVKXxdRMDf5U2aVR4Yx0WcDPyMgnUYZiVaTxuxIIRBljU6dESZ9xwuKP7OYTrYYA4zG2x
GFd3d2FSdUXiLOgGwwmlg85nSrtjnQA8Du6oGC7jsOraA7rJ7oEsptw3IC7tfc/UG9pPJVT+p4+e
7Zs4i9IKJqwsEpnbB+HJzAA8BzQUJ9JPmAjqoDsZhlUdatzrmg9RkjGodX9Fi7rb+bQMs24el0z1
IztolojbYYGUbQJVsINcGrVhij4HSy/vRBWyDACssRgWuB9CAqG+Gyi+brX2eYDtopfkLEj4hXQZ
8zNb8/iaTjJFluCHFTa8xctTCf2vPHRG87BMHGhlaGHO2POMD5ctP26Mu5F68l7S0kkuYB3hfyQl
imHgQYcuV9wRLrpptNmOcJkwGWorKTZ1XYYfW4/YcBunVZ98DmRa0SszWaog4Rw0qDpDRZECqrou
WJgwkkF/XiIZIqNEgxzpwYo8Gfl9g836WFUN+epXQ3lq/YkcyNwNEPRNK7PzAflLsyQkdt/qyjqF
HFI6AlYpx+Nc6elx0HK40aFEQoWrT+60GKBqyqO4/cCggjIXtjLkEYyI5KGJ6XysoUF6p5vSP9Rr
YV8EdlYHV8xoNUjI1GyW1szo/DdhsHUjzqONNZMu8zFoy+96tOnH0GtEkkcjh7LW6Fh8Dg2elGXS
mdEWFEk9ZN1I9R5fDOaswEy5K5QOxnyeY+1tRzlWxx74twzMP+xbhsIwMCcNpmE5ONTjhW2k/GKS
pr33urkss1SMyyO8CSJsKLyj23iYU/8q0Q5YPVDOE1PeyYFeglslnGOSWPWgUfDfIqB3NX6ho9dy
Lru9HoGhmmcoE2zVBDWPTUWFj/lMZyCfb91o3Ka9nS8rkOfUnqYYfuL+QooCQ542dDJ4zXRQEKic
jQcFzafexPFmlo13b0aV5sZfWF7Dx3Kr5BzuZFkNW1X2zYeWdU8eZHX3uMDQgJcp/UfcWhEWdgGe
gwyNF0NHP422DqntrqoVOwnUTTs/GqtCgN8vsll2tbnCrGm8EY07Pawq5gzhuJweZp/pY0JFewER
hR5CUf2lA8bLt0noEjILIrkmptZbF2p4e0ivRX3mTxjo26Y6gtxD0WNqg9WTgcqLxaVYYooo1FTQ
zNlz2AJfh8PiPCUoVOa8g8PBN7yspC9cP2Kfu8bypzBgcOEYk++EIcHE5YzJuHHgQjYiXZlQXDUp
3QcNyrFeJkA1ek31LBIaQUYf74VkjbejcGWDmJYnUV8xdUl0B0RGyL9CgX5KtnMStoUTGu8+QhVc
mL6v96jJ+YbZ8Bl2yHXhqf5UxWO1FVOZ3rolcT9o1ABH6NnGkE5Mpys9VUG+JAPJymjRm8bQ+FMI
hvqVQw2ijqPrHQBhJIsDHh9C1/BdH6hw4/UN9JMgzpQ7gbjwoIWD7AeyEWKeYCY+EHy0jbrjMJV4
RwTzPoNp7G55ULmHjgVwKGm6JjeJ2pclbNTzxPDU3/ohMqoFJ7QFxK0EW6v9Jv0Ynn4dpKiMcXok
OtruWVR2hY1GlKNOW236tNJiN3v+9M1OwQMPIPbRqqg6hnSoMmRZd1Hnxy+osYZ7gzryiqLyUBsb
2ZZtpsSZ7soACXKRqJFfE+Wy+NL2eLsyjAuSU91DtaHJYpmEY+bAcAG4sMFGNw0LnQ8QTkuTHRQ/
G4rZcUxNxhNdfkHu40G4Kl2qzEb9HQbC5BNswNVuaHikM6gjoCiDRPfHZO78QoedLFpWhnduG07o
jaXdoRnI53Ey/G6qZ+RRojQ3jIvpaJe0QsyOvVMZWZ2XyBPuSzeBf+vQs6KZPaR0oZ88ikgmufI7
57qh5COF+PkekvpoArpdHRUs7S5HMEu2idTxSdQBTsLw/htCmcqq2pkfoQJtMGCb4u6wMMRrq5EF
5SyKnE2XmPlqlrEFFRpyzb4J0otZ1NGRlu1XlMb0FtqnaT4D4XbLAo21jh1qPzMSbStofiAZaFWN
BoSAFOAw040lXXNPUw5ZeKT/fG9cS3KYVvdfAuHwT1wIcQVKsQ+sZS/2QO07T2icIogvHdtiRcft
HmjVZYuWNTiMlV96L3IKdL7EcbfhQVBtoPgYAFskmxWrClwfQk4Mr1uOyLgJBmawGOs+V+3wWGvZ
3pC2k3dQz2rz2jcoFR0L/hxz2su0QW7mskntOTffm6CFM7gRKhp2ijV+xuOWf1liGoBO2aBAZdi3
sf7mUWyQDT+F+No+b2zjZdT1bjw1DEfIr2BaKgj0YeCKcjkbElyhrejfKkMofAigI7U3dXnqWRVA
kmXp4hxVTe1nM/X8nW6cad6ESADva5qw69H3mqe003gBoez1UqOhgcy+RLk6zbwq0Kgr7wNXu1dD
ZCASNCMnvGAB0VsJNWc39zwWHXnpxhs44k67KnAOxuVeVnWOu624CsHT1x6QByjR9fOIXvlaTZqC
zWbYdUOwwDeBRl9U65KnBb0YlcUj4hjyfdywRMVbuLCIDW7Acxekj7xqnbztg/QuWDy+8SCXldmy
7yD9JrwcBk5qNwmoAlSBFHlVzbPNpPLshdMRz0MeHYaPLiS6b2cTG7REwhCnEJ9Q0oYPjrTzU6QU
26ID3MOw04dOI3Fi/rmvJnuTCBuazHH6cIbiMehiBdqNkATXbfelW7pJfbYWbzmyo9RsPdbiwhhg
cd/SvpqfsVkaaOh71YUyYPH6AyahWTjZ4H4MGh8CCvA0vOiceELEJKPhuZ9A6rwZTNuc0DIqYVga
JWWhWnSOvrpTxeO9j2A3Fii7wkcIUk3QQ/blVHsoXlKHATIG5IC4GLGwR/04R56ZRJTB0oDArD3X
XqI5ICFzo+oZLGI1T5fWq71HakiauTx4lNhpL13Z9s/olSDl4JVjgptWe2IeSozvh3bgeeTj3I7m
Rw0ja3QGrlgrUEvWRndgAHVKR1m0zCm2hhhp0klACEttCeecXYo2kSJbbIl/saoumYO8MVwE3jA3
Bpcnk4ObXi1j3CwFdLwC8wFMueCy0w6LLvkEDasvI/NJe7kAUVVuSigAxUXcAN6+g1a1gzdwEQk+
ZQXgeru6EW16kQo88DtL/BmTKeZCdilvcGKoERrQfoId/1E+I3CX8zcHOFCtgYsJRfkg20j5W2h6
42STqUr65yZVermLFxfAOMQUaDvlbQRYwG4Ze1mfEkiO0VMVLCa+8R1NZN77NbTQ0BsgNf4TeMKi
hHJBSEMwnHs3rg6JbUa6jzEYuYJFAOr4hYZl82WBVBtamuWC4nG0vorrbCAqTo6aOmTGpFmh8G8B
fiAnwb25RWztaqcnmVUD2hNcVDBNTNLS72+mxeGrWF6g0AVpkUsfxAho0ClxKrS+3XSKA4DzG1wL
Cs5qfgwrypIg9wwEdTcYE5TBLvE0PBKQmqJZAByr6x0sWOFJjqmQToFzDG1/dNFeAHs8hiDZ5QQ7
GvoCJS2OIsggQz9wjwlvu4xuBCgaeszavixeIpchi6sliV5gRUoBkQfuGOvJ8+p1ZDYMuPG+I/Fn
mZrI3IVuR1CX6mjBZC8qA9VcdLUr6Kn3fBybQSE3+oRgTMkNciEqkSEDwkyGzntqa1BERNajWpOo
4X05b5oKpTHeHI4JSbnmMm5kN6LRZm3synAsMz91ohehHM98mNrUx6PrTOLiP1CAXhdLaIMwynTo
DUie+hheEgsHfRySGEgxPyiQpNEensFcz+Jlokei6jjYypIiSHlSL/7tWC3DsBUlJ2y7YgTpJpgJ
CwEmB1nnhlKK66wVIFjAtRNas2PXVN4nECa0hep6NYU18jhMyfIISwNeWc6UXixIdZ0NnMr84JIt
KhAZNv6F3NaBcuoMUqQYkJZ9hGLQJum2bSFquBXugqtGsyM9eRJMAlAjzNo5ays8TKgwQIa81MgI
gImKIMGU95SVBdQK2jqfBEduhcA3iyMzAT4VxCZOkPNh5nZUU7Ikx7AcWX1AxgMw6+aPqShI7nis
0p+ld0+6Me1zYeJIHEoZuiK3YEUvF46CFEI2wIPFbO3YJ3A7W8zEriYlVFfQeXQgE4Vs72qUwXBY
cER5F1Cv5U+p8hynsHHU7tDIhmUvSk1iT5jBjfGWSogu7VcRFfeubodVvXmewqVIoTNCr8QCwj7a
CiCyXM4BS4tQ9byEsF4skcMy6IReoDCC6nXitnO/4egf02OoSYPmbpDKR5P2rMxWj0p01zxfpzlw
34P6FtA26AovMOKrHUNzU/V4RHtLPKm+AycbtEhKBzzusZK9LUDwgRZV1+N9GzhHMUWWin/38aif
0CNq/b1O58GC0ZNCIhJWETAEsAgM5WZ9wxCiQW6L9x1bl4amnf36x8uppYc1mrgwVdq78IoF1EwS
BUIwJIwgmFhHBI3BfoSE0ZHQPpy2HRLFaKslOokYCnFGNi1V9OQZkKOzxvc1K2q3msHRtkRW175b
DuJEHdYBWzXTUaOXWsPsb0KO4SUGiuXTgv4jhAGbDcXChdqeTtsxrwaHnoxNRXWAoCN/iZU71S/+
EMKZ3uGkjChuXIDOjnDADDliKNL3nwI54p1vQOmSm1b2cFDMYE+C0Vy++Li4G0IMHgGHIW77/7g7
s+a6jSxb/6J0YB5egTNxJkWRIvWCEEUJ85QAEkj8+v5gu7tM2iVG9cONjvviCpdsAwdIALn3Xutb
R2ut0+NsSSvdDZUagzWqU3xIR3f0W31Oxc54OLJ44xY/C3o75TmfAa+8csGmtDAWDZbpgfEvnXXh
dl5zIMVRP/a60ZeWhlHYM4iQvD+RO/P2WgDG8islURSYYXyvPndRCPaH0cmFJh6ka63kMfexDh9D
4QaCtLmJnTbv6TqZbyqHnthNuORZewiKkBVhEetgH5dKMc/K3GUi9qkaSsFv6Gqx8ZHytqrOhzoQ
/m42guK0WmHunjAejcUZ5Ub44Dg4gCOe4A6GHnAHnleUz9muXof+xVA5Zfc45KZ7MGmJPck+SMBs
bGy2+I9vxB+j0qXOqoLw8sK8B8HRpldcJLe9ax2d0LJgmDo+djobves/3ph+b5Xmg5JGWxwW08gJ
2KOysNdIOLbKjmKYuHFoMRn8OpmD5YP2UZOdrHVZizPc3NVZpzKniPVkj8OrJy1ihhVfvC0LuJLe
UbMPeygdbJY7o6mG5870DbVXOlibKfZbkJ9jnC2Tx06Zm4y/Xqd9IU6Nj7/lYOqEPbEwp7a7nUnq
Seh8jos4YsZfwhtB5zOJoFhPwdcKWkp1RVal9502Q68vBzE6zq7gs6g+syNy8eSw811vE0vZ6rOf
TlA52WqoM6cQnrqsmtRYP0mg4Oqzh7Roog3CSsrPEvAezvei8bRhHnKDj+SFDVil/8H3pCr5oBh5
nRMWbVSruB6Y53fHmWAh4+Q6w9YQFpOFIXBHCU1OepyptPe+Iw9Oyyhw0qy9DCSK2mx7TZnrThhB
u4WWL5ZI4NrCp57mi6ZvdaciN2hRp/e1XSM0VXzpv0p4+jMmPW8T8TAcCBkR5CE6lAiLAwZT+qVZ
o+4HWanujmKCoCzmsW5w6QOJcOKisOr61CV18VxKbRYs0SmQWw97Ycpxauo+MK/pP9X9nkpvtM9T
hqY022XB2OPPPZJrgCk5BDr1nNOQlw2fLlQZ/shTXNfrdWqU6tXMNW8A4ZkYfGPyN5PuK0bp0aEX
MKvqKi1Et9wHXZenuzydWGcN6Cr12ShCtz2jddF1JyFEKuPKXcrpfjXY05yMiqrnpFZfPDJoGk7z
bOgudsaiKS4T5Srdxqmn9IJ0B4Oij2O6/0bNKponDGDGiy+sov9uaExzDZVU5vljNPfZwh6AmWVm
lNFYW+lLqGDMPM3h0iffXJ2wNhLam+FPBixLj6klS9SZ1EW+s1dRrvSwM0YRcEFLu7waUjby+0R5
g3Gv6Wd1Ubpd2JM95GK8bGo6KNcJWozusNajVX5xmfPzoi8rRZS8mWXeUB3AxoN/HVM2Xa+o9j0V
RG3SBl7c6J6RYlUMVFSE3KVc1/rW7pE8MZ9cQ2DtnPKcR5NdFutdlzCWvmjz0Rte6maSuFyddM7R
7DCFmi5kZ3XtSaKxgyrZl/l6ucrRsq47OuVNJHysNToCie+6SbSKdtRPrUvAHd2Rxp2v6n5snE8K
6JJzqqXJu7mnQi+vAOF56zkGtAY9UGeMgU/qaqmH/Cwfkja8LRI4RtcBzmuLUQs7Fo+mSGduT/1o
C31BzTBNe6x9evziuyIP97SB62nYV0VrDBZmbVfSK6zSOsFGPdJ6kXRO4VNWe+iIYNZubKFGM7wS
pIRm+IAqNrrTfuWwefOBkvmdCnAr3zfuqQ9Sw9oyIN5pyVz21NJTcjmqtvbs+9HR4fClKVCff1sy
l6FdaDJxv10r7tBTiN/U+4PC9v9MNfpGW3r80W7q4OG9APX/oLzZ3ATx/15aevGj0d/eKEu3f/4P
ZenvGuXNjINKEQMe+T7/LSy1bdTLGJ7gRBsbIWWTUP8pbHZ/M8BaQEuGU4A50dhgs3/qSoXz22Ye
2v5/FuVWQIX/ibD0nX6Sbb8LqJKvFmxbaKdIqd+KhZJM5LpuzBd3aRLTelpQR8FNs7NxnJ/Cperc
T2EybnFSaip+hFrbftSEzSIukRixMZgcaCPhERXfpNngJDRZn/9yKf9BefpWP/XHCTJvQxBHugDk
hnemOyvl652U0ytvT7Pd2yJxaubJDCOZWk2d/4F86q0a7veYCDRaNh9gorlJIXynPFTrIqUzlTzH
qZlCVVyrxw6J5t2vf9M/HcU2kN0ZG5EA7sXbi55lurQzC0wa9kCuWl0MtLZ99QEz8e3r4o/fgoon
3LB4wKz8d3I72kkhX6GeChuD4kF1s8GwI8Pe4LkpsAMa47S0f7DD1B/8vLe37M8DQ7IC1Y/6+W9q
5b7fPmgO1iFNYt1Rm3o+k4Mo2WdR6/76Sr5Viv55qM044IEZcmHWvb2Sa7N0bs/oO3LxgsWED45R
tvbfUGH9NMh7++AF/LcfRiID7wK+MaA2IbC+Wx0hWzBMrYi3Sp1+GTF07gNn+IF7Zf3gZ22n/S8p
Kj+LfgmH2KImKAv/BnAoDHopTg9jLDFNsbOKvN43zowmxEN8R6evuQhlom9+fS3/tiqZeBrEf6K9
JWKNhfn2WrKFzYuloj9eztKviSDrpp/mVFAX/i+Og08Y4CW+DtN4p4hU6CRDr+A4hKq1T2jj2ijN
u+Ll10d5B6P4/Rr+brncROFYu98Didyi0NZoBVnkFL/PcK0Kd4YCkJ6WnztJGzFtd8Q1HgeZEJQi
TyyXU+nBDzLaKx2yMzdhoNneevvr8/qnq4ztyUIUjswZUerbq4z+pmlpz6JDXMnKMIk9jUqVfLSA
/mGlhjDkNoQ1xpi/5RoZa0FEFQNCYkMkehSDYFkncoeha+PK1uVHXsy/PYYsHVwTdNP87XPy3gBK
NnApgiLJIlGk4oC27Cu1wQXIr3PijtIP3tH/fDDmY8gVYSW+B5m6LTA3p+dgs1M3p5okkjszbxGp
Qjwmeszq+4+W0t8fR7whGzSVDyVK/ve8qcRdKOBNHkcVzv11kQVPgxmchzBU49L26PcfxfiUhzpa
BgtGJOEdNg1eX/V9TLN6iBx4gWhlisdMgDT5T9eThTkErS/+Sd/Bsv12PcHdJ/I8wFgxpQhQOCUj
tjA4nP36KH9fTxwFWwyDcb5aGFHfHoVOEbt0j74zDndPXyxdliKVIrOQaQ8jzPCDH/XObrI9vBwP
twu3l7cBF/7t8ew5MfrGBbfbGXKo2d97XsUUKyt/OgxU0MLYafpU0JwuYiGHNNjDZxRfjKxwAmL3
5o9ISn9/aPHfMB1iw2XYNoybt6czTgxAaurcqC7DiTJQrdNywvGSWh/88I8O9O571haokOaMAzV9
UZ1atgl7E//7B5+Xv+0MuLp8nJ1tLApA7X0hYSGhczzF1W0alZFT2NgEeY5k5z3ONOryEw3MWZ9R
5sqFfjGOjw9+5T+tpo3oaWGk2F5O7+5uC1xW5+NWxfvIpTXvQ/BPOOlCeMinXy9cBuLcmzff0u0r
wD0jwoRj8jdv750x2KIpbEqzJqVXfIIrmUwRuqKh5uVIP2Y35UH4meTS2ouSFlVrbC2a8evqAEhA
gWoi8KmZTUF7w3czmsiB2pWOeytU0L6wv++b7+QATf51KAmIgN+YZfYSsd9KO/Sha588j52ezHNR
Da3Jgi7nJB4QlZd3YgZhHpPzpGk+L4gRr/B9DHQ/0nGlwWnIjkowSrfwsp2pXQBpSbv5BbsF5cWE
5TyIxarkeAitqR/3avEglc9ysY91EAoRd1ORv6Zi40s2A2MEpigoC3aBWUPcH+axLI9D2NkjbYhm
i7yzta1igway3I0GKQNHGTKhY7pXuV/ZEBHRWcpKWsfa8/Mpsvva9XVEA2+uvGipfLKgMlVTUqRR
hvBqTq7k0PlpdZcJpWV4YbSMZIvnoiN0D5EhhjKaSCqrUWGfdGiiOokzKQMdoKZL5XTmt5gsnd4e
b7u6yu/8oMPyPQx1CxlUGkYY97lDE7OszJUUxLJPj0bB5DCeuqb8qsa6fpUSHwS5FSU6wwH1Zh0r
1Cy35eonz3ldmHz9pzZh1M7Tlp9bWecFZ2YlA8zBiJA8ZBGM7HbOHKrs3Evs/FkJz5AXK8ozM6OF
qW0ZK/aB8smYHeaWBRPvZ8QTwervAi4bwiAVuoILnDn9eTLDb0Z1nwjnNg3zxj/vadGNKOLYZu2m
bgEpUARJdVx11XYYFejRRrBP0m99WQ86Shym3IgghJntw7TKuwv6PfrRcetgOjDXgcI+LYlzSvtc
JvSBmBpWSBbmnke8rE0DZRjTQTT+HiGhRTYtnzC653UsTB3coD4N7+rQX9zDWhprSafKSZdhJ2er
I9kLD0e+XJG6gRgyWlchF6yqYZAyjeurpmLF+bP8kk6kwMXNOHZ3oq0UaHzbk5fD4ISImHgb+J/B
NC/Gp7kuJPhqe8rCY4f4vwqjcExV87gAbtl1Zjoa92WwkCUXWI0wj1Sinp+e07oWTXDR0O0S+VnB
pypHpT2RH1gLWVQ0xqaqJhskMG59YRQvs1mM2VVLu5IwW1XRQC1FFVxn6KHxLFAkpEwJEN/EvPp7
RInp2nSRq+dERDkD6R+urtDll9mwhPuqocaKlsVFMl5YhVlFWEXhk7S/0+p4P3jJrlRd42JPAX59
yPrVXyOvaRaCrdJg+0/i7YQH2hZcuqk3mYcwhXYIlJnrpTyhzrCcnTUEWCbEMrQ4sMJtogfdS+66
NRxuqOVa8ur9fhubgAkwo943WRCDkVaXePNWJPSoPWB+dRUjmqGx54XiMjc1OvwGaYyHp0Jg5RnX
b2a4ul8Iu3Tm/ZIpVEMpeABwcV1R0msW3TMDyDl8Ltd+Hb5AjquyDQVZfscPaPIUYKm0jl7KROyi
la1rnwfS7/y96UMCOUhvoICWuD+/qgT1z6HvVr41Nv1NsUNEXnzPgrBSJKFnxsmi6mj2XSHTgp9T
IrzlKgFnHGTR9wd2AT56ZRorHk7rutYxRQnzz6AYMDx0Xt5fE8jmPFXgf362o4fyfh6mlSFS3/t2
lJHy8QSCDKLbXFtdxgS+4S1hZzY6IkRSqiDCLkGWKfCpjscWpeGnFAOAF1eIeNzYAyhCovVctHas
dJpVF2D6e30/emZpmXGA2NTBNZE1Xcd/IpPmYSAJVu4nRfcwmuclvxEr0XwxSVf5Wj7OCHyD8sSm
n00s0+WJkfimN7ancfzho9+Vz3XWuUhYTSXNTLMWJU8Y00413S6ARs7EsLZfZ0RiQ7wkblPsfBe9
+nmGY67hjVMtet8Q6pZ3EChIQ1xiadez5+4oRBDHHUNLG8iyf//E/kddwX9rFH/T8vsl/OD/Yt9v
q4H/fd/vFgzBlH6r3rT+tn/lT1O59xvbWMp4z6MBCB1nC8f4g2kgbPM3EFI27AI6bxuA7H96f471
G2XxVkjh+nnb+7ON3xD8hRYxGxvWB5/ff9L64+B/2RdxhG2TTQNq62fAeH1fhs9tU6FIL/w4HUr/
Gpt0fqeGpD8EbAzPa1ZRFdFhT6K+KfMrY/Ky+79cq39o7P3up/3XxowTcOg48pkGBII1k9ri7cYM
Y1PeZPThYs5UPIhhFNHIGIujNtiPZd1HHZ5kyIyMI6/dGhVWtAgZ7tcAFTPbL7FeLK7XPdbae07y
buiifrHnz1ZaKAoyzDDqIBt/3+D5+qACfZfctJ06nSAiNLhuKACpC96eeu/p1nfxxsWep5ca/ENu
egeMl1QmGnbLEyCeCUPQIkx+U7Ja+VlrL2Z5oRdrSOJfX8e3m3nOBSQGtRLZceTrbSSMt+ciynCo
egtQ+eK6yKoZxpveyWsrD7ckCuk2KpuU7A0zzcN5V2YGLYBfn8DvhtK3N3JjE4XssWF0bF2Ht2fQ
az0Q8WDPm4tpXvehmgJqXj2VBrPerHgpghE9v+kUAdkc9Upg2qCwQRAbMxrHpavz7Lx1W6UPlnAT
jSLaKKp9Nad9eHTyIR+I9ZgZq39w1m9Lre260ePisdzcwNvVe7f81EpokgkRBpMmEhg8QGuTxgAC
lgjTvmIPy9e2yNAXOErc1sxanCpSU4s5IJpaL/lUWgj+9ngyhLe3zc2iIwoEQ4//+Wmy3DyLu8s5
wl94e3GDEImMkfBJ40kqF6hDwXRvYNU+dJNhpPGmZDRjaU2tdSpWxO7X3bpkxXFJu44NhrH2C6JM
aYKPavpgBDmOEeKDIDN769i9WQAewBbiWaH5bF2A911zlrlFLoHVxmHrpvKGsIROxkU2tmE0aeZz
O7fToMDY5+d7X9cQ2L2gUgdHgMY/NQiGpyidi+B8bZPpZSBM5ODQdZ8verd6KZjTtxHOWPmp5cuI
Q4KZs0APKISzk4JGwZ7aInX2k1fU6kbOboJRwLK85AH92PyAma5yI2Pyh2HHvD1IP1pHb+tL1hHt
JlKwGPCAmWGq++4G+WtlNXryq1ilRVfE1NzpFAEHYMw6GzXbmpYdshXPs1PsZ20ZX7JA2ZcS6GtC
ILXX0H20Csv/4LSAKb+7KT5vVhtC6DbioZnrvGs09uE4T4GjS2rdtvLPtjrgbEYqhvNpbvvmhbk8
VQI6tWa62ER5TT61xb6YYS/rMbhFFUAta6plPvO7aokR0R9w3sjHCbXAZ22HT5As7bMqAQ0SufVE
PURoAgpgCCCX4diQFtIg5fet5oaN7zQQHjI255I909E2ZAF9KTA+t6p5bRr8j7ZfPVTp6l1r8G0I
mzXqNwExb2t214jV572msGtNZ7zvoOgfKJl/qh6jFLXe18WQukSk3HYXM92gBNS/w85SZtXO8mV9
AYaZMxGGccA4CsuM5ZK9lhLjRaQot7elikZtMJaMBmbeu1dg81Gkrky0LH+azvWyfFohsx1TkKWn
tVu6e7Iy7od1kzizIk7VUmDnXTAgRkHSlDQz+u7YLV7wTZAIEKN1zq5wrZg7SybeV16l54MtnZ2P
fuykWyM9uY3VnC99O0Qq9Us8hiPsO5QIqap3VWq5qPJT9vK+uIfpyea4GJuzytTp0RyN+oB1TO56
XaF0QQ/2CUnRA2b78saiViCxRyJ6xr0SS7KKRN5gERbwAOtFfJUKcQhrtcBgZBTjapy7MwkC56FX
Tj9Qn/ev9ci0bRn2gT3QK6iW6pZcgWWPKKi+77Lxa26Fy8GYmh/2YvXDPuyXNNgt5QCpA+/PeidM
WbwY0uzWeFlH5cbdnBQ/h3HwX3vHdm9DZ/K+4CMKfnSSJMTY8GYVeWMmrhGE58duuGLfYTn1dOaB
UjsRkErvz2guDHcIkZFajAF97sN+owSj9PDtEClg5kc1UV13M0PMs3SVyRmlcN2imGnlNZv+IDJ9
T0KVRsHgqbk9s4fA25EF2xwt5WWPtk6OabPaF0WazPswnJ3zlHlZQBGBpnlSGe46wqdPK4IZ3vqu
ah+6Xn1XJU0Lbhr2fUYs8sWabYsFOjsrphSruXfHsKCKqlCXzexsyhi5Z/YtbFJ9nDKaYTnWzygY
uvGL8H3ohQKjDG9wk+8ONgWjjZVXzLdBOBkjinuc/Ch3O1jVpYMHE5l4A+Bm8Xx5Rr2aH6fCcSK8
nU+pcO37YJTJni5M/8KLtTzNjtV/JV6guu0VTezAwLFt6oK+CiUVQ4Pci0tesJ/7gg7nskkn91lA
boSB8BRDs1VaD26u5iiTKe9y6kqg7aWZnNX49y912a9XKfUL7kejjK0sv6qwCUZh5oQn/NvGha38
JsaI6RxJPXrpjHV6MC1WLHmm0EHm3JMHDD4INWqnOqfHfFvP6nmcHHVYjECehTrI3BjZLbw2y5yf
27XM70IFtA0Gg3mHTzD7lCKyP7MQiGL30c1R1n54QmUjPy+9a4Az9jfvWGjc8nf5Y2E0xan0EfRE
jRL+WQrt73Pl+8sL/Z7iaaQNYMXNAOa1ht19jatqPZnlyF+WTCJTT7R8xRoyYPYpiuZ5LGFtaMHA
iYukT4lcJEqfKgEaaDeyeijX5c5G8XSzCE+/0JEDcaPHFyyfP8K+n0v6NCK7ALla3cOVLq8nq1A/
8VwY7H3R6FwKJw2PZNZkJ7oFHiI5m9tnY+tCprVgYUv4zj3Uw/oq83x6cihuP1EIz+h47eCcxMIl
ztbtIiBGzr7XxUwmM/6vGKhCEO78xqz3CxgcIkeTYft6OPjnEP/sGTXbJ9PaYAmryud+P6DJebTK
wL4p3WyNMP4vl3YLHsM0svLcSrpvNDnUXTMuiGKHDlN5V/oHzxXltVw8Y9/NEt5MI4fHpOmSy2qW
1pkOCv24JGq87dE13gwjR6Oj6aV7ZTOZ3BiBUlHl+klVHVOc+zE7sPkLorDxGuGncmlLtNIFgjV4
60GXeX8TLJQyuZyhmtRumv6gOsZwymAhLuiOXNNLWi9mbwz3gj0U/xselrX6EVqeuqqDptnnkEZv
JySqdDcDvFFeweC+149dg+LVbenjtMPiPdF9Dg9OwvMclT1uqClhDhEPRmGLjblhUlipu1RiV3BV
ln0yUaCeFW1SIsOqK6+NnVDlZ7TfjMeewmzTV3iXbc9XL4Mix+gJctmxwu+xl27unxjoie/SV7gQ
Wussya3gnB0/belNjsZXnTcaw+NZwpvGYTZo6gAJPmhfDqM8LDKwPneLiWy0mZxXMdjomLN6YlY6
Tuomn6yDzmlAim56GFCHHF1leJ87yMWHEYLB2Vq21lc/rA9DQOxXDPfD/OF2IctfW81t4qR4IJZs
eUagsV53iTld526qEVHlOLO7GbNF35VG3FTdcmHnq74Zpe5Pim7KroEghC7dsy/IQUwfACZ8UWsY
nhPDKboNudxedomDgDOrSj/CzXqRV1RdK+vkKIu5OXcaW53qRYkyTiqmbbll/eg8Z74XtKkPzvZu
CVRNFmG/BJ9dkHDgwkjZO86LZR7qwGnvebKri7WXuKGkLBG9sQOPnMRGFilWB+KKKx5HVxvXOW6w
58WufTquiZnvge1CLEkWfASqpBDqGYJ+RgUtH/vUsJ+wXPGW9+1i/kHmgH/rNWtA5EwN9huGFiwG
nuZvlnLu6yAf4o6P0IIi+j4pF/mVjlJ6j/XK+TmvbfmD4LXsLs+T8uCNwjsFQ1IFEaJB8hK6QFmx
uebLmeeNHa6W7BWLBLjX0pWcoYG0JScXAMVveTVu98xyiJWOVMO3qsw79HYMFKOy4BGxtdHfQ5zC
t0sCK0ZjJ7CPcKjMmMh0gLG2ytM7C27UyINV5q8mvYsLC2w7lTs43O+dka/3yBlHZz/OiX7ElSju
so4N/k6s9cwsJNTuE2YIN64J87xXttt/6dtcu1yV4DWz0M9Aa9s6cE42TNHSGPrWbTv4SXndEYdO
o/1G5CW/fYRWlcY8WNUuDHnqD9Ois8tale0nYvUMcxca+nVqXeK1llpL6+Dmvf8M1BHXPcNx/sr2
L3hAeQxgI7fDIiFfnEPaIL8Yr4h6weE9F0Xw6LYN7jBMCnwxsRLxtM+wtAlzwgLvzICqw7Bnw6r5
gw06FN6pvEM2xQol4eLUp4rPedJbnXfCr6RvWR1lekn0RDofip5cKVTbWrkHCxkm6Dw0xSeIOuGD
mU31q2WPuBwp9n6i72WzOs31eIXjP72tVxOpr5qmPgL+p6GzGOG0QUw9ZDhT01xl/gT0KWOiRXJt
oKLCVmx5Ur9/5subXXboNE4Gg1xaywsWseNkOIneGcPIdwOslndMRN7xFbOJGChCExKELCYnLkf2
Nzu+PO0zCBB/oQXcJA+exBF7MIJ17eLGqohPVKvJUNMXXg8THZ/G6zhjnK8Qh18vM11QSureg4tT
tOIbmKm8itlitmVUBH76uVyc5BuZTyTLalswlUqqBR1D0AcPc17OzZG8Pv+5AUpHV1TY43g0Q03L
P2dbLplnZT7J0qMkw+AzO0Lvq5cLdLK1PxpZbLRDeS2mzMZwK1zcNs1iZcHBm2X7Ce35tichtbGO
oCAbzW7ucTBG8GyyS0gC4lq1LnlF2+caYs+c420H5hI8wNfArY4d1zUvxATBKsZGHhZfGwYelzzK
jTg3DDGNR7YH03osSEchAIXDTDFdZFldzNk6FnE/z0HGeDAxHoOhDEwcoWDreI0K1ivO8MBm7967
bQyrXmC1aaCm4/zy/fzCNmr/EfENcahi4Y7ug27CwuGDEUDAN9eZJLsUm3GMcd+/czozv9bzXO09
IDbzrqqQRUddSea7a/XNlcAF9JzJRSy7BPfmvvEa7xNoofPUy7xbuPbWeWcV4puVQeqLRmflghXI
hgmo6jwB2WnOjgqr2L0LH/K41h7jVVNuVs6pcCOYjX29bxctLybMit8WXt7XLfignyG9SIfHSLQn
K3NGXnmZdJiy1TU15yStuTuW3jiNsc7WQkRrMAGO4NRt77A4zGJiMYhG7LrMrYf9r/symwTzTc8D
D5pPUeHT9XDpXb4PdOjLTA0qMbGq9l0o4jWj+slTOfLqDLsjyBiMU4j1Q8hfpGt+A7Jk413HcKb5
RFvhGPvVmI43bbIKZ28GLk4x21zdcT+7VsYHLR+n5wlgBWCbcq4vDI3hk9Wh5gEmygLczBPIm2Jl
9NU5JCVHEDPghJpKbSJxxcjWcIz6ceyTbb/ALCOHxP4hWnnrbfy18UM6AK1tmo6sO6yu3jtxZt/k
PpggBp9rW6TfHQO7U6ySof2hZz+941Tm2GDmeJcypOMMWANR6a3mGI9uaV5Vni5uzCrHjmLnzvKB
/PFvTVpODtjCFhqKOgne4LuTM/pgHrueXd9Q98VDmhA8H0mYEAUrsK/VJSbO4lg5eD332MLc9uhX
vRo2KgG12a9Xy9aDfXOdAmND42+CPhSEAFT5878g+dKOIVGhFJoyrbtdr+RFDcNmn3r2yLS1cD9Y
nG/1FVs3E/1wwE9GRcx8+H22EWO5Yc5zgFiJdr6NYuke0eSvMQOy8Nuvf9g/HikEcuuBjmQhbM2x
v/wwKHsCVIKu6ZtAG8l1aDDTzrB4obT7X4yZ/n9DFrtcr38/X7pqq9dWcUf+YHBvoG00rv89XmIa
hLBl6/KR9wi8lTX1x3DJ8n4jso+HjRtPciBzgX8Nl4LfiBLAwormhrcX85f/EZY77m8bqBIFODJw
BGPuf6Yrd99lSOPnRNdsbw1r1O0sjPfCtCUk5Q1ARL4zPHWhZlHPe2fYAobpLKhoVuwhjnaX3grL
QaBY+OY+LyfaOZRiN6WDM/vU5p6BLRR9TktqYzZaJ9wxyydMUue2B7FGBOrVxpsbjWPRH4wBpWro
039Kh8V9NEwCNlrZXVidFk9pPYdHHSbFp1U1dN4a58oFUngEFTacG/TUI1mLn1Y3L1emp++9oXtN
GE3beLEWkhYamqmg2IZJmWze+tU5z3I6u5mD6wxzdnrtUCvv/NSejVuXsgBwWKryclfwaQwOQT+L
8XurciP7XJKsnR3mTbNQbu8Z117qz2yGv1ptFyDCshr4hiuiuHoX9on2D6YKjRPWtKWLGg12z0JR
2cMRAI4ovVZfKat/HDX6BwbROqH5h4oBJRAu2zgTPuY+gJtnppiY5HmFN+xddDI3xTA+WHVmfQnS
yblkQIaReg5N/jDVaCJsMB/82h5FNTsW/LwIrGf1raKMhWbEG38/9Y1/gy24gvS3AGopyyW5GbK6
ewlKOUe1U9M3ouw6ja5IbtLGztS5hGb84AKGs07C72uxz/xk+RwK070bnGqs8E675ndytoudp7k5
EVFXw3kybhHysrSKfQUczo+maZ6+ubVfXWaDcM9pYToicntXghilxd4HnfqeubI8KybmD0CPmq9l
gmgFJ6fZRq5EUFB7ArrWWLoXxGiJmxHg23Q2h4m68OcauQWuhAe6NbCNPA9fFEEP+KNL6IeMFT7p
8BYeDOVs16hwV45u8dWSQxZXMwFkQ2ldAXqigvG7Pr8cijA/LUqWtBq8OcZizh0numLnNKjNgCp4
J+r6gC4fM4p+QJebDHl4GCGSRM6Ep5fq8GJpgy+pN6JWBu5IW5Vyy22oNOZ8Ori0kelFXHklJUYe
Ot6+BUU3d7OLnTRBkZI0foQpKm58+lRecXC0ziAYWoy9hHeXJNYdQYD+JctrZ0vLjqiqi325ghpp
gwbWhbEmO7dZn9NltYBRsBqyVWtEOzZhPTTkVmJRY0bZ3gERc71FKDu7hcLvDJLNJVSY87C8m6vG
PdNJzy56XKmpBtfdNckIYamHseLZkzgfLdpeeRneuxkABaZ2MCWnytpVIQg7d6kezVHFzmitkUEK
yr5lMr2n10/TtN6K13GAUgLhAkgF0dGRz4/gJusLEbQ3g85v9JLQUEnwtalxPhhQhFIlY5ddVCiq
B9x5+QPN0PyMGQ0iHvPB16V3yXwBeksACYiujYpgweAhtfOfa7HWxF7PL2vne4dKyQdL0rSQvX+n
/expK2+u2h6oWFSvndwx8ujYuS9UvmtG6ofWZ2ldgr3TxIEgHXgZ2RsyWgBGFAl0IlEnxlMPI/DR
36gPFG8u8aFmraJtB2gxYwQ4Uy4/3aQxUhrdJtX3pBbrRBwee3evxAgBR1MdugG+6Jzk1+vKox7z
8DKSyorFyfaBVtUDpCywt9Y0dOzBVTneNAE0H7PcShsCQpFBKbZO7j51qiNdjjK2J+tuVYKu/vpf
7J1Xb+VW2qV/EQ3mAAzmgunwJJ2jWCXdEFIF5pz56+dh2Y0uyW5Xe4C5+IBp2O1UKqbNzb3fd61n
oTxMpugb7K/qkCNZDQQp0Xe5qAsiKDa9DurIWG6kJJ9ewerox6ZCeQlpmoZKbXoDQKvqnEwsiWlo
JrDPan3FxC/k2X1vJHMDZBu+EROPEvlpQRdDaVTJk7UsvWWgyDW7aflZFRdzXzG4wXM26m3RkckD
qbsGi5G39VMt5CETZSwqmq8xi5q0hVIQSnLe2LJgxp09G7kkehMNq920kgHMPj32qclL+xyCqtOv
M6QzYlE7p8ppUNt9p79GUYz/v85VD9mPFhiVhZfaXGV7Ra1YMmUVcux1mgSFNS8q8BShVexgX7Ve
Ps4hHz/4shiXsT02Vn2irtBRPstWbMOCehosJfQskUmuHqfoVGUyCPhWHWqnUgXljo0surB5SlTN
7UcjedGX1bg082D5olZk50jLQrYVjDZewzNSpM+oeMecM9d0/A1wG2Lw+Oda16/V0FQeBWZSfwip
PWYUqy/mVKqMQLZo5OpAN8yzld6krhauOegg/6NU7/2SsdqryIuaXvhUhpFwiMWuuubRZhhPl/C6
dsxniVJ6hN278oC9XNGrE101xmpRXopxzr1WLerLUDd+RicX+agr5tRtaDi4tDIjb4lHBfRXNp8Q
86d+OSBsJ94JYJjUHzCsRnehznfH0O6TOXqDE6w4Ce3JoDMscB5zZ9hspFhs45m1ADnF8tWCh8Im
sb4h7eyKxKY+wOXv98MsqPdp3nzvMun7KEnUFoWx+rKsQ+kaUoM0N70xzDneNVWmBxoj764RuGhb
E9b7clQGG4p1DM+1FHyjk+UAX0txMpRKvJZ6kR5MDPr7POfGy7QEL2lZ1FchFzn3rpDeJBMcT1WG
I/DZTe6XqmfiCB+scqmeZamJA50kIojU8tOPVqVa1Xy/ElwtdqdqvBJxGAxZtzK31M1tQ2Dpfb6m
0RPcwe8DiClHnqbemeGo3VC5afzYoiHRFAPQAV2/o7C62irzeQBSNtnpfaF4ZtrmbyPiB7tGaHNo
erwEjdp151KLT+jITAf1CGzHOH6Nhba+F0Fk3JOfUB+x5kGJlEsgVzULpVJKp7MCgtXjfmj+ZOlg
7XgPeEihk5SLxJRNKeMUqnVNIX4+VKKRnkSRDzkoTmuvU+ffVwBmv3Qo1VG8LuJWzH4E5/1EeJCf
t8p0AG0n8aZZ5dUYQwAu0Bu8Pi6NR4SL06VkYXzBuf8omcg+6Z67sbp2tsBn/U5YwsQTo7EK4AtV
x5Zp5d4ECHxE7td5OP2pLskmFCN7Wo3kuVFUQXJ73g5tB4OqPgpk7933vSB42pJpgHmQ6BwpoZDy
BAVsOvIiEfOqo8F5zTQRAXHVWq9ra1WfpUlMzqa8mtO+x6ztCUq+vk6jkpk2TOrhpegi7U6fV16+
fq6eikJTr8uA7lSPte6Ao+px6QUtUPiaHyWTebGdY/HWaqSlt6mrxg+II6PnSY/H79kcoavsO3Dk
bSFRkbVou0AmaoKVgNTvIHhG7NSlccyaFIaqQOkAlHHxtTCG5sCuMv6+Rvo34N2hU076ELRDAYZt
yfqTGE36XQ8i1gNbgcebltjijhNbf3lRkaTklSAHizoOFD01Uzj3sV4Jrp5rxgNhgjzwdGISFBVU
xaQAa+7Y0TgpO4RFHrzNhvlUSNN9qJnzcQaadzC6+GZGK4lElplRAG3F/NSvPs1X5WZtG/kL2CWN
MyLvpuzX7jvvSNnb6irGPlXeNGZhaakHvZ0/zZUBiyPNwCowN1c5jod+240z/kA/mP1baozRfo5Y
LiB1phYg65Xb0BeyWSwOj8ChaCGYyTOlh9nDuDJsTR03is3HCPlSBeAVj+JBw0EPINYId7HcIQSY
oBGt2akY5IY7KHYP5RDdNz2I9So+872ze+LAxG6g3CmszrB2N2Zubu783thFsoHeOoz13Vx2VxDF
Q9AY62tlCjdJDlOS7YLl1PLEnNQCPlRZUzqTCKsaoq8nqB3ra6IMOxUHAO1/liDJHvXVuU2VGkTk
2O2rWN0o1FlxKScFiv8oJI7Erz8KPW8dAF/JFxapdAdEfLdxlJfeEsLxL1Yg3VUMK2OBg4VYorQC
StapC8QZPcgMtd2I5ydQ86XNUgdJQzaeBJMlXbwSLj6jEA5H+XZJtdIrYFV780w8nZ57yjx5jagt
qAqgAIoZ5nzQNGAZw+8S7J4mjqw9xCKcD4tS3GP2DPfLJKHMtiIqvNmYH/qMtiUNB+sw4MHwszQR
3CoOc2dF3u3MchjC9ZuSQJOEA1GXoaNkIWV1bS1PlDM2gBVE0Uxs31DgQutPZ1vLlI4yWkkk5jpl
p2bAJtG3oCwW3mdoZQushKWfXgljSM+FICgXZuJPZd+09yUArx2Fui1gIMsPxoKAZIUeyy/ig46a
mDcnL+lpLYbdWn2xIWvBdFDCa435OnSmFcD2fshjWWJEW4jmDLdSBmcy530SNrEbtunsQzZ7ojbo
Qd3XT1K70MJXRx35MDe+jSLIxVqs7Ftl7nwAYEygFYYDLRbWoLbKN6HRe+6ykLjGXJonjDThBeDr
s6nHRSAyPRs4veNW8fjkC3F8RpXcBQjJep/dkuFMs1LtYEw4q45dSRMkiIrwx/FHgUxoZasN8qV+
VBU0bAVQqgBsmm9acfwIgzN/saJzYvYMl1qfTI40jscyWyaXipXshIjIHJIj7vjGg33aeKETv3GH
qWORw8CKeCTSWNkjkKtmqHik5aPWpHziaOGzRmmCymCpJk4DPU/Ln3R+HVvrXa5ki99mylOephKv
35TtI6QIFOv7iR0ncGQ9Q+Des8KAL+9kUneYjdSXMwMY+ZqWfkSB3i6s/KGMBE8QWeYTrBu0CGjp
FFJ078qy96SoPiQTuZTCZOauKLcZKh059wkZiHdrCqmZKnUFukvbUx90YM6Wh3RBAg/bVwtWGOfQ
GqEaQ9y6gtNvgwwWXhCTgBDAQw4DXPM9MzfcNhkVkZNDsypWr4vKZZ+CqHGAo/dOIqR455Vrp/oF
retrpIlpMFGkA0rbf25rCegeSn34PIYLqRO6PlPDySouw/htYq8Kyxy0KGiqvZWKbiOFfH3rzxhl
Z0cvXrIUpgeA+GDKJyo5UAvFUv9a9cWLYMgjP8JOWC5A81TkcVbsIbJOdRftPA3WTWLqn5TZfAvx
wnhLB8ULacyxJ7YJePF8Buk3O1aMYQXcKpoTOgUkY6x7peatFHAMOHzRLTeOxfmYSnPvj+gObVE2
a1IjEA/TeOntNVIREGsodZexrZ11wOXAvrY4xqK4uIPW3/Y6nU26nTfS2j8b8pI4VjPdz2Gpeny8
RnaVKmUllDmlSNBFVtGahQR1y9NBboOJjrwCyQPPDyzUXPfwwryMfmBA66WnfoDhvaMIxnIiljb1
UkETbOnZxeojgoH1Jokw9MxD0Ms0tybZgoQ515uzwYQGnpKkEY5InNKiO+b9k2llmTvirb/K1K2Y
8dbWVaXqmIcaIYox6iKxWcjPqQrBbpDDHSXkrK6A6dSRu5aNip52mVtGlnq7MFOXYneQmsb0ljRr
Xair1zHuLkU9XaJ8YNfHd9NEDETa8OSEhLgcmG8i15hobFCuO+Jx4A0YdNB5TL+Ecz0kinwmJYTW
hBaD4qHmZ4MwWuhagKiRlkoNiGypHXks7gj6AUGVoo+YxpNaT5spIrxYVt3ZcWfWb7STkLSMdXIz
1yloYgEOvcEmdlDqet+sEJEsbaVGIXBtSCbw5i1MmaUmElUzly9jPLHVSLl1Sa8KB0kQ9UOhdCo1
FuGLBFjDWdVqJbYkRvFT05GFmlvsoOrITqKtGEd0qfNSpWMHkPTzJUT9h2qSDjmbjuzMMn7bkSr3
jNxbE+/VkoX92cAVRekjGr2QBBJOIwXhKckPRh2eMch5YaV9CSH5aqlwV7AjD5o+udOwq9CUyO/a
uFeOcr7sl4LGSVWKqEKKw4JYI9KiJ2KFvopFD0IhrxQXUGLr4H1GZiq3FvEJTIfyYGZ7Pbxt4cSx
SgUOGxbFrVy2nA2zhGYR2jYL4i6OTdtSemJdgearQ+7RAYeTWZd36EEfolaHRmtyKhO0czdnj5AN
2EbGGZRdQ+dz0AmDLmeSgyJs5Qah97GRX6wYr9zYYJ5K0POxe1AvGC4PRh89GtO4g+aDqK+Mrnms
9Hu6g8AoJes7ASzuGGfemMWgdcTxmWptgHn3sorjnYhI0RWqb1kxvXbGAEWrTXi7I3GkVpHemUl8
n67mm9oZ4q6oFsMF6bEECXZMfxjxbCi5DwA5pnfdHNpW2dWpnDkj7FPqdxkbmTjH/ilGt+Ck+Hya
wvNo5i+0368Up9EVG3nijtHgF+AXFhPJtwznV0j7W6EfnyhLoEKs6xZFQlLYqo6I0oBAacsLsql8
zcJdtpSXTe44G5+Wqvrehg1zkYEdL4yLq6WXCa19I79i8hB8xOPNLlaptqwg6agSD+hfIT7XSeHr
XWT5+iKxx2CFF9M8jIT2KCb9echT5LlZ822W+6eo7fw5lV9RURDeG5JmGkLnRX5mBC3VGFehEObw
NW8g3hH7BBftkifzC02At7ia6Txu6SbEsnwZjRrx5LzW7hSNPYttlpi5Qf0SRcNIL7/3I4hJ9pKa
+2nGKrvqw21OF9iOxSbyKoWBn6f9fU6phSADufIWaNu20MO3lsUGCYlEYThUUiTr4SbrzptHYRJf
MpXFVDgnykOu1E9s2yyXoWZwXjAYK+G+WtWXvi+/GOXsRhICCx0FCs20ZLQzCjJObcjg1RXjK06b
yd7AtqyeU7+digtgp9ydI8YtJevESaQSUSqzPClIIl5ZtFNieSi1kRKpDttr5HAkZ0BlmNQ58hAi
Q1tvNy9YhWIJAFfkrgv2k04IGTeN8JUUH5rxiYbt0ZxR4Coll1WlnTOWlFNiuf+UyTR4I4WNeYig
uKbaoHM0uDtk++ZmEPHSgctH8RlNy23eWjJnKu4oMd2HJCC7Nf4dP05DrK/pAlMFMqI71cJ3CJp7
ocm+mfXM50S64mPbt8bwGpmAt9AEQhVEka8q8WUBCN2iFhxmkgaBAwDkMlfIBNxHitvDJauqMCBj
cebjDWq9GIfCNYp48WPRhIdFBcsxgAPAE+ZjaszZHTULW6xiLxekIIVJ9ZRijVtq8Y3d9USoymmc
x11stdckUh/nbFGPI+Y1ysfhYWaB3eXfFin5ItXpIdbGzwOtb6l5RUr8ySyGl1EN9aeC9AXXMFbj
IIl8iyo13PdNjLq+E1GxYC3ZZZDY7EYDQN4ZZSCZ627u9SdNVt/6XnqCTBlj05dc7pYZrALLgeqb
yTqrjnP6Gzly8XZ56duO70Uqf2YrWXBlskYU8EqoRsoOvI/K1mHou5OuHDq9/lLzaXRFIxsOQOE5
ARwbe7UB18xWQwt0abpMFPpe063oi7H3dhkE6vP5gzkpt2YtfEZQQPxNJlSeLPY0KmqWQ5q2fo3F
vjmHo8BzGF7MioQKhDyiLSKAcYw4RHqbaKgehQVVw2oiMRfU9kh5/Tjn1hHVISRu0l4SY0UIK6DW
wU5vVwZfx8IostIuhOYbxNkZ/3AbY87ULqohozsLs9t56OnNIFeThuihCtVrMajXOWWilrLZGzvR
0cwNCFpol74C1liimkIoVatOPuqLnUx9EcDEhuKYon21SHeytUm6HYcEHiV6H2WK8TUnnQvEuGNw
QchIaytz4w5z5qxPObT2zrqLqVdQ554qnCPd24+O6f83J9IKpnn7d83j8vVD3u32A79bE43fGBfG
lrau6RIN2s088nvzmP8C3gNrMW3gHy1ibIP/iltWfsOUiM8fKtHmdTERVPxBJVP5T9gYt/BwlSmW
8tA/cib+gHr9Wy+BZQI5ibIxcrBoiar8wzr4k6zAiCkAhOMysoy9pe4bucPxlmgPZ/WJdHDH4MwH
f4CpGN2bjniYvNJl0bMzLuvir0y902IfnyJ0kEXl7KDde2NrL5/n1j7gyy7c1J8+LwGtQ68/TJgv
9IM4uKxqu5unzsOWHhSB4Zn+2p4AViHG9gpE1sWTuASFo9R4qOzKIde9OI/aXY0ylxNbHBiQril5
sx+Cnn3R3MG5HTiL28GhpO/mu3ive/EucTO7Osa3mOV0YhCOCOcH+wk160m8kW/zvcjlsP/zEVSd
9J28q13t+Si4Ob+J4Iqf1KA95J78lvihNwRPkyPcA9K0tyOw8TQuSGKVE6FciYdCTLwbn+Xz4Az2
LcAJT7roma3ZT4fbpyfLPh+3f8AUcsr3nfeiOlj87fbUnijKHQCIc+4skOzP/sNDZL9hUj/17uAV
dxX/Mntq6tRGwk+l/SjuKCvzOJLVsbB7PcV+SR2B39uwXxL7gXtlp/ve7fl3s2t8sWzB1h0mwrf2
WXGzO6Kk7PKEbfFmsVInwQdQ3uE+SHYp5PUBAL5RMo/cNl/Wnbivg/64degoCYNi5yD83Em7Ta6R
U++6YLClS7/SJ+u8mDRFdMzO0B34Qzcvk3FtP5Of65pucor2jIOn2UPe5uov+QH7i1Kztnbp4bMO
mK4NErgr9CTi8bLb+k3F2oiZ4lt92bLjv2l+czvshl3u9l9YXCHuP5YJj03R9i94+zXBkRp34Vmz
Rlm/jWcQ3tlOsdNux07yE2kcNp/PR4Wr4cadScmTvfaFsmOOPXMPWCTeXyFkP7fzPv4+zDaxRDgH
Uj/y+qO4V1zMY8/LCzqwmU7ABskHSBkAx8U7xEfLlaZdI7rGqRMJPvkEK0DLb6xbEnncemd+qs/x
ST4r9+1p2g2PunEV3qy3ahVd0SRVBfC/Q6gAgzC7iV3hUvHPqXCeJk902oyGlC1qfsH/k3C34aJZ
Kto6KNqTsWdltmoOZArVchcaHtJZ6fZsBojOGL7T1WSBRuDSpPn1w/AKjUU79RfqdG21n5bDQBBV
HChueIiv6T49oekYvoe3/JbuGyYt+3o9HTj/xhHvG1dgCqiQSrDo/Mwasn6gT63QAmKr/R1x55nN
/Y4aoenndIw85ZD5AgOMOkpCwf5Lx0+brrRzqeQABEAG6UfkZNnonXV0yaiMPzPqGs1OPklXBKXa
M84gO7wXv6S+3duljTY2UM/Eho0uVUjtCxdm2RDb/cG/LnhKbCfKjuTMcXdUFqVudKNcwkfBJ2+H
N1hUHpdPMXQG0e7eOC/WrqVTf9aYN4gH/EyH8Bod5686RKNvwhslYRYB7DuJHmjmQNuV0SeIgfLy
gN1JCpYzQXaOTwqoN1JF3q/upfa145tg07OhN35Mv2Y3hAJBoHhFkmJn37DaCZTDHPM5f6NK0Aby
8zU6W68E6VBLTq/ynXJNrEcl3Y/y87rscRrdKmf52TzVSBsjoAaD/UXcS+vZvHirY+zMz6EtnIsT
3Xm7fpOve+VuZzjSDcTuG/M6OjTy7pXDTbNHzuPThhCjOyPb03ZUn9SWC2pvti1/kLlMy97raxxQ
17H2on0fB9X1kHqK88mr7di+WVxPu6W3+oVOpItW/qt84u9s0VU/l6/PCpM5VfrSXvzeG9zJj18p
utss5WzJmb3ZywPNWb3pdCP7knPDevipi131sh64BDsZnWJfnQa398xLtRf5JTU/W9ujo6PqsS1+
DVohYtZvtMPkckL88emEQ8/Oq4A1kaXs1dKBjv+c7dXw0H/XNJu/zb8/G7sfZ3HTP7GJo4qzq+38
yfAG5sXRpqffnZrT5NPgBMSPv/h7Kh86lwhKCqKrs/g6Ji/+0nvFnr89WTtSMaCUEadyEMiou+T4
A+1e2g2LP7j8DDXfXa75Qu6upjMzPMWz+iWi41hrvuJFV233LJwlrsFSXZBkgHp2jErX2Ele5b4q
r4+pnR7uneC7sC/JjzzqR9N/vCkx9yQO8gntVXPYZfDdNM7SDcnpyzXhFg1+4zaustv+7D3h1gCH
8cI3ltM3dmz4oofyNSMnx9p1J07K/Ey24M10ovlP0CIusrPVvCyhI3xl6w0GSo+oI1xC79Zy6S8N
NgzJ5DJGgVrzndOec04ZLwghY53p10KA38NypZ7Y0+qgW4L9zxeQ/4Xs8H8SzVZltfefF46nYf5W
vFX0i98JD7cf+n3xqP8GhVjVRVFmkQiabcN3/b541H5DGQWmmP+hjIbWyn/5F9IWtaJJ4RNPq4Ed
Wd5As/9aPFq/YSDg92JFCkFgEyX+7/8FNyT6Vl1/XxR2H/755+x4RXsvtjUwRHIORHoqxIwDfvwI
tljodUTKgHBc7lhDKDhBvL6IyJOs8vZLU9ckTNVTEcRpId0iCawdrREULxXTwo0hpTpjthZehwsB
8Rieq035+kTv/E3r1n63StPkIltUbLLDXrGGvdZG+FS16vM644RqFMM3teQ7wIYHccEErVPMoBbB
qlFuldrpy1MfaxZ9IOZBwfyqIjShnV83+3ltkH3EscFXZdYdWc6F4wZ8tps4fGtma3qmScIyc42T
eyQgi8MOEP1BJBrnXiJfWsfmSG0X0e9YyINHXzDjOoFiLGWHATWSRDeuCvUihqKF9WTCpN0SuEYy
Ht0KEnMMZXk0y/AlKsb+kMnZbRwqm5Ccs3QsbWx2KU3CwyCgUsqSTUM3SFjAZKZk8tTHsvlCuy8/
WP1WFSYqZpbCoxmz5A4jxfTLqnjTkknZJcRno+aLGj+VLcKNN5OeuCo95ABkOQ2xqLhio4FWgSZy
Sebr1OvMjVPSY02N+8M8F9Gx682Xumsjqmut/FaR2lrQBjO0QMXSjqSPPn8u8jWIJuOxFJEzlEKx
nGH6Q0STxdRJyQxyJKFlU5Cve6ISThOpWywX2uZmAjni9mYaIWamC2WxHI2JkLYJturcGlUHtR4Z
PyvuVKqwwHuSmIl5plKs1e2TAvwDgeiCGasBOppYDZ/SJQcAuSyOOGhP+lA9iCOYIqQhq4sE4Kmu
+97PpOVMKVjCLzEPN3LIJ6XtFyJ1EqAnebxIrF2oboYR3cmwYNaWxk/9VJkuPt77TmrowtLU7VU6
HtiTKk9sC0Zvvfh1qfggRkGfmvlrCBGiD6WT1lCjT8nhg3sa35BIysI3lN+wGOgIO1PuXl35WOif
B51NfyYL1KLZNjET0IUg5DyKkBuUlvRGmnAEvWwlxbt8JLjHzypKgfIs9HYHXqoRQr8P9dlfNKJt
+3ETUtWocluZ7BDgX+3DVIuBqWBJaUP1Kwk2MB7L6RO6F3IDKlHYnMxbniyqDKsdnltcuXU8h/ea
0IwBAlzFQ4uy2xDb7qLKROqYAb5oYPJhre+rxpCpEWK795OqLz0rZzmGC5VUzpKVqJm0zx3NQXtC
Dm0vrREG6cawbgm1F0fwjmOv7CmSm4G1UD5GlbobGV+fxL5963URTFZZsWrdHsLGPvF1LPZ+Mpov
4hB9McfmcVQ2DaweLUj9KFp1nBP9ktXaIeaFaWVwnmRk3tTWHNON4EbDHjxmANRYetXraY7pHnal
TPQVkhhiTxGzKrC6iCFOXpgTYOWZPNd4lolw0LNPQA5yH9mP5BrddK9o6XOSTBgbgJGa8ki8hdLm
bhhjtRqlJd8zN8o7tUMPUWkUA2mYxaxnJR21stDfaO3qLeYWCrAS/GWWtRJoyZBA8qJsHrH/565l
6t1idNqDUZamm0VT7g4rcEWK2FQwJQIKCor9XUrulSToRLzkWITlrCu9YUxuRZluB7DDXSokJBW/
qtM6k0qb70OllolyBmgQFuDZLDz99MX6Gyta3ugNZJBW123ZHYZfYQwqTBn8mRiPFth+qF8Twy8K
2aIP6+NQGm9jWJzyMeMVrQg6JX1G8cOw+ZRPVKHKKQ7KzCIGshHf1oinnBs6m4g8Df0w5e1s+43y
OCzH1BA0d5rYHvWE3NlSP0dBmBjfsnar0+UZNTllPM/y/LVa6JimKI6UqYMrECUGTuXJ/H+zJvnv
oFz/g1YuFk6G/7xw2Q3fSDL9tvy8bNl+4g8aF1wtDcMd3G4WBZtxi8rW78sWQf4NcjEoKhGBBrEK
4vZT/yp6WaxpJF2F4I+RSEPk8m7dAsQdxDn2Ijp52j9ZtkibG+nfJS+NAxiGij9IZmVlAr7lOD87
aaCF9fNqRMxYbWyRRhhmT0Kz6Q8rWAADLXq3TxBbhFHdny2x6w6tZjEZ0OLxf7ppfyyofl5AfcQ5
/TgTU+J0uCWWDO74/Zn0YVGmYBcZxxbtbhpSL1vQ6gk38PgdGQL9DVOOX8xFiy9qFm84JGBmu1ab
ouceRT719aXXblHbIaDH85TYjS4ld0K9rL8AlrNk/HjLCC6wsJhsqRhAn9+fKBRIJZwUbllDOIEv
pIKyg1Zq0GXB4Ng4hRnWvyAdSR/8Ttu9MfVt6YuzBdSsxBj6+SkJDSg+jCGTXSXOUKxxYNAHuRck
UaAHA+Mo0hfFFcLhc5LpkVvJrBOVflbYqSSgFExaFsOUJbspw2Xwz/cp/90L/z+Owqfz4P/za39+
zV/Jc3lvk9p+5Pf3XpKs34DwmT/z9H5/7S3rN8xJ8DMVnic7kg3P98dbb/yGZJOpAgutIjNnaJir
/titiL9RF2c2sCxq5/DDGIH/5L1/P6DYPzHzUHCnes5ft3L8+wFFROiol2Pdkfa81gFbh8hBd5k4
eRimwU+35S9e7L86FERBpho44RTwPxyqbNRS7zSqkL0yIFApk8/SLELPAnf8C7vj9hb8ey77/aJk
hSQ0MiBI5PnBC/upfB9neTVbOKt24qbQ6VASknSc1J4hGJ1fSTThhXVo+DC39eecBPTHv7/QD3Pp
H8c3mLqYTYmFED+8pWvRaVi5xG5nNMJ8v4Ls9keip3wjU0LANSzl1rCh2Y2p6GAMXXZsROwzsrxW
v6Bw/WDR/+lOEPpCR2RD8Vsf7jkTUz0IMo9Xl7RNlbjW/S2yOnZvsV5A84SGZy+AAY5xKLU31kTQ
eBlCBwkncRjo07Moq/uwf8gAybpx2teuyLr/adEyI4BcZJ3//s5tp/PhdJn2f4eZsa39OL1pc5Jn
AB76HRtPdJHyWGGuM/ve0dPZOFRGtjz8/QH/YkwimVFAQWISVLBPvR/+SQY/qo844LBaoV/KZuRF
SAmPodBLv3gWsvoXF4dXG5+qopvbR/b9sRb0CJY4tIwKMcRfVfRluq/QsNOcQDr82TAMTAupSSEd
iniBOK9dzftc6VF4FqtSXjLZHOlrWvSmnSzSo09r2QBDghBueRoQXbSiSo/OOM1IhleUVUE9MA+l
h/1+W62TZ8ZOVjHa4hcX9ud7aMh4fWlt61wcdtD311XmyRgtSUh3oUuIKRUQp5I2R71uRY3494/r
/Rd3e7E4lE5pRyUd0wSA/v5QnTBa8ZBVjI8Ej/7AxhidUokKA96McYnRfQGbQPby90f9iwukG6jz
3BRR1zGTvT9qvLDyic20J7kRehtU7cE1wPk5qsSW5O8P9acxwmqCeYuZWMJZSzbP+0OVbbIy3MeW
ZDNxOuAjpbKoIrn650ehbGSJDPofHt33R6nLTh1Q2ja7MqnlBwupexBOXOYvntZHC67JxMOFEMih
E19BTW57nD/Nw60EZzttxGZndmaY7pVWyL6SGUbuZKy044u2jNhcs4WQvIk7j+0nS8lYXRGXozPB
lku8GnU0qEC5BqSm6eam/tUp/unZbp9Rg2UvCFG+pdqHwWstY8McKMHwEJoaxaVR7uupU9/SqEIC
uyL4X+NZdxUd4U0xGovNXTWCzJRxug1A9QtpVg9rSdIoBB3zF8u9j9MhWwLdsMhpom6JYVrbTv6n
+wczq2X1DWBEwEyAcaC7q8b6ZE686v0qC78Y5n/6bG2HM1mQENoky7Jmsuj4+XDW0EtFi/91N1Vw
MqVac7AYPapj8dQiVwb8RulNBauG6s9vV+k4t9rt3w/Mj0/jxxkYhB8j7GHh/2MK/emCdQ1qQIPt
cTcCxPY6ayl2WbzqbD06aff3h/qLewsxk3dMBrbHaupDChDM2qSmzkzfXkdcpWoCWqm8xsjVHmXg
3b+4t9vu6ecPm4mmE+UCmGGWJDzID3N/1Y5g3uUl30mEAOCtFRC99YMkA9Mwi+baEzoQiB08TS9F
Tfl/cXAiU3iimmyQj/Ph4KY5j0Nv1vmOYF/B5boX2cVoQsEK55AH9ZW6mDxIr5BSLfEXU83HGZsL
N/isyuo2thBUfJgCogV8rSiRbrs2poa3Pc78EVnzpY4sdGCwlp4SSjS/GEZ/OqhMUiGcAZkPLeFL
yoeXupRGM2qUVd6lkzQGhEeL/sqw4s0pv4UZOA47mrXF+/sB9adHzEGp9xtQDCxVZAy/f3tC9GxE
UIsyOrDUPLWtmQStNuBE0ow0ADor7dK8zL5MFINPf3/k7XLeDS6OvA1jpjGkMXw43h95alJrrTta
BRlFO1SlWnnS+lb+xW73L46ibjgPQ5QBfEAme38UuSAfczZjZUfowujw+cDfo8zNL+7ij9/mw8Wo
bHGRuvLxEFkLvj8MDLJ01qWUgmEHDHwyU9RdJfEZBiG8qI61TjwQGD8Hy1LWe2MQpGNHZLcjrrCc
C7HPbwwjHPJffCa2g747KSo3MmBfljnilpT4YRQLiyAVJVE2O6jgHdNjFbkUkgGNin/A7N+1k36u
fvzpLm8gXyZ7vv2E08BseX/5LXJVvV9jGeuWgbJeFuM9FfzR//sR86fJj9YYi94tj4aXU/pRZvhp
nk0Kdn1NwlGUpizszkqMnZgk0f/h7Mx660TWLvyLkIAqptsNe/I8JnZuUGI7zPNU8Ou/h3w37e3I
Vo7Up9U6rQ4bKGp437WetW8Hcy2aOO0X1/twV3DKqXhJ5j/EVHTH3t8V+50mWWC47eF8ETVhNE4w
10v5r/McV0FMxl5Nh43E6fj9VdKxJFjXs/N9j8PptVoM+6IhrUWn+WAnGHej9kxGpp4EoWFlwedP
9PTISckM0x0tP+FCo2E/8f7abKsBmdqKFG+oTFBXezSOQQqFAwGFmI5ZgTmaXU9X+YmZU7Nywrr4
Itnt40tdV7J14mPKtsA2vP8JPWmRTDpGvs/YidxCXMXHEcLPbV1Em9MwmWef3/KHWZZbhprO3doW
NanTrVOCSUQr3CrfF6BYd6GJO7gxYvvezYx8l6eZd1C4Cg6fX/TDl/jnopTc6K8i9pMnc5102gUG
W09L3u2sALjTCAciGXILTyYOks8vdoJwQoJ4crWT7TgdJ35G1eX7JvSgnqilM14HAzl6r9X1t8p2
CuOsi9X8zAaY5uhkD3V6JDQr++KuP75aOt6A4pl++Afv9Bg/xoWpsWWY4F5Adchcz7dmnBIjIc5b
Lau2n9/2x691/YyY7+iI02M/TRsbBapz0FXTPkwGZ1dCs9gPheF+8cV8OB2s6C4+WINePFkGpn7y
yZRmmmmp1MY9JlvYezGVtB15SuMv5bIZR6mL1NkfrbQ+5EPpJivlL/6ZLWV4LjupPZpG4gA3F4uj
WPMyjg//+hQ4zLKsYnXymExOh3c75G0cx12BvpBH7XaLuxtTLEWfX+XDR8RZlgQONr4GJQFUp+8/
Wtm4Q67XXKV3kZ0MVR0TzGjOgZwd1PFI2w1t+CpG9MP7hQJGUUqadBQ4VhjraPvP7K/A5k5lnQx7
l538U0KOy1Xn6F+d/v56FaTc7EkQV/Cpvr9K1pESoJnzsA/rwTtaThju7FLaX+x9Pj4/Y930MOtT
FkVLfDLpMRPgv2v0YW9rOXJUgZVl0GbzqrWY8tld9NcL4VX/OjSY32nWMO+t/RJ6Oe9vLWR9qbWK
qlFvUL0hDHgOvIpg+8+Hxl8eIKdmKv0WAR9IpE8WzRxMpMZf/b6GZN5s6A3VOyByzt3nl/kwo66d
C6rPjEO+QyJZ3t/MNEYwHwHhsxdwMRulcvAbzxqCokIl8fmlPt4R8QTm2ruwiOblwP3+UvhTVG6G
TrOfOwLQ4bbYW6z5L//DRZDyUEwzdNaJk/sZ2yV3o9Ju9nANXEgzcXjhRaCV/v0qTA9s+dEMsak4
+YYmq4xj3A7NvvBS7xC7FHsV580vDjIf342gcbCe3NZgXL6i9w8sTq2xmToKADncy9U7k4EEIah5
GNvmi2Hw8d2QNs3ZkDaEtWZCnyx1hiZAN7hltU+Q+ZznbaYeZm3Rj58/tg8L2dq54FjG+R6YNzyo
kxsKrYZCmjPu84jcGqoy2ks2FOFZaETTXeKW8xfTwzqi3m3cHT4L5lacAQL1wOmW0IlCZzCHmIVT
H1dwa+vcWRhNECpWeKo15XpnhWOn/gR9+ovt0cd39+7SH05l5myVc5pP+7ir4y0Id0INZyhCaEry
L2aKj0/VWpvKDBSDOv+HwWhbWWkV0TpTwNu9MIG7/MBCq96McpGHyYtG/Z9XLXh7OCNWtiPz7ukB
W5sqc25yQLeJvdiQLVa05Wr32KI46M9T0I8XuVUk288HDwjJj6/TFnS9POYPdtuna3ISylJHvENO
AlMm8KwMuNVWmln/2kjPxi9YV3XmJ2ElrW2qKfOpSSL1JmuR/CrKXuAeg/QttyVpieUmLNOy2Uoy
BqitMVRTvyvH+YrzM2LmYu4coARwD3Cy2lLzcMdZOYYpewjPa8Hexdd7iXakLY2m8nG/VsdMWdkW
BY0EA0Zc1LeU8OoNvLzvetg5s09O0ogH3tV2CUyEYuPKnHMtsjQd8HCmaznJRVI8ZG69QO6vFpIR
o9BEaZrUVCjxPNomwrQBwDEG52WSF7MFBPHQVOyU/Lk2kxvZ6cPdINF++IDTyhdI2NPRGylA+IvX
dji2RqA4t01U6gqI7jSR58P+56bi8IaWqLKiG4lgqdhqhKyI835ul32SZXjLjbEuoDlRxt20I47z
zTKOrdpVaRVf5YaX4bwwpCjA3ifhfuwygXEb63yBl3FKcuJydJmTf+OQ33Cx1sLaIBXGHB/yDirS
ZYvnjkAFz8sSFqDG/TnULUJCGHuQtLAVoKjcyo6YGnggvSt9kiHz50GW/XnjTlRcZJs0yyFanPZ6
QdlAYt1EQC+ppIt8wLXdYY1wVfZNpIO2JqKIN0Elo9gbHM/gwvV9tF9yoSDb0xQjmDEq60fYgqm9
kY1V4ndJEOQFoePk+U5AHH7CezkXv52xFDL0zWQZ9L2TRJZv9dXU/NRrVEMNwk/NfbFTgxajqg2x
I6KnaPa9Qo0F3Gx0nSPfLBzemcNq7xft6NFWSMfMOOuXxHMPMXk47Ws4LzjYG9Frch+pUvabdrJz
EUSq76/bojPGXVYA/VsyAZYgSwVycQR5bXTQF+goF/Dm8jGoknpVjPUDMJGEBqiLZnuYV5kipAdE
YrO411MUVpu5EsatHq1QNzMtEmJkm2R+MudMJyTdi9WVHEL9foYhuWwTs0vAcJfFeB8xUWDvL6Aw
bsKhh3FnZ3nS4jZN1odL5njsj66HIdUpo/Y1guDyo9Yr7RV1qoMhN3zkkLAppXJTv6X0tLXlmCFO
h0N9O7iIpHBapiBppF7ZF0AYyh2KmWwKgAwM4hDmVvNotBOeKDFY5OpCSbLvBuQ4NrUNI9xLy1HL
TtMnHEKkZ3OGYtEBeCLold0TZNkiaDfm+oJ0Cy/bTlWczgSchvDUVBmCzoB0CL7W0HN1zNjA2Jte
j/Dqzuj1NNq2FUE+UYMFtUtF+sBIS2+ySAPfQ/reMGzqkUDEgEA08ROQZVgGAAjLHHW8YfwAjwVf
p8X5f9NbKAH8mcAG2zfgwzA1RVZ8DjUQtE+U5HEUyAyr/kYZbgxSbYnMCV1Hk9Y7j+DIx9g0exHo
ADWeUFPWLx1YDPzAeiuPMiqGBihfBUstRNrKfEWgDEWIVoZ7xw2xSuZQ30nXtk3CEJQJkQnshqMC
A7/poSGCr7zP7YU4h8bEYr+Zxz7ytqYHLWs/2i05qdACZnubVlVS3ttTUbhkK4towT41NBocq9Z4
rJykwYs9CSRzkSzWSFPLHHceyTHwplFCdEHnUCji6apF58Q1wJeAhTReMnwJqMqEPtUbqn2hdcb3
Ok/nil7od7MCbopaRsLQjy3nlwPGcdp4yl7ucx3Q8sZLx/a7XCQYEfydGS4tpZS2GW1RvOkhv4FP
Ikrbncfb1MjPIeY4q0Va0FS12heiWBa8bEuK8nAgZ27cDPNs5dsMXlxGAjBcuI0S4/IwJ0mdY8FP
7BKsgN4sQSdAXxHuNOiYtPhO8NXTx3nK+3ESV5hVswhrD7GYMAxG29mmKHuMQA0dPzREsk2ERyny
mzpGUO2Pqkqu+kWrbZyCcAT9pF2d4iMFivPJLVmFy5CsGEAfaWNfqgSRJ/bEtDd38RLjZMde1YhD
i1k9vAauV+CQmkoHNmfIRIyrcKLO6hQgV9ELCfPMq3XjzjZm54VsXOTRfWr22K7yzMp2Uxf32NNL
w+keC7sQ84Mo7HElf0eMqcHo3N+F8ADBxTXIcb0NBzQliRrvOo7ahJ70XRjTzCOYIUCE7QlwT7Fx
ITu3HVfhVERAlmJq8aPIZcHNIsUcR2is+VtGzUi0feRlxy5jUdvWeg0eyjOWjpwNb1zTB6OukNtM
0Zb0PTuuXrucKsK2qzXTOJd9yEqpVEgMRrPE8ldtgegAYsBMd6P3uv6d2nfp7LwcY7mvMvKLzys0
EenBMaxy2NWs8kQcj53QL4U7YEJ3I8C2F3EpiuVg0nkxv9gufzzd/unZYCSg3gVk2Xy/XTYEFC1L
IX43FxJaLFT0903XM44p7O2lXECYxfk0fUEu/3AUoE+1EpqpIUq6o6etMVVUTFCalx7kOGMVogDo
Wx54ic93c3+5yh9RFBonykzuh625FSuVmU530MvJQObB7AILEOHfF9f5c4B9dwaguQeDHUux8ICf
n5YImpB8pDkvIFAmzViyqBT5U56V43mbjR7jkanwaSHAB6yMzWn4oHoBkwP9jnoYyOuNfdBey52l
Wcxe5QJfaBtChI4OotCK4mZutNndSaJecPZVo/WzjNeZ9PNn9bFWtraV9VUPJl1JO+2ktF2JUUst
lTYH8HvtvZzrKN5CEbBGjumFeWa50DE3mRcjGyGsvUt3cT9CP2NKgXw3aoAYq4E/l61FivWrKdJm
+OIM8qdq9J/HjKyVJp9FwZCSIaVK5+QAqbQJ3nKIE80ewRjuzTSfH8I2qt7sQUSvIkqpMMVlahob
TNfkQy8DroNNo+o59XuAjc2GYrJmbPkKwluJuJqNNxtabFvkQJhfPNA/X87pr6W4i7RWkBmJduX9
lzXMTk/A4CKPM/PyJduGwqEd2pJ8UIN6DYkfo6q9oVXYI7rW2wY6K3uNI5rx6QHpOjxHCWungN7j
cBcJyhVj6/SueznXSeQFiaik4RPk6fxqNdcud0XqqetyrokrMlOP7eHnA+TkY/rz8P90zEjlRTR7
mgbhqTSpyqaSxx7w9h7cqjrTiDjZfX6Vk+PXn6vQxGYgolt0KBC/f2hW6VmxbPA26Dl7bzmRL+VA
zzm63vSVGOEvl+JMayEBoBpho9B4f6lRU5Ojksg+hhOtow3AeIq9oF0Z65Lh/c/3RY3NBGVPmK74
oEwcG2DwdVbYRyoQpp8Ok7HX5pZV2CKO/H+4FHeFgonQCuu08zavca4zQQhH18SJAuNFhzpGWDfr
dvxFlfKkKrC+LQs3G+29VSrMsHj/COsGoDamLnkcQid7XMLOOBiJiZk40qJ4p8Ui/eLeToot/39B
gfDSslFpsWi9vyD7SxIiqVnhJJ+fOJVsISE+ajTDuz79PSlmKG8GZPb5A/37RS3HYzvPIf20bjW1
nosbKrPg6LjxOXHx4zbuhbdN4wk3UQS3bZPo+nQYQvmVLuwvHx1EeCRhHlwvFIQn5UxvMbq5tGrr
OMGMC+y+a/G+OssXN/jxS1grwPaq9IVtQY/g/VOFWUv+STkuxzJcjxFOoz+vFS0/ZmP2xXfw8YYE
MyES8/UboJ29/pT/NAYiWZfZlGgKYSjVCJnKduf24/fPX9hf7scmEYV2MJgNSpon9zMvSV6bAD6P
YO/Lq7j2TCrBtUfUnmi+kJOeigkYkTBtaHIjBaFRySXf31Coy6yea3c4jmkfn4VRZZyVeSN/EBmm
nalOUzcYIYGaO2O1db3IO+TSGx68IhuOvbL7A+1T658/Ep6tiwwaWQy7ntNye4SGEANU2B4LO9P8
QmjGU2lrw2Vt5UQrLc5yhgAgP88z1/rngURXj16J7a0/AKPs+4cRGWUkeiJDj5zYAEPMDcmyU1QF
7qLX+8/f8ceBhO6Zi/zp0Jossu8vhUeDfB13kEddmRyokXngNYy+mkvNdb15v4hL6vsWUylKBhpp
Jx9g5/VhVjd8+16OuCiKaszgNuY/SszwDEhCP9L0cH12/eaL3Y5gSsKenKplqM6IJ8v8yWijPRUx
Y0NoqxZAE04e1SQW2CiQ2C3RhfulJmiuJJXU1wiO3GK0IFjt84f18YPgk2OmpiHCys27ef+wKOiv
kPhEHrvW1h9rAxNl26fgEknB+GoyOd1I8kUgncUFjcQEsxFN5fcXm0i1dLyU4OQYoX6yt5pQx/La
CrM/C80x/jkmg/Zjdom3BJNW5deCg6/hy2XmqFE6+Fz8mW0mW2WWlt90iMKvFpG/DB0K9Wu/kGI2
FY+T6YH83jRdqCcd5ZA2QS1y0jfANB8+f+Z/uwrZzzwB2ul4qE4HKKmj6NGYurO4iwKK8yJYM6T/
+TOwJA4t1iZ6Kqsy5f3DTlXttoiExbHFl4mCgA5vWQqEIJ/fzMcBxLYF2zmqYfbgaFDeXwaytzHa
SySOYN/0Bw61sNBrKzlApDW3n1/q43PjUjSHWJCQZ9Esen8pqeWKijjnXPQB49FKDYBHFJ6Cz6/y
txuykAtbJuA4VryTQdrWo5uMxWgeiY21rlIjVDfWDGoG0dLwhcRjfTbvpxA0Xez5EO3RzuBy72+o
T8xiwoRvoNCZYpewjMrZSSXUQcqYRFe4yJAehrohD6Qr+3+/TwwqjHX08+wgTh0B6HR6EyirPGJL
by5KALKBa+nzmT1YX+1V/vJIWWvd9bhDJezDZlCHe4vRRXKfhH7CBSV6fYwlNfCsMv59jLAdc7na
+j8al+8fqdOYU7vUkXlEgp4ejBGjfK2B3/vnMUJclIkhDr0TSpWTNi/ZGlIQdSqOUTkARSdfyFej
DiE7IaL780v9ZdBzKW8FLdhIDE57vaY2uM7AVuNIwgA1bQf8ol2BX/z8Kn95Q5RaUMtSuqZOsVIt
/rv5kkVUt16ZM+jxOFxRooQJNNXDHXP5V/3CddtzMui5FN8wpyvm2NOTQRl7Kumy3oSPNKW3CV0E
6OC6NYmjsovo4MlWPSbVqOlfnEj+el1j3cYiNSC0b33Q/9lf6qBJOePDvCzr+LmlZbLRxnTvKe+X
lJAmdOJq/4dnCuuC0hliR3lqTVGWHDwnTE0WE4+ShJdQcEDLvgX4++9XYjSu54B13BNE+/7Wxmkg
3jBPxNGMB+O2gXe7wdw+XFMq/kd5lsdB1WZF4dNincRRvD7l/zxFZwpdVCmskFD3FaLipbvsvEX7
YmL88K7WqyD05dviOiiw3l/FbbWG3HEGfVyaCvDw3NQ3vbNmTpBwDImIDpjFSTLOnz9/ZacuBAqP
fAR0ZNaDK8c5/eRJGmbuFOUYV2Tcjw58VTTjDy7s+0dN1u2wzazOpQY/Gumh163IDgq9Ej2sjzGi
ml22+AY+/0Efvn4Oz7gkccqwZabqcfJdVkxyukciy3EkF9uvyJx8gDivf6EWWB/nu0+SqyBawQqK
SoTG9slL1RQM7WieqmMuPFh71LsPs6rCnRGlj3mq9C8mm7/cFMsAnlT7j/H0VHtHUPdIUtZSHPs+
xiFZiwH8SGh88b3jXv+wvlJeY/dD9PKql2KtOxlGdmGk4RCutGlLfOvCgnZXrOvD2zDCDqYrslTI
jWxsiLS8Opj20oPBAje8uOmiSXua2I08Tjg4f1vKNgof2ErW+mUyqXDL8uJ0+1gAR6iB3RaUF6WR
BdBiaOjVsQG9bFp0cdnNFWyaLCm7O4+E5tJvpjwu/SXUQeDqYKPPRGXj7KprSY8mI3EJqghRr/zn
yiTmuMJyBr4nigt9H9nAarft0pgwTzQ1/1QOQQR+0mmpvq3KgcinlpBVOs60kX/WPTHa5064hGKL
v38cNrKAS+uTjWa8WqkzZNtuiOtvUY4dxU9TCqwbcCjiqeqn/ZgkJGCUrejdXZK7ivjfaYb4iGiS
eOJO9QWhFrpFNdiAt9UURbGFnb/MdwplBvpJ142BBsIlX0O2IjpRoyPHe4ywbrzTE6exNqgEC+HP
yASPi+SEvJ/jNr4rBwrGAZszYk/spMq3+dSx/zHpRr0UGf76bHT51wMWlijrIIKEeYgZsacQ6i/Z
3NwTsCpASpL6UwboL0hlpgkoLhtHI+/JQI/XQP8mv6frSmw3GgkX35e46m8JhJDOlvAVE9FyNFtE
AEu7fq0iuUADqiBk8l0MxrZwFA0w8jCgA3DCp7hNF5la7EJiD4SZMZsPWmxMEM166fm9FeXEcGnq
UqRLEgUpoUUxqMxBAAeiyfnsRQ58zhFnjjrLvIJgtqJFFBKwHcgvtGwu4l1dh869cjTzUdQw5IOs
64fv3mTN6dbtJ/MZfnT+FvZIVoKOqPkfkSQ4F5VGCiUxykKbAUpExOpSqPi1IwZhrs0sR4Tj1Dtg
lOna8ljjDGroYrya+cSpDGGZK7cU2sdrThc9Y9JmSPs12Hp5xMhbvVaVSmNCHpOUl8Dp7KABxn6x
xDKcxyZl+ECJYbE3lItRDJuxJ6ftqE8Z3KPcGIo9Mdm5IrFdhdQEPS3iGOzpC6NKNnPuu2lr/qIP
RHhzi3yAMCLSQniSswHWOBN1c9aHi71sZqsuzpVoKwIWoN/8dJeuue09WmrVmCeEMdkqszhg4y3e
djOS8aAUZfxdj7yFqI+SWnusRf3tbMfNd4QhKA+nnIDrTTQMil9UKllvosWY35x08WIwz1VHJvMU
EbDYmyMgdCoR9EdHoTxfL4BAxIluvVRe5NI9NvXpt0FMTBF0PV1W5AAgsojm0zqUdKwyT5rnLb/M
NGxeCYJrbxMzHR8L1l7S0LW0fM6qjITzBqsyeOFGgYJNQKp7+LjtIB5p9/i51hat7/Zx+uZkUST3
pPAUxDGFy/I9ymPYh24kUQtVpMfzwfSe+1IspJFu7aV2j3ZFv/+wKH15SfIWVYDeKMiWgnLAzbzY
6nUqBZoNejrNy5D1VI3iiTwIaSTNVVVaS7aVotWvibzTwWE33XIPInmFQZi0L7bG1BpkbkVL+drh
R4h9x9Kyeg8pAwFB2dOi8WubMhdirpZwxHaKQYV2dIeOTu7iL4RZ04pA9oCcN1E4r4jK0QO92suu
pic8JKVJqkwHh33Cokk6egbY3WREA21PrK71Kdj3YJsNOV/PpVEdBKnQ+Worz61A4Wu9pUtvkNuL
ysTaLRr3cx45iftiVjprAX1WSgCzdAvwYnrOSDGtxim2gPEJ7F7GpTp601wtQaZljXGobMldLEsT
v0aE/pHfGeKk9Q2LfYJPdbipfbeIMUGbojS/AULnDydrxb21vEoyhUOka4m+Cfm+47hcdoiYmKqt
RsU/my7RX0AO1eTskbJ96UW6le5nYiF4N9o0r11E2YmgWSJP+VXXQcRyyH8ItzWqS/NbVGcdsxfR
A9+bCaXJgTZAo2+I2rO/a8RhsbrQBEVIsLjl77bLyROzWNJiunatlZBuZCAxQZJQPrtYrs6bwhjB
HVUWC7icl6wjz9NeiLww6rw8tFVbveSmAz+W84x4rogDi3x76JABpobXW3unyA1rg0xnuUrt2flJ
NkmV7EdlyG2eewPMFWuhExajX7ChcmrdzxbtUAUhyrIeiWXXfqTY/ZKNiiz7YJMYRLjdlKZvva7x
EVKdjspA6lnjHJBYRW9qSJon1S2k28f0MWkaAT4Q0JAqWm9ZlreaP+vl+Iw0hJvoaRdGAYUyA6h4
Y2qE9zrKYuGIx65+yJvYNg/U94QWyForxqCb+YG+qRFC7suybZ29pkbsuYh7FtqermyuqXXl4Mg9
u/OAss2jfiRzEamaX40yM4+cWHrPt53GFT74tUF/sCcjGQ9dthB4kpFp9aoMFLibpIx5sXokRk7P
5K99T4u0E3sQbyAKUhIDqRK6HdoBpFvhXWKhQ5lV77zJsVRvoRWBT+sa0kQ3Ze6QLuTShAw3C+qr
xqcakribgb7udwoR5q1ZO+qJHzE/YXaY7zLZZL9RhnhvxDUx0HoUF+cjGDLop5VbbQdbgX0e8vhZ
Q/ny2wCwTwhRt/YwSeJeoyxUGr5NYZcRhSOsW3rHZMgMKmJ3A+msP8trOR2coUUvQ+mQ6oDXwqMI
Ki3zaKDEwkoC+t2oJnutJe6Eiob40ZTDnFwmWUfMlEh1Z1uN9oDArKYxuG0S1YOZHYfltacGRu6I
qxM2ZJRt6W2KrkRWFcqsCfeDnUpUMlNcDwBavdLeyzkzr/iESX2inp2mW5qM86s3lna8nwwsIz6s
w+lR7yOienp3GQ0/JQXuprHy5EcaRvzK3BAhikuzyUCPUugfsPhOib2B3N990zz0nIGrKJbZQ+aV
vopIF/T7Fi3Wjsklv0u7YgJrL4aXtkfVyW3MXrKZipbn2SZdoXzhKdI9Ehg/cAKt2vWnicwDP5zK
LmUfuH4tNI7YKpJdSHTynHRlRxBZF902jQVE1exz+8Zl7MebrMXsDyU5Y6upj4gFA7aECQzuQXiw
vZ0hZRh1q6hglVHd99OUYf2xrWqNk8+T3wPbfP3I1pXkvyYG0+uO3YuuopcklYR5sUnhvDbo6bzv
2HA+dAUgwyC0UF9tlGtVV5lIEJkyzJxL8gzAlM2pmTgB9TKw5NLtYZJh/hShvxgquYLvICj6DQN0
tGlx6sGXZhNO3/Arxj/0NtcvFz2tfo2aNl5pbFtfDS8XxoHw0aULcqKpYVnnZGPTC1xgCwPhzyEi
GhpvNSnIcw5ESh7YoctNfrvj1fLVDhfzIULf3e4aWY9nKRlVVyPr3EwWVuNeqXAwEKRm6Rxt0Br0
7O+RXIW7IYmHAjFP6j0Rel0kZ21W8baEywoajIM2NgG1I2M695ZFN0kK65hkJ+KKXudoinyPqB1k
uEUuzhoOq2PQpGU9PWp2tNyD9yQvupamJLbEWAgQn3ghL2wWHDyOUVcbLF4m7xD+Xned6GJ8CfW4
Aupbex39hKWvL2VPgrovxwaYZd9YqG6HCY2jr5qWvR6RfDWi2lSmzbbOiZpBUuDFB7CW6QUaVBMF
Z4JmxC8cPX3JLFN7lijj2PKyr2NU/qxK434oPcfPZ/Ncy/vnZg3XS2dgCi1/i2qCTGaN4R6H3cZy
2pvaWnaWdLc2EnlIlbsZV9Jj2ECURKkxA8wWTcua3JCoi5HksvWm4Tkb2nYbI5JmE8g/5R35yewE
rmGZms9ojYtyBYTa5m5IK/dWQ2m2qZrIvcLdb23bsdtmThUsWQ+OniUQRbGF5m1MjS0VBqSHaXNW
T859InM7sFSxmzwJVSvkm/PR4XCI0qwLFFxnqiVOk/AydKTFlXBwJ7dhlvsW6mqJMMc3psTbhI68
NrsGNS+pWT+M0Fy2jiqjh0KLHY5sxEuVSavfpJHn3RiD0xtQxpKz2avOUqfvtloinZuBTK9AZIIY
1LYgLUQibKvDB8HhPUiacLnwvDC7m+OyCvTmJ3l2Sa+m28m0r9K6Q3KWHEbmx9UjTs8Ncon+c2JK
tKLhelqyn3C9esYRCIBBI/dW852mJQQq3bixfdRi8zAU0zWZJIFdDXd6dIkYOEjT6BeRjpssO+oG
mbqbZnrIdScYl7xG2UYEweI8tGwTNXPx2fv5A2iDiZp2NJNjIsQGZQBlYOCmydOynDukSXJSISNA
y6OdRh99w/EjiNWyzeOLQYem1Iuk3NKOW4LQw1da8wqoZ47sBVR/45LOspmNyNnNwCfFUmbnmii6
bW/Ur87M0UKj4XPhwKz5zorPl4CynlBKghU5N9vkHe6tHOi6bQNsCvtDGS+BZE0bvYpFoMlv0qz+
1Yps64YDOWljL28I9r0gKuY1IVcomDVn3NrYsfZe39wVbpQ86HVino9Dp/8amrk/onZ0A3sh1S+b
vKBURkVSgdv71mTd2tiTgkLDEZLmd7EttPM2BY4uCvFssGH1YyT2m7qq2g2HgEsM4d213rTei+NU
PwUFODCYubVdOJP7xK5cNsW4d1ln/dxY5s3QJj/oAbTnUQOnt3BJE9Wre1OkdzMzA6rTaaMa+wj+
59dsJg+i+UZo6qs7LLteGGc1iUqEJAbebOxl4t41WNFzPXrU3SXcTR0qtNHmFMOs4AHlCGrNOxQd
/6qmD11vILn+yGLx7En5I87Fd0GlEnQ+SBbwwBFe/oHzI+rax1lhoaMRaRX1oymjF4dY87co3eVM
vSbpDegxwyCf5me15OUtzUA8DNVTBFrvCt29updl7JwbRNJubFiyfL/7zHYoJ2ds1q3u2BqkrxpF
B85+rJs7UaEvN52iP6tJ0GGCpuOdZ/riWxFBvKly3zjSMb9YROaJAppd2u8sNj4bWce7vq93Vdz/
SBOv9leRlsXJMbxgp1y9ysT2XoHcpvd8+VB9dYR7OPWeQo7gO+WJy1xE95kJrEjTI3UV2pXV0OLM
9NynoLlNUlwcbPPPleZcKSCkxN3ulFP9KGWX7HpSrFK/cZcblrWdKNwrmUwHksP0AZFY0oEDtMrS
PIIjbgLPVcZvcvIIp5k89IakIE/TNWPl11w9tiV1kEZ7qCPQw6qVj70rriMtdNDq1Ernx9XnUh1V
KkNWS52mwGAM9pkhKnHmyR+M8yXA/0BGOwbBkZWaMg42mNsmT4lIaCm0BAQ0Gmdm0wFwrZPUA6Eu
EOPAIoVuGs1j4EHB3Xt5FRGVnaSN2pldeUiLtnRYaQyPHbDeU2/RqTn4Mh+ojkUjW6gdS21+dIDZ
kfvXaLp+dMFVb8FTxemdp6u8uNQhr2r3Mm9xdm3QNNv6M9NaB5q/dYR2bPMq78hHbvrvFZpqHiis
aPvKJbVa2xHla3YPcxlX1EcW2NQDFQxSu6k7IYAhvWvY01KLEFXzf1Q4P514emlpeOAPIZ/pdsw9
C7F8WdeA3+owd8vHiTfR/hJuPQsW2DwN5DAlv6RZz9qO/5yJnHJZuOYbFdo2zRACbGMiLmHnl+OE
JnBQU7zvYlGXuyxrqzcsrYBW0eWYB7Qj5A5lmCXeyslmyet70Asgqev+m1k0yS+vFMl3UaaDs0mb
caL6QkX5aYkm545lAOPLNMrqJ3UVU/iUVJS9ySjJP/Q6Dgx/KptovOBB1awXpMpJH/p4eTPFgneG
jEfOx9xE3BroQ5VG1xRDCZrNpqy9J2mvh0USx1tO/tNK3PUGzrdNBTRMUS4dfcBv2bQzmXteQqdr
+KMXpeHSMZRF2Cvs7ntzKpKrwSZUMtJrJrEiVVcN5Yydp9fNs4mMtD7ICdfKLu40dP7YM6jFaz37
zM248AX6wpqX8zZGf0Npdxknkt/j5AVJPdagOdEzTpmuEXes+EnHZncYymeti9i1L3L9BubFrZ94
jzZ5WP3g4R8RyYrBXUTzy2lDXaAOdQnD6uKCPazX/B97Z7YjN3Ju61c58H00OA/AtoFD5lCZWfNc
uiGkUolDcAiOQfLp95dtY++WLLdO3587G1IrJzIY8a+1vgV3m9GowIeJQMDYieufp6Q0R/XMI6H8
8Jcc83dntcQXzNKSV6sPmG+TDaXdfzhz5zE4c20RZxZZJNJt4/wOcjqjumIpGaWkHg3qGXXIDTSm
Wp2LUeqQJ3jYJY9lV+o3c6mTZGNNnvW1chhTxEViL228NKWmKaH2DPMiN4ZAE7Yq5X2/+lcpI9fP
Be1T4w1l3O0xdL2E0lM3WFi5el8yp84ZpbL65SA8dWKLjyHU5RsNsvalmdkzfRqzwf4s6KQyt51K
vJ5gi7fe59UiHqaO4vN41I5iwm4C+oiUn5sv3rj6D9SIt/XOMsvprkwwsVNFZvZvVuapJ9Wt1YOb
ePkQMadnc2YPqaoh2q9nF19SkpUxiOLtmzbX5V+WQryzrQ73OTKyFfyoTs4Z7V8SqNtBMXHaD5w0
qFS36X32XC5O5Xq/kO5+pDygOAVMUdmsQ3ixz2LF9xqFOfIVcOIaD4EMk/7d7B3vMxw2HEG1Kgcm
ZaMZNpsqdxZml1Ph6n3Ij0sbCRS+/V8Vm3grZ/4W8Wh0oB+lZvhLbt/S5nlwZpFsYNyMN6vj9b/4
hv9dY+P7xRMH2+GMOAC5+P0nLmHLT6nRGYdFKHPac2zx7sKiee2wWmwxZ5vbZfaSC0uF9gO+uvKo
mULu7NpNfqFD/Zvoje8W67+N5odLDN3v+zdS1EHDqaDEDttl0jv37jIwrYXSl6ub+b/42P8mepEc
g6sHVQepDVnqB2vR2OrJb4uEFr7JUfyGMyWXFhUgf/EnxB1jGEyEwfMGmK1+EE7NLqfu1zVXLt9+
2oe1LC/DGlnqz1/l3+TZ86tYWL5xhPoe+IzvvzgKnVu7yJP1kLSeee1z7LtoPXt6omLX4LhFdaid
0Jny5y/6k1+LSCluNUiMsG5+hFVgxnJJ4Prroc9DhDKeaIhHQDqwe6y/uDB+8ludvVO0puLuOPuN
vv98MqcewR5pNJ6tav0wB2Vfp4HT/+J2+9m3CKAVKBuX39kL9v2rBAnDsm411gMly/YN4ViPuoNp
okuJ/scdjb1TbKTErP78a/zd/vid2MsHOlM/8OAZWCF+9De5Wbt0ovOoa16IIW10srDD9AZpfWUa
qzlBAa6gW2NZ5yfX1svLwtTUOx+LQsnorLdnJAl93kYb0rm0upQqnqE10Ch785yf+/N3+5PvCNML
BgoojhwXfnQ2zGS2jHDW+I81Ey+nhQPbUGnarWLYGPlMAklhufzz1zzfIz98QbhtTDBj3EOgH39Y
n/KSSGeDKnzIUNh6K6eeyaaYqcqK1xr5989f7GcfkCfAGbfM8u+dawX/6Kdog1bn7LiMQ21T3B01
6QRFrRX5sNUUAd7XRCgf1yU3P//5y/7kZsI0DnKSODvR/R+dmJkTzsTCfSZ3QylPiYvjoa44HTTu
L+NDP3kpzClQ4oDtnO2I52/gD44RbykxWrbWfHBCCpnbcCLgbqf+eKjqWv7Cv/Fv3yZYJsybUAi4
vE3b/v6n+8tfEQ9D1hqezFhRfnSSBdliB6S/10M4OOrNchdEWTDw3KPlEv4i9PaTSw4AMJwfzOmA
ls4I/j9+R5wHMqd3RxbUxvNSDu0l/NygkseUS4PCZsw2v7jufrLEkauHy8jO44yW/eEVex57s3Fe
TWXStLvaKQ3GNpV9/+ff4c8WG3BZWCktVlH8JT+4QyfRYJE2+WAS0OL7yp1wQ8IH2X7IGutFeJNx
VeVkx3HE1nchu54TQrH3ea5wIUaWnc+XSZLPNIYlGDMYP6Z7NOzlF1fNz74LuHecJOjcxP7yw5vs
87pRnSPWg4MxbdOvfbMZxmH8xbLys1c5g3X5Es422R/RMDpdwnnqwuWQrIG1r3IUl9ZMf+Ut/tnd
RkcpCxgfByjcD7mbrDKHZEq69bD4q6C409G7BXWHEQJGld9/3P/fLvs387we/mfo/kPZTJ/lD9D9
83/yT+i+Zf3GfezTveWxGJG75U/+Cd03vd9It0BvOnu5GGGcDfL/W7WBExi3EkslW3Cskf8D3Xf8
cwsHzyMuGrx3DOr+CnOf//CHK5E3RArj95owuNIYc89//ocVue8X2ZWMaOOkq6zsjQMlmnmNHmxs
xWSevUhWZ+IdCb2cZkTbLb8GCFvROlKvM43NBU8sROezcRnUR2kFAOXt4tMy5TWBOatF8+XmySsz
fE2rZH4+y5RxZ6yPWN5pUHWXcdPPqnpcRefu9YRmvVAp/VEOqjghiWav2p/W+4L275oF+LIKuJCN
lk5mH3jHu+Us0NjqeXpWU+8yUnDFXaIGcakKP6Suh1nCzvWpOLOMBWW49eAuDvWXznie+Awy/VRm
/g5x6l0X9W0obzPnWTG6pwVzareuXU2HNe0RrLXzlaKz6oGx20y39ZiPG1wmw7WvTJepNxj/0W/W
O78AyVEvBm4jELTw2tKQptxCe3cF1fDwT7zhWKBMRQSemTUSCAGSiy+F8V5sjAXs6wZLBdVC3q5D
rdiGY9NeaO0mr+FkOdco9WaMlwbVD08WJLddtRTU7ljBSjFh8TT6ijOLoDyI2bORzZd2q/SpsvS6
ayZJa62TMjp3yZIkXhl7vfvOhBSZW5vzbe2789VkV/VlIi0zTvDXR42T3wa2ogXMNuadoZLiTsvw
mXElSWS019MIQyb2SyCniEv9sUk66nGhGXlVBZ6/c76KgI+ddy75dK9+FCSXr8JMddDlhnnvu159
OVuK2jm7SF+AZpSR9twOxaH3norcfWuN1L0VQ0IhYuvbl02aKUiAzGp1sIRIWNDD9wuFawnT8Ugv
lX0h3VUcLXAjW7uzm89j9ez1ii4rt+juyDZZV9oedDyFwzfSXosgvj6aN9WS0IHkNfhreF9b0Y6c
7tF1TuvswrnHklHeA/IasXVPFCLLFCr0ygRrWVJ+j2Eenk1Um2e0fv6vXAzG2uuTixZ/MnxK2qa6
Rz7Cy7azXOxsKTqQUgVgn9Yy4kC31IW63bDE1mzpYwLQaOfZmfNJ2TC9+mwJN1mn0DKzdt6C4F/3
U9NaW2fxkhu0rPZKhYSM2HXjydjgAnnDJEuls1mON03tO0QVltncTMPyYvCfoFfnaXqgkArYqm04
F3hp/IsyN9N4al3/puMY0sSDDJvnmqhNLDsapOugWrbWamWwXiz/yMDRi4VaFW6sPHmqVMoVXfTL
yZpQUKQIu/fBoRtnUIDo4L+YT05qdwee3YYZsa2vj12pzINpdPYO3fxN+wPmQjoI4qpsjW2ZFvcz
oxGagZUOv3L1fA4LIemdm8djBvF2Y599t8VSU6SunSbu4bfuM2fmfxlNyuTU+8TIpBi3BrLidtHC
5BYpsl01te2p8tPwoF1pIDW21YBJh4He6visQJLDC5iX/qbWqnvgmUz9md9QZdjIAvLONJ1c06lO
iGMFFFMzfPTYqJzstGPaSLaCrwncX+QBSjqAOAXH0ijrgmma8xkPDwYam/LQcE47dnQ95bRMUk+B
pawHkVvWNi05P63NFbip/I0Wl/u+kW8i78etavAg+I5Ql1mWZgch0wfOYzjHPe8mq6mu41iEzYBb
OrKwA0eznsZN2csqgnA2bLoFEU0InfJ+Gn7BRsvLhDwkx0nH/+LIZXma+zk3GIr6D3WP0wQtPz0l
SQK4amTijBfFu0RkdLgnBryNemH1bRTWlcUzblOz+JJbZFREv118aweF4lMqLjyvylAHLS+yJZKF
avHVWw4H2UxfLhQnXGRtJQvmK7m4h+ex3tjnRiCt7IMUess0joLTqQNTMqQMTfNJbTMmQrtJ6Y6J
PbDysNcvQrrF1iCXn7tFTIbeRbWh7LVLi1vPdiL86mJDweF0SnH3kTA4dzIMzMnDtX9wgvxmMamX
4ZBjbXtbVtejFNOtHvMUStagtqMlPvXtOpy9RcEtA2d713n1Np+S19r1D2RLhotuscKjdsILIjVH
MuTDg78WOzOT415o/+AP7W5IhXHyGfkSAwTVswVplCN4tzQkaZKfdvjNLopb15Jy21ETiE0n/WyE
qdoKU5vXRd6qo0Pob+NXHMS7Lljfh6mluLnnPi08BR0pAyIOeA2DqEETNFAgN2JewK+/qG+dJd8y
NaVbR1TWo6BvcmeQY5OowR+5g0LE9jG7AHpVXqyWcN9yLyckrTLMrx4VA07rnCaVBtsmwXMejaxV
cz65x4ZHOQqh3+7SVbaXgRqv5qVbjn4Vskcw77jJdrjltYRJJbPIX6/NQBY3Y0ntt9ci5DTWRIhl
1TW1zqnZ74IpKPfz5IzGjg4YSh7LJvsWTsn0xEkC7Kqj9d5fbeO60eWnprfsfWqk/sHrtX3wsu4b
ZupyF2BoVtEcNsEDcSknrokwxT3gtdPZC7XvBx+/puGT/kxE4t63+M6v03BUt5z6fAyRqLVLkFX3
7iCNvcakdRzXIbmqgPPu2nZUDElKKuvNZDmInEPYrLEhVF0hnowps2K30eyvF0iJqAI52Ukjd9an
MM0J1QeBYqofEDnGbdJi8Wj1Evs8J77IxPUjXwzOMaybEP+wGJ4LTC23Ba7rKB8W/ZXSQZyYq3DS
U2GU6VVVSNwRYgAEN136VmnvnMq7cEfD2JWl0R4MsrU738IyU2QPrmqcr1I7fLE8sg/kKKiotodp
O/bOvE1ogISjFpQ+J1nP2xqoNjdzsbgXLZusTSas4GKCYvmpFytbveBgBeFptpaTB+tWOmLntcaO
wRLcHpRLaSRHyfQaf8pFFxanEQp33K4s3lrY2S4ryitX6TinYfBIf4QTCW/uNwQrN7kcy0sKCJxd
29d7Oc5HWnDUHWKyfzcmXrXDZtXsyCW8C8owESWjta8jY15ul+EE2SsysQ3aqoBblr7Nsre37txc
GXl9HaTzGvdiOQ2uKGIs87SWu92LKderya8jBwhV5BldHy26I346xEk1fA7lQveinMTeAuJlNm3s
G+UFrrNDuaz1hlPrpg3D94xsDF1EXMTcI7u8Yt8nujHcZ5T3jFJ/acWnQdUZle+ZOV/Rs+lu7BVn
KAe/e9BN92iVOw9XejT3YNnKwrnEEv40pR2537J5DDJc3IHPrittTlRcqn1e34Q44+Nmdfd9utBN
0mD5LfoBVNVioAmk09fOPFsOSUXGJISJDCLpMrzYpBCi6c2s6VqykvdmCp9d77hY41XF1juqbbPY
CqO677ATi2462W2BsZDvmTYBm5uGhQbv4tmuDVLQzqxIhQm13AR3ndR8lAKDZeGqzcp54ibJhq+Z
nk8z6JcNrnXvPL56Hhx7K43xk103D4ztvpLG+5bIdquxHWc1TnxF2UyHxeZs3kVRdPM7fHcjvpaq
uhSGp3b2xOZ3nMbLZRloozGqM0R9l43wF/FZ5dtes78u+fEjT7rBQ8jvzYlgwllsy106vSCaikiZ
Zvu8Lil+o/w6damlm6089pvA4wldPtGfUpFZbZ9T3zoW82ZCt8RTVA13UCPAtaeHYaRd22yL+Uag
nL5Y56VTTHGovuBSeZxWWhUADuaXgrs5YLOjen6mebzoupZEbG5tzYHC0yp347koi+varbujMGv3
AuqpU8RceeGramsaWithfSvXwv1UArObGf5mS3Vkx8+P2gzbNu0b5DUrxqd3jTAYcr6Ys41bOugW
WeplPAH87mPCELJD/6NQtuVKZwC0s1ufUlOjmNjA1eJaY6rfDJ75hU93LAUd9tNA2bvXTzfGJAPM
AFThcOYwrvHEJ2yM1mDbCijXkn+WnCoRE1mN/YtZ9DrGgHNTmaMJ7Kts9tPQihOcICP217C6asPU
ewok7nM2L2pvNX6zHdT9Ys+87ZDFLti4Jl7tAhCalcCfHj5PuNvKMKCWR+5Ww1tozoC8ttDD5VjX
TZIfVd5iP0zr/Eiz4H6ZirelG5qbAohd1MjpKOvz6rRMcid1uh10AO8sNE69M2GB6Frz6qzGRa7W
JjfBvOO+u8Lo+EliiCZ+uxJogzc1k96H3FAOF/2qi8PYBrc8BqxIrMlp0EOzLZt2fnESk7NFqz/q
M90QirYRAfo6Trpms98JHel0ouq+7eZ9k9lXWd7fowQXO06SHrezcrhP8tdyIj1GLoP+DK9LbiZj
8F77pU85oIesb8Lpt5kYvpR57sWAzvhcJVXboZfu+rl5dMrquTYky3nofZvM8MFq5D1PxE2d51AZ
hX8IzhGnziLgX3Kdo6Q73MclrcyJBj+QO5RRr5r3qcKOctthvWMULKEllp+tVCqWskVsaEdiExEM
uN3y1XqnvWZfc5Ifcnz8unb3Rp0ca9mU+MCnapsGijIzwhkvhMC2IJtA1bvuxpWj4kkcsLgW/rNl
pnT9he5RNkHcluElc072a6E9HwAfIBmvLKxrJu4n8hnb1XWvysCnsm9MNr3IsIqWbr4dEv8t4erj
eeOVV13jLdspt94Ha3xmc3QzVkZy66/rneXmJ7d23qyidRDD2QFVZ29PkCTsTApzn5nGiyP9ICod
CprTwEq2badrjkPNc0MEL5qzDPKaR26UTW+5Z9upPgJk7mNvt5ovcVw41JUV53t3/DoWZsBVPKsZ
13VYBpCeRPHakEi4cv0eC0lb4seeVhithcIEX1cUxnSAJ2tORLI84r5IXsU62S8r7tsInrg45UWh
qSx39QaFDT88bEAyU1WIn3zFMjVyjyVVb49chtD9WMDZZC6TmfG4WvKYUJv7UsEpd3ZjmL9mJK4u
x5VVOoI7R7O3byzLtddir22M0ntU1fg+0ux9SDHKH9vGcmOpAmszLWyPa0G0IUitlFyP31zi2nIO
9Tj4G39o/DvLSPAfy8Y4sOrlj7XrYeIiF3IdrufYpj/48MSha10PtlVjHTDEZ53gwxwH3NCDM7jf
RMW5T66LeUUMaX5se8akRloyEXZdOJstN2k0uUX7kk+zcTEYqzxwM0433FA4pqwFAKSnKLCKeqdK
Hkw3ETbeOYrZPVW39/RaFZ/OpiBOX5174WYWlYhYSO6bsF1PAceB2Oo513eqdrd25cw8W5Jgl1Ie
vw+KXmyGJi93PpGtJFJqze5Cq2Tz2HkyDvH0nUrRz3Fv996XTtlY0sY+PPIt5gW9134dO/3Ei649
NyIAxXI7tiuPceiqIItVsNBmLwIMskVqzZhObXzHow5OUs4BhtsJum4vfKBU2eyPxMukeRNkqt1O
fiBEVCf9dCL94r15S2VcdSnRgGVyy41PPOAoyVltusrsIYnNPs8jmewAvhVPnpN+bpnf3c3+8tkV
TAAbxxf7Nsy6g0uH/QbaD72yGcuVbM8c1cF3thAH2f01Gy8dN61dXVXsUDY5bF8Sh4emqRmTrHi3
OeJTcy+riTebPWIJgJAisw1V74QQRz84stEPN8J314tctMGFq5TaZ/VoHEK6cN7qdoyJspBNqqmu
EqnNzpJ5mritAUGGsTNX2VEYPXVHwgnfG6NRFziNxBdFOmA30CxF0CwDgT3QSPAU0M37gOjxUYiQ
1cqfQBDDpbmHQYMDmAlNrOcuvRUJIwae9pgqz17J1p+n29nU7R2WLf+F1aV8CbGAP8Kz9K8NY85Q
8nv7HtQka0BpCoaXVkhKjjqU57r1rnEz4uwb5lqvm0on+kGWDjs6aohFyPbKmuvYzYvq2pwV/kg3
M6/moK0w+KcOJ7AmKZDp6ta8mW3sToBZF3kpyeb4BA9Esff9pblNjbm5d5jaMBZwy/FNNw6A0Jw4
4KvmsZVGDkvCQ+YVLhTpQBjm2U+WWlvbS4dTaRf/8iH8JW3gT6t26SR6b9TS5WA5//Efq3vPr/c/
f63/x3/96/U3n4fP3/2fbT1wLLqjA3u5/+jHcvjHf/2z9Oj8N/9f//D/fPz+rzwu6uPvf3tvxno4
/2sp7LrvSrX/TBn4vzVFUEix//yXDl///jf0l3+pAs5vv5slMBadoS/OGTn5L1XA/I1mSXgmLgQx
/s5Zs/mXKiCc32zS6KD+EVAdRAAXna5vxiH7+9+EGfxm/F7cDTkkOP/RX+ri/b0i7H9l7wC7Ay+D
NoChw8AR86NO22TGcCYr7qiKo82qK9m9lVGlGHyXZyuxcVslk/tAGXHhbs41qYdZhK6IrTZcvqaM
Dsa4zoKKdcS2/Yhe2fm1I8cFg2DiSJQ7VrPh6a5fusLH7AeUTV87g5cFpxK7QxWTvGZPTwWgeJ8c
keE5FSz9bFVqhoQtywOg4oLzUFzKMXwo3JlhLGBPY45xAS/TdgLBae9pm0/DFyMXNdWJ5ug8goIy
uh2iQvItlUZabWRazQvuu1ET2OzL/JnTe4sPWxCYivxcFY++W2sff7/rNnCTOV1HZDzGYjN1xlxs
ZlfCAAdswQExUC309Lw2h2fyPelMYECec6Y9FGCCjw0G2MiftU6vBILL3idm1swbvcBYZ6YGHC7f
VrB+629/uORu//mT/ecWL35ILCUeHx1pH3QCCv/38o7mmWQtHkN49N0bafj6JUlmjMp//irfC438
6/TzoEihR52VdqoMv3+VEAjjyPT7Rk/SpvW7cdqK8N/Ys7FK1zz/BRDC+71b6Q+XJ5Y8rk2uSl6Q
PrR/LyetVsk4efyCD6UjcG7L8pWESfWZIErfXKy5aLJj2NRWu/V7z6pjy8vAYMzL2ultNufq1KSz
TSRkyPRb0QUO2yJ+tLZHdxoDEyM5+my9B+mb3s5ybDBtp0PAA39YkuBkL+ag8ZX3C6ZxL+HaS3GH
U2/e2iUAzm6ej3Y3M1dJqhI3ZA1O5So02bPf2oPZkNVYclp8psHW58FzsF3XFEJnKdo53LAJc0m4
6twMHml0V+zjO2j2W2hsPPyNQHX4hfOeSl414PQuO0w5Rz/3OBgLVWEDh+A4fjWqzH9duLZY37tz
bx3cqim7IDrqXYxrR+qTlKsI9q5buh9DkLlHzVwm22g5Mv6lDAlnKwfMfl7nZWO1alYTvH9rKWoY
0qZ70/kLQlO3WnMfKblWX2RLpxrk8SFHVpg9gQfcVrO/D43KvcXiy6aHyaKtCWLwFUA+l/LLkE4p
9PSJiWO8Wr40SPKbhC9cRjIthiLb+mxmgCjiUVaLGXuC2QBcbZFUu3KRtXW/riah+gAJj8SCasZr
KNe9e+kNFfYAA3szp4wkBfJQEq07dRZBYsoHnJE5AFy9aOl8MhUN2yv/6CjoYjH5tPZy1VlZHYpO
jI8dRwrAMCm7hd1aSrbfk0V4Nuno9YGdGnjDNqt6v4klLIXzpwpwC899q4fjIDgNEMcL5wdFdQLZ
rFTZeWSMg+EwjqmDeU/GFeK9noqkx8TfamDxHQjAo11L/5IBCXIOsZhZHLJBkq1PV5WrPUjtTMV+
nRlAGnRr1NvRJOMUtU1uPst0aj+wFsiPzCGvEU2CZwd34+qhP4FdOHQAhNi6Bz3sbpa+ld2y618G
VBiDPSfBF/ere014o2ZqkXeFuQvsQh7XdnaYoy6r+2IHGME0W9JjZehhq+ZBf1A2M77kfIvWxnfI
qcSu5+TNJuXEfsYIVmMVK5x8/ba0pu7WC0hmx7pc63qraSWxInMMpmwz0DxzMxBge/f4jl8YQ6Tu
iYxayP67M2UQLxhFxX5Nu0ww2BgHgtR5yq9RWiBvsX81jH47oLgPi9FXELJtEtYR8kY+Mm+kMjwx
RgZ8ZbDkcjdoPzgMVBl9K1lg6qhoyDxv2sHtntZAzOfUl9U9MsafP9xR21akba8/uLMp0j1w585F
767KD35F6W8Y68NWCKXI1DZYpsbZtAhtd00J1vSiWBUeqpAZG82mS8lRhfH/0G0mqwm+BNZYXgm6
LM3TSAT/22y7Hupyqj4yap06hEjbrdFRgYBzb3VgiEtN1CL2bJusFArkla/W+dtYsehFs+CQqNC4
Cs7qWc7Az1QsU6uprYeQlPz9gguUg3/u2EhBnPqWzZIr/yY1pJVuylR3/q4cfFHvUGLS9zp11Av1
cST0Bn8dIKELqww3wPHRT90JAGhMQiG/6G1Cr5wSm/A+Cc5cgdrPDb6waR55u4tjtBtooe1TwuMR
HUo6yYe3cghkEgUtKWpCcP8EOqbgEpRxE4zv9VzLAb0XPTNKuFz5O8SKAsYBXnNn4BWgzgP8QXcR
lpUxwu9PV6fZ200trRVtbh1wSI1D00Sr4Yrp2I4mPoOSbJfYuBbdmhHLg+9DPwn9k2SaK/D3d+rO
WhTne7rKi2kDeje/WX1Xq9hrRHoF0jj1two//CeZGlUA3KKsP3IvtV1G0tny1CHceJEZCJi9WdDl
FwNCGk51Txb1BqK/FXT7urfVNSXPo7/x+jqnPaFbyFCVMgXErNvGU0fmkyu1CBk0NpyYObHWMQuM
Z1QG86NL2uCriwbE77Gk2Y3tWuJ1ngrwFE4i8m8FM/WVfpgSlqaWVUiJCTkKIFNBj0RoBaM7xlWT
jd9qyzKdTSoIhu+YtxtQKJcZO2WZWFSolk7bMzPIc/D7xCZWWBtzOxcEPpi3AYTxAHRMYcjqnzMI
f8xUKt47KmvewnWg4MzL/Jem64x3sgd0T4YUDrHrsdeAo5DF+R9d0gQ7YnYGZYkqNdqFHCpB5ZgE
RfFSAHVyYi9MiXg70wTTGewCOVmLGX27Za5gf6EWxbIi11o0W7jFIpggmOskLL91nNJ7O0ROVjjG
ya0a9zk1hvxh4Hrv4mRx5V0nLdZ9VRpIHENY6k04jGsWiXwW5iaThCZUyvk4HgUQmM2ikzXbOJWq
ji4tDbTkhKRzaIWp5a0u+pGHDplMN0bgGm4xyrCfBNxWvld2jcPBZJv0rZ3G+lVOafKVoWfZR16R
Bq/BNPLjmzUj7U1G+AkFz2+8r3SQ9ewiZ4UBzg6RKbelnL3HtSu9z0M6pm/VwE0X1f1wHufIviWC
ZhR0nVgpveAx9WyGDf07ZC8zTfX0WtWJ98qhZnXPpRyhL1Yibe1cnqTWSpMbzUkNcCcbzbeKdgUQ
4cR2CZl5zadG+fY7thmAGRnPW7qKyCmCq6nsFvtrKf3pUgV+2fFM11l32wdh8TpxCKgjlcvioiJl
WG4c3Y7twZ8Y7ZNzmsp+RxuupFlIEs6K+0T69TZLAFnENHGVY0RBy2peuva8+nt/KMVAGLpX6mUh
fu/EmPHFdD9ndTiheun6wRV2Yl1rpistp/11OJv1HWvuOG00a+LM8eQ6JO2Y/Xeu+aVOyC4V2ABg
+dQx0YZzTMVrYSaPe9kWUEei0YKFx3hTGen6InO2lMeWkeXC5L0PAPNHdapdvQPVwnGB5stuzb/k
bpY5FyTQbFAbDYr5JcYGjzKUurIQotg1Tkl1K7xFqyUm648ahnHdzTiXl1IywKvYtQobsQcaNpSV
cZWXAfaKBG3R6Nfsq9W5pdhVtVP4t7LLXO8r51Q+T5Ccx7nbcmFlPBjBZIQ1VIoZeSVGUw2tmMa7
Jt+pxOrI67Qzn8LNg4WjDFr64p/j923+BKstYxxUUIQ2Iom0a/OUjxR87nAPGMnjWFS4lIljrrm3
YytidRdp2BdEGN2qC6w7WAywyiJiDp13n68cPlLoRjN770gXPk9RUfNuqSZeZaYiVsimf2I2P4Zt
3GeewfqYitXfmhgR+iuRNVl9WbfdpK96v2V2GCkRSFDr2czB90BTWmvcIEAzs6gwMes7pWgpebB6
FXhXVZeWFs6xZXoOqYrj9pMJU320J7Y3gV6rs13UsV80DanferPrwXdJZE8Oea1VXjD20a+9qcYE
2TCcTq23YMjsJQa2yLQ7noY1AvIjwBBC03VhrN42T4goscEbrPSy8PzeYKFciII3odT7ysRaGqtA
W69QXhQiST869GNlTrluA0Zj6gC/PrSOzJEyA0hA3jXMxfnyub4S4q0KqZpDK0SVPFqruRlvWnJh
jI0Sapm2S8eWfJMjR6pjQR413xahSr816BoWIbYaTkZT9929QfHZerH0boVfCIc+hCSzHG5nsg7a
ak7FVKUOj24/4YOIiTFirR22wW2SVUBoKQW716Y7vltFaH9dOfemr8JoEShUl96lTZ1Igkf4yiLP
7rs5XqdZf7WMySpuz61n+OeYB1OlUIfjwkdvxm3lmTy9ay7tj45LIotMkE4XQQeHGvREQOReGQs6
EGb8bj5MmT8+gdUcnl2egmhoK8A7MhE5Wn2T9/ouaBqkNWemqZZmO7sMMCUpvjBt1O4N7ZQy2GCk
SB+NzqveVrZLHiG8cBCbuSA/smszkXELZen6ZfWLAFmTvFcLWSZhjjAZM+ljywVi1SZ+ekf+bE42
hYIqFnmdrP6bvfNYktzIuvSrjM0eNIcGNmP2Q4SOzEhVKTawLEFoDYd6+vlQ7G6SbcM2464XsyMr
VQgPd7/3nvOdbb6iCw6lrLQjPiLqPPxmO/lbTbO/bIX9sRP2f/5ja+2/sGnG4v9Dd2Fryv2jRXb3
WdJsO/3o+h/LH9tmP3/gt8aZov3CAIKWlECHTzSMKWho/NY540v4gLZMYgxB7AA63bHf9bQaDEda
Wpi8bGT89C/+0Tgz3F8g0dJFsLESocbV1b+jp92eyR/sIqaBxJfuGycFD0E4kED+3AgBMJinS2fA
ZhE8QDQbaFW4fdZNuBiTGL2Ce+p7vdbyQLry6nrLoDqgLFQOCzFN8/c+n9r3ucvoeSVKTgtAlmBj
ZFa9dqIuiHUp3HeD0/xG6I/GljVZv06t8mkkdvTt54v+/9ff/4YA+Z/W30FW8Wf35wW4/cS/9Nz0
uvDsEa6OekXbfJH/0nNzqePfSYUEGE6m9O/rz/llS09iy2Rr5Qsqv+6f689Ez40lhlgAvJawRv/W
+sMiuq2w31tjjOfA0Kv0jx13+0uAj/+8AmvI29BWtjPWUT6iea+2xVMSrUyu68I86BrQyWUoxc7p
50BoEfiaRBzsEot+Zif6zq5VOgQVA+MsL18ieoc7e1qNUNrUY8o0CfB+tb6bs3Wi9RDr1wZg+wEr
7KfupNmNSW5zskCReJRgjmcW1vsymd9He1/K6LMDDIN00JHnuI7WGxL39uSMkU6JXyVnjTts2KS9
mnqxM7snutO03+IaxBHD/P2aRceBPdrjw38zFfcDBWiyzdwuIDgvCiFmnqINyj6xlCYExKPsRkXR
r3SjsM8obdcC5VzrICJkDplUVO4T0eePYHHY7qWbOUxw6jYUQ5+HbSkc5LxOdNDNzFARnG4dko4O
lhZYqRTPhHhBIBhqkAmOTjrm3LXM8jQ0JjkVKsi5iNI7pQl9cGSHOsGxY9LyWrAlx8Z2lWfJd2wv
JxV6OJuJHkoxmCKs5hWjf2lM0RlzOB0Ji/Q1X6WMIQrSovZYUszbcW8yhlRgu7y5ybiv7FoJk3pp
PtZ8BpWiLnHvoWlXqDcAqDwZMfI+2Fyr7ENJzvYJ5Qeec4UnmnlrlCoX3XB7QBhFiSSNbm0YDbx1
oCsQydpdzLhNqmsBcMSBerpIW3tFUiyPGWqUI5PE5TA3xTd90X/UxXpFoGyhhjCWX+G3IQxJFKzn
dZa11wmqi9o8qPEhUwdmnIg3kaQUxK3nGzCHrnrs4R5d3hZc+OfZcOxPwj/PKv3QlUYTvEMAZysK
xNJZjKeFC8iR4em3tm32iqK8z9iXNDv6ihX6nsv5nmsGlQiCJqDVPkMi3tV4sW6SQ+UH10/AjfXa
nTpoRz41vBHMg0CzUajBpnIIrXY80+Er9lIt3ZtRDoHTQo8wu3CJDnjX5YV+Xrl3VIX+hgnPAbrI
Wunic3YVSEzs3zFiXzDPu3QU1XGLnr+z1mqevUJqyxdkC/w6XeQK0aBVccF/1YVg6h7AAsEGnBrn
eWn78mFepOVXo+l46jgph8HIxzu3g4FoMAAKEfAmPiiy5ZzTM0SnundtkNbzVMch4Cyk1Fkx05yI
mZKaQ3qRTWEjMhURuskiPqJcct4wZenXaaxhEWQSF4gYmpes6t5tSS29kTBiEvfiCBiSZZOdCguo
pT0DDOqtmUr0Ryho9m6Gvgz5cOoT6Pgyrl17JypU5lKL2iAvgJ7Wg0ZnFEnXxW7HbwuJwAP9Vx5X
BAfKlwscN7MHus2oGdmPyud6SDtSdQuANKSEikArauuK8z9+pCicL2aviEMhzeqSJ6717mjGE1gi
2+/r7ClNqpPS6MKLVVijuls57B9j8jgVJi1mtamOJm22unIR4fCscxIEsTwAM72uegJbbratsyOn
9loi10jdpxrtc5gZVg/LCayXkf9qrrQtNWWC5DtqYkcYXn0ftQIq0WTtsa/OR3217ceUER5NA8c5
oTkzWINGHJpcHa/tQIJAarHPxqAnKmJJ6DRlo3NAMM2kIN23Djnbac0OYY1Hp9Kv0cDnrZ/wu2yg
LtfcATnkai3jFUV/NAaVnVzM5gFqrUQZ3YVoZfIwTksyBp3cukSb8HBRf8BoUTyezmlcmLIBeowD
hLMN/Je49URvPdLsSB/cip4B5IPi1ETOCjhMr7+bc8yVF0jHjZoiOwiYIs+m6MK0ohDJkVEnne4r
2C0IyEBAPlI2muaJWjlcK/V9Qat3bB37TF1v+KJOO08zevc4AwfwaHqmz0k5A8ytKjEcW7M8zSjk
zCpziIYU6BjzKhp8vJkMI0b7hXkCv95JlZAcA96DPKP6ZtbE619dtX5KfUiO0cEwVwvh1/eeRLe9
kA12HAmSLtXX13GUGqcDaJZpaeWr6ZbBqNcjxOMJCVtpuuMt68pPcFjxjoishkBMpE7DavqUp/Mp
gVbhkaHrYUIp0Wppd3TyDgPl7E1FoHOL2hTblFrdl6vz5ETJOVdrHhi5t3afIiho3icdlm0zJEto
aVRUJoNkNtySJ8nu49tlA9u/3Nq0LB69H8Z7MLEIMJc2MNY6zHmx7yzN0vcLnEpkMer8ZWT4ciiK
9ehMWb43kdqyPIQMEq2RJz0RTDlhcyGdRDgOyrbNuGA6jbqPFpeasaUzjFD1jDLlgMxT87KyeRt7
7AzK0DzBCHZOFR5CdI2cmzHEyiOiQZgFBKazh3dTUGTVQ9VXoKXN4RTr1Z7kxuIwNr04DctqPA/q
HYXhxHxrhKBWrExOjA1TjT3y0mfvwEaVYBERjdmsHh7JGDZxprC2ukF5TXokIixC9WC3wr1Jevps
D0Nz5IwwDgVbCHhYzd2JqgH/yVOw9tY0MUmCD9l5poJu0yJwm6tZGaymvIqStwbFxAvYgr3OEKcl
8dMDcoXjOrl34/J7R8Zr20PxlEn0DYZR40lneC/ihu8FH+yDaY921ppGb60yTo+kg65XhBmmbzGp
2sMGni+DoPOJhrD9SGryfrxy7aLQ5iJGsc52QyM9PZQkpfgJ3TjPrVlNM6gEtvXXidYedcEeQMx5
bbLLnGOd48DM3kDW3llmcd8ufYjfZW8SUON1iU4+aoXI6HWul6cqMx/i/CtcENqIxQ6I3Adz9EDN
r26UBjYGi1q+aZLDdeyxBdX3htQPEMKCJndA4LSzE4oFJVquD49TNItTWzEs2jCJqd0d6WC+GoL5
HqPEx3ZMhkMygZ1xOv1WzzFHVY1rUBfhMMLUY16lT+6utoqTkb4trbmTwu1Q1lef+Vzci14Lis3/
4k5vjUhOpsEIbzDuu7q9DSyYdUohh3YATxgy9CGD9C7EHjV5jIePCtdWv1Kx/+FwhbkF3vWOWv6w
NhoGOYX3yBnRB5TVh5PjqWMg8qHkE06PnuXiYGjzRgR4HhBfNM45Pq0dJ1kNYqaPwkiPzSOTNu3A
CH+fV+J9bRkVUlyufjRHt9ZW0oNhVWoglWj1GI89yYK3MheL3No47WPT8busljkK9IiPBOhQqKHT
D+MuN88mgbh7Vw50n6rFx70QEcOeXGHk/Ehc+9qZE4tLIZy57b4viXvd2twuyl53SHb5wBWs1Y1Q
T0n5xN9X+bD53riw8TuEH9NrAl7GwTEny1uhol3OafOAeNJLytDmtcinO+lY35BUPZWUMXeKKH5w
O2tOtWlqb3qnP5TYB+hIMsOBAmopT0apPjhjz1LSxuhe7afHNlEfZVTtOzaDvmbGYJeEiptztV/4
QwcBqOITqkv25BbxfEyzH7JGiFc6OGCG6sokVdnR1fal0S8fwkjKqzMyKuwaotfoLgOWWMv2kc/U
zSmL72BWw9oASl4rpTiOm/kIvy3uxFHTjaDbzEl61E+exEYbYhg8wzym01UY9hND2ASf12Zxchh1
fXU321Py0wDVbhPVmAO+3exR1maUSsaKzbwmjlTdbFSmrRe4Y7BWwV/CJoTbSmy2qwjpVLoZscZa
ay71Zs6iUpLhgF9LRtGjtRm4oi652Jz0QzO6YdJwC7c2uxdqu2bHidz5Rs5jVGs98evNIKZvVrFy
shTPjrCP1T+dZIBC2A7jkX9k1HtGr/es/PSeAckoz5qLvzDdrGnqZlKjUyxP9WZcmzcL2xiBmBWb
rU2BixJAFMbrFpe8HPDp3SOnZXsWnRvvUttWPXUzyulFnEra8+6HQ3AoviUNQx17+n7dTHYjxl3U
ihjv4s2Ch0FQnpoiheltMKffjHrLT89ejnuPYDsRZm2W+fNm7ZtE8s5oXN8BLFWPzmYAJMB0VT24
D7i5NoPgrFor9lRMg8VmH9RwG+1yHIXVT29hlavuSyc5h8fNemiIgSn5ZkfEMELYswPU0C7HBaEA
tkXFQKvDQA0z45ywJWmTah9yuzcO0mLGPjZqpBwcDYQ37IDXieEr1ogG1wGzG3lPI3U5xPn8nqxl
UWHy2LyVVbu0V3MzXHZ5roVdYWMUYqdEu66s1xxJZ6ACh9sv/ap/uJuBU1rDdFIzLgMoktiJi83q
6XZwZJW89rXRmoJhrUa6vVhDe+ZpJ3ekKgZq9WKruXidNiupyYzpCxkFw5d5M5pOdDBpPpskJTkV
NtTNkFonafEofrpUl7gV56jFuqpW1Rx2dtRfi83YClNRvW9/ul3tDKfUNsBt3Vy7dvqwT9UKs+Ur
Emhlm4x+gSBZI7vAP5vbrcJJHmkHTSmQymCzdTe/7bTEWG+jJYJFt/lxbTHrFwxDEYZi1bihMnxv
0Uu91CNK/nnz9A58zl4XraGw2Ry/EcqDfbS5gGMLP3CetM/Z5hDuJqiB9OlKVmv5PpSsr81PvHQZ
huLNYwwREBnA5jvWtk/kjBU5V5v8Qf50J0OWCBoMy3rc/1rNA1e7zcxcb7ZmqvP5RrKqGw7M48bN
AD1uVuhmM0VXmz26Y/59BkUxX7KJFntIuESUejWealEv612B6YJzlrt+DxBqzwmyElzkO5speyLA
6s3ZjNqjOTAXGCMGbpuNW0y2fbApDH3bxtE2WS7jAmzfispziTYr+Iia6hiNufVAkjg9cnss9/VP
93iFN+1tE9M91GqmPXJRM0EGdsPdLDbvubHq033Lns5OlOCyJgvK0jGrx2QhhO1mYC+tb0l7iNPm
htvuW4yotmyPWvuY1IPvWAfQxF8XzvRTucrEd+umPLibV961sWh42pQpF7fFS19oNdE6eT5+0VEt
BVjLq2+sSBgcTqccys2RrwBpR3mKzLXU4zde+IwIBhz8xjaEWxRc/bDMiudic/rzXODCYv7Xhopy
Abj8l2QjA1TTQN0yQQuYN24AsufsozMkLIGfWAFj7EioVeyyPixgB/LaRi2Po+V77YKi8wfTIBMi
njZYQScXCbjgJ8QAxOSavIPrgdO5KVuHnyJXy9kEr0PXGzmCYUNhqLhJYq2xi98MtLmMlzbNbDy3
yGeTTUlbWVV9w+uW7YuaayNQUDS3i77Jb81NiYsvXhxTvUSeu/yU6hqbalfb9LvWpuSdf4p6kbIh
8C1+in2rTfcrf0qAdf5kEtYIg8WmEAaCZpA1h2oYuhKVqWoXzbHTndoNZojvz8mkc3VBLmDfwISa
PyKZzAH6JuJjLKdGstznQPeQw9tn2zBTtMhygUraEihHIUqKRmFr2OYiZZe3MSV0qzWh2Sp6sKgr
VjatpmTK3A4wZD2cRCNt0Pqu0uZnK58wIFHCu1+Jy0D+2WovdU5tUVZtf9a6iJYNpRViqxZPXEQv
zEIKYXXQiBeqapVsqL0WOZ8bXGiUbg3voBbs9hVqTxoBp0SintSLurnGTTYfTTmeZqJs7Uw5V4n+
3HVEP7ba4vUxllrKERn3Ec5AG+ojdy+/rerel31H5b5ip3O7Llicdd8Z16YUaJ+xYmiR9sCzYKgz
vBnMkCDNYHB2kkBaLdA3pG31tgzeYLP5ma3uSxfpWYTHhlHgMN3FXF0fiaPsA9NEgUQCiJcyi8w5
1msAaIi2C46YiSCKQGDLBiqd+WL+khfWQ7OsAeF+u3RxnonkCAE0k1MxH6biR95zoI0GcsLUesQH
UD9TGY57MTu/ChuFokHKkD865kB+jo4ASB1xJViJZZ1IDbV8XCA7R8TfiNH4oavLcjHS/GAu5kSu
Hv7gRVtGzCjFF7oXDBVpLHpZZKBHcsAbz2m1J6v+XAnMKWWC2ko3vznkIu37MU2CCnU+N3iBMJHS
0+BMeMgTuPJZJX4sGpdvu07LR07g0G6W2VczGoH2RLSE2dDvgE8My1TbcYna7GAQLwqSRyI3W1DX
qIZnWdzzhOl86uSvp5m2o7sXli4MemfNvRnJk1drrT83UYD8z1ti85HgrSCjhUIoAdKv/rs22/er
gyuEMl427ksVMbskkSh57CgBdyzQzxrtpLetx1oFYSLM5a6OF2oThn0GsqO0QE6c6j96+aBoy86Y
mo0JgqTCcuaw0OvQtcSTYRLIi1pA683z7MYftoN4kjF7yzDHduGWbL0x56xCU3WlFuTQphEWnldn
zAIGlwifcBoruCa7LuXKodwTW72X9fwpkvwaZzzjQZspBSyQDvOHhWqQe8NuLmwO9/Iuiy5dksxe
n0YnwpweuaneoaGqvLqwsrCKnHeUnOhIl21Pjx9H4o1Q77g4XCLtuCyM4msnCtLJHHzNWIOiVfZV
hjk87zCDupQwXt21xpFT/0sWIcWg84jlsb9gMnycV1gVZFJQ91MjBrVASEWB5/pMYFXPnMl1QEzG
asThNdonWjWGZ3Q2209X32qlyg+oZk8WOlwah9AEhgZBD57MAUvm4kCOsauLJcrDot/oPHLtn+Zd
Q5CSEWH8WqaqAgqh0ej+aeqkvrWgdA+9bfkFxJcDKlZvaQQdrNmGiK3ZN0iEuz4f+KyZtj+MkMDp
QSBFaI9jDCRTmR4xkO8thGCx9TlNDoVeF3GYu9/tutijdBxQyPxouoiGvbEOV1Fp4qHrgRPbyeYG
aUeULAyKv7ilZgS1oaWHJpIQpi10I9RBnwWW68pIWN21crVKNrwC6ZQDybyLw2ilxSarU9ISJINg
quu+qA7UDde9Fwg22tTdoYVv/BGo8QrUTm093XiK0ouLlq8eO+baRhSgEnORKk7ta6NiOFM/uZzj
bFLhsyu9c8PsGB1jcz7XRcsHvpXrGVN9YEcI9of2mpm0XNnkv1ZivqcCOWLte+3n7iKWV1frHyvy
zwglru1w6rkSQEV4zdJsn1CmWOiDSTLr/SJC9yMHDtxZeVG0K4kNzDRmvxPyjNrXc6Cfk9Tra2II
zPKCUhezvHOoujU+d3zfJI9My/2cMyTGXjbule5i0KfiEmScHFTXUfFC38HLo5d2uhstdhR7fVI1
Sad/2KUu+BPso4PNFdSiZqRJLWw8286VkQqZA+esfWUr8rhzgPFnrMEk1e4eU26kszEFi4Vyd9Vv
lvniSCBi2ru5fM37l43F63KtaDkPevbdep3PeMEru9n1zlsvFH9oVF+l3yG2y8JQ3Q0KPTfgwnnF
nha12SvAYtV36uK8CgnbNsWr1hsYmSU6q1BjWuMjgXseQZrtqll7NGy5XNu+ow7RSJ9YB6C/9qnM
69DQ5D26VAIj0i5HmsysgftLoIAnPtfR9Nw0/V2bQa6GbMCqBhtqJG5J0Tj0mMrq9QKlO1g3KjNY
zEMiKEM1ohXE4jxkq2FBDkCPxHOgvlus+Kyp8qMy9TSmXybtq14Oz2BV4oMzmMtlo7wXZLQMPziC
6H4QVOAbibwQ2EiET77t5DDd7yNicPZTj69gzWl8sP0y0XiL4nhsqOb7h0m8oCy9y0n3LADoov/R
rft0da0jriBauPIJt+V5sChrWrCR9ryqwRrFb8NgLBd7MnfcrZnXjW8N7Gdmovaur+uLpt1w04ed
ts+BUB36aXZRLKtTqM72c7Jy1Lj6GY3cfdN8mTp4Mn25OdW9fhwCUk8crxLqacqM3VQyYYPRsjVN
tSU+AXeYDmYBhptWOII2Fxuah0T3aojZOuZDc02FSTO3CRKRPDY0cmmzxCPRSe5DuRYZtYw587Nc
xRQ67gKChR2V9JRcqBE1JRICPuYcfc9Na3GhIsTROdNMeSjGJaYOiVp8a3X3oLr2G9rT9EiMUxao
AJTvKzuKTqmd+4jBuIrajX112/JYpvV9kuyw3jEtVZ2vMJpjz9ysiMqYR/4Cb3JGDW2rh4re6l51
J8tTKrcjqirlAsQitFMks/EyeLqlvJvcDXNXSQ5cHoZQsRdAzmiH8I2O8651uByh/hZcLBw53MVc
mp8Xq7I5qonBoXp7nDP3s5yMvaqNl8nCl70a1etS4DU36pfczA+KOR/UhuAf0qqCQUg6ViTMaKBF
1sR50LnWScB7UYHANyHnISzb4aVsy1utObi518Gg+ZsOfpm301XtBy00jWkMtXH+NeEK7a0ZVr21
zr8mS8QN0eS8GlG+7aVIPzPn017bB9uE5SkNPk5iuWKue3GoFBXa7/sUGRkngKHuqOWPbdGax3LW
XD9rjAQfaPsUTUoNMsBZixNqzHLv9sm3wmGUl9ArUDkJY/EEgehYrYzhgcpbPrImZ1OZe87M6o4I
5Yjhtdg6PnZgQ6VXKlVyssbsRIuNGIV6XPZjC4nBLXqSAAx9X6+rn0Avs8aFpBqAZMe0bkkfKlbx
EpeOCvWHJBohuN1YjetvFQp5KmS/VGBRR2atforOBOHYAyctCmoCJHxXtta+raYfDR5wT1rEYUUo
mXZrH2d+l6ttiFqyu8Nefp9m03DkoQEsHxyiOjtEsXGrs99g3QwiCalH73X7YKnDRwQof0fDQgum
LsJ+0APvUNQnPny3LqVVQx+LgDj0M2G7QqFaVzphiNPmN6vg+thNy0Sl1rXnqRDZd6sz6iNZQt1p
xbLjzaM06OAt2i5VUwTdhE6G6SpTyDzJdGxnsz8qlgMXvCqxrebddr1DpqdlmfQVEt8CfZ57v6pR
O8AGoWOUVm0Iau17PqevSsmdrsuyvYozy9f0CUZaR3TK4DRvGPflTaPcCByaUY/ObFQhbaMMx1uh
BJMjlau+Gswr6lEEsOkVjN7Z0yK758WO3gsplJ3Rre6FqyH0hoHRd9qt0nd71LG00q81BXDqdN1Z
iZXuqJIY9gKDDhSPbMxjJ+lnq5ZNh3kRN22bJa9NcV/jbNqnLumLOHDlYdY6TMzg5L8uU6+8km80
v+H6WvdGLbFcJDHd/7L9UJXKotRZ7xoruV8S7VEZta0pywNAmVg/zS02HRNRG8Aj7nso7QNXdb/n
jR4kBF+FttYBehmQ/iP2dZEocGUouYvDSSMN9GgUDqoBbbIe49TQgtJuXiyX+wwaeNQFRjSG/eys
h7hyl+eBuJyDk5f9i6b011IVZGYJszvMMfQLtZuvpcVrWOvZHhROc7RTEgogAV5lhZIlstPR05ty
RxMKUHiph+UA3CQZFjXo9Ck91glkhQjBN12vax0V3f00yc/I7IsQ6QM7Wr9qPT5mrg2y6fvAbbqT
Ky5LLD4HEIiJou4U4jkHvdp6U3x6EkIJNE9KXfcYwT71Aus+nsD6gHRZP/999dV/1PX9SQH4lzrB
/0b1n0CJZ29Q279mav7PV/m/rrL/k3dW/dfP/SbEMs1fhIm/j7GvaVCnbsTs34RY21eEq1pUIYwq
EVn8LsTSzF9Qb0G8RCdoWxgjfxcCbl/i1xhC1YyfKkH37wgB1X+DD+u2CU+XbiUMfX4tusA/y7AU
udacEglBjEN84uwERJdF6P1JKxIrex8TWub+ZvLkEuagrNZ0GAWoM93Md7SP8p1JzigfBItDRAx+
bxLH9fdX2F+umz+trv+4Dv8bV5gKs/evF9dx+Cz+rO7bvv+3RYWL2sBVamzy0t8WyD8XlfWLpXKj
4g0lPxqW7vaG/1Ndav8iXKjGNsYZ3cS3/bu6Tzd/QfLnCm7DW7TAZr/9pxn9H95dfOy/mdP/8f9/
9PL+25oSCFXxziF55fGZmm38Gx68NktOTNdhXp8O0zmzxadFMegXOKegtzGfSUw1uf7htfl//E0k
jNuv/ZOiULNt01A3SRHeIE37NyKyZmB2MFQGOU00MKBoJierjiUmQDtwo8yV+E36zLrU0dI0dxnB
cfRlpkhF/GVAKjhnlWJ2JwYJRbfTRwZ2IbBxKsBRrCmU5WjqwobX9rsaM5RBdQhN0q+7xK13GYMW
8e4UtdAPjYvo/QTboawDcKENB1E7zog/8kg/N5whqZcx+n2NwS58V8aMIMu1F5D2coHzl1CZ8W3E
RjnuJgNiDf6IZOpuGQTvJyvLyJIap2Yl0cjFPYoUqYj0I553483kgxzvFQeRFQ9tngiaYiey9bDH
lDz7VZaqmtfmXN3Il1GBnIF3yycGX4gUFqZCXWqfk3G0cCkTyEeOt9Z1xnQconIuH3s3jTT8YaOL
Y0DKB7y16r0Wx07iCzzR72Up7nEFJ32wkaauSCOrXdLhmEVxP9k4fEp4diYhxPUtomGLL7aoZ+Wp
1xHjQTrSQaoJosU1GDDZzLUmUYFtqpX1OguFOEgNxIyPxaV5dxqnuxeVM30FCpeCDsTXHgU40Hii
NZF1ja/ai1Z+FTVplKHREp3mYUegK+YoYPP9AbigekDNxr93eoKNWSkb0yP/F1karC2qnkjTn0ZM
PybZHYVOp4mOfBg3xoBWaSr0lsGY28rbFgcyPuFq4W+CfWvfaTrRfGjJH/G5YTJWIcV7PWXpQFpk
3yu0DOoyfbaNWk13WdxPhLP0UfZN0O5wYBWSZhjmYImt/awPDWhZfMqCxlEJvH+PnbcAzLk6q85o
L0PK8d3Ru1nVT+hnM3RMRgwMBL2kLOvdYPQ4WbHNZP2thCzyLsaM/8wVg/d+BJTY74YUMyqjCUqp
+p4/vbTZrosiBF6K7UbdLYfylt9aXQ45uptyZngP7iPJ9sOgs75QOor+gQuXEjdevRDhPgWTxj30
JlpZZS9loyXFxWTZswohnPHdHunEjL8wxP78R2fdwmJnV6NzngiX30yIk23nQZc7FtzlAkzdytx5
iuDaBqlbxfJo5pFtfTCFiDGExqXV7xrbSpTXrsVxCQpnZDXr6dq8j+lo6XhSJxTpy0Q4ol/pPV+M
G+q4qqnoTsuxb/v3xeR2HOCYqAM+KbXJ9dgGqysZHFYoRAx+XpEdWIkakxC4u6LjoyKaeSHZS9ZF
9sXm/o/HjrZa+Twgg+vDjkg2lnTvsCAzPMEpMYFZ/5warZIe24UcTky3umN/0yw3w2A5y14gjG2r
H0OPObKg2/lIv6Mx35PKweEuaxX7nKqe8lztdkq8Ol/0DF39bjJ74zluU/uulqq4kj5+SOKSmRVz
EIF9K2khUWsjHr1Mtfdpbx+zURs+pL10e9WSuzU2X/QlHw9EvV/MgaujDtyJbqS0by4qr1tr0kuS
pQNwFQHRfNZzNfoyrsiEw1xTUvuBS/1zpZe/trR6BowuMzStYlCPKKeIq61ShsDwA+4SNuOCOa4x
PVUqGyEOsvq7VlLy5bOwHoq6PFDTdDs7Nl/HjMhYMpwN5Ffql8apf5S8z1e7HVq4B+pBAWS5X9om
IkhNfq2G8h6NOdq7ASSAiJQn4BuZN/X2EsAAym8ALD2kFe2pg03cKhjC02HfDCLZ9QkCLCed7OvY
RwPLgYqbAF+FyIrQ3XTdlqzv7KpiY0W4jvBGxumdmyVfyNXG30mNW8TaEALjw1OTpc2bGqsUPTks
4gVWrk4hDaJOrs4evDWp74yXOis3jovb7sh3u6wakh4DSLdH2jwac0QrJWJNT0YIcUWLQrwlFEwf
CjYxmTFWtScqNj6ysVGetIZtlHjTHVuV+Uoa17Ne0H0cykockl7DjQwh6mgI/UjiKgprGm1RNH40
eDz8rjLpHbYGXk6idnGfTY7vMoQiCJlmP1KMFYSdXssg1vTvcDSOiorrLNXo0/fl8h7l3cBQA1Bk
lUzEcSIZ3jWqctGy+Fl3KWPMEp2XC+9xnbtNr+qUcMuWFI4CsoBE7sSoOw+I4xST4rK9Ep17ivPK
vZOR+SCacfITGjZe5Eqkj/aDyPDQyz69DK55GKFoI3GJ78B6s3FDBqPhkO3jhrwTHPwLU4QCuX1S
BmqvhfS69fjkQt4F29VzUCnkYx2Vxv2ajT3Bz8aQAokwRkusnmB/hJ6wTmQ5zIhM2HtCcyoe1G5V
siAeREs3AXEjGtWl+sRtytakNHapBM2McDRdzQiudAuJvaE1sB9VGIl0O7MXhILI4ImMdnipuwlM
Kv3RNxfxER+NFf8yI3aQhokm81MXzc1zNdjqJ22y+MPFImb5lt2hj1WX5sLOsdx3fYNNuzCdN5vh
1InBavVJGG2ngitmdAf6Nx/CBXakBAiFWoT+VQwFDI5npjcZzC76un0jFbyKW3i0F62GEvbo4rAh
tOk1iXNyadHqxoGYx/4dLKZ66ERifzSoP0Py19KHnNsjx0Q+jjtrXqx7qbqfAl9s6MTKNsNKCWnb
o3Grra9mTpTchbIfSb4jYyCDJZcFim4Eb/vGGiXQPlTj8aok92RKzL+6baoFLkolmlFwO15NkDN+
rkUZkYkdcvkAi3yPOJSJWYpPUCfBsbcixF+aKMBv8DY6rwL24V2ZxvA4K4Z/zg7GoHiISzjCgSIq
nrQ2RQxWIKLdlWticeVqOnsvR7Lc+rFL7ktF7feRNqHCEmN+WMUkTk6e/1/qzqM5bjXN0v9l1o0K
eLOYDZBAeiY9JW4QNCK8/2B/fT+ganok3i7dqF7NVFTcWyWRiYT7zPue8xzYOlak+W0nBAwCCrCe
OWFDUKf000aBH6+R6Xl5PKk3Vm1gqp/7RduYnZQ1ZwohIAPjAZdhla1IbWIt75pmXnYqf4o+I6yU
PcFA6gYoPejCmXr0Gzk481brUuVbUysa2fULqlmv1GmvE4bex7uIOsa3rjcHH1mXoDM5SNgjiE+U
H63RgYNGuGNCPXKHJbXYywUgILeVGHNwDhqIA0b9TDPUOkRqUd3Zk/WU5K286bqBjZ48dDuoh+VV
otuyJ0gY7xgXt0akIgltNUm5b7tQ9ZliiY4OS8rpDah/h0X7De3lVXRI4oJo1BS9QZUH6GUNhkPq
yTXT4RHFDpyBXnNY7OQDVTqaUxrq7JuBtfYNRTqMyVFjQsI1PiayMff4ARiEGyw4Pb4EPKi4GSv6
glWknNOslw9m1y9XsUr7fCOhtZD9KCyKN5gCXeGn3VDubUpCVwt1d8rV4dbKWupZkCk6Xm1NZNat
kOA+eZGZhltEDbgoqpTE0byLv8lt17JhcWriOxXNCXcWAp0NVhIb2lORg+I1q2NnFTJN4DH+wZza
oaYXAg40XLbDHLOpsKkPeCQ24wmh533D0NMnIGISg15BjXjZjtt+tyhDvh2kpbe9uktaCjqYirMu
mQ7hqkRMQUY8CE0D4Zql0rxLOzk9omIRAcEJ2neHjU71Q69CU/bAdDr9cTAXcck6Z3ysZQWaal2Y
ZoveUKoHYJChuLOHxj5rLZZ6pAnDLTtKWsqLZKFCDyHTxPYUVW6X9wzWM802zOBgLe5HWQG6aSNI
+DALmUc6LWb1ObKwY3WtiSpcntH+N7AqMKFLuZJ4wyg727qMbMIfJ5u+bUPRs9GG+bUe1ZpkzCwe
KFib6nQxR8nWDlkEgnhnCiOHXZBGlXWE93KTC1zgLmqqCvzu0FqHWNGKezxBVFrzojv0mTYdyoKu
RlfZqZ9b6VuNqKjZgPIZToRjSZLHoZobaZrHQ2qUNMJbUIZqgq0nk/E4uKirKCvrmP49bWBQr6RV
a6smM0qqPqQ76w8sd8gM5faT5V6b6LxStul0MOKMNmhTJFsky+om5MncUXt56YZqvk1M8qqCcUw7
WIOdJTxd1Pl5DEtpT2kxOvUx4qZ+SB5DM06OjOrKke6kcTUkLdBrRs0tudEYAXojPOuM4hdjLC1f
xVnAGiBKHgxyiJDXLuhzUDycEbB3my7V9DdEJvWTYcrdCaXCcCNRvt5imXtIgS3v5VnLTgaJ4w/t
1HQB3iWsA3LUbSX0jbtQJSUtYAyqNxnNehpOslljrVLHcyZUJurZkSufHhELfQrbbm+NDE7NdIu9
2twapcxCg9J/3G7iPOz6o8GG0scYMGw0XVFqN2HK305qM+wBjGniJMdofdZqx8EuyXVD/GVKyL2B
aWttieGJyLOagyasEGuH7run9ZAzzA6uWViy704j3toemzuTOCJsdpX08MKcE84EdKxwMs0AIbF6
zpvSeozCeflIHYn6qZDl5VLI7YUNZOdAdA07H8kq9o8hJ9sha1BaTULqnWOYslaky1/JR3jJqGaI
nuZu1cTNUCS/FS2MOXgYprPNRym7Ni3g1S4w9IwfFTUDWAR5gPxwTYkPfT5Su6fPvPhqkwpvDPPk
vanQ7Ra9TlsiTvSWdp8UiwAYozZ4lYENim2UUR1Ha7TgQ7O1PEmitPbAFUK3MXGo1RWvvK7K+qs5
98YdZK3lkHcdRn2570J3SHp99lHNq6obscGgv9IijfPTCsvHpGrRE5je5ruRw/ookaTcKlqPPX6O
wj3trORQ1tiS3bbLi/t+7BTHM8tJR2OYVc6HwVB0L8vWjyKamHWHiEVwrHaD5nHnMdghDFGf5gjo
DF2OWntrEcduNMEExzIAtnCLCJb9qcjqIyiCbN+1yRBIbYzZIYPr7jdIpj0pSZHaR52oaE3T5MoS
paBDSqdbb1F+SAZ0Zya3Yt+NOE9QWJF8IDUov2WeGRUOfpnfOWmUEWedJ/eFOWdXiFlAmtZi4erb
R4vbcgjTNqNDieLWh3HQY09kjGeikLP0nT5XF0DWSLS3udeyl7wA++pGs/UK6hGWHiDQbVqW1R7R
cmL4ltPS1ukyzNbMxdF4I9oQVxwosGLa94Ni3C3WqA67GqHhkxi46TiEMu00ZjKgEHbTwA4YAM1j
Njdyjt5CODLdyyTbqk3cJDhks+RmxYLgJM1U8xkQXA4/ZypItVCXmgaZO6ci31lqtihgkzrrFeXM
2JwyY1wsD87/pO3jLi5fiIBvXmSpWB6Qbq7SpgqBM68R61KuXiy151EvCagZsqzQAbvOY1CkdvxE
9C2LH+ZQedm1rDg/WJyhZqks5BsuMJRkNRQBWyXYsYUFWijfqU7JIEeMkQ5yooVPTWHdM3+jfpPH
rnofe/StXl2i6+TJmruXjOS5w4hUrWU/sda3jHzgfxOxXb4xLwzxfpQk64aGOnA5Rsv2Icl6+rsq
XKvYayi57MikWVpPJPVwkOyl8WNFHu8TIVl+Uhh4vKjSx099beeHNFcKILqhEb0gA6KwYEghCjV0
sBK1hongj3zfa3b5RF5xYQAPV6iuScKiMgCCaooQuaOHhN+g5fFmSoC+0XmKE8oUsU4VSxRK8jzp
ORNM21dUImKCTpn/i1ilkwcxpT6EnQMSvwJY88Zvs+g3BpYauNzq7wLIzbHsatz2rpRmdeazd+ND
aoMpaiNFgB2DvLZQ+YQz3SO9K+gWK93iMTPxY7yTGg+vMyCIQpOLT/rnn6efdSdjrZ2oSaHtbTs6
RFEZoWBITTXf086SoWpmY8tsTW4Mfq0aRhNm213eqVOG6QD9RHUpIgxenqqkizyTQm4uxTF3hhEh
Zz2PlJ3olktLgDo2wyQxFVF3bS4O5Rki5urvpW5wrWrN4SOQPPFPJS3U4kjNWq4eYC536ip30vKH
Vpm5/a2obbETyDFx8qT5zBecRgCL585w1Oa1KC1KMEVIhfWfpRzqV1wkFYRnSl2jTfJTnMLP3JQN
fW7fKbQRu+AoYbI2DbDoN1PY1N8lQ+MDwGtw+X7WdrSa9fJRkmKjC8ZO5h6YdcTJmeghKapWY5P5
nREp5nY2lmbVwLYOF6pHyDZ5okMC7gnuE5XXui6ri6TQ53EptCnFEet30X3PyWBjeK5DKDcy4LXp
huEySrcd6MzsLOktD2XMdj3DiDPpKYg3qDjZlcLQQ2BGn/VPLPw78ViaU9g+KJ1Ml3sEYL9OaFEo
kBboVuO1ds2nFd3CF23HysivMIHzrcAG9OaeMqDUeGWBwYYpvSuvUkg08Jr4DtPRnmJUvoDVKdvZ
5go9GqW67P3ErDjFKcdD7KpqP5J+BYBlm/TI8VAxk41gotpo20l/TCZbZZdqI1kxlCADblzc03JF
6/EfMgokym264VZiTRwp5RnrUk01s77oY6nQZa864/ufmwdfWATYaRwVD57Ni66avIdfmmDpiC1P
TjSeWlVrLuWkJQr1lMGcXEe22iTQlB7P45+Pqf7loPwuhFzTUFgIqtBwf++8sZgGmcviCSGKVH+n
ejfIXsjT8KNle7dR+8U46HPXoJMcpDJi31NKErGIK65pxIFNPHpae86AsgAQYr/iaopg1hrjuaEJ
PKLpXH1RDT4zFXqHVpZsXIT9oEPQubMaJQ4cpVEOoAEUGucmNtK/SY5cv/4v3RguJbRVzdRt215Z
D1+v6SKptcL0AYaGyibPdtXuozhrUK0Z0zUeivGsWZDsEDM393++sn+9sAricg2yBUWutRX1+4Vt
eNVQ589wJVOVhSXK5j1V4/hHbNRsIBw6UOnf3EtF+8vJsmilY0s6McnSJCX+fsi2TLp+dR4xSOTh
1QIRn7KT5CANh6HkNqFjn5AAWRfJGOpDabcEnLQTUQlyb3dSIIlqVECYaWr/N1/sd96txU2wIXzw
bxqCNNysL5cCTJWaNUzon9Q8bGrFdI3ln+ViC1sh/Zs7vr4lv99xm5xH+LoawBHepi9vkTNDzqo6
pQe8B9QNhX2toRyZIn3/5/v79aQU1aLPZikUSWUoCDZtzF+TIGcCCFLeqYqXs6PaTnpakvttFcN+
pZTB3PDnw319kDmcynOkanRI6QOsXfpfD1fOCrBk1NVu/TnxJFNC74FIvXX4CzMG/byb1yIUEwOV
5YU11ubPX0D5zHL99crS60RDYNHwp6Vq/vz7t5fbpIy6//2/lP9IRjWZ8LnSbVlEAxe2yxcJq78u
yIKhC3NhzaEPCGsx/pLX1mXfQ0JNJGo8DRjG3mplioOYHR1X0FS86gCIhOBRLLv2hZqZAB5s5LNe
KDQMdPoUDhTZBOOH1wD4ZY+xqMtu0tIRnpUUo+sKGaLxkMiVKu/qqJYIc+kFY//PtowxCCZaGgnr
GlTXaDGp1KaxhLG6hasvTd2zHRHIcyxZyKpXdCJMoMC5Oc+7NheyuM7HiZvodMQSPLC3YEKlc0N3
EEszk64YoAYjzpe58h3uTlRbcrJOvZAoUZHDicj8rAqNI0mM1g1+Jf4Ukx2Za+2oWT1BSpKibEfQ
eszEacxqQB0KvnzVimQrNMGtZFyLXqIaUT+Zm4p9KNqOQrAuoGmkmIQ+ZA2jrMc1TlgDhLQZDr0w
w/CpdFDvuOjg48elJZDEkmbBZKrqfAWD4DvNV6m/56ekrZnQc2tgESLguC672Jjn/oeR66yiKyfu
pbsp1UKxn6uB6b7rDWeNgEQitqkwZBdBpdl8jpZQSSLwsClJQHNYUuE6i1lFZUg9uoA6TbKVppRr
GdLNWXZhF0liL4qJCboAck8/73M9YjSZkxwm4PtTkGiCUipqvDWiQhnl4jhZY2G6ImkoX/cOSSz+
8PkJfaJzkJ4GTbqpurFZuR5J4uzo7X1eBIuTtmiDtzw0FV92YY2POL0Y4u5aQPb+3i2poHlTTyGV
ZuzXsMytJ1VreWpSmT7HLI3NVSgQS/lhnZFaQQTLS5hN5y4t6S2Y6JmvFFNnA5njlSZN83OVNo3p
QDBkOhDa1QzFRqey+aHgfr2Zo1UGDOJGNzZhUSKKZNuElfbPL+sX7YOqrLwvllAod8gFNRX199HC
wS9Sa0pJMFCXsKaP6CnecI6MUzb8U9lTmvgqtXtuwZ+P+3XwRVanM81aHF9lOfF1NaGO7A9DcHk4
txzG9wgKLr5Tdrd/wzRfB9ffhiIHcQmTnWPYlgI/4MtoSF1VH0RaQWPVJOsxdpTiRypDV9nFqWMU
rlriOYemTJ70MVwglAteio8/n+pfLrFDmjbERlo4MNTUz8n4l9FwcWYVO5ZJ42a0p+tqZhlPqcm6
UVR4Pa5mzO8o9rkGfz7q11UFZ4w6BiA/ggnTsr+eOD242AGnQGVEt9OjprC/YdRa2905GJohSgbl
b8b9v8xznCf6CUdGpYegBeLWbxPPyLs7FRlt4CVGUD3hZK0JNtV+OHPLUPLns/v6+KgyiExZsWXU
Oujevq6ZSkQrjphSEhodtiIuu/pMuoEospSvfz7Qf3fzDK6kbSjoTxRrXUn9cvPiPir1VkeFOa2y
ZwP7aoMtIOcPnKGqsUDY0/tPQcefj8ub/+XJVWVVRw6FyE1jbaprX59c0LtmFyrwsWQB1EEmCHgG
K1xB38zL2if103xHsD59GJB83g1JDJhDUrt7wQSQIC635+ZdrdJW9dGqGMeMDuK8qUMnv7GKQXuo
S6s4OaSdrNlUQ/pICFD6UiSrvaQKbRtsEdU9plpioWoyTupxA4ZreMkTe5Xs4MI4oPojvUEdnflF
MwYgu1IqNemJ0RlSV2NWr6MIpWa7KOq0R5tR2uS7WExXc4Jh+1vl2IUQXqw3uAngIcA6IIly3V/3
LAwk4rFDdvzyAAdyL6iJ9T8cVTAMdbBz6sNYgfinnVYO0g7BDaM23BOktkh60dvrn/UDBzU10/hn
cUnS2FcghaUPfa0Tr1QforxOyitZVOFtZkXQk91lFETfIdqHj9PZokY91BcFe161g8ikl3GlMnFi
0ozgZiArsXXEKgtsFOxNw3BuhhYUQ7LoDGQlTt9Lhz4AasBaCIqJHsSUGS3vKXm8VNgSR77ADxWc
CDIdas4ziwRgadPWILem8bQSXY9SDtC+YJWjSgH74KmzLZNMZPHenzoD0xEMBl1s6rbu9V1VlzMV
TskInyA1lVYwF72zmwBHfOvqZHw0ILSzDpFMfISwqYwjmaV65M1xaid+6djdFok2I5NAjbejXU1u
X1KFTIFzqgsdgPI4tEcIEIjT6tE4/pwTDKqDLeNaKAHY/SwKpXpSdt/reFxvlWOzJqijhPXYz5+n
E2RHRzkxLPsErh1IjUXJ8ttkVNrGss2p3kG1cUzgVp30XaI/c68js6F6pMvh8owsJjuWioRRaail
hqo5y9ytASAhGGdnFEHuTCEE2qXvw3NaUoAO2kJ0jY8KpCjOyYjnjFQ/E/KcgcBH8pAd8jD/lL8Q
38BXhqwb1VuzsKlY5zNTJ+XvGrpDyztCYvHnzU1bDLlebbaVc6xgfG8/3/x/CxB5XxX89zOJ57+S
eT4Fjf/3//1Ljen/g8pRdQUz/mvl6F3//vJb/M/nz/9Ujmor4lGBPII+FOUxEMj/oxxVlX/YCikl
suZopmUyUP6XclQFWQqyixHUAiZpfW5A1uoEgT4OwlH+w+f8Eyap/jvKUeJRfh+lMZUyMpM3QZWI
JBgkqb/PD7oNR2IRJAliOzDv42ZoLNuLYHTI7ckmosT6Eckj3FE6LRDW2mddjHhi6feWxYxDM1Fk
r10qwDTy5GT1pikwncRerjvx4mw7nTW7F9aaJtQrbWrmUg3CxGaTlMYAFHOvQIpN57vAkIj/aYSK
L4WCFe65r9CqbLpw0sCosAPkoxkZy5F4DjIFLPoFZqHE22jqbPM1CgmvywK7IvpbBCN+5QzCQtZq
wwZak2W7OcUz06dgS+8SliJTINpF6pxbuzKrVcmgkn4e9Macg4RfomnEhCxlqXXITCnq8QWEs4qk
KGqaDlT9ei8PUlMbxntaGrZ8rozW6NmiImeiFBzrZRJYjLmGqyx2K9NWACzsVWXL+1mlJe3gRUc5
iFG6VRj9eEKAGNq1ODdVhBnUNoCPQXvsqDh/sJ1D2KotxhokImuR1bymsOmbKzOKKhg0hmGUpbfM
8IPgDeUDKrASBi6m2QY1h2vpNID3omMb9TFXeqmWBGgSbXyUu6JHVzLGeNtnlfGfjh8ZNKEiJqzW
rTTsgZkR4jdFMoILbNfNdd8MtomFXu/vuF1G/wB4SWjHRoJZM4MO62FqFjbUhyYDCuKqzYR5DTs+
ahJKaSLIUPzw9ZBWDmxsqZO227ws1XdDWE7uoTRtcz/jAa7hFsRw1cUAFeiAmDGqaCDwg1GolRby
BzZjnjWnzJNlpkX9wTBH+cmWB2CBeqrymwl1faExlRXWTRWTOstW1KFgXVZmNq0oQ5uLWY7TDMNH
LJyw0sycpTVgzHpScoiFuJOERWxHpg1rdrikGhMZukrcsxmfgCa4lJ1A4zUVCRXwQ2u1ty8s4da8
cdWWiC3Niip5H0MtRpZglpTP9jSfJu0lopSofZPrii67OzQSG1PPoX6l7gEVLKujJYMBAXSyrShT
5wtZBxNESRW3aKJdSmdqQr9d7CqiXI+fd7MkVY0sWjfQACLUyltvxpU4bzNbgtY2xWl8vap43vUe
lMlqf6MkHDGt5UDRa+pU40zsCBKsIbrmjZ0eeWq5jKPcUQGlDW8YnmSP4tKSgtCS40hl100HAkd9
rGidEzi9Vn93tJG5rOrVcDtKQ0GIRNqKZ3YM8h0pf/ozmh7rsW7WRc5AutIpbyOYbQQFRCOt+BhT
bIftDK66ITvjJu7NSecNIUaHLTi5f67RsjchK0XgkWjYMSQHS8g0U+3RrPa0MaqJpvI03NpwAr7l
FB3hhc9M4F5tzXxreOQ8KlZsDt8bnSHGJcQyH3e1rM/VCckZLZIRT+fzRLYZuL1O18LpImTVxhoP
yWYekTAVDYukye7KgwDI0AcMVTh400o1xF2l2Gp+LiNB3zMbl4qo84hQSGlwVRMeZu9mVZGSyMiG
wFqexGqfvJUEq/+ENBMczbQMVfqCrP0m1MLnSOM1ZYUFOqPZoI6n6zgstRFtVeyE+BWtIZNlcpTQ
hbT7ictRbMB0YoVMINWZq09MF7DcjKY7z8SESEfe29g6YLAs7WYzOs0nMqWSTU9SZWLjPWEjxuL0
zKGK3tjyxsPzhCq5cuGN9bXXOZUiPZVgC9Q5hstGn9gEcommo2PNatUK+CwTOMO+TCVaNSatLoqd
O2dMzehhkTvjkkQUdKD9WPoDqGsrP0UdjaWtClqlJUurR5daALUZGMgcSu/azEKFqIhYvjMj5gma
/mqfECpNCJV4SmnuSvRd1Lq/LRPA8fs47kLKE7ww8V0RD1rLhJSXcPG0hFazVjmoJayYeIEAFpsa
I191ZO02Kjr84bYTihtadgaagj5cWUKFlE5byi5huGnSsbiCOKUSkqvL6ost53EbFCGAFlqYQBjg
7dKqzM0FYG7krI8kK8NKRbpGG8HrRrPMz0bDUtpN2WCjZaBfVnhZnGdXAxtaJtMO/CoqHfajF9if
4bxtpLwYtxQ4Q2D5SRy6KS2ueV/prQwaxRTNj840629muSxz4KBpPg/NDBuFuWl9NGT5UERwatwx
kZ10RxrawuJ97BZANCarT0CGRopcRmFQCSypIhw47nMTJXJaD3McLLMYXlif1u+RA4/sLLVqYwZp
X5JDiqUD1im1GAXTrDli+89hrWiuGuryYZzZqW3QZEM8cnFdEPLSaaAeEL+yUXKFU5jQm0ebBBeY
x8ox0Zo5wVlvjM/sXGn8TK0TI1wjIgVoX2YJRtUhj2RUUdgJAZaEON6tCL7xvCxoFABID7tMON0Y
RGltPE91HKGzJIOEghmVFFq6dNTbZUd8n1jAY3Sx6aGl1LYDstvqwAOFQbVxJnPx2nY072y5qUEw
TnL8boY5ykKpF/NBzcPSZoOi2uhiaoLIr8hhaFf81W1OLAYfWYy08pyBIBvYbOULedf1Pekjpu1P
gxkCWzDVBFBrYxBeswZOKfMDOcWUcNGcARwLO1W90CEjMA0rt5Je8jhbqn1KVRA/L12UG0YS7buG
SgGVH+SeHwZ3eVUfp5r6bRCq3j+UtuP0Wwmfbum1khOrsLP1YdW5D02Dr5uEZDdzCoZFa7Vo4AQu
mlq6mYxaE+/U2gkm8UxhqVQLZQdgZZuor1DMojt4ghXSW7r3b+FEJA1glL5ntiEKvfdnrvWtOsBp
cbHqWOvEF7f35qjI7yCaeryRcWRxX2VtecsnHvfAMgqCXu0uV9fM+NIC9khnA8BmrHzWgPHkCyPj
Dncz+nhawdno05pQ90bBhaAACQnVTdnIoJxVOhRsbS2DqKVs6qJOZFGBOI91orTUKMpHqM6RXw7s
VD102Xz5VFnoU7eRheBZjsWLo4AyMrGlPElDWd0qsTmrvjVnesooVw3npMLK5/IosszSCSgv/USI
BjAYM+y+S+XiYyCy5YS+LPzopkH+1rP0q0ka14ytmcs9koNkGRtAK1Gr7oU0yD9wR5hYso0mfJTZ
zX0gc6wQZCAXzpjZ6mLynSGL1e+QoYrhHrQgYTiEOfeltVXRpskUwNgraH/TtPpSaWMLYGlsUagR
6SrZCeq6RfilROQMmGEkTsqNG5WtqWPXOTR2Bc8J5RkqfB2VAeXfPaZOtRZlgEZiKcUh/UtZirKu
MdhdYrlg7YojoYAwvTJpgqKNQivLgYT+siG7/lkw/dUi96WMqqkcj0KzglNtTbz8ejyD2h6TgkJo
2BxhpZgXGudq71NPcXyq9GD3JgXOAIR8X2ONePnz0b+UwtajWw6dSoNOButo5csmawGGLjBZsXqu
TBl6EHWjSS3f/3yQL+VLDoKDleYZslGqfWw6f7+NqQDUOzGYu9Kgm149mw2xiJpMTHk2VC//k2NR
3TNlquDO1z5nqKRd1CaViaagcDYikoqnZsQk3bcp+q0/H0v5y/PJiekcyGbPqxm6vJ74L8+npDTj
Qkg6dvKG0cecMaO4Y7HqnyC/eMXq2qhZdW/II2sOlOHsV8kGmxTDSaXOEjEujLb+NE2NeKmRXR0W
qaZN/ucv+dc7vFp6LdMkZJdN+9di5xBFWpWNXPy0sisfbWm+AwwXBp9H+bdKK/+ybvL/tTd3rTv8
6wLLNnltX3Lx0v6a/rL+ys8ai2T8Q0PTgR6Advi6jNYopfz0fK9/ZSIRIOTW1Na+vMxI809/rmb+
Q+E9QbpgswGjkc4b0/2ssqx/RZSHKcuKwWOnYKn94sf9kz+Xwv7vLye9ZMosfOL6IBuMsp9lmF+e
4XChfW3U1Qdrp3hP2MN9catA52X/SWXSrTem/54digOmw5Oy6xu32o7bbGcdneP8wzgN75Qhr7ur
8j7fS5f8PX2nArjL71EgW2/jo0CO+tL5cI/3s9f4zg5q/T7a6b5zXPbDe8z8SDfXiw5E4t40B/Ml
vtY/kl11Nk7qiwPoLt+hvFUf23tx6g5SgCD3gu0iIGjUy/fZo3pTn0Y/vEn3WlDdYpL18+vZb25g
lGFdsu8h1+0oxTpBealuxocRoS294pvlZG+nU/8Iuv0WvNmbekA5HoxbcTK32ZURNNtwI3aZLx+s
AC/nR3pdHfiWV9rR2oWPxa2E4+DN/pAqmohQeL0IUqsLkLVhY9ht7ENzIA/NYXN/cQJjB+9kupBn
6ly/9ufkUPCx0VV8PR+cy/zIJTxxDh+qXwbhfnGTA5YxnxryhRnIrYP8LrxX99WWL+h13n3hWX7h
1yf5oJ2QYXlyEF+Ru3sog8ynY78RbrEdf5Rh0PZ+/M3YVQeYMIHki11/Dm/AzLnSMXwGL7vV72Bc
TDcxtFPDpb3tkvdZC0hpm4xYD34+PqP1jl5z5Qj+aDwa+94j2SHAAMj3mk40hwvP/i7uZrjPKL9M
1/i2nIpdclMfmy0EvHTf7IwN5A7OC04ZlyXdx3srKHbVFobTobzvnrHenO1rjvDkBEroyn6MGN21
uexAbbbmxrrVdk3npiz6PekpOw6XcWt/zOdWuMOTc0u+xZN2FHfthS05RTdSuXQZEBHCPVfayVdJ
oPjypt72nhL0L/ZhPojSQ+PkF0flIt3xfJJ/HZeXBIpToLjVmd/fkD3pRoF5hG8uB3Sjkm2+oUft
Km5zM1xToaNqo11x0YrSMzfTLmZ/LG+U+ykM4jKQioCg0fqEbRtxoVu8Gptp02ypUuI7PV8Xnqt7
1W0a0LQIrF3+Hoj7CDzXo1pSnDiPNpfpuYK14Np+6PVe56u+5LGCJGLhuTgvxzIQFypjODxXZPR7
ymOE32Q/kQ+qXEwiOjISJqjM0K8JFPMbkg/e5A+J1LvZ+chDYiZdYhwmDRnHWbjXb4QcehPswKPu
Wp4bdhshe9rDcDPfGQ8FbmkSEosjf2bAwYJaT+DuG+gzd3rA6KV4RGb7C3IP1TN5FvNTQbYIdq6J
3ihC78EdnQMQfzHv5LdJ77yEZ1f2w62OI/SlOSxPJUgu54Cme6N4aXoI36r7nvxqcm98c2XXHZp9
Cdf3JT8kF+O++UhUczdbd+EVjlkf5vyhPOlbEWjyD+Oh8VXMDpf+riZcwlO0oLsMZ7I/M3c5G496
oHhYrzDa4vDgMa6UoGS9na4+GDwI+oZioZtarhbvSf8g8dPIzuZyr4MMGLbQPA+8wq6JDtNbZU0V
BqWNJQAq5q4N8vpcXevv7BhMfwo6tqKHJgniaW/l5/wluZP25tZRg5Jt9nb6IDbAkxv/qao8h62r
m91IPi811QL8ib7QXri+MlVvJDNP8JRCr4Dw9yT5mb7JtjXY1BFT5Q4qmopnJ/fL11EimmNnOd7K
k2uPE+vi78gv3cIHfO6tsbobM6ZPvXMWH1fw6nTg8mFoUJ7mgkiP6hnLCjj+jFCE8C1M8kALtLt+
2RUxfUWqnQfVzx6xDijf9aOlnsuHFd/1RITygo0rcu1dTaUaAutWPrc0t54tcwuFtXvM4sA0H0UW
OPJTF7nwE2OXirKc+F2+kcvN8q13NsayZbea4Yh94VrPd1SI7d14N95ZjzxTXsnTfSVuQa3CUpTg
5x3ETba5s/a4jHoYzx4c+Xl8j+1T5NxEgI2euif5RiYYI2CB2eOWclG6St5Og3T4IF3bt93uHRMw
ZWx5Q02tRkj7Yp1lqff6b82lBwbXBUYIoyu6LQPt0hNsabjls9U/9AX4yIYNj0kM0ABa9o0WHi4a
t3CtPdV3T2yS29EnISMEHHROKTe78T2f8y334pvYQsiKEcoF3y3Fh9bv67PqnM3XwuVjNymk8JwZ
mHHDjWBsmU9oelxt2+Dqg2tFBW81T55HipiMb8SNW8NGemRZV3zHdUQJR6UN900uvykXSpxKtMdc
1Een7kMT+OXqN6N9cC5GdgR/65x0ebtpfPhNFwMWxuQ9DL4/vuFaN1PZ5U0k+MnVn+ipDmfiF926
VjdrUKZfnwm8YXD3eOwni4EVD2B00weCdJkZKjQRrfI1MxZt1TcCKsjIeNQTPTCz4knaxOO57DfZ
XQjztKbH75dbCbrrod+PG4C/r/atfYXPDXrVuckQHrnqK/8QZ9Q5p/BieMWmeaXkuudQ3FSCjv38
ZGduhzd/V+9NZhf9Od73rxSExmP/ql2PO/1o6O44uBPBmtfViSpj8200rpWduUFXG3CuK3Y2sMgc
w8eku/IO3gWgb7KngjLe8axi6aEMZsHWs30r2zb1Pk0OISI6TI3G06h60Xu/B144LZ4l+WVxAI+R
TUFlbQ8xORT/Sd2ZLMeNZF36VX7rPdIwOYZFbyICMZIhzqK0gVEkhRlwzA48fX9QZv0tUllUp7W1
WdemzLIkEUEE4H793nO+s+JpHi5tukJYuvfJ5snbg0Y1qq3jbUfnGHZXenXMR2xFmxe9Wev2/5uJ
5+61WpIM2/dj0f8PB554lsSHI08AVk/lf932316StmuS5+7nyvyvf/3XAHRBKwkdOQ+HU8riP+ty
ADgOqmHDt5hkuoiyOfT9qyy3qOaZ+3m0+wXD+kXX+q+y3PzDQYCEEV5fEE3/oCRnlMqp8WdhleBA
KZh3EsCHatp+f1xOZE2Hid4EAyWfrA5cf+vcTxvatv1hgBgLmOxido3PooNPZ78yV6fnVbmX6NHs
oOpa9nhnj7cCo33xSdOcYzXYZ0O4J2/MHhIZn/V4vsebx3AC0y/ZwLuhafcGkza/NL9NenRsbP0G
IHy8IE7wxhfipYhZaQaqOsv47ngRqni4Krs8z+WOqLRvbpY5r3KAqrMyYUXdKyJUd0LU5VlolTgO
4DTWI1LdgwLUv9Jzh9o7q7H+w5v9iq7fpCdOhJBmaN51XDrwTZ/INKs+RTSgGGI5zxJT9IaDigFd
v4Xk54/DthQuqeIIX/Z2itGIVcpmJNZF3sGxsGU3XePcqCm7jbDKPbsLR96IOhZfGsXnLu3Ftsot
VqSmdusYTAap0VnpUa6XLk6kqsW37XvkhlEjFvhv1pAFCUPW5RWNuoOFIIvNu852bt/cStNlZuYA
VUTciQCZv9O645Fuc3TtF3JR2ZB9RWR00gzrsMp2/lAQOTcdmI9saPkdJ5EwFj4tKowFVQTTZd0U
D1jMYaRaNAWpKxl7eGI+k3O+zJDCdRrGD1M08Beqc2yTBuI3HW1m2X4Tkbstzf6Kr/6LknMAJHpt
eI+yAtPrM2C2y8Oc79oanr176zIUAquJgY+RI7+TDZKVdvqFETMmilR/RZRE+UWmDnfYGlwourDn
5TM6HbFJRTwHhi3bg2GW2QOjdM5mZXguZHZg0tFsVanjcbKMe0BLt2006XsVpumnOru0tOoowvTV
Hk4t1Dtetq2bakseIo6zLhK3Q4rTfpyfm6zNr0whxb7tk2M6UK+EfMSiHtjr+3Gx505bKK02T2b5
wnMAYtJli+VjZVtTD+WpyPNPOWqaS9ckk6utBRZYszgQD2ADMgQR69YkF3td9AmcR0l2AGHXNgE/
YQy48593Sf7T2GS07T5qgNw+faNDxyKDq/Hw8j//x4+//lfzw7H+4ItzTXKFmTEhnaeN8VfzY/kj
8cNlw2qKyHBZf/9aZQ33D4dhuqvbyGetZS3+71V2+SME9rqOr4KWFuKUf7LSLtC0nxZaGiz0eT0D
Twp4begtgo/3c/vOSKXjzqFHtFXna7sJaYZVM60mSu+7CdmjHe9wdPE6WONzSw4MOXf6gR7+2SoL
ANdzc5GXg3lJF2eba5Z9Kbov//xx+T9sqg2vxJA3r/91+STb/yKE5eUJzFD5H7CfGx9zFa+emEy9
ecB+/IO/HjDX/YOWmom9x8LU4pnLVvnXA+ZZf6CWdXUh0LOiT4Zj968HzP/DoedOMxqrF5s2veL/
fsD4eez5TKVsiIuCbvU/ot+ZywP0v3dyQhl9A3Ph8j8OAwVHLDv9T701Nii/tX1lBzVmgq0Psu7W
dKdxP89OvTE9ZZ61YgBTO0+mhXnd9G986TiXQs/TC0vDim32rb1OO30IkOsKqFsR3ZACEzqHgAQy
PNgS0PAC1QmY68NP7/HfDCaW1uT7T7+0jG3bdJkP8Pnffnoj14Tvh74V5BBqr4o4TE4+IHmcGxHJ
Kl0pvpDcq6+mH7JrN4MHPKWohCxJb3NV2TAtsAWX20FPtnPKTVA28PG6K7JjW5IgNzr91zaubpCw
14+sBvQJktL/GuYu3ZQUk8kGpgo2fDWpXY3P4hT7OtzyGe5K4bcc/5GNnlGx0i6stHabutqwzXrP
3NaqSk/IEtX+4xvy6/0w6ZQiAUXTT5Ty+/shGh2ra56h328KdYfIFW7PTCrqKQQytSCuskeSYkwY
Uc3w7eNLG78+SY4BkdHkmVq0evry2X5+kpANQM1ojWCx2wczRLH7LkcqW3kJEQTYU3IXYJ+LnZXp
9PCgqSw7ToZ8/vhjLMLot88zjzMTCuxP3IEfK/PPn6KKZZcNyuuCEZXAiqQclF9j/l1zvQfbLOYD
9yFZfXzJd+1pXiHXE8sgbqnEdbG8qz9fcpBx2FOmdoE3IgxBz/FY1M1N65W/u9Cv3y4XwkvApsAw
jjDqtxdC/BaV5G92gY2HOF/NYq52YSUW6gLZCcrlZNg2nkkJkoo/0bn/lpL5Y8r27r5yEsEDyhCJ
EMwlu/vnXzLkm4VJ13cBtU21KyQmfnJCs43XRm6Q682dLMNwpegtt8b8UIZQ3z++y3/3yy83GsEn
N+GXu9xqCx1qaLqgEuGjHlZPqnYeYYMgEaQVNnY0y0rn7uNrsgC/f5h8H7ESPhXmU4i33v7SyRLN
Df2mC+TYikOSsNM6mSfvP77Kr8+Px1GOhZg6w4dCvfz5Ty9OT9uxLYEvcHpHpD35NjymiSq2zAg9
/vhSf/M1ci1ObIw5beap74epLtKTrG5JXM5CG3GTe18b4pXUa9DZOgjHOW2CGoUXfJ8c+3n7+TeX
//XtxG2JQ4TtEOslDN+3vyqSVvyfFpfvLPOlyaoLXTVfXb37ihRxTwzqtpLEIifK2aSxe6uTRz6m
/rQWs0kDFGgfIO5k3Xu4+DP3z0rm3z7hf/MtvPlo7x7wDs/4EEZ8NFf4R7P0r3y7+8ZXs//NLfh1
meQWILxYajoDEMy7DdfRCk+BR2qwRKpbDivIaK2H3AJr5/V9gHdvS/zBpTeiKjMzsAYjItTfvEq/
PtZ8BBZoXDqUJUik334LSdphigK7FmReXQUgGPwNrIj6N7/p28nzUlksV6Gs0GEAUA+/25v1KkWN
pQ9cJXXvgY7cdTlGf3ZbzMTBxzf17x4rXiCg1UuZ7i7l+M9vEGJoX68FtEdrlkQURO5jUk3tyuxj
e0fIBdBUj5Srj6/5d78e2g8Wh6UFQon+9pp+Y6C8SomFtmV/RyAsYqW4+dbZ7nGIrZePr/V3ry1j
8R/sba5ku+80ELXmzGY4ASUiNC/fFFqt1sCrgQpOgHnI0Rl3soPcPnbeYxXR6a5JvvzNR/i759by
GM5iLbZ1+Mtvf98em4ded0TiNI596bPFn5J6SLcdnUYC1V8nvpYLw0gTQCLYMnTnJhka7Tf3/G9q
DA8X7rL+L8J/3X/3RWfQPmuYC00gVPXIXPoG28blZHR30pAPlHZX7F30o8R3wltWlvqdcuOX49jy
TNPuYpFa7HU81W9vAq554sFRbwRDO0wEWGsXfoYSPgvTOOhEuW3tNiAKIts6xDUi98YDtYrxmdDR
YcCJZXmFQ3ud2TSRQ1hNe5dTKbDMUt98/G39+nD6nq5b1KXAGnSEO28/p+6RXT7TV2Tjsu8TGDDH
1Pd2rocedx7IPfj4ar8unWwlznKMYEKP4eLdXWlH0+k7YDSBL9rhBX7QrbAq6/ug/a68/UHFfluF
8JJzMR2XgAkQ+d2akqahkanMJni7Ng9aLh9nK7PXOBeuFDrZVRKOzIObqdySM3hUkcnsxteRKxcg
CXVagyXoXOwTClFq5n7tHG/YdyMxVlhrTbrlFBNGHF83A9+PnRfeSpiq2cgOh7jV22tXV88RsvqP
797778rV2QrY/Klplsr9/Wo89iUGRpg/Qc8BKoBx5l3DsiPzaSaaKhnL363L71f/P68HaoGTJwdJ
ffnzn8qNuMBvrMtmJnJ1nk4V4RDXbUQsyse/1fslebkKYlaoB/Shl5r17VXgKhpFohcQw7Ceb2YZ
f5tV8rWz5UVboOLq5uI3F1x+4M+PBhe0OAciFjFoyfA0vr3gwjOkjZNNgRm50aOsyZSN+/rJbIxn
I89AMBF3gcAIiPLHv+g7hZVAx8iLhpBrKRJtn9Xx7YVF6nV4w5dwuxpwgGQXMivrLuyIQM7G1iJ9
hqh7kd578/fY8W5hAXxyPBJbqYDQuz/SsU+BUGCq+PhzvX8p+VgcFFij0PUgpXbebfIKTT0+hGYK
/Lr1NuFCtpAhGgUMDvLw8aWM5ZF5d+8ZOPw4ACH3QSr09hZkE3rfXEvI7oUYgIK8jNaRJTf03Wby
aEF1z6iLNs5sPC0x3EhU2zUnPyx4lb3l8cBjNCbfPv5Mf/M4eOD8l4+zuK5/rOQ/PeV9bcdci1DV
tHW6bUstQrB3Sy6nOz+Z1vSIuSZZR0kebz++7i9btasvCiZOgjTu9OXQ8PZe0LNhPVcpQ9Y2+77I
2yOU2kVWbHxVJgzE0/liLPvq5NDZ39JCblzmJ3X38vHHcH79SigUcKEasMpYMN9/JX0OszLqtSGw
yQZ7ETL8kg3JpxFI0y50u9dsxLA2UNtEK9h4EemORDTDbN0Uph9fa15zyPB+XfRDVu1VQ4Yb+vGI
7ECtak61rZqtrc0VzAggtLCaxSGzZ7qP5TwGlZ6XX0RRI+yxZv0rrmxzF9qVv+vjvqfvUNbb2i1w
sioYu5MsNnk7FOdqLHd1TX4teLhi7YylSRZV+q3UXJf8ANt6ajtD3XSE1eZ5z3yZzFsGCOZDPVrq
ZsppijM5Gvam04pzXS0w2SEH8tV2844YNzeIayPdUIzm4SYaR3WZZzUTFg++zMrByHFSI9D0zK1S
sZMuXpnfvIy/rvFsjEhnPaRsMBXtd8XTXENfxAQ0AKHtxYuX1+E9uQzlvpj1B9H46jf18N88hHzx
VGscsRZh6/s1SZvAt4veH4OotO5EZN/zHX6rXPm1xwGyIomNI1W7r6GORZP2/PGjt/TF360G/LLe
kixjgL5h8X/7BhTJXHoxhMdAulH40BsSmXriik1BBttzAiMEIYIiZ8vMNXXj4Nj6TG86vYvzxj1F
buV8H1JA+kve06kroEivtDwBztPUFYDBcFnNMn1SN6BbcYuUWHw6lx+kg1veSasyzjZjmN3Hv9Ov
qwkBJMLEhkpfTXecdy81OcuT34yEoRGrC70UH88VyETvkwcs46ScODx4Azy9znTz37EyKASWp+Pt
8sq+4i1DCM7OFpv22xtKlHIXhSFtCKya2COzFGsI0sviYBJPCFFPOvJLlWStAzVPuYdGJouECtjj
J/CS5YvykuRzBKiUs2SSHMoWptUcLhzwOevtUyqr6RFWoXUwJZbzXhnnNPZa8sCN/Oxh5Z5gQpWo
FIbY8/ddXyhYl8lUXalafCkN46y7ubE3zco+QcEHoToW97NfPEHxinjvuupgta35uXEL9+tUEUEh
gXNfwi1TB2Iv3T1AwPqqy00i6CiHb4gBkCTama23Dmss+AEJu9ZB8/NmH3upeVfp5KpuBs0KZvbb
fSl6eGSdbuzS0CkxeOOIs3DcENHLNvMYF9V4T9/GR5uUmU0QTtBYZQ1PioBu+guBtHRuRFE01QUo
yPaT0ib+O6yGCoTqiFrPbYf5Sct67Yk627hrR0s8CVX3EA8A9MJKb02wzZ0hMR746WauR3WdpX2+
9axwPuidljDa86ZrYyCQEuc65P7WdOmTw4WCpu66TyDVcWFo1qD7KJXELAJZdnji27qszw2oWOyf
dRkClE3VpZAaWS2xTmJzKuPFIKxpUHemsONeOGN7B1ehAVMa6fLLPOQkbTIoTlaGpflnIzHkZdsr
cgCapPzqWXV8EjHU1ryKcPZHGN6hVieMid0uZUacYc1C9E1uvJthiKRzOuI9IbuRgA83KL1lqG9V
9XHK0nRvJnX2okdDfzVNKKwmTDOr2Rjjc16oFHiFmexcgKjMEEgU9vTUWrd6waM2WWkQS+MyDhE4
oWrJ0CEOPtYwq/W0o5HH4lV1kyQa1dExssyceKPA62hz7RIxQdR1zKbedUNYW4ep4VC8rZyBWQVj
v4za3cojCPKeV+/BAfpBmsXaOkqBDWUOcTQg/5Od7SX9WcfLeYzTyNvnTTvf6JoZN+sE/uTivMrR
vbt4H1yHogVImn+RWW1Ijzu5NcjrvKiFLHedbPSHxrfKU+JIQcTLFG7bRjfQEyZlf1QNPLm6dPyH
LPWHrWo892vSO/V+BpNer+Hjx0vATfE56cuZ7bWcLgFCgqg0tc5b6cXCFRVhvSY/JjAmr9/MytF4
yYzkBge2PNqV6z+Q8+IHAEHVTaNRX6zmyqsvmykPyYTFJjxMKKKszjh3IMvXM/2wy9CZAojK47HK
DPI5qsZDmekhx/MhTEFE6pEIy8pDO2wJ7Yizqj4LAHy3vCZfUG5CjcfxstE4U+w6rKYHH4/mETef
tp+x521mobl3Sda5gYpC/1EZqSIb3pyfYVIvkM/R26JMyG8y+suXvS5xCOWZd56K3Ll03XC4bPrZ
/WayCzz7IAXXIH3SRykyc/fjOx1JZg9y1drnMFFoTjmqVSdD+rHau12WbdoCxh2ZDkN3GWL6JBUb
5MkdOhKKhhIkJ/YtkpcTvT55Mpo+aVkR+FarrnrC924qTJAnLKbVFii4s4WnMwUaXokgH31nrRDH
nGpOw2go0qfRUX6/6sJUW+taZ+1zR1w7RctmJPH7momTXiUcUa/KKCM1ll6jjmYc++ynrpqty7Fz
ISXCi6RYTDN8TSvHyPBrCWzhTiJI3CWr4b7U6sAhs/IWA62BDo3nl0s09E0HkmfTTLc2TdNY1vrH
LgiLinHX0GM45vpmhQadvRZiJ/+2bD3wqfhNTi3e/pdR4R7t6rFCNy2TXeGNfkAOEkYwsnIhGY/c
iMdKt/mMhgJNL6p+33ThcKzz9iBjL/o0+F6zLaWo8RmyfCdQkK81XO34vfr6pve8+evctMlnZ7Kn
69KPb0uC71+d2bVZexKxpodmnK1JL9Z5OsBZnOb+yg3b2DhokUGkL0E4qNMkAQMrVabS/STTtDH2
81B6NzRT5HEuMnPrTLhxOaXb7v3gDhDCFZ5oc1P20aD2JciThfcPVt/tyNfiDo+CI6JRGhu6tKna
eBZpFGM9OQSsOAhU4kyR7Fwz3iVZuR4wHsyG3IayLK9l5gzoVuHcrJu0uc+VjjivaRy43GH1mhqa
+pzHvsal22HcDoYKP1uaHSPMJr4OFOtQPaZ0x100yZqDQ1+JaUtuLXKmMe78U+fqL3NPYnQ/dNsu
EzO6lhrFYRYKgGIq/ezrZb5LQjdFzQ95cM0uM17RHB++upmWPWU68U2VVNG2KOE5wDUczW5rKpNA
hbjR5i/kK5X1xs5I4Vzz4wuSdWbWGz0/jL5FNLE0qu9zaWVrNFnEmXO/xntHWdOV1Aa6IhEuhRL8
CgitVFpHI07rbUS00mlwmMlkcgc8YAwUx5On0Te780BQ7n0Y+nLeKkOLz2FlW6+6nnyT7uB+ijrR
vGgyp04E7S/u1ciawnQWHJg0FFVNJj33fp5NpoeV0M9SptnBT8mFV1On7jgHLSb4LD+xpeZf+ln3
1wPpGKuubAsWs2LdVNGtng0nzjvt2iI3lYjQ6JQ36TVGOjRFQ+1fQPozzkNEEA1dRwBoTsgBZ2d0
GmNuOVKDClXeTHpu7nRj7DYxE8iv2OKK5MFt5y9TYsf6lk0a53/fLMWFTT5C0la8nXHsHydlHiPq
8H2hGoxVDmeeXTML6IEa8ElXdBxgYrNml7NaiyXYthq2dmyekAT7HHDYOP7QfC5VkN9H8W6IpThU
A0ielUqKem+o5Ai1QF1SrrRXLKT5yu3ch0IsdUyT+yeUKiRlpMP1aETJlq07PaluPul9EW06p/bu
UqrpJf0KtRgltZYPxnaI830/dgULKD4Sjnntqjfdz2WIbDtmNtVrLqnAk/k95JnaA9OAfUtaeQB+
LCi03tnKuEARjAt4YQ0/OmmvAWFWfORRckGRxQ/coewbgABCDUodSwX+5nPt11TX5PlkYlCBV5jt
pw5/26FfmkYkaKnPjlMkxzaPWIGacHrQyXI6VS6vCryPYMwTiWpWrzZ9i9k8UpW7dvFjH6Cw7uo+
HdaghKpAVvuEeKyNDQqelzlfg9g4Z7IkY2gBJbeTddU5o86bb9jXC+OZXqLSq4OaEtTEiyUjG+V0
tYDLi23ToFmcDFZQwcAQE0tc7WbH0M/zlH5ib+uxKekFFexEvYGh3w9Gx2+DxHUKDO9hey1Uzyw1
L8RF2ib1zWhF/oVnFM/hUE4nNIyUMk7veBdq+QMdGV20tvUkR6cbGUGs2TbxhS3kKpU1e85A6IGH
Wh3jUQn6YVF/z885Dbxdx4Fp29K1N7qnqHia3ERs9Q5ZfcVTe+yziYrMCuNdbec2dXKYXpi9cFix
JN9hFNZBEhZnJUrjDJXJXKXUGFpvllixQ7WNW78k0Mm3+efjs+VoZaBgLJ1/BHQKisGDPmbWvRZW
NbqkaLoZCBw+LDj2q6gP691g6hxycGtrzsbQAWtuGJgqlk+DvPLZLHZ1Y0/3zkg+Pc7+9MZOHZhV
dYFtwx2gna30qhSXVgTZZBUXLm6nSuOpnzm4rWDO1idmJAlmk2nCHwTUiZennw3iMgyCdwiaHuIg
slpSQUbfRzqoWfOrkzrAzwrHz/g5EdRnDBKdczWFscWj4zXV1xQUx+2gZUgoU6WqbRSOXrShZTFc
t5Jz7jrV5/Fcd+F4HiqToG9Tw/UdTSHLVNXAku7zVLvILYShop/hm6YgI+gZ0cNEX7Pp7RksjuCr
1wtb3bQyFU9qKL5raS3sLZ0sUhOVjhMj0V0Np8coW1Qpk8x3IwGvF7SitGMEG2VrZGV6kyBrXYFS
9r/EhVN+LgatWzETTnbVsucbcUn5ksPBX83NxMLbERq2IYqNGpld8KC1MvqkO2VHiT0n+7YySzq5
QgYq1+qzQqZZDsIH4KyrFY0YbwfwCwAHs6CpW8IiQFhuDV/zwnXbZWEwJoRbDzGRhc6Uy2eSGwiQ
jggzDD3N3ZIk3jHb7yYgIHU4aVcCCPuOM4K8+CGm6ezGCLK5mAbknpX+VGEP3jiNZxCJAMAgmmKi
aehzgyruPFC3pVzs7+u0zkHHjYKizlIksaXh+EScSrPNTb6cCsV77S+oTmU8zFJ7ccs0ehhGK/k2
dLq+nfuoeCaHEXmHniFftrvyZsz76NiSqHgxaQNrO+LATSwnayXs0SR4pfSNW9+OErWWmFEm/LOr
uIWJGA2YA7oG6pEgNWTd+0MIgWCoLwbP3I0WNV3XSWJFZFYTK+n2R53u9U4JPzwas5XvcF7LjVGG
+gb+ES9rw8TJjEqMBSxWKyUbzi9a61/SoCebMwbyui1puu5F56thRcVAtkNZQYxaZXXU3WHrduAE
VMY4wqCI6wBH7q6hJXLp63RoG0scDWfsdrPVUN5GeFU4Clf2YVRwiSJrwh2eWMNn28zGg5Raba7D
Nuf5LRsR0GErT1rhs9815maI72Zhx0dNNyodzA4FY5h7jG8k++lqIDVTpqXFQSC9A+kbHkJDjzYl
LQk6ENNt1CbOcRoigBmeH8F8r2zsDeQpbAn4S0D2lmisdJYkn7i+dkVgCjQLSuodnQHsTNTuQZqO
WajjigrlRMOePSptDfeiybpzrzgusu2sB98aniMm9Wsq6C++2arzlDs0oxDsXUV2iN8QKNiqcnJn
TYb7he8iOHM6kBozrI8A8fBhnhtsGrb2qJr00Drxa2kQwTTayyFurEzsdjNmLFCzK6oFf0dIwAH2
Q0y8Sj3fDSX/GGo9iBll6IfIgK+hM7zirLJuh2zYVGNU0wbBjK/Tdwhk7GrbSp+39PcjZo7LjkDY
3458vvHCAxq/hhkp1qEXQmgIp7upscqNjig+0DXHvSRDk5itRF5YZUa4Z8KjIGJjCrxJZ3SSqMsy
7UAgRflNmJHaLRKIB0ri8xvVDsfuPV/CUxelD9yoh4kot9FudpNyTmNf1Jg0E0kaURPJepOEXhui
mLPIqKJ2IGyFmMdy7cHzvbLytD0aJkXQTL6gy0o5rmpbaN4qsfLpypsbdW0nNbQpOZTajS0yKFJR
ap49TvSvCTZmogzLzzMzSpCNWQsbOKJ54rcLG8HuyEtNwn6XQuF65n3ywW6x7E88LCdHWHA1JM2i
dcTZkjDFDt2ecxXmS5aKMVifB8O682YTF2lRyLNA1IejvvmcFCYJ8MTTovcysD42pMtJvs19Upm4
+XyLk5k/EP8ZW+OawBPO84nlfzXb+T4HdInC3uVzWCmNlil9oTlB2JSf3JtK6xFj4tt18+6lD9Mt
qx2PHGmaR9qb5pUwBzNIUl+/jF3bu7aIuDonsVFtDNmne7RxxTnSjEPGKfm8dL1jkF394gTMCW6a
portOxPnLu7IGJJRftbrBr1kHW310Xr0IiMCQkntEOJKuXRUU/Byjc7egTv36BpK7Y2+XQ8Mys8D
pQHqvk5980dN3lSpYmrgcHQBqDsf6XEzP3BI5lkL5cqt09ftnmCj4gwsNLzs4tz/tpDcTISVlQ8w
JNbopuUICho4eqXGThHrTnLf0eRxaOOo0HwW8w9qr4HweTkgW+dBtymIoyjaSL2Pn1x6Iqead+La
5Ts4ReRNnQhdmvCtzm776jtTzOXilLHE1HV7yMwwyV05ngV78ouCg3krGyv7HspiulB5hLG2sLKb
rtMHY+XqdLTcmoH9NApj14Vuz8C/xVFFsyawopiHp4rExmpqj1fRbB4js53ujDJpdjD+hvt2tqtr
vl38ql2fxPswpPCJUj29cJsoDxjVy1NZpWEecN7Bh2VMzil0E9JOa0CcvVBjs7biat6YXPqyK1XC
BK3pDykAO/qOKdKt1sZv2DgpssChO/uZY60i+ERXfagVt0UzNPsmEVQ1XhYxLq1TM2ImwPlI3SRG
iUW4RkU+Y71sxFM0JzQqUFT6/wJpUzKkJ7NjeTGBkH3zG/ap2R3JWlGQdO/IjxHEpWGUmUHBPZQT
OU0apY1bTT5EuLoyVzTntI0H2ojsQMU2Ucyaj63btR6S1qKN5gLPYY2/oaOH24wjMSN/SpPbjO4j
hRrWdwePqtWkCI69Q5SwgXleAwslBlht8Jj0fv4ViDsbVKVchhDadytDVabHkg53Ya3mubcD2tr7
mGHDWiUl4EQI5QT28M5BdHxIvPrAq9s/g7UiJSEf200VO/1aRwosq5qOIMjTVU0k3jHjV1+5kxAX
DWjSXeySTzmrHJPJkHWHmC72RrDJvuLyIFBHFObWnoV4Ja7JX4teWZueQs8ZYgqT0R9OSVnJi0UA
eqBfr61hgolNMw84feyhgOzll/g0+XdHojOsiltHp48WbHvb646OFaoYLmXEQoGrxLjL+t4P9N5y
gmkQZUyVSwSy0Xp5SHWmE2nS1Q4Pk/Kua9paFz8O3FNcjvfEbRkXlhUBSmvTbqVPVbz30lyw7Y7e
KWmdIwElpG9a5nbyOnpWNdr2nVmZ/a1hG8VusKdhS7M614herdKdNeT+3h57FZhWJ7+kTeU+EfKd
PYJwbB/oq2HcHZMpSjepGVenYlDtS8iU4FQy5ToojTbxRMVzUc+OJPA3S3eEO11NXplurHKKHz6e
9ZjLMOftuGWRkPErABZltv9eZDQyjMpinRBRw07ttdbW7HeGf1/iu7Vy+akMDXkr+FT3zFxe2Z4o
WkzCBZHqWbl4cpZyeow8DMY1R/1cz++NMa2ObUWSapaUMf014f/mM//NBF6wziMksQDlMPh9J4yy
6TCFo5Wh3iRo835KlL+OlRVzCJBYYUE8b9tlxTH76iW2eJFahgantGjtS7lE1c4mok+Ko+Y3yoBf
52bCRYltWJ7PcRAQ+9vJlaWXdTS7Eb53Wt4tShPmUdchB8xVWZOcbIeg8utWy38nSFomYu++QgQu
P5DkyPCQQby9riugTnrEAARzZeRHOFH1anLUkG7C2L2TqfWEPP1+Qk+89pp04IhAoS4YGGA39Mqr
fJbQNDlo0Xogd4gt7TwmdnVwa7iFs8a0rZjNCvkskR7rsDEYJihDbRh2fG8Q364Wrx2VmmQZ0CPz
OWyIBighLRjSCMgi9nfFjGxPMJ6/8OeyeNYmXANunplHxydtsuvnimO349zRjoE2MczDlyYz5k1D
mtVOS1trg54op5opvnhYDwhHTw3neebdWfHqVSd7jqbXj1+KX5R3EGJQdDJ/RNuw2Evf3VF/qlCM
jshFpSamzdhMOyJ1/DOd+GyXVw7doNpx47ve0xKWm+wlMRwoDakAm/fxJ/lF2ICwwgS0hchncW55
7z7IwJ/IZAnS6ibLuXZC8CaOb41XP67yj2BB/zcc5jc8of8g77LFMP/fo4ToNUZPTfL0s5tu+Rd/
ep1M7w8HDRYLJhIsJEfLV/On1QkkM2Nrg4cHTRgi3UVI/5eVzrYx4PFN0pU3Ft2MyY/7y7BsG3+g
BUenvtCEWIxZPf6BaVm8Ew8SSGMJa/lwLOnIr/l5bxcFm7PkSDDquB6jKP00kMO9EZrAXUkbR2e1
jsHbkt3heigVbOeVGUYVrjOrL4xNorfpZ4d+vxEMTJ/OjZ2EaJjIOy83kHINvK5mNz8atpaQIdlU
9NkZMpnt2uP/dteZEiY5H4gJ/YPMw/pmtkrf3/hJBME99CQKsDg2vOteE67GjMWkDQREdCIoy8w5
41p+ZLzUBl9OWgj1kMZTeIHwlssy8GcJbaR09YMrcjahLHw1GR6t+iyiQHazOt42IxGABdQXV3wy
reJTLLpHbcatMXqXGhS+LFUQYtvNOGTbkGAiUWt0DVUQUovHUu1D9AZma+z5e8kmS62BCl3oh9qL
Zvy5wuquFFTQb8Jk/FmJgUrLvEy9ZvO/uDuT5biRdEu/S+9RhsEBBxa9CSAiGBxFUhzEDUykJDjm
wTE/fX+hzK4SKV3y5t11W5mllaWSAgOBwf3853ynwqzfMH4irnNC+9zXtpeXsTFFFZ0UTRvcmfl8
zawY4E/Wb1eLnxwkAlvSbHWFtDn7oTlPUDrqdjn+Y9smskM88U30PGfhR8TKA522ALCXcnAeMY/s
lqo8dK2o5h2mKsYmRtT7FAKlAjqFcp/sdg6+FGk67tI+Ey0o5Xl2o7qGuu+xCHwwnCl5tNp6ZlDi
FMb3yV5EvLHSRVyMXalRfGaIpDPvum7jOB2QZ0sx2Ns0TdlIJglmfpcyhKM1xWDqniaOOF8ojNj3
VSPPCGYBScUccIpXqWMASNniTe/16o7Ie3IsZZxgFDWwLBFisrHZddbUKartVJLSxeukN8nRvceM
wErPCi7mfex5GvhMX16b3rDsaMk1oeEbyB7dfDuhavsRppvph5kGTIG8MT7JWQUWtBHEcovbpPqx
YNc448qfT/oEKlDu0lfvuxVF17LGIaQpatUVqXFw0pRFGC4p8dEu86sEcwQg8+YlEcME+jMeflQd
7dBBK+ROxyULZ+pWFjhJM8ocnK56yZE92hSEcD+NARnzuP7Wz17/qKa+ebA7OVQnNHgmK+K9E1wj
BkxMnmrNFxx4VveN0Xp3P69B8cCYuEAUhSD5aR5bwfKFRNhTrUr90IGLeV6Q3Eo21B2STJXp6tx1
MtqiWdrzmi9JClzFcba4YWNVwYtTTsBUtbJZEATlaIVlKQt8RoXSzzpZBx/fBTLUNos7m0ndMYGy
K7yMrXnaBNM5M7SMUdds5t+1kJCK7WbuzjUqjxkWeC3wfJjLQotqY4/qvC5E+V1a9vQinc5Ul3hk
6+45x0NAX/Ck8cCZUwbDURrNwIRbFO1OdjRynMg2sQTT1LwHsdOLGIYOE4pHLh4+I08ne7O2scsq
ZyZXCmsnr+ZITmNZnxflkKWH3KRP5FBj5PAvrAqkDkGy3Lqmn3zgCZQzqSK4ZviIRlJThkhV62Kc
OEaSWOdwr1NvP814sVBaO7WEjChNiuNotvWisjMNcpOwhuMoTtK4pxDJRiYTCeuRzWDRPx5WBRO9
UDHZomNhOD5pSkUginaOKVGXiA2yizhVtDJNWtOOjFGzOBVWY34ZBXbCrWmjbiOrBMfqdY8+h32a
S7/b0+ozg6uZvATiacxGZwfNwGq2SphNs0X/jucHAMfTVWrRJEN2ghLKiCcsE9dAdKZD/VM6IJlM
/dyezZBgX6y170Z+l6ZUG7Fg0QV7AhY/mgprncOM3CUEMy6v9rwNaAk5NEPcM02kWUft6jmQj0Ed
BDRkjcD9o45qUL1rW0ZpB9usVhParwK4YwQVPXust4zy1GFjE6CExtV0XiZDVWxjd6j2yaD94RNp
OudyIclihkvT9QkO4zSpT8hwmXSNW9Iydl3L1AHMVdzYW3iysbWna07T6pIyqtyuKpmA3RE5a87n
vk+/r+z4NPtE3SxX0qtL75zBiaW2q99kLDS5jEOL0hU3kknji62DEcfduRWKGRiqfOpRe93qa0A/
93ncTuO6sYMCXE9CRwAFd04GoStpmBwuoy5wn8z9eNY0taB/jFcn0CezRwbvO9yhOLpMgJQGnSIU
zXszomVv5OKpqzJByXMymvCXzKULwDUwCHKy0TsbZsxPG+qqvXPyeAWGzpjo5YaXuuACsAYMH+s4
gzlObNgOG2dgVnMUNZUOA947/JsSaxioS9nPO8efsJzRXOtjVF6dEagS1o+nZZAj0xdqa6edlWZA
QfwsziUQ68wS21gs6xHgnKoAHIhiAO7F3systW5lt02Ktf5WQnx9HpwZYnE7DB5XLCXP52kwNN91
mzAvG72ASFtajfHA8JGOScu+RXJBkoBgkjCRUOZt7joDBZ9FUZ4MBXCYqEMAPV+xrj4IQcx2Y/fg
6y2d1ZHOJvsZOqJZIktMKaCiyUpPxzzRZ5Bgadb1mEoX+7Iu03RPgsq4XsjBprsxqZMvLu3ijGFD
VYrhG7PpBcffKOY7Xk+OQ+dPoZjfeknwItCgYDit/XK1LEaPFDFM9n3GczneFBlwYkyaAyILJ9i7
lY1wXpy6x2pnT26PC8Scmhe/8klLxZRrOvsydgv2/GbsGAg3vnkAmUz1L13Q/eNiGo0M04UJKVw4
NjZ14zs/4F053zAhyz4i/eQ82fjwMjpgJE6oGsuGQPBVE48+0xJ4ij3f+pFMpF/Ieo82tG+Xah0K
RmuQMk3Qg1XzQb/gUMtreVNrAUQsWHP9Mutq8IApDXx9yCMjk8Yar13EZoS3EVjwfuvYdOmEPhJz
L4viBqUPxzIlDzHlcW1Qt6GC2MDVdKzT3uDDzY9Nj1NdRBTVEY3vVixDY4MeuUEZSih48PNptzSS
URkvaGOOGKu010TZmc0xpldP3LPBt1WvkPdI/5KyxfbWTWGWKMZNjjexuW9sNd8Upqiu+9Sxvkq6
mbgh14r3FlOIHteM6eNeWnldntZFx9pjrpRlhMDK5xm3Y9ZxDZfj0gG9RaHcrmYNADfQq/3sp37+
3PNPejZiaciwoI8Y5HTgMk3755uu/yZMovle3fbd9+89NIn/JxASbDb+633VpyMQCof/fxglVsAP
/L2tEv9iz2TSEItxCXnnuK/5a1tl8ScM4NggsTsyPVeg+vy9rXLFv/xjNpHy0Z8QkqPy8n+3VcG/
TIQikjkkNv4iUvyDbdUbqzlpB5JYJCwoKvPZkvtv1TJTrlaH7dMMwY6sKwnMzOx3mZXga6kS7Pub
UmquLhxTwae1pUnGyXOHodFgd370y0njHC14iH7lVLNV/EX1+fmrOFRhksZh++mydXy9wRtFO7Ua
WG04FORekkLG26HrbhY/+ciU/dGR3oSNdJ0YTZXYUBoDS7No40ZEulQ3WSfHD7Ss1+bvvz6UZeM5
sggeBqTEXn8oGraXXJc0BSWBF+zXkanWbImGzeMEWZEe2Wge9RCRWg7ODCoZvvzzc/rr4d+cU8p2
NMseDq+kSq8cpw0i1injjTxC+94/1PGv+o9o9/cnBfELT4dksvVWw6xnjXO15koKjBw5mqieFXp+
buDg4xbgRaHxru3eP+brmNpfx5Tgj7kReM2AaXl9dhFvc8Gg0wyzPMcyZrQG2HwK00Nda+PSYDYI
bC9dT94/6k/d8+1HJRmH6GEf89HyjS66JBCr8iFls2GP9YNvDcM5pPo122IX9DDrOnPshJ2sbFZv
PmsgQVmreejwN49Py2oCT8NMRhtBaXpdG9VVtYqNS0dJFVFZqsyLpiOFuTEWVY+fZFbwPn3/A/zp
+kfMOWq7RIx+Pqx+zRAWeVWPPniBUOKqXzZ1HucnvhWwc3Ccof7gEvR/no43p0uIYzCCS5yH1lus
ybJCqKl8H8OMsWLJ1x4CIc+VNL2ufYwBrPRUE0ejKFCSqUeX59JtbeZWjYsEkq6xB8bcqOMpbGZ9
BImqvjm3DFIs0YRLrt0MbuX0J6PD6DBqu16oMFtxFi6KkPeGc17fjbOciTWktOOGQYJlIMxcSg1Z
7opxZIjXtD/Y9VDTQZNk9alSZc5Ogwq/iqV0mi3R4vgQJWUDcOrEwJJbR37Wjk1kDmlFlqSWgpRq
60/s9juEHnhn+fpU1XNT7MpMMITt2PaoUEKLv+3cUTwPpaswozoVkDOdx6lHvG2aWBHTPs+b3/Bf
rMQEmCZaixi29lv/BkEF16Ec2Cb2VEBQMkI6AyOsQb/L1rZZV0fzYOWPvdkGnwanpD406ERz54Iz
kBfTONbXTNzdcr/UeFOBxa3yLugbZtpuWthXstPtF04TkTKW1sO3YwJ12Q04X7qoXGOmTlom7veJ
aDYVK8Qh8nAsCv3iiUUyRx+8RyKWrMNqSG6nDZbIF21nK7KNVTuPbl6tlx02hu/WYk/XY93Jn1ve
/Cl3fExKHZ0ulCAlS3/d57OtorJu3HtalliJjbW33GZdVQ84cGrzdjXY1259Mh63PtbSm5XuqmpT
sExkV0WaE/I/PVvkUmr2MDb7Z7YYpr9ibPI1Vvyqk23AJk4m7EXGUb54DE2zYwND+gNNyQKUKmhE
xOZRkrgp8mCM1sWU45WbaPu0JQPRbEoejDe8KSXLc8zZctjgAxDr/Rwn5rj3jFl4p6qqhThN/dFG
S1lLlnl7j+7rOzpU2Lj4iYDtU+FkGTd1Lbs7fYzGovcFoqHrJBAuZpLSq3dyxHqyEb4CSB2nGRNz
XD+tCqiRE7T+Xk5VyWBKWJrVu+hcjElsz+brxDQrG+lHUdHV8CBzQit2vDkq57p4cVRO2HOF1Z1t
OmXi0AqWsX9qpnRod4ZhrIyaRunScadXFtIZFm1cDqy67xxeYEsYOKCIwrUfgbiv6ZpLWDJSfyUW
h96A4wMiapNXJI7WbCqw4tjGZQLcyT2xVYsXt/MSb7rIYT14UWU39rQX47DOO79sei9qyd3Q8YJz
xbTwCcqgOnMnlwAuezQTT5sxEiCsvLUN4KnNPrZneFfGhd0Ny/JA9/ER+9q0brsjhTPP33GhZ/Mh
mRT/20g5MQdebDkXz9j3SZ8EU6EvSRWXw732YjXSH06L2pXZTe6MaEnQU2BF0/heksG8blrDeXDN
PoY86y11tzdM2k7nkhm0CmsuVkkbNO5RBriwEi+5BALUrqXxDmIxYljMuMcoi7Ggbh60Ul2ObWxN
b9gVzEXkSCVuK8uGEmvjrVMwbPGHoEJjJ1S5CeqVrnPwl+xSjOHES0i1bUcLYcLloVm71gNlOeqT
bJLp2cKKOD7GZZOyU8oh+7RPFKogd4b1NODUvVD22GLUQQZ1yzMGeq08qSn3GiXW694DONx0rd1Y
G7NCerkqc2NY3CigTwiPAwWwjm0dcCNQxZUmqfe5GNwBtOe8St6ARM2Ozic2XBf2kJfA4kXDRTjY
cDqjOEtQ5CZr7j+3TCDUSZlZ+IEK0x+BCfOXORsh5/xhoUMc3XYhkRYaPbM07H5Dsq/jOS8vBG5x
+0TD2Klv6S2k37XKKu8+H7wRK3CFGdzq1EUgvRUUcm7FEtSSSM7qbsDjmnsq8hKs8TPlehu1js2d
rp34ViCiAttvRzeaVgubZTGX1ddYkb1hbmZtlqlabrRq9J0a6E4bg6WPvMkf72NjGbidE/Qzijc6
W8OuMkiosiW+xM/xtRYxxp029rptNTVrpHvqZCm8AlGtmKoKe5KoX4kdqd5APk9IvHzW6TiauGMs
82xJ9LbNfXxeUIfXKfuS0C0WCafwzc2gemK65ZDC7gyCx3zAQsi4FgBCD+0zbdzzErzaRbrO8TYl
ruzi1iREaNKU1vmQ7esVFnQ+5qfeQJvAuqy3MQkj4BOzDit28GQTTW+bMdTcOmLcjlLvl0ASbBGj
y7VxNF0IhTuKvIja9WZzEsv2oV1VzaOIZOVXXWp/J+ujClL1wyHv4uJLMNvzyVSLcV/2PLiQ7/19
kBQ8VaSFybQR80sV1A95HhcnXa1IqLW8AmzG4LlPUGYn3Tm7yGbsoKl09BlSmGNGmRU/iUlYyCRT
HWwGrIHPLGcOlWMgmVf2C75achQ4EZ4oaDRCVFfe5pRM7sGZIS3X2WTS+U4HJOGFh1ivzWfEMBmy
viQIg8a3LY8mDkcOPzJYsVuKps60bl9mCZgZmf4a4/IBuEm2N+zsgSbqT1NAlVqBD3OTH89VXhQ9
XTQCEGQH9DWMTSYhFnDHQ6w6c5e66lSn1mcbH3FY1ajJBGPb3ZRpeZKJGOdGjhpbpQBVUwN9a2Bt
QHcAnKjHOHX6Loq7ZNnTE+kwuahEjW6xZlFnT9TvdqNdgKhvnwQz+9vKHqmE882+xZkSzz6tT0nz
qfAWb9e3Y3xgFfv5OAtkYu7yxrHbiuID67RLg5OysZvQ1/WzmuglxcaKSmds+szSB58Y1CkhxCvG
7FMYDPpcUR8YxjIwQrc6PlYmBiSkK83yHO+f+sFK0X+W62oA2luJRnrBTPBKrGd4KinNDAYbgv3o
g/GQEqt8ZZR0n068j3mdnqtljDdLIeKt6NShSYlUuRMc9Ux+Nwd+pq8W+8TVWTjW5o+p8nYs0vqr
xgC2TeBoj4GJHgoDc75PbRtIKyyCjrhSUzI+zq42DmJV1zl7XTxC2ZBsUK+NyES6vF5Nm8FgN1ew
EEDYa0kjXiWjwQf5Re3ddvBmQO7Uuc4Tij4C0JbVYHxIXVJMdeGP27Rarqmzo3hOlk+JHv1bzG6n
IMmm0DCHfamATgSxf4G8hjrVfBXByAbG0LfGmB16ZEedqMfeiT8vQ72EY9udIRzaEdOnr2XG+w0V
gplLCx+3MLZeSh1cpQmJNnSMGTGrnqG3XnTLEpywGETH1jL3Kme57GDgjRqkMralgnmNtvmPR2yy
WNsy53juU++xXhDvGIb8wGKeRqpaENrLNUy7Z1xZLuI4BRPaS8O6wRqayuVJmIqKEG/Y4hDrzx3/
aGxd6gvBgnja8LCHG4EkeueTaoa1uBjdvuqccSbONTHkrZHvWK50RsXlTmNk6JJNXAmX1pjy3MTh
LxNqebaHFoc9EVMee+Qd/NAnHHtSDsZ6neIuuMVLUz2oybOPOZ205axREkhfqKMgu4+TbX6X1FOt
m8wb0hb1nHU9LQceBrF4Lftqw6uUU88IxI1Yn3jVwVLaRvsz3HV4DFq5pnuKD1sGw6vsL7NxiemB
AJjwKTe7BqcsdMuTow/k1OYNTLdn7EHZ7zp7Ppg5tipjlioPsbRlXDkaqs1GBMp5TiyvKEIonZrJ
FYNK0CMDxnfV41zUagm+dYtvUTMXDwK7dysTLP+JmNROT718CmDS0eBdLe54aOzAutQoPJxG5hSf
M7Mck6hQ0r6hVLyoQ8ewMqrUwV1EHWjGr9ZUWbwIUKDoz9auTkNhedj4+JRZvG06u/Xxr5jUhq0+
HsaNDcaQeZuwLR2NQWPes+29ZZyakMRBuqEXcmoRi+1K4dQxk4b/P4oxsDABG+pHg0U13wxaJHPU
aKPp9yCiTHowaDw+WMj6T4njLFuis/Z9H7i9vSOFpB+mgFEy+bGKsyTtDrFqCnJJsbefeOdp4fRm
tNoj4vYEbYornVeXZG83lPceRu97Wjm5UEFKy8+WP/MawwZHgyX6/QjsJo67J01YkXO1lLSzxAb+
14bqrU/kfwKxJeyieDck+czBZV88yaz1Ce9jzz+x7GIZDlQTtt9jW6ZP5VSN12CDqHpkSH0oBpIF
XNtV62wlk4GHvot7SkOqdt3nmlI+FturJGowIZSRzgs8+nLWwXoeVRo8iJjw2KZwE2bYfU4jfeRg
FL3TDf2H2JwVdSiFU0w3Qrb1txzLAI+lpKXvluHccj7UbAoIKncj25VBuEQEUgfIuekMUDY7fxFP
JsL+Z8crCbLVgLRqEtSgRza5H3RIVIMx8eSaCXtwL1bTN2+ooIivjJdpOPVG60YUsr9OgBaQ7uIo
N8XE6mBTgh4b98Ltc96Xk0eJhdIDhRSOvz7HpVtfL1gGypCWyOI+ru32ZSzM9SrHlkYNq+E2LhdD
0n4usWiw88WgOkVtT/0n7o+poB1i0LjNSY+waOnXNXEoNHHFE2MTf+GD2+mLQdupxys3LgVcEVcf
e6r79EeVzs714DRsgkQvNf6Jxl0f/bVG5Z98SY2z7sel2mu7Ke5mHVsS/yo8BmMYmIhBEWtvxmJm
g2qu2D7psWE+tC2KyvzW4hZdw3gxJxlqO4GZP6V1vW7nhWAs/tVp6YmhL8s5iQv8FA1uxC8FwQmL
0myjIZNaxPFKkmLW+W6mGZD+D9wsnOR+YVflEtfLtwo/Zhf2hQ8aerR5X6gpS2Aw2IV745QMfanC
a+27YmF0usE1SjXp2jeKOYnplP2J8vD2EYfumgMZ4yXZLX0CxSDrPetQukti7XKVMWYDV5r1e7ww
wXLhFrS0bwLCtvdGDZVlIzOhrqmXNY7OgomiHnedNAO61gdlWjslacqg69gaGV2+fvcdPag9Zr6K
Rf44Gje+Mmei8VriRbVBSeQ7t+kIqhoduVxJDa/BCrtqr601JcibTgipJz5aRrk3E1KuXc9cM1xn
bQLEz9XIxEfZCMc4d8HUM8vneR7zDme/Nu7WMpiTcGo8/yGmpxZjfs0rapcUsT3stBXnmKb+PQD4
g5b9U+18pXnBt4PyzKgGZfKo/b5WJr1aeE3slLQGV7N5A3QgOyzaXgOW2bHYG8wH5aZ3AqxDPTQF
HbGBri+b2Uh2FpSCzzgX2wv8C8r6QDH9TaXl9zqSHUGV4gWEuvj690phvOV5nqjIdpYvY5oNLNCx
utTwlLYsyMy/jHj/JZbzD4cTFFk4ln20jlk/u+F+4TjlSdt5wwwyJnBLYNPxYpEfos4VAPAPfLTO
PwK9oAcD8ALEhgRpC3lELb7+dMJG1U9Ninb7VcX6a1vHnX9fJlW9FUoZy5OcDCv/2o4zNm+39z5Q
Ov8gq6LMsDxGZiEof2wR+VVWraA3IzMyVlh4iBOcZaS49J65N6pq+mBW8tt5ldjwgPOY2OHswHff
TDBGeAErlAOqi7plBZdHiaqTDU5k9d500lZFsn3/ev7DRzt+KHx3DhMp8H2vP5ocCIO5DeK+LQEw
M7ifz7jveRIbxvzBd/jboeADIi46GIBpk6Sk5PWhHGeSnVIFh8KFDQ6AVU1FjjR0sJj9hUX+RzbR
/z8nlkfE6L+fV9HX/uvfw8ljCc///l9bvD3Vax/o8Qf+7QO1LUaMJiNJhzfjEYj9tw/U+pc8YrBw
dP5dT/OfgSXIexzGwB2Z99v8DJbuvweWrvyXS+ieP0LWB6om/lmlwvEW/vXBCpOKUSXHh0vIXXZs
wvz1JgMlbFPKA3ynGkh+yVU/Nomn94a1uuc9ibTT1CqrM7p3gr1vYd1z8JTlKH9F2yD3SGLgdTyc
AjfK7n45hX945L+9JfnFfAiG/GKBhdXaf/OLSeAhyJ3CxKDStGcIHiV7R42Bp0L4QErwP0Jq/34m
GIZKjNgStBT5gTc3ijCnLtUzSyDZxKRbOr877Ryjv3//Yx1fVL+eb0ayDAhM/ExgU1Gxj179X57g
YogxrDQMe1NnMM/neHWoWmxTat4Mx74D4pbcJUNrf2rQiz4YU/32Ej3ylSWJW5c4x/GTvvmEMYij
kUdqwljay5+Ssi6OYP91I4Q7svsBkYOK5E27wMtwsIBs7zerGux9KUzvspDau+qdyv/gKf/znfX6
jHh8y7iRGTlCYLYZ2/96RrDHJIETHwW/2TF2Ll/NSWvVmkZCqD+o7SuD5BnXWjvoM7YNVLQtljrx
vNF8yKucC9AKro2hjBW2IElu9v3vyzp+Ib/9eowSwLlCtYQ/+frXIyXnrwlbomhOAh/8SOBgShLd
15kEwIlc6OQT5dHd6qXYpkH+9mHQuWofz1591pC4/AA9//a24Dvkhcwzg3uV8djbsbC3Yg5TulNb
SJvciJmiP73pFGVnjWk8KjdYPiic/tNVg0LFQ+i4DACW/uaqsWVbZKlqU9CZdbFbCQ7bm7zuzNuu
o1JUVcwAyVlPP1q+AlK2ur9cUAe3pA2bUwND8h3sgo8Igsf38ZsvhUuZ8gAbuwWv7De/06y129qF
l24RiSVL13jedqZNQiuJYdukIwiErgw+OPVvHxBHlCo3rctTifuHB+brK8EeGmcIGBptaxkne9bf
43514Sq+f8H94Sji+NwDWXecib+1bRB0g6XHBHk755oTyobBCwvmjzfvH+a3M0hWlScsmGIYfvgW
j3/+y3OoSnlMEJCkPBbcwEXNmORQeTGNV/nQx/t1wOSaGaX36f2jvoH3MRjjsD8TDCYxKIfV5evD
9qIK3NakvbMm6BifGMo1fhDXgoNeL3jzy4nJW7iQHDOjyWDCvyUyCx6zWyd7Cn2fUq2I5p4AygET
odvcaJXa1yxxQn+BVhlq10Zm78TS3OAXYJYtxTrfZJmbnHMpOVcZrKhrwoIaqhxYIR9lN9bnECEs
/KwMP3DmlGZ8oRiHzvuBD7PXZmbXl5xGl4bKUQF1rZxmR0RwnDfdfMRsJAHCHbhzq78nHuBdmgYq
xW5Udn3KdQIlapYAwsFcK6cNoWHX08YeZHGr/RTCsm+1DCuIIzfjobBHr7qGKZWcNB4K596x6BkL
c8h1T73rrjE4rqW4nwM7jRHmDGOkd0UxYo3N3oHoakzyGcUcKYdhUsY+vz3oJohviXq094XI8BGW
XaWj97/TP11JPI6OxF9WKzycXn+lhc6gsZNkiaRdGlGdFvGeyIu39eAVRs5ajJeq8Kvt+wc93uCv
HgDH6wi4ADEW/i7/LeN+ihkgOkkDRtPpPMLBZbBtq6aJbKPyNu8f6g+fjzUBB2MJbTGKe3PJahAo
LJ1AoJTcFWfWwoAhVqiMjdOIU9Zny87zPszs/emgeH68owkH8f5t10aRJGM8rznklzroL/JlvkIk
KyKB5TwyJesTr+/Mf35OKetif0nLuWDr9+ahCoVKGcki+KApHaABXzhtmj6dqiRNPrD8/PYWwy1j
OyxBPIcjshB6fc3oTJRgeWrMGh52Zt5a3cGs0iPUIVgvrI+bgI6L7LfXC/Y/3+MVLlhXu28WGQUW
GEg6SgKv6VnglH7ww1+n4jlVa/qZuar9KPyKYkWz7ogWll273pixnJu9iflYhiuT073HcK/G0N+Z
wMWsRkWi0stBVwZdfu9fcn+4uvESgdenGoSz9HbfHeugmYy+xmdNvdn5MKToeQ0RCq/R8//gUKxH
/cAiGXr0LL7+JkYqIIO2AnhpKfTNicDiITMMn5Ss9RGv/k/fAfZI7tijC9MRb1b0gAa0TxkPwJnV
jc+H9WjkYEOO1kfAfTP1RXZGnm784FL7w7mkGIxCIiqJCEu+BbyTQEhnZazMlWi82uZHUhdT5YUp
yGzv3//afr+q2UE4JI8pWyLk+7aRSDGxLxY9YsNwfIHvJe637Uo+g4IiGrLyvrh4/3i/LxUc/NtS
0Lnn8jo131zUUJfyMvBKL6q91t1pY+nPA96wH1whf/pUBKnRm45Pd9Kur6+QNu1xTgjtRqm3UD1p
pcMeIW64RAyrKQBifvH+p+Kv/O1m5dkCo50kBtlEVruvj4hJKGAfxmwGGdxwooyZEwXLFmOOnYVK
CXi7dgjY6EU1p3pumXsPU0/TRawt+Ec+6Y0bGSOybzUu4iKaAaR9rtORdOJiOBitpsJtQ7JuLCNg
8jPSBphyz6odTwi9l8VLGtfLXqHm/9Akkq4ScO6UlMmBN3fhoBQfwUgDerbv4pwiU5hezmvZAcBj
yhAZUpSf6qYLQFi6uvjSwsGCF2omzBoysxu+KwTCbjPCGUnJyNvTc1yz/CKTAbONLXXWnrFJM19E
hxk95Ksv7/QwtHc53/aPXOn4MrbnACztuCLH+h3+tE3aGlUJm00S1PE1Qf2Na871s1uLPj4NZEFk
Ikvj5ZML5oh6WIZhwFjzdMk3S6m6S2F0pDYyY5CMO3NQFRujT+WZQ7c2A9Q5mb8zK5Ds9xOv/Oo1
fVtu56GxP7NZGB+KfFmSMC8mKzkfCof0H0Sx+ZlyKmBjgNKO43O479iXpqp/UKOsml2/Ouzj5tou
i12etmQdLLWs+T6dJbUh4+z0aNpGxwNp7oryZV20cdPkQZZFdRvzi0xuzikcusWDmF8k/BuWhO5L
2cXqh2ePE58rT5NhB6I3uaEcLG5Cu52aq84zmnuWbn3PADcFJJmO0LkBkLag+dvSwMIy5QazUHg1
2Rwmwho5L6vujc3Yz6RVPAcu33mBA2Q4AKDr76AqeQRGBq8ihImN9bS3K4eK+NUPboDf4qpqZ286
MzEnUGBuMWINmyDQnNZUE4tNsyo+4xucrZDV51RvFtCdFF5hFZ+O3y3/oWzgj1Ae6wyXg1/3A37g
TjJLq4wmSuvcp2LcL+uDAdPiG9CJIN9nGHAOaz/Bss2ztjrgVanacHTM5HqkOeczBzKLEH9xfQ/r
dL3huk5rhjjN+L2tO3qA8xoEKhQHXnIEs+L2yutSvHnv3+ZH9fb1Co6bHLev76Me+Ji5X9/k9FdZ
BbZnO2qVSZVV5dUQ5Cr7YvAwHbPsoLnYxMIp46lDmhCH94/++66WxRwFaj6qtkli4G38GS9x29ol
3KmmovBrY5VrG3WFvUb+gl+khOO2G0STsEAxKkapXXAVwBS+svnCSYQO03ljGR+VKP3+quJ29tjW
sko51qYen/e/7Ml6yrAmTDWY9nx2F3iA80+Gj3UAf2Jx/cHn/8O7g2XX8cMHlpTEwV8fK8hrOlxg
+0fIj9NhrkdcuVldnZP1FmfQIfRXBew0Aj4v8Gik9PW4bh0uWIG4nWO8t8PCgwqrxu79X+z3RQJC
v/tz+0t6Huvy698rLbxJWxk2ELOr+3NzmIKJVE8DzcsHdBjnXnVv9OP0wcX4u8pjiaPRnvUWe2+C
BW9ecmtGX7WLryEq4zG5bHDw7pABm0M19Eg7sTfsVod3C0YG+UmmvTwU66AplDZT/WQ0a/n4/llw
flbZvro9EIypDZAEOIgu/jaRwBYzw0B3ElYQ43AqVLG6u9xjW7jB0UnJvQl5097jXx4uye+zHbHx
4Pi4LEznNOEa/sas9fiwWCt5wLVnck0Xis4fB/OeuW071pdh7OYMLNky86yrgng+JeYIC7izWmbS
TeK4mABN88T28snm/duO2My11Z3YmUowjMV1UW+GzOI1Gts8JMNpcb0H5QLrCTG2YGCAh+HE3ExD
eglQkLk28Uq41KWfmzpENqMmvJp5yPQlnPgDTFZ4RdJlaAnCiMgWlDJgaI2YkoPF9/DowC/vQwd7
poZ8WvrL0YOiy5c2qUUBUHEw/dNimQvea6kB3XaGdGoVtKo4qbSvXAe3obdOa7+DGNheAZ3CAAbx
z0p2IlvMNaJpr/usJVLCdrDn0jqZfNvAI+OaF2Xd/R/2zqM3cnTN0n/lovcs0JvF9CLIsAq5CNnc
EEqlkt57Dua/z0NlXZSCylJMNXrTwAAFXFxkVTJIfvzM+57zHD29aZlTakR2pO7YmS/GD0XjKaBl
gOes6x7Bwg5FY4VqHi2sAgEQhJhNlxqDsdIUcAGyWvsRItIX1qyLcfKGx0ys72CYi8r9aPmavCmg
C2FdHMpQXOLOhHPIwl1tRyh4V32V6+2+QD2sAmJwx8gZ4h7mYNjVBXw5v44C9HxtKd3KQFZXgq8q
hdOUpgjbIDDLAMRSXuR2Flf+ddAWFuZ63Np3oodokPoFDQfepkdALbwx3HZZkEuE3oquKK9KRaxe
faA6tyzU3qvBIEIiEwXadza9k9vVQiQGpFjIn8iqZKFMfbF65jzZULwKSze0/SxAu0XkVlAv9Aql
uKMmEZUCwOrEk0QVtumu8Ou7qtKnqR9ZxBp6uVktUWQbd1nRGbmDc6pf5UGQhTZ+GIToYuWC7KuF
vgFGmTJMiTmIcnCnKiDlcAhMGQt/mAwoe2r0XKkMYIldQwUcKrQQTGVlkAwIb6h/rkAMJ/e1kgnJ
ErcrroBKaPO3brDAPeVq3nR2gpq4sXGTI0DFKh6X6wKIwj4cSyT8IgIseW+l03UMmAObtFf9BhvK
gCNEVSt9nSNNAcM8dpiUGIQ9JuTKFe99kNveigq58F3vQhxiKZZwA85VBTgww8aJPKvvNvAiTQ/e
rNWLjiHFytOYDvpzUzcD4pXG1VVbjmgmOAO2IcA9iMDE6dQqFPYAT6dgSKX9t06gkOgofdw/QVuX
C1xUjLTFZOReF2U/7Ww880nIBIAPTRVZMBEttWjYrFbifVPVJH4GDKpdP6rhm2ZUwq1XiS1F+jho
v0sk/ol2Z8Tic4Sm+g7kuAFLUmiE26RWOgXriZwc+dRxxXd6Gz9Hoak/IYVo7jRyA352rd5eQkUM
ZXoP+dAvINmO97KVe9/j2oAE0ohNk2BNqlXUa+UEKeI7a5LlAD49xg0ugWKkAocojYN1TYKkDoHW
dhHhaosOjbq1mBpNS1mF8EbvPJYCPstYuoZtgKinCIosWads+7+1iU+WPaE4w85su5zPAo0QCWtC
0abLpk5hfMlYQF+rHvb3sovwWFwYsaGii+BkeeP2RfeE3Bl9mqyn5n3UeNquKgoJD3Hc9thg/dG7
xPIRKnBRcLTZRdyZsZN3FURFKUqMgr7MoGgbFhZsLl3WyenWA6seYLE3wJEgRgquEtSQnV3WnABt
xYxNaYkTACZ0KunubQ4w7AHYNhL/wFIDgsfktvqhTG4EBz6kcN0yS3qU9NOmtWsebGMXZRjSheoj
8aGrBQsfEV9lubZGCpx2IKv+g4iMDS7WWKZ4j/p8WGcBzliHJAHaV55JQsa1AQNWd0wEhsN6tCzv
pzIUkY5CuREeedNlQV8AHh6PAKgz6PRYb22/lQJUbDimnhrOCIscimW0DM2Q0kCchLq/tBCj37du
yprlNVkMTmkUU+qdRvRY40e+LUQaDY7UpOm+GIIR5r87gtmrGrV37VpV/cAR1Voolx1J8HS6zKz/
Tr5HBnSEffOTKxXj99IX3HbjZ0TFL2pwOCmSt6rZ92qR0WOCJkPcdSYMoBzpM9BTV9D91tPurMka
6SmBVwrQOlUmz7qctK4TukEHLw22CBXghObBr27e/2+2/wctFpEKnU4CMCY3msBTQNTfd9//92F5
XB4els7/+dfjW1W/lem/jsMMy/Tbv/JXf17R/qCUSdlmijZWZLZb/+7P8yeUqyTSgVXqHtg6qUP8
aShWlD8Qb0BdnwKRKUpNAo4/+/OK/AcJ7GwE6OAYhkQx6J9wmtj5s+H9sBH83bP4eCgo60bhDFxK
toeacFFq2gY1q78MsnzcBDUYgqBr6YFoLYIy4TZUsVA0utN40rbS1HAn4k5alEA04lK7IsBsYaBt
aazqKgIr8s2EIWq3AgWDZNBdtNmevG57/VEpK38RxID6BmJyOIkO6rUYWRRog/EnislnlUPTahjN
bi+A3oFdgsA8Tg5dzlk8iXz3tqkh3Bgt25NcYjcJuoBDeZc6wMR9EE1W0BB4kiH6K2UflmmP/DZo
gn49dAlVFoN+jJSGUESMZZk2l1ViUpFu08cIw8CNGiikIEO0wy5V3lG3fiGM5ypN9IPoGy21DziO
henb/MtXmWJcjVmA2jW4DQVAjiJ2nWnnrA3jMon4wjWkgnarKSBAw3y0NTlkC2xYa1VsZATf4qWS
Jz9FN4RH7YWSrfbyPmnGPcbT3lFUVpukNSdPnPhW+fFL5epXnt8T0GMKAn8OwtbsS23V1/SAwsrc
xrnWLCVj8PYkhIDybCHIVNGFkkNad1PriFNjm1nmdSN7I+34rH/DSfjTMs0K1qWnLai3bGvyqKsI
AV5qvuRuv3WpGbiI4mWA3rTuaZAtO9e4ToP4ZzPgjwnzprbZV2UL9Eb5tT4CZm8AJCxw1BiO4otd
ggKzrrYye4VFXArqVVpGCbCekOolj3CSFNOLE/sNOBXj2EnfjXQI7cavgh38h6PvyWOGZpOZnZW3
dXrecZON4WMQjPfo8MnO8XjKje7Spumzm8FXs31ddt3NqEVofYVO2KF8fa4w8RCnzogz4tc2VYpV
nbjgaWXMCVpr7MiDwohR9OkFpb69IYjpWmj7+6rOwdZHNQ40OS/sXkaSG2JBkeMNaYPXUVjdudK4
rIPaCcVmEZY/yTGHecUbUep1YXGDVaPYTeoDNEO47OXbjEDEcvhWDLhNGkzFgm5XA0CJVFqXVr5o
k/yCxp2dQuXByoI9ZamVyZLJ3p7qRC55IkWo8XFYN70Zr43yRvT7dVeTPBusrKuoQa2vQ0NWHtRA
I/6LTrYpegtBkFhC2YjXnbcUjRKEPCbV+/fp8b9n5Zj+FhgiTKCeX1f/+U6T8N6ySfN08n+WKU9r
uG3eyuHwVjVx/W9qwvRv/r/+4Z8qqrshR0X1mmFbmv42L8jSj/SHia7499O/nWXRv7bVhIyo5v/V
rxleYCL+g8YdCj9EVdpHFJ+ACOaPKUOXLEJmbeb6v+Z4wfwDeiLzuIJKB2mgMWl1/pzkBVn6w6IB
yfZXRYOBH1P+J7P8aS0MKChrizaVHxCTsujNO2+YsLRGL13lAIi05zTklbbqZ3DSNMB3tkfDj7kT
/DHWnA+P6ubXMvKREXFaBXq/MGsUYidIgBxy5r1bJn1VQ3qtHpTUzZzMICd6NEb/TLFtKp78tYRx
FZqJKFZlcrKxq6P0Oa3pwE8Lm4Tj9u0oKJeCgZaf2BusV/0u6n54apjuEJ+eqehMPYKvrjmrb2VV
TP08FMXbiqkIZJyxlqpkWOWid4P86szFTotWv25QpYxGOQ3sCOXM0xvkzOi2UMDEW3jBmH4iiMqY
NAYnaBfjMZkkl1+/tjl/dHqi7EwIJGXzAdTnHYD7oVLYNpXCkdaQb0svOsiuWu1Lt9imUbT1hO4O
/YOwDeRmV6gbt7nCPO6f6YnPRFvvd4xkVqKlqqEfgSk7u2OFGcSqM/mWSyn7RpWvAiuDr48EYdrs
w6TXKwvPGQVW3U9RaqxaGV5ZnqfTmpBuhW1dEUP29WP59M7RYasIxDX65TJlxFmD0ZMp93IUNW7g
dFDDr4ZhUccVNMTcGDdmX5wbY5+fAhdEpjPtLkHHaPP3XrZ6BQZz1G9Q1CJbMYNjKQkXUpJjlw4R
Rwm1PN6hWO8XPgmfWhfaRtcRJ4SHeSunGq38JDt6jXEOSPFpPuF3IXxClECN1wBWe/p2RJmYA5yA
xk0mFss2xvxeu9+SsCmW7GmlNW6FfVOO4WaIpfKMSOq3z8RSdZHWPrMida7Ta5e0Y6qm5dqGV+0T
I/yJGV65h/UPdcroHw2rufbR9iGdKtWlqqje1pLa9cQ3WSgtJg4Lqr3zz8cFua9M/Ux1SGZnP0mQ
mV+9QuY1QQK5oRde2LXXvEWC+kz2m3xmFM4fPjxeRgOCQXAmhG3No7cR2xCuxyx4oJb6YpHMXlK9
boXiru/lb/5Y3/dB69Qpap6v73JOvZ7UeUBGWMYspBWTNvj0yXeBn1NjGjEOWccA5HJE8o6agLsn
bOuqFfZFvWwJMNQAgrls/XAdKu3zmd8wn+rffwMtfpm1hKzdubA98/B+otWSDriizEuD4qjyXZVX
jX6llTZj4aehr3r8CmQXUtnNbH+LNQdQ3pmfoXGrH2f/+c+YTU9xGQyxxyJ+8H7SIixfpYbkMads
AbTuyEUFkzf5El/0klraThXOjLeZ2oQxNr2JD09hWi8+TM91xllNHLh8FzuBtPHkTUv4Y7BIjetO
2Hj3eIj8ElHbfQww9ymNbzht+W9nnsE02331DGbDoQmTlLO1KB0aCkRa8dxOzkCiAVos4bAXGCDl
ZIEd/uSW/a1H5V288+nCChycSS6lo084vftWZG+JF1I+qAl6C1ulEMlpwLP1ft2OB9cbFpqyYWlY
RN1lWCGj676N2VWq7oZu1cV3hhctVAX+zNFvnCTfBeoWDLinX8ry5utH9L6v+vRL+V4UVm6Wsbka
MdaEhlxXRTpE5aqfcFKLa6AeZm9njUOP2MicPocHukyPKEpx0v2stlq6FNb4kt0YIsa6aK6AGYDf
QakMbmalEeHmEFrTYDyFhNls6Ct//Zvl03rAr7EFHJpJht2iiXD69OkSMOkmdIbkQ5Suu2gzvJTy
fiJ+ps+GuiTXPQBzvKEsYGSEWSx1yRm927G774Vlmzr9pX9mtntX7cyf4cffM3vbvZTB5SD17BAN
dpjYaAEMqImXHjH3wUqfkk4J8cR7tVUqx584xPehsoHitTCba+8bHsIwvk1EkuI2kwaeJpf4GHQL
3G9ysTMMcnLUi0JdE8Spp078FJm3sbvRy4V4SMYzn+3v5q6PdzJNKh++Wkus64beonwIxm+1xclx
FSdr13xphgdFOSOE/bSDs1QmSIpKUJxo9srq7LFRPwFRBkT4YHEyv1VWySZbuxvr0vpm7IozkuL3
xvHJO5pdbHZnXZarhk/T6tBgj1T4Z1GXywCiJFnwRraDV2mlu8hfq9FFSyCgawvsn/rxEHSbbNgp
4MGbq1qCmbGI9oW/pI6g3Yr7EY0y2QkASGJQ6QvpGByj1oYvUT2pq4xzs34ZQszMM2GhdHegbMf2
0g+XoeoQJaN4Dv9x8Erb3xcOcrr7+jP5tA359XxRfrEN5Mg3X/PZbaqCmg7SATQ/ntLCTrSV9Ko8
dZzj5ZVLmi/lDcMJ/D1JomVx5ivVPk2+0xNnEeZ/WA3YIJ+OJay0qhXmPHHLW1Pmn1wBozPNwBrF
ARad5RBepdqaHNpw1WsbHz3GDxURnOnUEvKmy65Y+e6qozc22UNz6sgLUJducpvSOONbi/dj9WCS
63SUN0FkK9GyfCuQvyYwdw9AdKRsBSzDNe9G6QKSCBEzGSJj++uH/Hkuer9Ltoy413ULOefpXeLq
tgzSFaRD7K8R8UD5kl9EZs8HiO1+bjfSJRlKcr8jrjun+LiodfrPKE9W6M7Fag1b6usfNLmsTte8
2Q+aLbxu3UoJDHMJM76NX1UAyqruu8jxrwX4FfFlUV+3wXWr7wj8lPRdOjoNMXFHDY46oG2y3zAv
M38i+3AdgnCA26DdgrHkXVNO9DO7+V49GK+5Mxz8W8JNgCAcGV0km6/0jm7sIiMa7mCu3CfCw5UH
Sp4e0q+fLC0mLaiH5Io9AEKSm3BSG6261pYFGwj6pELZCT++fhb4wH7zLEydkgeljUnWcPpy8B4C
KhQ66SAcrWvtNfxhAeP/nsgXtboVpZUurOimDftyp71RIiTorbjm3kmqzxbWkw8Y6UWQnOSqPijL
/CG5K7baz/KKIQdaN30CO1Sz6LwGh3TvXhB1KtxWe5Da504T8yPd+2eMSohIBCrpGCJmN2HEGYo/
boKHW7aLloY9CWxXaJ/Kco2XXYpIrV4YbzXOZLrOa2zmXz9G+dN2niE1HfIg7mE2ASF6+gu6ysIG
QSTKwf+Rhgt4RYJNwklDpuWawjdVmbhbxdaKSVMLbfGJ0PiL6i498EKbbZIDa1zEYHfby/oeZ4I5
Ooaw/voXzrQr7AimX4iDgwISBy5OUae/EOt4mesmz6hcUb0V40V/x/qv3VKst6ub+t46s06eveBs
cqMd0QiotKRDWnKUWOhvYKRzcTGUTjksxksVtg67uvTMbHP2srOxkELeMpNpLLj342stL7qr5s28
k27Dl/bFeojP7J9/+97/eqr67L0LevLn1bwH+i6CYpsv8g/Nt1sYLc1/aZB9uNi06fuw9fDGWvcr
jaPbFGCIEqaxveE6o7Cc0rrvsycAN4ueBFf2U3iwAnEFViY3IUUte/eugTYm3wBaz90rUaOrWj6o
6SX4EuQ2qwa8f3HM+nPBM7/dwHwYde8i3g8/2Ucl3igBU20xdRCc4Z5su6x0SKhQBtZ1LQQjdm7g
TfuU+T7m4zVne98UjbhOc4URwHsAIjaAjlql1ZE9puAuydJFMX/AccOtazdufu5D+7T1nj40UrDw
81L3Fd+nig+3LHhdqjZjIh/cn+KLN+xIwpSW6ff8QlJRzF4HyZm99ecT/ekFldkYlMHMVDC05YNu
LWXT6SNIIatkuCOEfECh0vK5B/U6xbfLPisS9ZWcnXnkv1tEPtzye3fywy23pVXR/eSW27syBWsA
qAipC/Lau68nsU9772n7wFSG5m2qaL7vpz5cx/fKrh9cVzx2PWdGgsKa3VCsWpo/uQ/7yXr++nLv
he2TkTS73uyDa6MmxXnP9cj8i80NKpK6XcdIn3QbXGOcOOR8y8Ut3THaYNo96cWIf5dBdOYNn7vt
2RrdmaQydC0/g6Bek/QsREZkfnrPQWonNBW/vunPS9nspmefjxZmMIZ8rkaGKHz1oneyauUjgtcW
QHtA8bT6dXJpduSiLj2ISs/kzijepa7QjSDSkTCdhSeuiNgQgKqAapcoaVLGt3N59fUvfS8SfvV6
1NP5UCOLzMwzfmnc2Ej+vHzvK8uxXYdUCq/8auvhrfXWA+Gv40IBdMUH0cP20obXQr1SCdxw3YAT
MFon0qXVEon0biyuCIRDezUI5FjEzKN7f2wWibduRN/WWLhIP8THhW3NbgYnFjaZlKFjZGNhHJP2
x9d3ONMfM9Lf98sS2gGK1bR9ZltnTfDDJpC5wza9/pZbnY0vpde3peFoyrMSbS2O9uNNTD6Efm4d
/bRJnl16vl8wA0v0kfUdfXVJnzvseAg2wScWnGc+BdmW3XOX/DRzzi452zGkadD9+T7jfSZu4Wy0
O9wcov7D8PngLhVrCQ3x60es/+6iMv38CRKPomS+c/MFMdDFcJCOVOHqYquKa5KTfNq8xGkD3mmm
Q+vwQLw3JnI52IXRyvDXsN38bkWWcVuzam6TeE0wBVUgQohCAQTfUg4dIGHaoXu2LkVz66qvwrfh
2WMsIgXlKfrxgvMxwLD2UCormG8iofaX4LAoMxJFwpmAjSq5P765t/JmUauPZrGuvR3t8S7hAHHm
U9Knj3r+Kcl4cRR6RZjuxNlMR/IrSoJaEI+kmHK9srK9fftTt9NxZbiI2m0xdSa1g93635tsPQYo
4hflY7/rbQoE5p1wIOkRnl3oX7LBU/2laG6UatWYm+DZuyMQkO+StFMk+6R8rv3hoqlWcIhobnsN
0th7S1g26s9G2IEgIaQT9wx8qYDMjjWlIrr56qOvU45/c9OtyRmNqnB4Zt77tJNj8H18ArNJtrYq
HLoh472Sb+ucY8Q6EDb69gUF8UIStl+Punfr+VfPezbJ+oI54EHleVNk2ZavBq/aTNC2sn/MPGYy
24Qe+DYxTOnyp2uZTfOOMybnqtfyWxjBmVu436NzFaDfDYJpqpniQ4hDnD0CUTPEIBpD6ViSlogM
27M5l3x94583K9Nj1kiS46/nQvOKS1pEsZSUvXQ0/AXRRgJ5JYSC/Ii/e/IC8cxEuCMTJCcHYeM9
fn3td1fAp4f+4dqz9ULpFctXE64dkA37YDyKbybiCsQoj+1jh7gJLBRicY7jz1R7KrRUj1iCBFim
C9R54tXXv+Z3i/rHBzGrtnmWiKGm7yS0rvaY2Nkt+m8RxTqh42e2D5+PRLNnPltFUmschIQMlSPa
lA1UW4q+YwtG3TYlqO9g3jm4rATxcmjOTCtnrzxbRKJk8MXB5SYh7lPgKogZQgpLxjgnFHlBIkMB
1bF2sJt9/XDPDrPZUpJEoaoMGhfWvzUP5TNjTH+BcB2mC+FBeCP1uCgcoqLZmZy58G8n0g9jbJpm
PmxRtSoJTSPiWWvKQZEctXW8Yi1esYFUrocX9a3p17nCmx7PDKdZUuOvrQL9XNrt2EFo6s5mcAsM
oNJ2okQ/xAaxqii2MKzKd+28M3zTTYIC/bsye0oNUC7ha+Adh/sx35XKcyFJmM5uOpCYLr1YWoGu
skhkW0eTrgSo5GTCx/Ll1w/q98P/r587m2t8N5famisfXYoAKpD5lVFtXemB9mNTnCvz/naNn4pb
yqTDpA55+lJqMg461PnSMcVrq0uLLkc4qNIrQGqw93MByDtp87uzpU9lGt+fZpwPF56NhkLAjwTo
kbtk2x4vWANpGxWRQ84YmC2kdQ24VVj3jzRCInlVC7beOOjOU9K3Rsiyy0YC+Lr0U8ePtkN/IdMM
r3EKrxR9D9KkVY9esArbbdvttOZy7Ne4pb9+T79dFv+6g7kd20wDScD5yLAii5vKNLhSmKaLIXyu
+83os9+JnK+v+LkkOU1XOpqRCeUn48k+fVvExgE0rtmR+cYWI9KiDPeVhI1DSx013spklHsro1kX
ol2q0PKTVc8ZUFJsPVnF5SpOH7TkMo4vKbrJtaMF1/14icWDVEtFXuBkKrpLArDY9z+W4nOAarRd
jvET3sEy3crmJgZNHI37PIHyERfLNKReDsxZlw6+uw+q45mb/fQd0ABQkKIQrkVOkWrM5uYh0AJf
79kIWPllxtZOJZurqSkzm+vkgehTo74N82u+1iS58JKtEa7GmLbsrVYtch2nm53mdgfp7622bOWn
NCz9xCGktWGvxiaMzcOVIECPX/gp57aLep3jYVjFw7IvV5Wx7Z7kC5HoN9psiGCgkN9+fXvvXdyT
D2B2e7MFAGDvULcVt6f2S6vhhGhXmKpfTFvYWVuiU73CRk7pl7dUkQ2IQeRjGheqRkFqpZYrSmo5
96bapuZI8hLZpNX9DAWnlJcNj0lZk0WP2LbCKZWvuXfi3vuNmh5LcaGSalJtavJFSUT1He0qMWwp
tHk0ULU0jxj4lR69gEWq5UtK7FXgNLJDx7ZMFqQ9UE8L+kXE4/vWk+XwjeNrKa9iKFi6a6vmqtQe
c2v/9bP6vGZNzwqaG1Jy3K6UkU/HPZnYeF1Lj62RuhzklYgke6xvpgD6GkmQus5Uu2puvGI3Tnvv
fqfXZ4qZn2ar2Q+Y1rYPa1fZyhjkC/Z/Zrgxi/u8vgLhasgXnXvmE/98rp1dab4Ty4Hr6CabbTCi
uMuo0T1J+q1sbIscRfDOwm1fXhgBIbNOlW3OPOdPU9rs4rOdl5goRe9OYxJVNu1oPXYsBkO/E4V1
l+6rdqv5KzTXrrsLyjWcZq9c6yVw+EXPsniudDbLAmPdnv2a2QQwlmoqufB5jgD0amNj0p1oluox
+4Fur0A+UJ3bk33aocwuOPskUfSo5Shz+wgc0+FH0W4T00Nj/CgmB/jiRXXbJE88dbYubl9tv374
nw8+qF6wTygaURAoZj8Jv4iJwU2uRsdEy3HK5iZxO3USLGtrfHaJLXDGeFQ5XDbfvALgfzQdv6pJ
dg+xNl6kgN/WQ+leddj+bRUuuilnw0KShLey1r+x5xvATgyvvrdqx864ZMW6Gyuyhb++i2l4nsxq
3ITCYRFbOg4UjMCnH8rUqjeUQIqOZTqJKvSiX/YsW+uvr/K5eM5xHNYdphPAdyhwZ1u62gB1B1/Y
P0K6fu5hYS2VgAQxiNW0mCJXWiJV3lvMasjT6Jw2NNWV9ty9fp6W3n8F8lHgp0Cz54jFHh8UQRuD
f9R7WplR5TlmoYd22lQkrJRORhLXBkBrB3XeTrKNIOyrUD7Cub9vumA8M3qnr+HDk4dBicjapCsJ
OgVM6XwnV/R9UeMw9Y49F3GKID7iojAWYu397EpCm75+A/LsW5kup8HenHpmEBlRjZ6+6MhMyUTB
23nUW2VP6pC0kpTat4tavocoQUCxGmxqWSmXeZq8FBEnKUXMhItKHJ+yllU8b3EkAiUuSNZLXmmA
ek2jbYoW+EPSqwRLMLFIWhdtfV2Lz+x653336cdPXQiTscO2V3w3j3+YzoeBhCxC562D3NP6ILsH
H6CU4pBxo60LZkYTDGmben2NQxJmsuklwsor6SHlRQQTTc8ehozo3UCUtzKM97ViXuj+IDih0Ye4
hJsldphz71f+/ILfZVZwu+jncpyZ7Zi7wW1guHvisdelKz8RF12hhk5nBtXFGLp3QhAJt2SxenTd
e2MT+3mK+0YW16HZXWlhXl/gu/Zt5KX7AdfuFjobNj/tMkDXvSDdyL9xuU+7aUZ2AboGdUxsuqtA
EDELJ+Fonxk/01JyOlx1BFjQuU1a7Ab/nI6fWm9wcmhidWxDq1iHPk/fEyaiR5+SJY6v2A7CJ2iw
zUqu2Bu5HkIaI8Gzo2fs2fA09TtB6KhG0VlOIf1dhQElOG/UVwFN7qysi9taNjI2QUOyqtscs7JQ
uo4MNOXMpzDvhSCVRixqiTrf30TEwMpwsjkAz2i1VpJbhzAvswsh6O5ltpqJblxpDCQ70/OKDIdm
o43USpVe664SYOY2PM9oF0vRsumEcEdAObatOnOQO4WOrLDcvz/x/x7XykfTyn9e5/+z4lAnZcbf
+1uOZfCv/Us6EdPf3j032x//6z+m/+SXucWU/pggjijxAYPyIifi4i+8sGH9QckXoAXqD4DBkxT3
T/eiRRqqZmJfAS+MCkSbzml/GlswQ8oi5DG6nKZFGgxSsn8be25+DX88QX8rBT39SFBsIFHUEU/o
fCYKIrfZfixP4QK6bYPLrWw1chsIFge3MCnEwqT7R+vHn9fCiIPNAoOUNm+oBD0xjNCNeoBMsQ9d
V0gvxzxPNqQceTdRKEtnZoDf3Zuh4zZAcK1PsbOnX43R61aUGnm/JBvTc9pOTRZJEiWOWhjnSk+n
J8lftwYyDeQhknq2VtPM+mG6VwNDqNh7dUuCL60bTu3l98YdmjsDobW0KIg3uCxDk92SEJbU3z6M
tj/f6UeL0O8ubgJtAEyDrhy/w+nFeyGwqqEQaMtqabpRjMocF6S3p9ehHGSXrE3VjSiH5jaM3fD1
60ufbsZ+3TfiFtZnOEC03GcTk+xJioDDgQ27ECaXsp5EGyVvgnNHltMa0vtlwBHCh9N0xo76vrH9
8HhhtpH9hsxoGUt9tGN1b/ZmR/hUDhbqCEa0X3pBmlNnxDJ/o1dI6IukHm7GkKiHX5Pc334wv7lj
iueMJ0tFxwOc6PRhu7VKgH0i9stCoJYkZOjkO3hh58rGpx3AX3eMeBjAP74s2JWzy3hy1gehyTuV
zW4cV4kUSfuxiJEOhypYf/ZNCSlvHXmHoLr0UucMYXp3khnX0pmHPy2Tfy2jv34JnTmJWcdkOpp7
FlSvtFoAc1MJodI3JmlCD2rdqRdC03uvk7PZSVFZHv7xuAJmx4Rk8srpxM72fqZZdDB7KJXg6uXl
WlOMJjrNf34RXiBuN/wYny9CFKgRmbHWLrs8YHOtT7lEOQejf3wVcmcBxNPmREQ8VymVMKr8LpoG
DB2QCxjpoV2TiXRmw/mbYUnmMtUsuEyMT3O22YEQ5eqtNJ2FCJJzKhNtZwly9cwM/puxoOAS1MDI
AtvG4XY6+EsjbnHwuN2yrkxlKUlei7G8CbL7QSeUTutrYa3DlzgzAn8zj9MXNTTp3bRCJ+z0qkqE
aDQoK55gx05LjdPM9lrmHDGJlDNLxqw48j7aGQmIevjoJovU7NgHM19Nk2psl00gqBSw0kB5MUky
Ch1zLEVoIKNapGu88FGwFuI2jeHcDOGbhND22pdCtwB+X6DMMDMJtfbXI+k3z8EibBo4MwZZMGSz
j2IMByXwZKVellot7ZLOSldS1li7TpXP2hc/zz+8SCqiEhUxOPji7E3XrdhWWd8NlMpJSlcm3yCa
RaHdSaK31zrQAFpoLJOcKgFBa//0kwGtNpk9QOoYMDPN2Y22jSsNkilAFjKoFsIuTpaZqXpnhtXp
aYdXDZOTzHXGE6RTjarf6bBqe6s06iCvSWtTOIHkSA9K9LjvGW2ct4Tl129Pftdan8ykmAmIcWD7
jvMOOPlsP9Jhtx857OCbGAyltuM+JmYLYa1GQrRfE6Dtm778g9y9UkW+1ceBQ5xDEGzE3JgQQJ3o
0x6qGI0rzp6Dt5PFJpUXfaE3+ziR5HxjkRX36np+IhHRNwzBinAmcpFgKEQI3H0wKzDi3Gaw3b5F
rh4EFZpiI3OlYOWmvlHQ3FCNDppWXsC19BLl1lcwIdqGmZByFpqkZsXIk54SmDxoUAIWY6dJTAo+
xDKxfaskpZGWoWZW8j0FgR6cj6+ZIS3GLFAcvYVKdpNGeTZcECClmzeAF11lOVjEti06NfRfpXwA
1GQOYy/AmhiyTaq2SmCnvdUcq14Kj0RikmokE6dKNKJgWMkR53JQQU6TZMgGTapq3sTmY4rIzYJu
vupJNdGClY6ZrdG6+Nosg4jQhCzKb1JREQLbbPTiJXZjMorFLEhFOze4UOYXKBhdzQhfXLJLp+S5
YHirvCTkwEdKHQZpUR4JQCSQdiN4hO1sXasI9iH5tqh1eNfakriI0RkIWI0snH4R6WJRM6J+kpsR
dVRBGTbba0Y+NsNCNwcr4O0StxtfYdEjVKNptRKBAoGIrT3CvUhgzLNwOIaWS8qi48uPtq3gVuJW
doX0m67UIyp4nOlwr9PS+g6CTfK3Ui6TVpyNSbAqFSDkO9WU5CtZ6Y3Hus5bkvk0cjyWYsRAObRW
0YY7o5aFW1OIMCZlbsZeSiHLvHXMik3IIirZc9iRVIvQQU1spKu6LFDbZqZnveS61cTrsq/p6wux
WXaLVq8DYUcYJ9micTPAuEhryb1UU2IDL4aWLZ9djLGwgzhVwT3rQtprFlbY7EJpiRpG4Ac5jNg7
V72JPE8pd4JcaKTt8jTvBiCf2Q4mdE1/d4zK+oKaS3OdqJqvOl4iBfhXDCEHSNIPsm3Gni8uqbjI
kNXcYN/HBQlogt+kP9kDDI9Mdn66hjBYoRRKEfKCc4ZOX8uNohOi6xbeukzMCd0BJ+21Ng0q51E6
1C8quBAJmQyb6ylBsfwZMwNYThXn8THQe/4O0lFCeemHkGM3hIcVK60SC/1IgRHNcmGaxK3LGa92
WaqUHW/GfhwxXalyhiGyhgGJLTfP0fDlWlUzIsSqIvzErATNEVuVtotcZOA0alWMzW1m6h0DmUnh
/7J3JttxG92Wfpea419AoJ8i+4Y9JVKcYFEdeiDQI+Lp75eyq0qifMVyje/EXl62hUwkEHHinL33
NxOyUbbG9QC+bvwCFi8lpnYJIeaG3ig/kFPoLc9pUvfE2dPOgjNtX9aK1MbbVZHOFG8Nlyedly9N
4bcqFq5V4bkm0ufRxSUh0ng4O+EQP9m9zTSXwqYMtmOYiL+UMf/TVvhf4lJe/Pd9hU/fqm+/xGz8
+O//aiq4zn9cm9YBieAc+Ui4+D9NBYd2A0EaEIugI1wSKrnG312Fy3/0dxfBEv+x+NfssqxTKHr/
VTgG28uvhwTKM+rCC/eNngQLSHgpT386oMlhWtzskhPThEZq7Ow87eQtkcLEeslkCGnUl+ClDVAM
bW9kZ+Emlbtz/Urf+CRyJwcPTAt+Q0cY7U4QyjuSu6sHyay+Egwnq7r6pMREzHsLVvepGAv/E2Fm
GqN+XDRPAa16l4TpmXxHbMMN0byrMWmG4IWYMDZdIjoCZ8pXXefWbUL6g4KcTgTSNH2wvKRhElq2
qS1XWd/lxveiHJ2KeI8ptUidMZcUIERUGPQnjsrIBB1EM7HIX58hKRbnIIZCtm05iJ0HE2DkVTln
dcokxRTzloMrKwad2qC/ddE6OgfY6qlNfLDuXHWUJK8xjx1MpL5B6tlJh/84C1LCh4wCN41fuGKl
iqZMBRpQsJLndByGGEmUmXVqTRnmvsYNA+7HmE7nYq6KztY2MU1uZtTpCTB7U30k6bydXtTSL92H
rpjJMZbdUimS5OsY1VWYFuglQ/rs8Cl86nh1rctWpHdgisOXhaB/eYgJn02vlgyga0mys2dfNC6u
oWJ3i6qSzs0q5w+z0M4FWlbOrgpIjF7HQC4Tdh3RimpcNwTXpxQddDCT6iFUVu4ofhjfbzQgDKF1
LKfvZmYoN92gmRqFs7ZqmaYfjDmuvHanqV9CBD02AGJcRi5hz8O5bJuCf4IuGhdfxER03x7uYA20
uBoGp9rnHtv99xajoXhInIRIgwzUGmiqsPgQm3J4rX2mKS7stXpNMGRsAHrLy1MLtTQ/NEPZVVd+
Snge2iXffcad3Nn7JNSeRK5SWcm+T4WKVw0jtZUeSQCeY9WvByds7+Q45ggX2CvSqJ8968427AFM
Krm4bVCNH4Scw+fBrOTn3MtvoFL6Tyahf1QCcEDvGrurvoggCdqVwwZAKJQ5ds92m2XdzZI75bM0
F0aoCezgepLhJ52I5CpJBHHAVAf4+Fs3bJDyjTUGRePBlhN0TdhAJ0zf3hA5yh1eZneRd2U6Oy/C
6YiXhS8zxJfTXELZqe1tMF/Qyga5U9UsslNRmwYB9ihEa1kD8V7MCP4nCXuLjYihcr9rB0cw3lyI
Edp8nMqh3wSjQCoz4DmuHNHdJ0F9P/WECorSWb43Mu9OzEnEpqljh2mMU2wcsp+KByjqTbMKFzdH
+C5auSC1yCtvU9YYKE7MKW2Cw4Y4L46tm/nhKcswuq8pN4ZgO4VxX1yXprXkG0KJ0+qZ5yCfvwqC
7EOk+3NsXk9ThY+gchPDAy7fox/P1eJnK3ILXReRrY7rdU3GunFNijimSYMoJv8mNAZw92IgAzVq
dJF+L2wIV7haPHlPLiYpUgtk6ICMKz9KC49BSLAMiGBqzfk4NIIOXI8wJj5EN0w8TGFV1yCRqB83
ohi0XDfKycVtPw/psGpyi+grMzHF82xNXc1Z2267SKCkYm7e5YW/JZ8rq1+rPi26Y+HQDdvTMUms
Ten5cbWtdJpgE8SYl05PttcGyy6BjSHI0ySL+NxCyzA5BnS9HihtW6/85s+1yG8d2UrS3+2m68y9
bjulHxgXoI0KCeMuT11N2hfUa7rXCfPOCW3fTzvcP/Qy3/QxbJtGk0Ov6aI94hDuvzn6pWIRheuP
5M/lAwlEtZ+bzVrKbvh3jcu/rmOTyQaY5kKDsH/dsFAngoKwwarrymo/06FRn60und5pJ7zpl/y4
CjNMyGQkbXjoqn69ik6WibRsqMzLBBXbrnKSxZqyvu+9YqHALPorFfNS/PkWvlE1cJrlHkJp8xAj
IvT9URr8vBmXcx0G/EKEBVa1WNG6s0n8M5Nh4/g6R+qdZztUAgC/mzYkb6YhszmSqPM//vlzvGlX
/PgYPqdgEOwMKjjy/vrlw7LxczBOOFLq5Anka3Jmq4U9EKju8Ocr/f7QIJqnLewJmlJANN8crAPW
zayBJBwNSR0+QmGytrpX1jsaod+/D+27S/I4Mkbcpm8DyGu/yifdN7gpQ96HPkSZSfkcn9Ww/D1J
+39tMnPr6OLTZKMPFaJCeKtx0MrNExegM0ZBjkKXrPB0Fsk7zbx/+D4MLDBeMB7xUYNc+iM/1Wwl
tfyQBjnh9UZM8ZM4MRLwOBhuRVGixf7XP5En8AjzZnso3H8IHX66WN6n3oTsOiTluH02TNJXdVJk
7zwH//SNqEPpE/IMoBx4842k23Kgd2YS0uy8AeA+jkNxKqYaVXvd9O30TgPpHx47lCiXUTnzPXA5
b3qFnkJkw0vI4Z6Rw1aQ88sYRL9HYbh86J+6RlyAch7tx2VF5CJv21SQycLZqZ0wSl0Yhj0w4ZM3
8nJ3BqnzDfDtP/9Q/3A5jgUe6ahEl7nOW+iDPwR2JnvPj8rcyJ6W1rFPRCSKUzeGzTUSH+cd//jv
SyQtMfOikCAOibPMm5uY6Dk32x42tB+mXlQOySu5KjgDJutaeRgaxVS9c8XfnxKuCNqODf8ihnpr
OkqyxM6mmiu2omm22kcYzxYRrjqzaP/1+s+lLosGQiX6jW9xES74qanMFz+i+l62RTHPW88VjAUJ
z98mVp598PvZfi+A5p++IA8/b4Flc/UfPe6f3jWoLgkrCAE3gUVulyGzfiNk0W57Wb7n4Pr9FbDC
yxiav8KC4If8dQ3xExZAit44sqZkPGUG+vap7af9v3smLxsaoDVazfyNN+FNUVAPQV8sPk7TrsQC
VXSFsQth3m5obUw3lWvE2/+P611m8g5pXZcF+NdvlcdJqYK8jaPQpzeTOl2xGzNHPSMdasbI8ZPq
nc7+7y8BtYHtByE6Fc7yb+eb2aiNCckeZqcZSo2oESzTX/GLR0cs87ELQ/wBymtn851V+R+vy6qC
v5Gyy34rgB6WyerUSHuynSvnsZTKWtVl2NzVTBi+KMucHuCmvsdr/f2ZQUWGosFC20BZ8LYucLJQ
MS0Pw2jIuqmK+tK0P4u5fQ+K9ftbgFiG6QHjMKQz9Nx//RFLai/rIseACJLaB1clX1mDml1Oet07
d/Efr8RPQsPlMnt7OyuZcrNTbWeFUWNa/SeO0x20I907e3eyxvdc/W/XZ0qDS2YfdRWPJ0OqN19r
8ZJutEhujJq43IkSS6zR+1/mxO53tDD+3VSROsRBMEqVAHKQ0aL/poTL/aaLtVGToD5DQjcXEkgN
twnfuX9vh25/X4bZFhoNRpgXHczPlUiayqVMaz+IVAxGYz16M/m9oxKYfD2jIcp+UgH3NJ/89Nkg
C1qvW7Ovx8g2Ul9uFa+HiyMWexkZZtCf1n9eDX5/XrkJl5ICIR9ahrfyCpeTZtzbfGtfeu3KiyFZ
kMS9vHMTfn8VwWj7RGJSG/Fcvh0TB3KOU1AJQUTUtHFutGpuE5MgcCvo5YPyh/Y5czz7HZnB71/N
vdTMFwNTwLb6Q4L5007BBCUmCLJA5ctt3aWuqtZ9SFLQn2/gZXn+uYIhZO6CyWXQzhtGeO7bTaKU
RmEsvRd1qu6+uEDNmO6UBZ2oTFR4wbpYuMZ1Si62c3bdzH4PD/rbK4OGAqkbtRphlb8nHkJMz4Bm
49joZNWdx0TTtnA64IlLrRBb6iGrNn/+xr+tCFyPVxTVMEU09pI3LykMYpmlLPMY01On/uDEzSVD
sRkT56CtfA7f2R9/+xnR46KTZWJKxAxJyOLX90dIm1xtlFCRNcxiHUIxiZpm+deb1OUqrKgU8QBP
kV//epWym6dApvYl37zot3bdWDu3cHqCrBj9wTmUX9uYQd6f7+Tvh9mLENXlvaN84vJv5Se1HuJu
ciDBFGGSRLW1PGee9bEOibBL+0e3mj47DOocf3pMG++9PIY3KnCO0pfgt9CjOUSJCsX6zQI4DEDa
LMRH0WK43cZwTH1Ik3wE+Osut15LG81vh/yu7QGTogDr9yOBC63z9c834c3vS/1ICsHlY1x8wZdC
6Nc7n1tNXYc2RtXch4Unh3mAFecv7xSr/3SVixTwcr4VzMPffNeySJSWWUiYxgXQkrWpRPNQWO/8
oG8WA7KXLwnAlwqAEpVU6zeLQVaLmYVoxtOhpzDZoj8MX4c+C0qiwOxOvcYeIbzbPmU8uplHZnyv
f76Xb17Ny/VDcoApeS5iTN7RX++lKxIZpFoijs0T456dg1CKxvYWsTW6kRbtv70aW+hF7niJgGJr
u9zznxZYjxZZUi/egH2eMUTBrYcXXpC1HXn+zGT8z1f7USf+tNLy5RyGPrwt+CLIrXir5lwsHXeZ
JacVogqjYT2YwnqOPCSH8w5SwDKQqoaGkJSDzlOPbcgH2ng1nfmdF5ZGe+10oc7n9chkxHvtzNjy
187UDy32sMR6nLwGFmXkZ74s7op6XpyVSq3Rx6PnmS+qFPCO88KS4dYjy3+ApETl3DzHuenkf/2K
/zMTZCbIe/ffzwRfXqvPGTfr/wqNf/wPfw0FYZ7w8+Pd5LhKzct7/L+VxkL8x2T94qgGXhd35+VI
8/dQkBB94dMA5d//OIb/yKL+e0poWMF/aAaQpnRZ9amhYd2/ERf/SWxM3+LXQSH525eM54tIVqAa
vTg7fn0hBqmgTTlUxR2qrnCdVlWdHUPKgKhkskaajZVCkEgiHtDke88m/dQOcRU60ZxZyWyss9mf
vy52rgZcBzV+vLAyTSoJFGLBN7ceHTjFXZVU6XWZVgXSJc8Hs5SFcdCX6yIJl4POc896EeFSlLec
HYdua+UWc40gU8Tfx4VN3LVRFxDzYp3WV0lm2IRqtIUeN9U4PzuyrtVWG6MKtgHGklZDaMVrv+pE
joY6qhlMeetEhmZ3EmXl4aey5n5Bepwoo72Lq/4Cp8rAPFUbVABJsBmbZvQQBvh1sfM0ST+0+pOX
RjPFatgRr7JhSh+1YU2n9OJmwBM0rByZLc/gYeRRhXXAB+vHB3r5cgvy75MjqyGqxvpr6ZdgtJQ1
n+bL2HJQSPNG0v1ffZNbTMWmEa1U5T5r527nLk1+ZZrjDS20ml8DVYpfVXJlhWlP4NPi7OtpHk99
D3cpM+1PasimVSzN4IRgzr8VFXbC3DE/1145grtvR/hqvrtRqf1EBOV0Qoo1HVPHrL+nizsc41ba
u6LjWEG0jo3zDflug06THHZ/eHargFypQblUTfHckgTtDJLJpjsDzL0hY6wQ9SofZDtAwg1yu/iw
eHJS28Lv+aEo9KCE3xm91uGnOQ2K/hSigRLED9Y5s2doO36IOokv3yFMEYNds6fbXTLd5FOGdiVP
TnAoxLwHsdKW12iPb+vWjBPUcKOMN3Ds4NEgwCHDL4SgGHG4BlUr6lZ4TPZiRn7L8Fh4yGBAZDHE
CjpjtRiOSiO/05sc/A4jafzN4dQOUU7nNY1o8U3GJugmsLRZJkpv6xkhBuncgNUSi/lOO3Xtr9QU
tMQup50IYJ6N06epiwNnb8shi4/MSO2cIN+2yY784IV/RkD2OSVKyDmAVR6LoyvNFDiv3b30JY9M
49Wuzwx3mZNdCR1P7uNKS2zY9Z3QRK52qRy+aXdwDwXI9o8Fp1oGuMoiTZ8O5EiiBQ0bCTuotqpT
FTAUF2bnQ5VsmOGvmYSr7QgoFy8tGqL+C0MJkslsEMk56rd4Z80+th9aH7qN5lJ14BKXwgsPAYxn
ceulElxcZgkGvMLTZ2dK7m28du2oS5Rqwze7l1jL6W1EomntJ4M/rnlG/N4SPdUXUMwNyyyOhlJx
/TlpkSQQJ+RIgLXKKT2i2mq3PZW+13dr2LkGU8aB0uPLRHkLF2H0r42mgQ1E2esKKJqAz1bollKO
gK7zonIXbUOj/C+AiA/F1MszC5TlR5Xu+U1TbHohgM426w+INdwnZ6mOjF9aBrLFaH4G/WlTrc5T
lzG1UPbylbVA+lGHGiJYB0OnEHqXtBS3SbVk4CYnMcOuYbjfH7Mwa3OeiV6v07lOu8/MvcnSiu3a
ACUAs44jgKELN8IT4TZrdow43APGI9gXUR6ZdHJ0oiT03DOoHOuOlxcyjqqaKzr3404mWb6rk1J/
Uk6nst3gzQaUqN5cm3byFU56uBpRAGEld8wD9MgqiaZZf1BmeYNwsY8yW/Y7UVh6q8aS2ElfnWDZ
GFtEav4pyAf7NFSpc3TazPgSjJnLwplc+tqu15oHy4FZu+0Q2dpbv+3dLSyCbyjaQtjsmXpph/qJ
k6q7zSpfHRn+NwgvQv9k1R2KCjJaw8JFYWa7X2dMEVcTqkQ08nW74dFwnmazg2oAfO7oZSmguWpa
iFpvlqSObGcqzjjI9Bp5ZL8va/NbmDXpPettfA4RNazamBhthhdeteroAO18oO4Ht2qGaJCefsmH
pCHFxdcvjudnJWi5OD/nZV0eHNcr7gKMxkdsAzf03L8vbYUC0Q/i4IgNuzlXQ6uP8zIO2yZ2CQ7W
wfjces28Y6UNDlkxkTw1yfgDUMhk47IMtrD5nPlgqX6+ydhicEBySLFXtXBfi8kNP9mqDjehyObb
qc3zO+Wg7CSTfOtbrb1HV1rvC7M1zhzLC8L7aO/Ys8dNpGzs+SS+d16mgal66V/7M0mppJm7a7sl
Z3DjaPd7kC73rltDNZUm6KMcVYqaLjUj96IhYVKKV2mNK5pUt0Y1euQpKzLFa/NBMMeO6/yuwmSU
BPbK9/tlq0M1n0SGmTGXF9qAPezzbkQjpwaOe+UyrMD+bgcBlHbkZ9t2jroXijVeFd66A325Sk3/
4Fi633D/nY+hM/NHzYNcqdkJYcT7ydUCuYlAYzSrU1rGR2+pCKxzjOSzY43jUWstdi76ozXo8+aK
HIA9uXTuiiDTLEIa+CWZkvkOG8ahy0hx6ZUT1QawWpnslWzmxzGbyKjIDG9WqyTVOzjg35upuSuk
hHdvosyzX/quWzN3P/akKxXpuET5QlikTp+Sdl5Po3mTddbRF9AdBy8AhpslV3lp4xzq8nuEuecw
n49pwPTWJKMgssfmo5jJpPaalQuXVUdumx89vzjlbaiACUtBIiOAyp1o9IccSmyE96ja4lW99eaA
7wLqo7ko9hUkaz7bJ8/Gopkvk7d2BzWTtHeR4WQ4IliXHPMe/WP4WIStu9JTpp45KiQfg7YmmcF2
eqW3lkwuCftT7vRrufikqoUyG9KDzqBqgGJNgVJ2vVe+ClvfyNqVGy+tYLOhp1kHU9+tBiSx7M55
l34Rc1Ie2sFqzOHKKuwxascRwOdkl+UqrVSxzXBAXCQh5gmlRvWETkWtQxOAARy1asRr61eZt+MN
klucmTZE24HwT85cN70Gh0aVIcejCBv9qasFQIAOzfG6y3p/66BeuzNqVpeot2Zt4Y5Hd7IjHnB5
BXwSVEY0C4NCkpwu0Ky5Qk12YezaV4ktJv9pAs0bbqxhyutNNvUJtqthuNG98PZDktk3Y+cSUtcS
x00AKsIpqHpyyg9ziPaZ0Ay/OfS2pW/DXDnXMiX8cSqIDdcLc6kpKcZoGfnRRUWnGYCzIgG7RNA9
Z+YNGjvzCgGPHUHjJOHVmcaPqEMQJKnirpPCuCkSU6+UzbOrqfZ3k5Dq5KIwvmJQdA/n6VPLyPsu
oARfOU1xQwm4nJ2x5VhuJ4W7XsqhJoKjekj6nAd6AMAe5N1H01tQgoXhWZg63YHTrfDaoV2uZz+5
oWoxI9uvr+fenG8SXmhAYReGgM3dj/W3xDNewQimR4iAySb1s73qjEPv5fMrovF27YK33cymHmCf
t2odCzZO0pzn+pGfdfpUpWN/NpLwy+JoMmhQU0C+IxoE7901RyD7gDquIR+gfrCQlSFt81W6KWTf
bZyG1RXEz1BmkXZo/vHWpufAZT9ZTejH9uUy2bddW+qH2dXF0U5tqL0iuCothWrRW5LDZLOX0MlU
j9WS1k9WLOPd7PnVysktuYZQF26XXLmbcMI4BUH56zzadxlE1ufKLMqVX5kv9mAFK282q7s4NuTG
qrBThbkIz02gzWc3HXZp0lD7eW3znGkiT5FRBPd6qR/MrEbWlI1fjcU8lEGersIuV5/MfiKOaM72
ZVI5n5uiBxtgyPF+GC3CJro4+SwH3//c2O5406WO8yEsup6RU+znVCqx+1DPvGKJ1wwPo6nLk4Gg
ibD1KRy/u4o8K9eoph2c8n6HEoo9TRD94onWf1EiG2/K9hLC7pnE5MGRNja2Uz4ql48dlM3yYE7z
AYOy2JnSsb6UZkCwOuTuTw6BFC99AbGgUeBxi2WEZCBRhcPZrW7KQJESVFXksQAeX4ugfprsxdot
tFUo+5tdM6d+NGWJ2uSl1x1Gh5gb6YtylaFfxpmjNZmGPpGJvZXt2ikDmmyOwmdFCrv4tMSMR+Uw
VnchqZBBF4wrgeSvi7zG1LeFh11TOWN2NDKj+IDia4Lc4bk7XtT7FO3OUZkEASkZ36XKtNdNivVu
yZsGknHqnhBVh+tm0pspM9qD6YPLHXP5nGExuRu65tE2q/a0kN2aVB5Kcg9HTcBZc08rt7hpDNvd
SPBoWG/Q1bs9dq4gGD8FzpLeIjz0TlJb4sHq7fTssHWsCqxTay9Luk0Tqw9xE8JtK+c9Kgj7PqdE
wvmOTiG3lnLt1YxSlrKr0yhxw2yt6lg9TlNO1GgxWj1RZbVytpbDgU+x0XzN66bYUNpmt03Vpvcc
0zldxn7YX3tF+yUvFrEac0yfkYsR5IT4NjzXsWEekYD2RAzS6gq1w5lDGZIVxNG32aSmk+HO2Xm0
2vuJhh3JgxZnn8SlDWBU7nXRlslVQBZulHDIYn+0sGJA+Y0wQIUA2LEKBHOXrDMxACoopHtfX+qf
bF4usZ7yCzQ+3tDWWmdFSPBdjMkyink9D/PMnipka27trv+Y0+dEoplwDh1mydlbNvC2HOIg62wJ
aYM639qkfs7NVHzQaTdGdeuMUWGp5TO/l3s0hh8H5ey559D/zON8iC9MSl+X6ZZZhgf4cpItX9+r
Do7MSyKSiqpb56FKFo6Dcb4uu9AEcW324DpSEm/DeLGPToGYObNpeZteDjgmCHaxi2dCmPdC5An2
EyO7HtPgQwOlyjKb8CDD4MpW07haWqgKc4FemQrwLozdcGWNU7xh4vFKn6S6qM+GnacK52RN6X6s
wRzkrT6YSQlS2yGHsR36/mYyw49GmYmVtlL/RlHGnmJGGgA8dVDO5ZdUkBCZusN4FfS+txc0C15i
X5M0XBoAeSq9M1R4kmMnHwwvzz5Pl915sJfNaEjknYk6I1KUZxiDSK8dH3IBo24aR/3HfgznG4Co
BoT7yf7K+eA1kMZ1Y9Vf6j6tX+el786YfBtij/PZ3DeJ9FaWWRP/bhT9GsNNcPSl3BheaDylYI52
Pk6/19zy3OdlJl8W/8gZEcGyYpHB5CG0nVDb291+BkxBfJXzYjfknY3O8Ow5y1cekZjXwm5uZC+g
CsWzec7q5kxjO9k0dpNv3aF0vjvwxB49mjpgRqdgNYaTHzUKObceCYXDlLPssVd8uehOF7JGCbwS
remua2uqPixTMbBup91t3svhwJENNnAbGGs55h0ZecJdOVYSHEu6KISpK5SxbjlsvQrXidmYxtp1
Wpd9TOWRDK32QzvRGjHgv0dlPes7NG3lURaCE7D5XZPPscURkGwbk/dhLXOjf5BKf81jAY1dBQ7h
pmZ3VZNJsimClkj7RqBSNdwlYljS76DVdetATaTh6dDcJa2+xqd4npX/RHlEUe5U/bVsZHVAPO2c
y4A82aYu1Rz5Q+y/1BkH4FCm3xfFXl4GfrvuJ68+Y6mWGz8O/XPDl1sFEuNv6n4sU6yFYPDSSFZE
0oZj6LPp2tWu6OvlFavzct2jat4T8let20o/Y6/SW1uN/jnTecWlhfPNSGJjZVaGc4fdbuHtseO1
lQzVVZP23trm+Hsk1EE8YP1qtqSZMFuB+YfrSc/Lagw4E7YSyHqbBQ7natZ4mLb+ho7/XSvndN10
BL0xvar2DK/bQ1vVxsEaQmvVZeI7HSgosm7+0ItCg6FwHTg3AiZJWi93U9FZa7qb3wUBJad6sr19
JfxhLyzAuG3XJpsq7G49kcP2VcJczV7msgf21XGmfroOg0EQ3kUUT1R5tDsOM43GtUNHc2XOQ7vi
/XFX/VKPd4ZXNICSQqhqsgtpj5Y9+ZsXN188hwjxbOWvp36ZViDUP7BBNyvDAL1cg6+MnJhokdDD
Fgd9/YUdz0BLNJunwE+aQyJmsEi5e6Pq6gD2CmJLsshd16SK7qlP7cj6wNl+YNKhnLneBEWQ7fOF
zpJjQjm0234hME9amyFu+03l9h+aZPmoEjqLtBfFS1J2n8vGuxFV3K0r7c4fB7KCL89WfxBWNu5o
ghMx2JnrwnO+YYYpVkOTFpu584qtNPyBjo9aVp03t0fBWPQc2x4ba537t0WJFLZJpl2fLPMBpa5a
TYOig+ikr8sUx/aRM/sQn4RKkyVC1JQ2u4J8g+ksBm95aFPisLYYUUZ9G2PKdUiwjS85zZNI7KgH
datuelvn58w2ubP4HE2E23nbwwhieUg/tj45REUcp0mkwjyvn5e+QJo/mIu9kC5YBc8zYtN2JWni
PpXWLB+zieeNaGppLIdRYE4jr1aiR0LRwpkwSC1z6aPeRiFI3CUkhPUUzGra+pVkyevNklPKrPIH
afaJ9c0YaNfd+d4M1jnvGmGw6dl2pclZQ7V+N0wmB+68tUe9tsJ4lFf23AlxbK025NgYDlZ6ksq1
p41rMeNZs2ha+mjknpjWc6LK7ujMvEuRTr1qOVeeSa6fNmJxM+S++j6hbcFIMpmIfpZ+oPuZ0Vq+
pfMf7v0+U3uvTh4rPebbSXmUadVVPPofSivWq76kAZfMZXdfJ+6xdazPsYDsRrDxsJkwuuLX8b9O
g6U/8iDMGF6qfOeZGAAp6kr1ZPVQaoqcVkdlhMu2XzSpnqKoyDqsA3kV5r2JUbTJdH0py4N2WGPy
zj8ucdsNd6Ifa56HjuwjxPu4Xsx4qu8zGkj5JsEKjhm1myUwJw/QUk/bssfqglkpSC6OUDlezVIz
lkitvTAsgvFTWFyl0MaGrbP5uEzTU9lUj1Xrx68dBsd7LOjuvbRUjTdDnRdBiei1Xv1pcHJqi8EF
qiE5FrBIpixKooJ1J+vbakjloQgNn3YnLfOPuo+J8pSBu23zrHsWOlXfbejXO19kOSGzEtqi28TP
ZY6PMhmWNLIn0PQ0ANzDTDre97AbDQjorBgBMwNcpVfg0mUfuQQof10QZbOEaOmq18pTldhX2UTC
KqV46+7t0UmTHQ99mH/EbRxWwDCapT9kWJQxtyay7ezTInI320BfjnG7ZG3HAUIw+OGI7DU0cWtH
8HGjKcw3YcaCENUL1vRt0aDHxuGCx+WxcNxuoadWZOyqaqOKalwUgfJK63aPHRqEKK0Zf57P5Eq8
MgqKq0jw2xCdQaJ+pmO90aN+WtLmltb0MVFQO0SK+ctXTbe3NJ3ayiRApWakxJG9lnQVlXlkRpE5
UZpdIF9uPRNp67lbTFwFfRUC6MVcaGxowVXI6PWaeUc0c1z5lHTdTUmqz6qdkGiI2Um2RUmyhtks
xk3njtgdaEqupjwwmSPgOnNXnjW1h1jKgNzRHjxUbWr5ooG2PydT7J9by8k2lrbnl7QN0uNCi7Sh
RUhX1mUucR6qHzD5MNgH7ZIcR4xe43aWQyf5fTLwDKNgt5dpUhhrjE82/hLHrjZ+SmjMStSmFblx
cY948UUnsfXAYOBcWdZhVqkcyWpM5++665ad1VGWm3FZrCjBCTwVpHWW/dD7qyrDf8v+KW8ml1c3
0oHhRJJO1dafBtIFfUfhfRa0fJ50j9eVUGzauAvl7Sev7b/1DT3mshu8s4QVseJpytdUKQkNQ9Fc
DYsePk8yuBlmDlwQG4YtFXp4yM1lOf4Xe+fRHLmRre3/MnsoYBPA4tsUUFX0rskm2RsE2QYJ7xPm
198HLc13m0UGK7S/s9DEjKSGqUTmOed1HoGrOeok81ZW1pXwW23f9vPeU8lVk3UnbS18QsaioeU8
Sptr31PxpQ06EJAphWFb5rfGJo9rI6hUB+zTz+QfckTfw5u6Au3gUKSZvm1cVqXOEPDOstNL0ST4
HzpnCXBeC2mnANIsn3Ejbhg+uy9OzZzatkGZpJ/Gd8YsxQlTAHmbuzgD+Mo295ARmN5KbhpZ3nY2
/ey1XtLTzlcvZQ0JZvaZUFrCGjdMA6I+vi2Qg31nvy0eVYt+n1Uf7YQ+X9ta54QxlO4i0JgQhK2V
MUWCbTueDHXrfCGTwDaQvBXpqTkaCFTSiYy0JTPvmcr+HEX8UDg68Bff3YVTzNOJG48o2j00Q37h
X4nIjW/imt9wk6y1Qu4M7amShXfaTGBNbcehnTc48UWqmDdVb2lXA+K00DDq4nzSGlwLbfZnPmhP
+5J7VfNFqewuQZBDB2urHZp4Qhhwvgm12lxO49xpN4ZbVKfl4D6WKbozffYwiR/H4rLQMGkzonaf
m3b3Grc9PesQX7nrS22N1t3SwKWEOVtEflPN1YX21AqTDNNooHxLq68yK7og84yULnl8GVNjCTyN
yj2cJbJowRZyXlplcRn3tQjtWHxHEQhIg3/FfelxFliZuhSOpNcyiuXUipFPNyPjaJH+HpVdlXrG
7Lict2IatW+uXWobdJjZ2aRI+zXILCrDJpPyHkU3cGU2Kswk544yibSoLhLnBdP+6FvbqsjZ9vk0
DedNlM8bpQybc9fqSKYZ42mP2OdcH2taD7+m2m3sUZyJqDCTB4APiQevTyN8ks1j1Yd0hLJ5jTAg
O28jEQkmrWb3D4X0/5ga//lcvB3+xHWyzf5kaqz/wt9EDcP5C0fP3zS6lRgJJ/G/RI2Vb4EKYg2v
8o2Vlgl/6h+ihuP+5TowhBAgrbGV/Nf/V3M7qMFXszj0JjA8MG4x/g1N4y1FauXY4XqK1yB8Sejo
qHXecjSqErZmmtDOjxWHtN8wJIqA2rdz0hzzA16VWf9LWPp9KdQtuGmt1Gn07AfMxSxxI5LgO9Sn
cHk3XM7cJXOXXUyuKi+kHtd7zGbzB0TDHgGzSh6hZ62EmHfXh5ZlwWxBuM5bf/uowyjnqIiXPkjs
LJY3him9rTl5ibdLLUVSoZYUyuYVsAkEsSEaN5AyxiTaUu73OHWjG9iDBAK1+UzmYpo5Ddojdptm
F2VaYexMutByj5/I+KsZGzcNSyEbLEw9Xmmr5YUMUjSZI1HTTfkLdvVCMg39nkFSQyPvWT9eHIBx
Ra+xO6tHBRD9oHfY5vlq1vrtWOby4Q8y0c3fb/5PKzlMCT96I4CSkMfWX0Ssi+MPxtpc6xHcMMwj
x4QMos0ACf2lVA5t3Fw7BWyLVNiPem4aLxQtphXiP4BhBC2/jo/xYjU/FuTCxIlIxOGazGMRdklc
f++MCXjbV3VBCiNeI5wWceyke4IKre/GZDrGPnay/j6iqZWhTPP81RkkHswr33s68fq6epqGdZyQ
iGi+c5qihUMEFAkqIrQUG2kPjWg6zNN9BwkErJynGK+MeZBXauoa86zDh8u5ltFAipBeuEV3qjcO
agsNXHbZFH6N+/8kTGJ3s9EXeAG1tmwhKCWTG+Aj2L/oOYZTG4AXA5yGKbK4XLzKJTKos7xvkdF4
ABCoxeutVCDYu4Q+wQ0NlPnUsMvQf4E2EMc3UE2YmEYUai9uC+PqxKxMZ9qP7lTQJkKeMDddVy7N
FoUzus26w/Qj1JfEbgLZJnoWUiwzpllAYtmwF2UPnOilP8DFU5PehP0yZtYFxjDg4jSbOL5Htsjv
EuEn+tadtNIIzSEeh9D28pYYamPyze88sHDO5wgZGmbnbpzcZpHnjpdRrPnRbqF0S3ZJqox8l7Mq
iiDTSzM/jSwwuTBS9DrbvjZ9DAeNdEFWWqSr+b8ccyvMIUVdm6Jc6BFzd/SD0elKMOGIgup1WDCI
2Nm95cYBPxJ+AKnWiCZcQMRoaRjeEpZZFt4IsI+oYmsPJHlqWTQlO05+/Zie76PNCAkOfpFwbPE0
ZLv+c+l3KSCw0vGoiSviloQ07LATXXOdQUGhSh7xH1yUVu0o5yH25EP06/OP7y1P/fdmiKEnxCKs
nqEJrIfCn9fvDeqN3MsV+Uox4qa2ss9pOaHy2IWxrww/PSJoNT7Y6FE34UflwXKGkXvA+BWNNKra
sIdgLIFtehueajuV7XnSVmRqN1N7EpkYgvfOxPymUYBNkLZeqzGr5t00G2KdeeS7xdGs899m2Ueo
wgcJNusLwYofcbajuwxy7EOuMJQyf2oa0uVQqFY3FT5R+8FKbUDBTFHWT4kRpPEkIaYVLoKYyYSH
3tvLriq0ft8Nmn7y+Q/0/rTgrNZXAqMPGxI25dsfqNRoO7C40oOusBvIBOkYowrB4uMIE/uDTdih
PsBiErkCFq2HkhOjzpxRB/wi0HhUNzJPO3Li53F1rrY796c2VXQiU+oISuBW0qQsc8JRbeM3AYNy
GKn1s3YenxpnsYzdINpGZ0Jg5/tCo/cNB+gN3ZF7fr94IZVauAKauBDqFCFv3w0qY8dVuAQFUi31
q2FV3T5icrPD8FUSbKbZ+89/i0NhAKRqqOqok8hqwMiGD/btBWGVoafQmItiZWZ/bSL485uESR/J
SvGC2xh4pNwXRh5fp36WfR3HFmHJiP3M7vMbebsoqFuoXFaVmUcho2PLe/DVygXHjdpImV142nib
o3GlF8zm+8+vcuAE//dlkMjiA+8J2OSHOghjHGsbciIBHmz85dpT+l+KphB3CSPO74NdR7u+a5eH
os7VRRSXJhGKeskkmWFRlu1g+lbGSTU1L/GwlMmRL/XtzrneHEkxlI0Q6lf68aGbQk0D1EFibCDL
FdEpVAJt9eSXe2i0D/GQpVvsd4wwosE512fVffn83Xx0dULToF0xN0RTcFBEJq3ZxfYgapC33ojp
jqpxU2WJBjNXxl2IS5h2ma0EutCo9WHbMm779vkdvC2a/n5+EwEVS5+N21kdnv/cufFPlBR5rAFV
puUS9HVkjASHNNNNVWOZg6dMcmLOhN18ftmDDXK9rqPb2ANgKshmwRf29rpWUwmzrcca2oFVJVsI
F/pDHjeURgraxiW1mrvVusq4dgqROquVF8wf3IGyPKycHLow7ohyCj+/q7c7we+bcjm9OEh95kvo
49/eFGtEt3JLG0i0wjfPteP+dNCn4aud28s5OJf3+Pn11l33f3uI39fDTdpw3d81PEKZt9ezmOEu
WsYpZpSWH2aa5mwzA/skDaL0l6J2va0BILEDFBdH3v/7T58tyFmDg9buwXQPtqDFABn1MqKgV3Jp
GDMm20bulB/ZWQ+O6b8fkBaJTc7nvZIx9vYBR4STudO0DIvxszmJ8yS6tBjlBM1glPdD7rbrWfc6
dAYMpqLTmEi68YPfxzqzLMM/64oqO01BM14c5XhHvj0oo+9fv2HA/sWeHqcK3TtYgwxgzW72UUZ2
9UhAjuXdQifqCBHUc/DAgRfj5nUP0torCrgrhyBfHxNuJ9X2nswITBZpmp1Xrct0J6ZFhDOEDgia
8BKJZmPkvfheYI9HULq0QZfrOLVcErkM+SSkw1A47yif66jOQSPb5caO/cc0xqTU5cgAu9U8XDMH
PXE5RsFNyXjK4bNIXz7Z2oStZtnLZNnqTt2RS9Tpbbkrp3r+rq1T9S0zRXPlEcFVWwo8zsIoY9rd
MudlS/Pm+tlGk32t1YYHvx+HC/wCSy6O54SHWguHG+WGeh8l16Y2QvHqasM81asaCIuaGcI7UiUx
bjwYDF/Gyh+jYBiJANq0dmSS/zjPCkMqV6iSwr1YQ3QTo4d2Mk/9rsDwJCfrM/F+LbGng9uMvf8g
DPDzDRANH3WMZp4hfd+0P9HGQk2ynMJZwjrXkrMSqHlrx1q5kAg69PeTY1VPeZR0P73YapZgcorS
gYDVpj+lQQtwytq0vY3VzcqBZjeNr5RtCMMXKqJ73YajvBOLn7cnfPgjSX96lDGe9eD8EphizNcl
hqE/B2+a8EeS8ormWFn3PIz/VSGHoAVIOvty0IyStrgyScpOkgqKVjuZmJIV2uBDb+6LLAvMSWey
h6aDOOE6Zg/bgKlwZ5wMjXeV11byVOTCx1ARdmwc9OQ4keDEgLcJJ1P6+0W4ZYLXa+2Hk1ES5R4Z
jnVatjnGBSjhSbkZ6eN+oIlfvuKHAoKlRic6nZqOwaA2zj1Um3pWq8GWhveRmXfpV6iVw0uqeqKy
rFTXn03q0h+0EXMTDswCf4nMjZ9kJvsyxAbamE7nHORsI7XSum+1rHmuhlG/rRDg3BKVp+ehPlvp
WVGlMVzRkncemHiA4PQllumqV0vVwV0Dsz3ludzvhufk5HgWLviHWdnWmZN5IoKnZdK9t5U1tAC2
TqzOYxu8LdQEeTX7btJiUnrohEgXxKwqClWfIXmZnaSi8cym6TTFQhqp56xZPMbg6cmZheohCxOC
uVmbUWP3bPCSttQQVfMCMophFV6i9UiyZWKyIGvk8IGqp+YXLC/54lVW3UKqWQYvmJPMU9tCH6DD
xooRFG9yaInh6+LBO5tbwQi+yTLtVM2m1IJM4qO36TnnXyPYrnARlgYPNp68nq6G2YmNfSZnCq8B
nxGmMfWU6mEfGZGxUYtF706mLzX03gY96TZU3sBmWS8gqw6RPuP62a15X5nWxdYuNyufhd1X5hMN
+5iiC4qsq4zFSlai3ovixBRK78O2T0W9jRY9YpxfetY9TCcYyy5k9auK38gL6aP1eqP4uGt+waS/
AAOAoxILoP5Nk9oef2ARm09x4mXJpnEY2NJLpeLr2OXAqKIfGBXlZZQ+2VYOF83VvEFDiOG73+qq
1yKIRJXxHXFhfauBT1cBMJ0LMJhoPr85oofzdgH82jJ+ce8q0SZILL2STynvLf/Z1CzvV+/70VPh
lMt9VeSwkl1qJT47y+/u53kxue+FkKitMWm+A/MCfcOucz3t2XBiyq3eynDrjaRj3UAPWwoARkhB
J3i8mJd9bNfeViBa8bYOGHYw1gpgJKmVfQfFY3JCt/VQMFCR4qcGtXOEh8LxsqkUGO0WNgsEEdN0
4KrFiyou8HhzalYs4CaAd6WfW3qz3KiJECJdH0GA69wi5DHrQdBgq0KdPPHTPumDQcfsdus59Uqt
Q74BJYJwm7pKrWnHFCgG3ltXftml8Q8cyOM8mLIJ9horwg+LvDXsS2O2aav8voBd6EZK03ZeLyi0
uhwGUZx1y602muVPHdehR/4E+1enRcMYwh0qn72ixY8ohySchEmU6HAk8deRgCh2FeoSW2IMZXWL
Ha8rnbsR71oAUaUTImjhg3mNJKeHyNhYjAr11hd3INHz1xQI1CUczpseFexKRGAdi+XE7oY52zqq
dVTg9TT+YVfPeX4ygWAyj7FtyAL0Ecsvdk7jyk8jOvim80aY9UrGCaxmq19BY12cDuPkUlC1TVQV
G73KFxDDDs9kwIgYMtH1MNrDeCGl6G4g6cCjWYxKkOSX5h0CiXZqICOVdfGtXBZ3ZdHnOH0H87Ro
aYjliD3vkwZ76UujKX0Ct9MqBadKbBfaqLmoCVmpQ1bnqnqIYCoNahW8IQwMZkN2Z3w5wgoLX6jb
rHKGHdIQ8bUxZ+1uwQSsP8W5L7s0JxC8jTQRPwUpepVhjyRmm4+VdjEOqPNP7ChrCO9q75JIYMjZ
qJgo4Ka7hCbT/SzyvH40mvGmhZ20oaY5q+OiSo4Vdu8bF+yh0DzhnmOh8PbXSvqPWWte8XkmbT4G
DoIZAtb6qo6DcW7RQThOm31PnHQQgZmmC1EekwEby10Lg1rOJgI/zRy6YJ7LWSNddhzSYHHl8K2t
c7D5vtFsvCBhF5ZBp8/oCpjUoMv7vPL+oP9Y8+S4daa8+P8cmjc1E0hePokJd0C921ieRSTHXPh+
ONRG/0N3my92AqK9gnjtKUMl/Xvt2PjIWxPTYqWX1jENO1d9V44yhSDsBfs0m8iQw2K5l7QKJTBn
4COMtM6U3q5fwFhZL9g0MHlFmOCvvrJa8hVlFHTNus0aLzDGJP1a6ADiwegZ6tYv4QBvxlhnXsqH
LJDdZwxe4fQY8ifyduKX/LxXwGzSa2E7paaa10sSwO5qmvwx9iJV20hi3RWYg8n3EFt1/tq0fmSc
LaXfQJZ0XO1k0Pm9NsrQtB4sb46+DIWhyGCHPXgfsdxfOh1OaNjHg/WLKa3+nC+xnWCG0ECszcoI
o3N9tKsplItNOJodeX4GrYsVd7KMrpGcC/jFD3kyDTKQ8ByfJejRF8uA8hIUpYLNhz9luc+9GEGh
1fdus7UZrmvncBtt5FAxXs8bIZCs5tOc/Uq6tBHkglIL/ObvOCEqdNJau0gXFzpA1zdPtcuLSmfo
rm3VFtXG7XxIiqbdx4x9qe2KbW1hq8Q+01K+UftUO6csMLwu9Cra5vHQPA7g7nE44I1uBUXPTDYo
sSX5FmtDTCHoVPlWM/HW2XuoPX8J6jT7JB+UvUN+NLIVLVYNiYVr4+gLOxgagpj7a39xAd0ZC+UX
HGFeFzR6XXfIADF0gDVMBCz1KZzKCNEfOg9fHvW5ed8YC2HbAr89Xj/C0IMpAcodb0BQpgIkvNWq
TanDKLU4C0pn3S7bY74n7zszZhFMTzE5ACwkgeTt9kLIo+6MLVT7ziydc0wLk0eyfQu43RV7/udb
wfutzAFE4xpMK833tg4DtO8kj6oea/gu3/KkE/OPhQq8drVzZtrl1uxzaHppql+JsjePDOHev9pV
U46QEhcrn0nxuiv8sZMas5lDY9A6WIo+BsYkXENBbu1QDLj1CJGkRybB66s7mDngloWKRIf2auiH
MvZ6Wrwx6ygvyqmJn+Cr2kFpDNPOo2B5QI0xUhlG+e2/f8c4yTECJGrJsQ9tyYCFWpUq0eE9mdQX
uT9pj/DV1NmS6P1mirThFDv76CFTtbktaf3//TMTDuCb+FIiO2eLffuO0UV5jB4kl69S/C+x1Nn6
46hOlI2I05VIgvQ5008/f2brg4XFGsYvhO+FWJtDUCazlZu7peoCK+/UDyIhYU4ZCku0cEzqsie2
u8/SQAOyiPalmHoHVbecX2RvEqjRUAKW4VKvysOpX+JdYziJAz1yGC59E6V6YLotXYk9eiO8odrQ
nnWroy426/x+messjGVqB8NChHxW+dal76jKCMve7TG8d1sikJ1OVQoEzptqjADsfLuUsONDAhva
CZHsTGJDDHLY7X2t6oDhdITGo55M0bbqXbLeP39dH0ykcGLXiUAVHkZh9gFCkRZK6rQT2J+3ZfTI
uZ85ASEg8zG3qg9mbiQqQlVg7Lv6RhxsLRpX7tM6GoKkN/AvpJqljzCEAaW2uoUMz9ZLGd+SEtCO
x57x/beOpSzW9+7qq4Io93DqFq/+LhNqHGFKY+9DQ9zGdurhI+DNUGH88UiV88H1MKzBY9+josDN
5eCd6qrF4LtFMhph/X3FMd4kQO9TdN3zxSfErs5ouP/tzwgAiGOwwDKLvx4a2rpDxf9f94DwwmoD
2XtQEVjPZEl8fp33HxdjG8w+rTXrB1fW9e//uW0OVde1Nru2O3fJDd98il6fhi82Wu1pKJhw4Bc0
nTKXVFur0NKbzy//wQGFD6DL8zkUX++8P3U9kouuYF+oCevuYbCIzhsQPUFMqp4+v9QHPyIpvrii
UJsJZrbr3//jSXWvgzqKLBjR8TJ/kUMMC7+K3Wrr+fQ8jsy6r//+gh6oKg8HSgU75+0F817TtbYy
+sDLnHSHOTk5h0wP7htXzBekc6RHrmeuU+C3RxIuVQLxJoDuihoefJJVOYtO6KwZ0pmRH2RNadEk
4K8SNqbn7o3O8Jd9hqXSfS0crdvkjW9/1bIU+3PHbchgxZdI1sS+q+GKnBCIDS7OFC3x79Nwl/aE
gYR6PTNXnyu/1mF5d8YxPOOD5YgpK0ufnYJs7sNlX6DORcfFYImkl/msHabsuigS5gCNo+M75MTx
GeQ5a9tB/jvNzWlxjnwP7491NjUb9gvWt7i3/Z51/7FKYkZpQ2lHrJIOU7HWK6z9pM/1rz7KBOMD
hABCh47x+Up5v2evO6mpk8SJ75Z5uGfXvjsPXevDeDVZlCQTMWqT6fLvrP5ohKjOQK7xhcUqm3nt
2/UIpaE3zJyrCGSRty0VUgBFpD7irXto5bhexiWHjsA7KhX4XAebM9+Vy1ClGAPGF98YJbdYcTQM
wek1TsnaagLL0BBfaBh/4nuAbjOR5pUqC4QXuohipoF5e8zl9B1UzE15mI35Ph0dvCbHfPvsammJ
ZkJbiguXFl17dlmfeDOcz96o5yFAsyq2Xh2Rd1ynSfrMIijpVPC4+Px3/qhbJjgSuI6zGT7Nexvb
2JKJKmhNB/KQNjVw6kOXFeaXZo47F7yq057dLMH5Bi749BMvGH++yTES/E7tbEKPyzwvPgJhfbDi
PSBlYwUQ8aA9dBrvVOcVrkWg0KhFL6Udz6dWJ6wzXU0LdHs6Q+Ke9CMv4n3xsHJNgIqY3wGdHRrN
ebnm5VMsB+xUoDXHuO2Gho0JLbPhBquRiUS2VOkXUqnu++c/wQdPi4Mex6pF6c4dHGzK8cSenPq+
or/O9BsJunqtmTP2KnCdT2an7V8JTKtePr+o+f6qxCW6SAyhcnDOHX56VVKg0egg1wiSpb1Acwaz
v6KuSeqw43yNyJPH/yCQjQ9gQ7TLNGxTnDiMi8Ys+0cXfYQCsrBlGcxIUdsdI0a0aLY35BNmOuWY
roo7ArtVO98OmWf/lKS8Sb60iKFM7EzObmlsvAtmKl6xl2NiTpx93XxZLFF35Jx9f6RDcOBQ1yHC
8Kkfjl+0PPfqymN2qA3K2bd2lm8prLqNHyXV6efv9d2lfrebWKaurv/2Oz/KLEqLVCKWDwqzv18I
CttHLUawZMY4/3bBcoozSlqRa2ATEgDe7h+JV8yFMTLmYqKfhKPRRKcls55A1xD7T50RhY1Vd3eW
WXa7z5/xPe2DxeoZKxuMrEKbe3h7aeYDlhNF8YIGL9e/lIZE+DozD289UZ0s8yJu8hIGoLYA5QGk
WFdd2lW3hmzszdDH7ukqObvqqnX7+PzO3p1aq3Mzs3O+4ZV4LA7OE90vLJQ8sORTQvwusa4V506c
WUcMiM3fTe2bsoYKHzr0ykd2mf/b68f1x5HsZKhTmspEMF3B+dslBgFTQe/WaIxc4Nmn3s2rJ31y
VlaWM7XwEcsUN7PSqlBdzYz85s0ITJkHvmQ0s2l72X7D+817rdJqMrayHEvv0qRbL7ektOpfNJyS
rgsP08OdkxBagVpsbhbcJzAiY2yoo440Gk3IU3tszGHDDLdvA/QgC4gTkye5nbqiwVNODQh/8BAv
Gcsy5d7omWSgONsJhjAdkSDIbBacp9wkG547w4D2aRYtbCbk0ANS3Gpefg7NkIigkrnUz1tJDNBZ
TF5UsRnbocOejsasOx0zoQj/9fN0RgauRUB27PWIh0cLI6MBWNS9K0jcWPMWWBC/rGZ0HvxmUj8c
r1rKEwz4SIBg/6rhGbYtDmXsPzWBVnMEYNbCSS7DQqn+Ncoj9Jg107yN0uLfBnO4BAWOKpqbvsCk
dZURRZCdXS3+6bhk6DF4bsgrdkRjf08a4uw2c98Mz1kV2b8AnM3zZTJhi2ptVvtbUfllGRRozS8B
gIwUL7OsxCUT7hUMHivuvwD8OZIS1PcYiaMwlNxHijJLF3NuQRPt6I7cRAgtnEZcR4LOrtsvpRO3
+r6uIB6HjuqhsY59uXwlwkh/qHrbQ1Q8rWSDhcXgbUB1yMWCZdpgQt2N9XVsT+N3zywnkgP9dv7W
L1FibpqmLh60oUFKKrPe0wJJaFOzyWjpCPvCRzqCBDeWjI9h+MoTdzEyDOTNuDzRISC1JwwPvHyX
NbWhhyQeYRfmkpUJqaFBo7JpsnmqqD1785ed9C3CDlr5gRaJLW4zwWdoOQYMZHClg42cP6KBgpRX
4HNOcWOsCedjjFEOjmybqai0Gi+duo4JEEINCk9oGOwwkqVuY/wRu9Ze5uP0WoP2WhfSjPydPgh8
npDgN+lFpQmE7Glit08tu9xNJaRXBSgwh0sIR+VjKhvzfgCdr7Ydfm5DOCA1Rrdntv6dX5jyHmmq
LzAkqKNXHTjxtVvUaDKH9sVTQa0mNnNjLBDnIZfC10nGGSd6r3Gc0ANylJupi7SwNRj7wjTVzAcs
BGs8zJbmOw3AcEr8r4V/fDErrJvk4H9noqqtERlNvyvtBZle79i8GNX10MTb0fUakhxLRjf2rFUk
GzJOhJPuQYfelBmf5EYWjf8DAX7zRLYkjVEvLawrStOoz42593/Oo4rZC4RUfNAd9khhNXjNgAVJ
KYGXbVFreBD46IB7z1H6jnxVJznPKT6vKP8jopa0CmIes+HYPHJGvd+PV7DDhKCKSadN8M/bfTLp
syJPRoa9dkzQScba3tcEQh07j97VboxdkKD4TF4gecI5e3uZPoJGBWoJSDyMwKYty+VbbmCVJCMN
jwL8GW7M3FPntV3P+1xWzTNcA9ZMlXtBrq+ksMVsTibMAjYm9Js9SPJzXWnaQ8XPcCxp4KPT0yWC
CDmLByL0rgknWqBToLt60EvbLXexWboPhCsAWKTAbOcAfxhguGKa7th4orsGePm0bLLkdizxWzpf
eU9EGg5G+wgMgvHR50foBwUMTa7uMtgEAuScf/suqUHzElHIGJhFar32QPNBRWLIc1XJIyXo+w6I
n42CF97y6v0K6Pj2UrAoqpys2JGI4ZFU1QjSPlWnl/5kKiKuh8lv9hWOpgFoUXwpk6k6VyC8R5rD
tSR4e5S7jM+YTKylDJ7wB0sU5aPFoQnciaOPth/nyNygSH22nN6+UiCGR1qbDy8H/AFvHJkl7cbb
Z54UU0jPZRaqpLKuYr0oXrGKyk4RIyBt8pNjqSHvphe8Y7AWRDmUa+h+Dmh65Br7mp4wvjJXraeH
IXqLm005X5a6jLcYqLgnY7R4dx1I1Lb1Is6+z9fTuz5jvQHmWzBRSYFnmvD2gYngncdlQkylV24V
JkPhnhHfjOQ0TX+qtBifJmk7j59f8/0a5pqUZcxr0GHTML29pq5hs2t26JWjJEtB0JL6dIIWAhU1
do/scHgNv1s/hmFyvjs0b655GBMR+bMmbUDXAFArSYIE8sqEPYgtnsfRd4dzV6rumblDHmMP6jCl
FXqSXCxRxNHOl23foXEeHhOSPL/0WgwrCMXJMuyVUxsPQkN+vpkS5wr5U3SLiwAa8cop0C+RhcdA
QFtq/XUpLTsJBBzDfc6o7aGsffkS6WYMO4s++XxUpX+J6Z0nd6atMMOfMZC7ISJ0VhsxdSWOK0az
7CfHJ9wbgz/cf3H4K19mbNCSbUHO+qvTUeACto42DZsNQ6bXUuQmiVbgkzTqmsR70orVL2bP+PSZ
3dICso1+G18qGDzNrSokcl+mVC423EIlnKiICY+NDT76KVhlgraWcCPCDg5+dkTQwrEQmEJ3fS4K
YV5M5HKGmhqhYsHwKI8s7Q+ux57BYJNGDxDqN0r0RxdAwB4WaKgeVk4l6QazjaeLl7iEYmvsbCEL
Wz+2ZX6wsi1kMcyw+NNRyBzsVmuiKrahywTrdlmuJg40/Aqs6gqmTPdS9TLbSbwQQlcY6Nh9q4Vl
DNnczcQT3s/zCbw1b0s0jBWmGp58R/a2D2+Og96g++W9HKZ0IS32fIwREPgaU/JoSUD/tFcuEywh
liN99gfbCqxbvm1oHmCrh8oD/NFGqa1xAw3mRpukaZqLelj0c1imDf+zkvsIfvWRBzQ/+sXptC0w
P+oM1zvYWIYqldhf8IRK+kiimlmI6LzMhLR3tW1iVDl0UZzs3DE3H2WjIZ/EoUrfGFjT9aFMEjVf
8EVyzM0pA60Nbg/Z99qLrBwgMG2wkY36Lw4juCVoO7vBh7RovGv+TNvFus4ctspJs2Zf12n1C2ow
GOGgqd47sqW9HwnS2BNC4CH7Ir2Fn/Ltd6T4cKeICV+AsXT7NWEitWOAW6hNbWDhGkctmby2pQWx
grkmcwuiQIbtGNIa0V20jd+efL6df1BFcj8e2Uz03PjlHJR3rVFHPuRpeJtlnSVUseAzG6Cj+Ehf
jyD5cC9fFV3UPqA+aJ0PQbwW/alfd+NIxumcnAzYmPX4drjx7eyWo4HeHhIn6FcqXxYmQH1oIJtv
oJMX8Us6QWDY5JElT5M2wi4CP8fiTqe2cM8am/KbprzDX2Vw5+mWydH0iC2Z3gYL/nDxxu6klkC4
klEcRICM59gLL3aglaL6Qedr/MzMyaUZ153yDglveuHOvsQtCCrxRmh9F+08XYejnY5R82gsNbyt
zIXHhltEI37lEa6Ru1k2MZ+GmTrHgMHf8/M3NRSsPqBIzniQLBul+NsFE/eul0ZJTd6R9I2KeCR0
sdoSWSOUmEXBPHSNR4Zz5p2n4dITOplqizP4xMV9GrniLlN2Gd9SenT2LgJlGy60aCpeyhkldFhn
LoMKn7sftm7X+NUX7BMad8uJmrR/aw//zxbgP4zE/vjmwpf+5Z+whquX4uf/+899FVd/mgL8/sf/
cQX4C9GMoFSFZAGfjrrqv64Amv4XBx9NwvofT2dSv/Ig/pvqbvzFgYgsBHhnjVVY18w/+Q3iLwom
S4DQI87QLUr/f+MLwPH+9qtl0AqABJ3od/fHn7eWwH8cw7WOL7Cb/mJohbshdqHahZvCNLkchgpa
Suv6cL9qt5qvcMrwjQvZTSleKokvrzTTKH65xPtmGysX0Q2SgehrSkX5TTIewMqwlOQgmwPp0Dox
nvh+xDrOc8JX/UuFaZ8F+15Dla2bkk8Lnzs+xwyo8rqGCY0tlC97tPmeixN4BNH1xsrtdjgxm1av
t+QuWM+EMNjz9/9h77yW7EayLPsv9TxIg3KIsel5uFqEliRfYKEIrRwOOICvnwVmdQ+DWc2ceh+z
srSiUdy4EO5+ztl7bViX0nq2+ixK9rIbwmQfM4EaLz0k2MdwbksGm8AC20eS5OswXhux5T06hp3n
W8Qhwc6dct1uEN3m43bgDISEtKL37mx93dC88GuI6Ecc4kOzB8VcW7vRq6zsbulFuUyfgCtFxF8g
lYtjUCJNlssdIWvK3eREnHmrMenkK4Z0gLaBpyg44xwYb02JwxzGT9MbaB9ZEq+nyJLQIomaKGcS
vuUwXdMTpHknUC1BU8YXHm6AHadEqrW5IKMWrUy0dlu/f6A/mKdr1C9ByFxgIkgN30A5dO81Aqp4
bRle8yi6UVyl1Zj2giieFB/O7Nhxf7uIod7DOEXDZsJz++6qKj5jvmVugcGIaHPVQAxu3RxRX0P8
XgnsEGh8xNGdwBuAvgvghggAsyysYDfVda+Ioc/kfZCz3u1FDNhgI9uaVsyQ5lFOJlA4J0dAlrO5
nzDYXSiwRwNTwga7Q2vmRrEWUxR/B7OIW6LPETCu5VREcs2Me2Bcm4H0WtXt3L53Q9Ale8xUdgaR
jqbWanHtwYs2u6xadW0XPmbQXyHCL3qOICuxo88ZkyHCPNroS1c0QwofNnNffBGc03CsGroXrot2
nGSF+3ao+WJd7gJr1k4x1zyefnEVCsN8toO6q895MXTJehC0yla2o/1Hz6GHgt7Xtxn7KD+ZlgiK
8h3GVzds7BnK+aajxEGFH8i42CoizK7mtE0/MORn/rqr0vrWTsvU2dbdXL+i4dTnOOEsSLFpIFB1
SkEI+9QW1ZdR2Oo1iwlwoJ9c+h/2AI7rOM1h9hqHWXIz0WylovI1yq4WRxtkzMQwoG433sTkfejZ
ObPGBdOU0/05DnlMRAVN1yw765RjC6YKOdMIzSvjGrGh22/CkRbLBkW5PmazPeyKWCY1Gs8kAcoH
WhhmRAqztXGUSQJC33FXW+UV35zQyL8aSiFKGdMcnbODCOG1mBwUom4ZqA2B4OzPk1/60SGoiYfd
hvFYeZQDdmigQ8/4UZVhe/c4xSNz7c2NepVzQNK17w4ZydAhlKBwHJgS8R18sQ+0Ke31RM4vvdZI
JfFqVMp4VG3UGms9pNEHDOGw3bGLxvICEjOq/8pyVLMKq7G8nXsjuXTJuKs22VxkH9Qi+WNShAmA
H557uVJNWd7FUxfS+MfjsJ/RChfrQZrFSw/i4htPDP1lM8+D+lCxooDjj6PmBMTCtVfOGHuPNoME
YE91MHprSGMexEerMs4uLKAPnWoHT0s8eBeAS1PIimjXF/p7UsXbpqhkRwPaV0DV/GHoWVClu6/C
pBg2zjAmezxxHi2RmhbanyXb/9/h/xFwav7vE5p28qV6+/h5i1/+/J87fPgHWsZlmAVBALF2uLT8
9Een/uMfBkQghtLssNiYUU+AXvmvDV5Yf2BuXtosUAEsdK4cMP65wbvWH45AwUXL6YcMnzHcv5HP
9Lnm4vTgUmKbVL1LMgia/l86ZnkrIhkxGgGK3I45vpFsfnIxHJ0qWXYXiOrNv5MC/OUT2brozyKv
w47Jpfml3gDL2qiuZprFg1qtnUT49WrW2jLX9ShlsxN2Ot/+dDdu/jwrf0LcfK5x+F6oYBipLnyF
5X+/hprWLSa3yASENnozsO9smEgW7kZGrbDxZ38NVdHHYuhFeEvTIv7C4A1e3YSvZ3Rk8aobG4F+
7Djjcwi9Ltj9/sf7XG0vPx3xBYzuqAVd7OTBUjj9dMRyyIIC6ebIFZCNuVsNVQfpP5o771pYNdON
udDBphJ4Dje//+BfpDt8Mt0OrByMuXnSEB8u1+2nT057z8fGbDCmGwQt+xotzT4unBkIcZ305jHF
iUO+C47z656C2Dq3aR8uyUydAe02brEETEwsizth5ervCh/rc8fjx0+HuJtJOEUPzc3lkP3zTweO
vC4BQtYsqoA+VgbJjTfS7VAyyBx7i2zL1D8YEofbRniSZdb2k/p7HXCsXucow7/1QqW3pGLlxmUC
kgjCtGeEzZ+L3tv4P+MPCCPFFNfVp4eL95gf5KcKDfEtAly6+gg4ULmYvwa5lgGonZHQl1UmInFM
qeG3fJvsnOeFefBN+V4X2by14EY9JbF2X1scw/AHC19dy6AqLqYsFl892pXpikiW7tYYfYeoiSLH
3hjI1jtiVRJfHKjyVGy0DsiBGIT10stwUutMs7WE+ZQn+zYmyXUDWk/NNwzWivHWDVPrdY5qzz00
dtRjl2uQCec3bEhVDKq9dpzbLCxne0u6gZOicK4BO6zsFCsEzuZYjmzjcF6zm8TT6biPfeK0VhGn
im6jWNxisRqU56t7X9JS5UaNwatv9DhaJYkA3bEvDLUbJrzFezVw9l1HyvAFh3kf0yh+cLjD+C4x
CvVNZ19PA4f1I4Zdf9FDqUWxKAHRrD1/MMgzUHp8if3EK1e4aXgZFlxPyjlXzBrrOOd1Fhz+xbmZ
EMcP5kD7LmoAQcpuijeFysWSptmlly79BYDXaVejMzQRGayMscBkZeTLlCuuczJyTOlyKVU9R+0e
kQ42T9LZarkqhzQb95Nhmq+xJ8hgCm3Y74AA0HixC0uY+JqIuiaKLcwpc5UUD8wiu3PQaQeLSZ5k
03VPmZXhkm6LJ+oubKNhHAbvxYRvbiWkk6xLOr1IYhkavJqT7IqVz7QW3yGm2hvPVazTc2SKM90p
QuYKA//TCrUrSxo6HPMtkAn0DzRP0WUQB+7OmxqohWU8OO7WEBUWwTqc1zNwo2E7TnF/dGcj5hm0
0VMAPGKIHWV9cjsjyH5Pa2jBqyklYW9eIE5dSXwU824lT1GWa1y2mQjHh94dYAdLp07CHc1oax2H
VXsjOKRJetFEOBmsLMOB/o133zAUGo8c1ZkHZmWsb+HeplANx5jgUUvSgyW5YqhBijQ4OnJlnZwi
eClLo+Rsj532ZVauYb81XiR3nZln7+RyCbBtXs5SJZ0JhYfoCYBKy6o/o5Y560bN71aBubTtVbd3
Unt4E7WdXZoyMx98ZZbzmnYwhtJhHtVBaelcqUiUx9jru2che2fjKHSKRQpyvCbxZJ10CgeTGvj+
02hP3HhEejEBpvizjHrYhXmyMC7xvWVrt1GUhKglYAEEGeu47qw3/PsI5clvs5+tCmwaZuVKOyBH
M3mQQqDuidgndrhQPjwVZw9G5obfW6PFdaH4+2RldEX5AICNbAO8G+nJkqOxnvKA8M7KabZi7pr7
zDUgHxOglT3nNRSxFF9QvEXCAtjN4nbbK7S9McfQGKdv2XWsX7Oe5hPaVHHvzpl4TcepusaRP669
to1WcV/5xxac70VdI7pY4TUidk3YrCp16zko1vBlgKnPKiF3BXyaHbN+46MOQnnZ+qgLe6uhxVfV
UXLSJOM5aF76/DuVTIqv3MHTMSUGY/ZcG/nNKOMg3I9+LaDJyfnOzJt0bWWBS/eOLLkx6ziDTwpQ
AMN2MtusobAIslCclzvbXPKx0i5cQ7bndTPn6z/pyI1S+gteNB7WyIudS7tLsDf3bXwTVMSFZHlu
ok6JKKEGARI7j2eQmV3nHPwucNcuGv2nNmxwhaYTkWyrpDbmXSjtwaLzZ9e7vs2CA8U6THLcsulp
6ttpb7aFUBd1XLhHpzKnPQI2G4GBgb8lQch1z85fvAYeiUJw04ZdSZckuoVmTXfOgXBHjcT4/A6f
Ip1fY+7728nxEpLZMbES5xMG+XlQVbIdsNreGNWYrYSp03kVmExd4wQYHE/x/M2JO5c0i9r1qIb8
ZfeJaze4zeFCGbeMvPrmmOpwDg9syAZRGrwK5UZ3Y7JreWJ5t3P3qvPtfB1qT28H28Ts7OHTt0m2
3cCc7U5jIW7Ajx8ZrzzUUWBf0N+Ydhosl53b+9a33spivmvM8KOzmjurRgBERMEUx9dy1jt3Tm9S
2txHIcGvuY60mIh1AaC7PmZNTaz7ovEuFbk+uy4lFHIs9GksW/5fDi+i9StQWHggtxZv8yOM+3HX
2sLbMa3LDsPE0IaxvHNkp2NiRdzdR4S5eEseWLvnGfS3uadBCjMUOA98hM/uU3sMbLmObuC0T3Um
I8RepnFIJsatOxMtXkHnRZFkKsXUk2hXhM25zyymD1R5zRqmBRW1m4OJIJ/AGiszvQSYgEfcMhJz
56daFt2KCxrFL0QtoDwmHM64b1IgDazPSXxMM8/hqOWUhTggBzSDS42vINiGIukeSMqqnu0MUvhO
5+VWz20f3VWtM8OpdSINizHGmxWi9zmBwoYviEvqYmijeeerdOz2HDU0EUKjQDNKj/wq15hoVkHY
a3nhTM1IlhXA6TVywGzYhC2sgS1CxeFgBVJctSCamXM6buMT71R6CTZvf4JLhhruLou45iyDwrHW
hEOJr23vJ+EW3nSC2dpENpIVMc0BiGLeI+9se5FN5qTXlRH40BGGyttkiHpuZhYgiJzGBFcaI8d7
ECtnuUb+lnaeHWycZhLuitjL7MHnbB+ulC47iIgOk0nqe7IffCPFBwoJ7HtjxcYjpPS03+ZE4R27
JI7j7ewS6ZmTSLcO49x+HD0n+JLYbtmfWuwOS9Zo6tZHlToRO8cw6X1i1jjuqwGC/RCHG5It5HWN
2yI5sJsU1wF4+a8o4po7RtHyNJVmwGi2rC5p0j4PQdad/Ny1L2uG1U/2pEss3ACwvwnKwDNN4vAQ
R4X1PescH4CW7PDSRv0bV1Z8Vch6z9w4nhi+3pKLIG0yH1LoyM9kRVk5k+bZoenZFzhL5eto13AL
qeXW9HWaQ2fn+JXzZkHawLhzt4VrOPCg48L6RlMtXQVgr09WW/swDgd+zlw7VUUswoB6Ka+RM9bJ
yP2Gru2V3bDvW51vdFNjdtZN+pz5nPzmxgtOZhm31tpvRu5kHzrTzkX4zOHKyvXF4DnnNM6GE7kO
3iqaUdlEpvZfJxMbOwJib9tHPXzJjEl+QM+ZhK5OkwLjnPVU1Hd9ITRpZrEzHPU4xtvWaIIbLZT1
kCeiOpfKaq8mv5lupqZ0FSVTFe5oSZI+CKuEht94NNCMfaM0BQcR6vE2ZNdYYt6MaOuX7nydOKgD
zCaDpSMcKiJqxva9st0I8vlgnaU0ukeHWv1AUlt7KkOVXNq6jm/oSJ7jrLv2kZNe4C2A40ABcIp9
40iXM//iRTXhZlFfPzLI0vui8G7NnIzNMaezzTh57xom0hF/KC5kD6KvMcsO87xn76zW6i9no/Q3
YrYzNjRImHVRih0RQgq5uEHB2JbNg6Op0evAKfaAAZbOYUK4QppbyG2aC0BMFt0y1V+FjHoYr5XJ
mTSspWEM299yxu4aQnh01EsaFc3J6UzUkjo1gzYeOHJZGyloOw2auDQE3brhviNf2LRJ4m9w29pP
U9wW+8Bp5rOuKr2pevGawKziHNK3Wx2WMF/ylBCxyPloXVmHOzg7AEoiNzq3BgkvSYK8tAJvcG2U
U/0A7aG6LCtS5tihUn87Jg6n6QkH5dznehf4iTpPje8RpjRNh9wnprIhmPlcoqJ6SOb8e6iD7r3U
IT7OYcTNltikKvkpxN2019EellSxCDloexvw9IjGIo0zKd+nqI52nL2rs+vRyPVthRTQaZ1vuRMR
JLDIKTmJd1f+yICvZtrIM+Wla8J3yQ4j1Icnmkp9IMluX6T5vnPz+bZH0Pngu0l2GNuBLD0AvxTW
VRte9hkM/oqYG/AZBFKZjsx2JuvuW8jJ8MOXBexRNLE7Ex7RsUQSecl4Jt8DBw8eQ/JZ9FqpQp+N
oulBzxZPwQyVMhc036MC2NEQ2vLZAvdtqCg7qRrI/Uo7HqWVNbD1F61ZUrjo+MKQg1hOxeY2bcf5
Imo8a6dVfM89GVeJkzroRqNuB2HqKYgEZoRpLI7jZN50pG9uHYNN2sKFRtKMv0+mtNo6qSI/um14
RIiOnzYmkS0MBMgkqaAtrGl4Aqtkb3lI09Q5MMlMjwHnCwq6ynkrPOKqCNy+o9EqoPEyq3kmx++m
iNN5Z9jBB+g6+8TdtrYBW8sRs8o+bPppK1t1NaGfObMWULppo7znvDYfclcRIGnb7KVjemH3YppW
VekilsEH1W/Dtpj20F3paods7zGv94HWV7TjcPy19HWyD73QeS4zP7xsp4GTVZ0ANIDsiwYBuEKX
h69dGNzbA3EBTZTJddMsKahWUe88ezoYvECrSrvOBeLz7L0qCv2sy4BLMMbglsgzQ9g/VzdFVpTl
Wvu5f08KMsgbhSB85ZXAMjj5RAcxz19Skcy7znXgq4HXmFZsYOW2HZpiPeOb7Y/0iUd4Cn1P2zdX
A7ewnWm+Iy3nRWopEYia4/BhFtVrpOpnaPLBe4tU6cxfLK/9rk+8Y9T24tJlRMUoTkr3S9zX7snD
63xlkIn6khuWvNFWszhW9NQeEKa9uI25mFwC2VwOkBBeCtdsbrzMzBjLG+6ltCvnxqWrjT6N8kJb
qXlLQSlOUZBX+6bqmxNagQY3jpFYC5OrPxlVoC9VKsdbVPDyqk1DflnCqu17w7lX5WjQ2nD1N+kO
1mupVbkxDdWTZV7p3F8R+T0dQDfnBPLQ8ToKz+/4D5VAhwx+S9yj99j4s/m+QKW2YR9M7w5P+F7j
ed1Jv0aH0CVWcUbWDtrK6Jv9CASjIqUtJ4uOZqoFmRlPVcKuNtJ5l13pPMJH1f02qgWHzlmFzzC9
LTLhSlN8DEYHXLiP2va2a4rsiYQpEWyyZuhvI9+YTqP0aYTmuXyL2jE85PC5v0C0QPZfiXcjLaqT
O4XAv1BlPXBsvy8GkV60GRXtynPmWw2t4DnxOMomzdgfmAknr7kb5B8NCd30BTyOWVLta0Sxp6Gc
wwslK85IKm8egqENbk0fl3zGQwM5yVzmoEi5xwbvUdUrew+QxLizdXU7TuCLXNHf9iDL3opujNdO
WWsIm/qrZYZo8RPLVICcRqN5RTk4mHtWJLmuc6wSG6ok8cNjEB1K0uC+jFK0G5Swxjn2MmZ6XHDm
eGZ8WVqdv/EKA+dzmmXeyamQ9aNoL2nkcIpFvhCQVjmj7I7XoeMGBzXJKbprCIfLD4MTKmM3yxEy
oD15H7725m1r6ewS9NF96URj/Zao0UV1Ptiism7j0h+IqKCtcT3khYi2WrTaAtRhWierly2n8362
g61chHnYo/MxeWrpPumV5aELtKCHQ5gsdP8NkWKf7wa0OftI9QZPoT/bZ/yJ7i2BX7SXggmk+H5y
XSO0UZRhIYYaNmV5enCkHyc7OnicjnFCeMFZtEOEPFjmU3AIqyhUx2qm4XLR2DGttNqIBrLnWyaa
qOQtY5OpgCrL0ggg2fmwNdQ67G9YTqv8pVU6XZxmsDCwTPih+AL7vsM1BkrZ+04HLkeuCmVeTdSv
mWLxXMHV7aOdw2wYF4wnG+sakjij2bIfumyXcWp5HyynfLApCJAeF/0djMgxOvuuLp5UKYsnqifi
fyOzdL/NkszEfVoFYr4ygd6n+1Q0yVYI7RJmaBErTqISBo92XBAxE1XrZVxPZAWBMbEmOhdRdyMR
LlfEJPeqXdWVnW6AHJUXFbO3CRl/shw3awJF91WQpBw1h/g2EcSQMV6kR8yjhb5nXVVN8T3s6blu
Fnm3eIT0rIp9zRCd8wcWWegldkPnEImGardIlDTZhYaL8s8yx2pR+0iPNjyNyfzgtB4TBGmj+F2D
uuK+dvCjiL3qQL8OM7jNjRd77nCXpLayr8eu448DcMDKl9PKeyDTx+aGDSaz5kZjC9rmIGwB68WJ
Sxwb8q9oha2PwwSUpxnDi+WZuzpeuiOZbSBbyDp/JpjA758ZeOjDAClP3HnAWNBHCQO3rYi8xd7O
a3UvKie45FSeXMYxA4i1048l+XUpo6d1xwNhrlNOnz5I7ZyxtN+7aOOtANvSqkATAWeZ0Cv8yVY+
9xtyuVMAcJzANmGdav92dlIU9isSkbyjM6SQ66vGgQcqYoMrU+FxKb05r4B9KkyJZAEwxGRvGR/I
HfU5Jc+IalfeMLGBDG46ese50pHCdlWyZox185640iohcYzdV9xTyU3nONU75q/+ybN1SA+86a7d
jhkuagafYF8xj9Eqq8pR73snEu5BeJHVHZPCG4NjLSV92gT0gV4Aj91F1xZYGDhW3di2M4l1T5zX
k8P5/XnCZn4VAoQv103bhAzAVS0ehUng/VqGIwICDsv+y9zqcGfQKWeXHiukHEHjD+VzqiAlcuZB
vPF9CAda9iRq9vmh0y5HfvrPVbmjDdOFFzH77T4UEr4dDuAJOB3r3cswhIIRuEEUGYGSxGT1o8/T
5+S2PslxTonzquUD0E51Zck83tNn4JHBWeMHG8X5MT4oRYTxeYbMojGRwhrc1E5cFpvULXmVs7l0
7H2JL/amMAzLvhGtXzrnJfKTwTU2+eJo2GmFnXNofTbuKB6jDYKVJRDMKsPzWHW06gPsNOZK5bjs
ikmJEyFMTnnCzy2qLbUaD7fOOO9vPFx631KxHDtTs9T3EKsqB8Z5z1tBTG/EO9eXxhFQMku9Zjb/
4sJPoTGYJiFPi0q9bQdyjuNqNMryMMsyv+oCFdrXsNpNm4aExdGKGXsJ6tB3+QqStxJQSGNQBto/
nneYX8nHmGe2t3Up866QWpFi0QxMOYMOCe967GX9rRPLVL3VnkVIYqeKe/q5wUvaqvzbZLfJuM8a
p3iC6shbMGN7fEIVQJZEj1OM5rpPTkSjxuE64PXLKAn88dma8k6j56C5cjRTXVFYdwY/oV/aubdF
xAy5JovxtKINic0rV1biNSIb6IhNnhe0jxW3LrFGM9n7GqIikXkcu/nEsMRz5EYVne7JaXaoCDi9
Zq1RXjDDnJpN6LruFWlsfLW+MM29VtJgvhkZ3tZESe5s0rbBUkmJEZE+atud3ldW7Yx7U8wFO4ZM
mK4M1QDaptbF1K3LodH1tuDr6BULV+Fv+9Jur3HEsuaxCfcb+hxjtKPAKauLPtP6onNnIiBbX/kz
sapl/Tbhd+3QzLv2dBbUR+PtolfgeEp4SLueunnSG0ki1KPG6lmv27JmzjEZWTDc/Zhi4ccty+MS
i+EQ1ptYr3Wnwysy0+S060aCoqne7ZipbdjE93k22PZhWTyxGeLdWIFJCp9yd/LR3OeBugtRMVtH
GB1VvU3D+KMLbVJ5yfLlpUvd8JjgTmHJV4F6EiKax43sJdSbGogafe6WrW6JBtYXEVL7Ztd0VbgX
RkCTX9Hlrw5DZ7MzJF4R1wS3V+Te2lV0zoOw9N57v0ummyxUbXwlPcXLC2x4VheERra8gTRK7DOB
Jtl8qAdMlkv97BRHpJ0RuaTSaEh8lKX8LmsjVozPjPypcVpzOusRUvFXe/ZmImnsMSrw9VuSEBMi
ROYnO1pOB4GFJW6LRDT0CV/2DWh9OBUSdsFF7aagXXp1kKBN004Kfbaj7zNELXsGQ5QUVRZXifKS
YMNcrUufneLVnYEpLyxiWfY3dOWz7rZsU/uRdL3a3yIpBbpp1l0s1rj8enHdGwaJNxXsyWCAmlxZ
9l0fV/lO0hp89ot8fotTM7oUgB0pf4U4yzSen12xsM5B19z58VwfmikAThp7THOUFxxyjkvXrZ2S
F47BstlU0UxEHgHTaJoas98wlfXvXcdTb3npxzw+BLTskSW1N8yxiw+rkchoyQNNeasmbLPF0N6l
WUNEq+7L4Ow1rSc3Rq51uqjTCDSJownJ7ZgeuqzZKjtU6SZPZv/b6IbR1w7p0KPB0XfjKx4FP09a
DAGx+CjTkhgXUBr25TBl6kjgkXmduI7wD7h0KG01+D+CyutGbtI6UwcWA3GgrIKISqukfm2SBl17
1mtj3E0mikkPXuyLM7vZwShGOgCBDnG4ueNJoN5Ye3CcT1OC9S0ec/8qCYGEgcVD0k78TZRv3FHg
OCEGzNqXRTLfo773TOZYi1M0xjV9GczueCjoEL7YCh0bhqD8mjcIx6OfFBwq/aTr37QTgjPETWAx
9B6yC7VImdeoRSE7hHmKvDim0t0NhErlWxIck+uZfmu8SqGE7FuBa3jlWs0Qg3yJyvtZFMl3Ztks
dtawxMWVSK/XtJThAsoywUk6JAqXt5u7W8611UmrxunIUUvJSS36mttq5UQspdFxCgkezJYMdQ9s
+wZrtbyw5zk+WnXBcMyKnkVAc4vYy8jI1r5V1wIKhZbPk7a+B6kLY6EfHsGTTWyFBKJPdLQumJ9O
12OT5OPacGV6Vyv9g2sL8ZKuZ7aWUSdOCnMdvXOjf0gmN3iZYJBeWEgsbmimLtBVTSSyKYiwHUXL
s4G60l7JCN3Lmh8tjDlf2dGxwFnnrGHP6p2PDLDehKXZJq+l0xknBm+gUiUWBYOAz30y606hjzCW
iB+dkXlBdbzOR3FvjkF5gZKkXjGxDvwV66l7sLlmTKsp9G/cfpqQ5QldX85REx4pkIsnJg7lRuHC
p8lWJczpoyB11q4Ow3NW9fW3kbhPuSIMsn7UTeBfEbw8fQVlTIRhwJApW/S2lWVoOrqKLTWtJQ0L
JzfTZNdrGllLHPFZGOzkU2V78Q7Zr9xoo/lu+PZwEFWjis0iEVr/j0RbE7c6ysCOh/RFe1fZWy67
P61FKjmzxVF9ylKaUt0Sk14EBA7/XiLzWZsDoieAcUg9gCLBBiH1K0RKsl6aVZOw5mYtKzXGKHGe
o35408Jm3kaq1HWmbU6Wv//YzyKpHx8L7gvJN0ZGTm5i+f2fhDlVn45inhQD7crwg1VZYH/aFPS8
WVJJ8U1X8PGCv/lM64db8JOOBaG5R6gBeDCMINBhPn+q7DyIx4Dy2ITcpZuZ1SZzKJPFa4WCSMld
Mur+YYwUQ1yLMzViiCA7MPSn4htyb1bbZPLM16kgt5ICCkbhsfK7sXlGiiqMo2fQMQccGma1eGXc
zBm6EW72vcxhfTP8DlCpCGKm6EFnlnrzQxjBu57oDTJ+YAWUB1HU1W1GWwPFajE7V4PV9I8BVS7+
UlTCzm0tPQsZkNk36pD0JeJHhSQVkJ9espMtJRjPZRRG7Ws4uYuChHB6VlFeOlplqEEfwrRnggpD
0Dia0QQUVGndkjLiDfNROJV3NzoZ1qScWuFVj5q9LhkDerAcrXaOweFy3cau426y2Jg5FholWfCo
sExvIxPE/McgNQfon4RCHoF7ULONQtD9QOTTnKzcIyqeQ5nzTDo5OcmNqI2PsgrSJQCXZLE9E6v0
q1dUttgTzRWorRtZ01uBBdMk7XPsARKQqWVus2FEGNAms7dRDZ1oCs16ZAmgO0YuOj769liUimBV
GeY0jkNfynM452wzwawJVhsDieAFVNqUb+DmS+oxAy5QXHYI5mpQO+U281Q/0GwgqGiXWXnI8o1s
hqQAoO4n1yrMcNeO03xswskc9z9ejn9LZvpALHJd/q/l77zVDVjBOFE/ZJD/91eX6ZtEZP1d/fZP
7T/qxaXR/fqHPv3L3f/+8dsIwhZzx6dfIDtK1XTbf8jp7qPriz9/in/+yf/X3/ynXeRharCLvJFf
rJZ/LU7r6mdR6RKw9N+LUPcfcnHt/PoX/it9EmIj9n1EO8y9AXX9pwpV/IG51rOJGeGddy2xLAr/
mT4p/sBDgvjUdPBYgplD99ahz0/+4x+u/wdmXB9ICMZueia2+HdEqL8ssgvEYOmG8SEsdSjo+BF+
Xu1mjLeIwlGBRAj7/XjVeRW0WoWWO6NoHYW89GA+khlYdcefLtG/EO8t8tafVrzlk7kqNgJcIfDh
/Joj5OsuZ3VLSBrpSpZ3ApDN19ZTkb+NHYZ5G9QOdOAY5OQfXdmDNv79x1t/JfixvQCuRl/kg7r5
Ne5MuV3TNV5WrwmZop6es4I9P/C6el8D5HukM1d8UDBVNsfP2QK92Vj1XnXm30VrfZZa+lwHTp3s
NMBs2OV4SD7fAaLfi7blcLAGPC7OppOTlcI08NQnIxvB77/0L3vb8lmIjcErux5SYGxtnz+L7CJN
ph4anryM3OGBzkeAaS3KjEvl2EvhSSP95vcf+dcHjK+HvBYvq4n02P/lAetGPareRH6o0NKmqwav
S37EVg68RRFds5esoM2VP3fm6+8/+F9dV/hvfGe2qZDDwefvimTOn6hJcLVUjL2vvDFjIOeMSxfA
IK3lb67sX59mF7EAdscgWLhJf7mLU0oKei6LdV4U4kzwxXvm9qrfkRm9cgaLSLAJaW9WMKn9m/fo
X1xgVhDeXASLfFHxy/PT9MoJpkWJk4+kSg7ZmG9jlDSbIs7eS2mFQKl4rn5/bZeb9vndJXouhL4A
Y43Ji/+LXXiczd4rnJYmHYyC1z+l0hkr1d98zF9vIV5V1k6xUFmZF/2izq6cDntmQ8STFiwPbKIc
BqOqn98Rd9IF+P13+qs7mMSnBWaLVJ21l/HN5wfGN1ACtmjJSBp0syf6iR4ZRZbZ7y0r7bvt2Hhu
vlGMCzjI9P+HvTNZjtzYsu2v1A+gDHD0wxeInhFkBLskOYGxyUTfOhoHvv4tpK7Z06WqJLvzp4EG
SjERDADufs7Ze23UMauxWwq6iZhPpluwklcFfKt/gsb+9TsAAcMqKWAvsYF89/5nnh5VXTiRNxI3
5nQDd3sKyo7G1hknkP/H9v6/Cqr/p4vhbACaxI4AOP3byzpPuhWrKGdNrEf7hlZYgkvMRNQgrbF+
/fvv+6/P0LK5GRB+WRmotNnh/rzzOKxAKe8I9H2E7TszHVntCob99T+4vv/6ZrqkCpkcVUGxsNt8
+50IpiHbvoyAPI3lcE4nLd/hebDXOcKtagXlNfqEEl08FqE2pP9w7b+ut67B42uRV8baTiPh33/H
rpRRp2p+x5i64wO5/gxEYnaSCJpyKrJzXwu2nv/4e8WXShoDq4L315emMTwyb0KnYPo+q4s25/nz
bxfD31/lL6sOBhJYAewkLHtYo5c//1OV1NMjS5ki2KsSYtTFs9LwTMqudcySPgyU5dUPBi/v3d9f
9Jtpgr2StdXFr4Nr9ze79VttVrXaoGGkQrGH48u/CUF67PMCFngm49mjEzNP0W5A6TBuyqrngWKu
F33R9i/3oNtn/5DqbmbuM9SC8z/c6r/Sj7jRC0UaWjZTxL+cZ8wq8zsixKaAiMpqB4koHXapY0fo
NMSADqZ00xsk3vGFCGw/mNIZMVw6RLzGc/YzwfI2BMAjGxjJxGL803v9l5cAvheTJfiByxoH8/ff
bxfJPbSEsa8GHTreH203FG+zD8WVplSeXOe01PQzvn0eTM6JHAMNprliQyiRi2qjNn/Y7ljuRe+S
sOZHgzhiExhH2gG9G61l3qppXc81S3IGMEdt2rQnnA3pioVwgy9Lrae6zL6qlocpGEQ2YNpXFI/b
sSxEHTAv4ABo1ZOUKx1q6HlkavRzwHWn9pKWfrpVCPbHbS08/j8xYevaCD3Lj9Hk98k2Wt6tFngg
sQ6x4kP4fXevWiO56GZYbkWRQG7TR5V/ukY+EeAxMrDwmMZFS5Ajf2OCd/VSZbPWr2Jleje0spsS
M+bAiYja1steUydVt4luAkv9+yf6+31hVeccjw3Nw24OVPPbnqNyRtvFgM5Pu80RIGPKguC5rgDt
/f11lt2CW/ynPRt/E3+/IEyAwNAFQPttHUyZtHR+G3srYSVO/K4JgqtWhppo9gg9GVDqtRLKH2Ls
zawjc2C+bV7CpEWvrZMfvZJda54cFdkkSkR1SbIWpIZZzts8i0+mEhqNCqJLVuMIw589Lbyfs2Ju
1iYvHiKJAvD4XBb5ToyFWLlhOLfonZK3WQyatqIpWgdyZORUIbbbMDrW30c5LRGq6YvOrA1IY5iN
D4k1YJ7hwANjiG8THTf+sJWcsMmsEcpflyUx2WJpthDuuvUFAbc3EGfFCLf2SOXaMRAFY9R5MWt/
1IcmwtAl4LC0WoXw3yVOFA3ZqCOv9NzrWLf2OctjpNaa7mz7GLDFGrdvs7gjauCuMZNDPGZtRQyw
Mf8wo+QAucac37npaHAl0y70eiqXOw0qvLWS7Dztlij64VGnpYtyjVAhCQkC9fyUXjGym4wx+BTT
xmgczdn7s0fLsSDPO7VzeSU/rb5vLDd7ECIuflqylwWZOA08YyO3JeaPGotM2Ed3PU1Bc9fmyINW
upT+LwQFbcWrptkv4VCqKSC9yaMVbBK4TqsQdVPrqv6Ctr25GvaQH/CvJaeyCe2j1plbp/W9bWsq
sqdJSr4tJ1jltaWlu8TrpRloBj2qTcRcptvTbPkZh9OblsaYX7p+9F9anqj7WIMeUvV9Q2Z5gqoo
Hw3ztdMbYz/6Hpq8PHxGSSQuqEBw4s3iy1iCudPE85BHz9CBgmoaJkT/OcFlEXPs80TO6k1R2PZ9
7RtIuuY+crAfpWa24mLtLzW5lRdUgCvFbvB6I7vNw/oTIclDkkoPmJUYUaHRkUfBPudzTo/ReEab
UUa7MBJiW6e1fhUps/JUtxXq9dpcIYj7bEc8ib1N21MO6NRrpL73S+wmYzrQbiFS92xN+VbtrIqk
BIcHsVuzakk7yHq+wVRjGijJIDoavtcVmzLMwjBIktZ9NHCcAIbsoiNFS37IWp3EmgK/1I5ZFzGY
czflP1CUz3yTmZ2zYkQR2whh04HKq/5SzJq+QzWjr3vDQtPRO+pIme3wcievAxrLFXr6B7g83QoV
I/pDcwso9blN7eeUypGGGYamVisPkwrVho5xjXLMJzAwRn/q0Dfe5k1v0KxnUv4lUhgOJDJ0tPgl
iqG7upIDmoU4mkBnmkkQIRzeJLkCaJCpdjOAUr4OysC03sYXZrBA0UVkYtKPn0qacQfXjx7qpmuu
/dQkX/HgFIeyyk9pJ+kO2tHaKWDAtvY7gTDvCENyVCZkHr9x2vnyLTY3pQ0fpKFZLymGLp5nyzoQ
V5sFw1DcKz+606aqvNGRx/1Iw/nOVu4YYK1/NeavtkyevMj/ouutgplkiwlRFIsUYqF+2Lh4l5rZ
aNa+0xBtIq1XNB0ExNriztBkEnSE5ZFE/GS6tGcLXaGuUucSTTm7afUUaYa5s4lz6icUs5549e36
Q4+TJ98e7RWUaicoekKxZKTecYr2QIfq6ZPzHR3P+dHTM32rSfofwtAID6iRx1dl0dBMjU41zxiJ
cKuhNe6bMPKCmI33VBUQmIwlBXbAktMSbblGqHaXWxN3aB5UEKfRieMnWqG8os1TOwJR2KTdFp01
rgBQIRTFe8EVdPuocLyshYdEoCgqaxWXNIAj5Dml4TOFajA8dGbtUguhKcXtuSrN9DEand3iZuOA
YDcbxXuCURVhC9NhYfIOeWV1lxFe7mMc4CSc/EQ3bR04vaHgaRthwbcw7C+Qfghb0kJTXx0+nhe7
M8ojAqP6ZFUYJCwml0ad8NHJS0TPOtxl0tDIJxfqwdLaLjCK8on865uZHuum9ZciI0r6QOBYUzXt
UeGdZ4CVK9LBfsL/JqZs9BHoiwIjinwps/Ao2zzcJaqER2fRz7ZoFtHM8QPbJiQsapN4U4O5uM3d
/Mmlo0gGrYGgPC3cx2aeNQbu/VOKBU2zo2vO+Yv5o6lWqOmvWep9Rs40BKyxSIEbu9ugCviUghHV
IFgRy9JFsAKfAnOGtNe+yKJzWtefIm6PTZx5R8zQjL3y8penoR7n2skvykMiyfJQ33hTFX8xsyaT
knnSFhh9/gDWKX/CUslNAWbE6UYjh5fUQBZoI16DZdrOmb7j1LyrR0HAoyN+grmdeepoakA7Sc64
+rxDW0/3sWHtjXF4KMr61PX1fQl45kVBw0si4n60mBGRqL1PY8qjDUpS8zAPraCfNaXMDcMMDV27
CXPVruIuuSWk0Llvm+GewdoC2FU7xwE8V6mzuWRV2rX1VGUUFx59bg+3WJrFx0azT7MariJuWOj6
4VZY2W3m1o/hvEiF6Vrss3H4VeFvXdHBPsWRwbqBFmBAiEzM3KLO1fRfCIFqpGwwDG8SsyR9RSBj
riQM0kII4CPjiRyTHWqIcsUpwz2EUl3Nkqd/a/BFMizmhhfdqxsNkOiUtUMEY+GGLGP4sxEmE2w2
KwFo+YnRzieVTbyyWomnMxNVv25p/PEszkztIne6beR07FofZXfvv7KAQ1ZP5rdwAYeAm2ATN52U
cwpuUSMR+tlSDH5FbmM+mPvrWPBQ0rooViSGTCRSh9WqHEKAsXOnIQKdQiJkU+bAyQbPxC72sB5Z
E/9Pl9yDgmEnt0c9aOvifdR8F1R2+YX4G0+GhanUgxpDiEO8Kiw09HIw70rO0QFCvUenbE4OUa+r
UDDmLPz6PRqNGww66g6cTL+3I4s8P1MShDtpP6CbJOe8mNygr8Nb3EshlrFkR37kQUec50Z7tM3r
aSAruTFuEj0+u3G60aGx7MISUdQYariBEAMTNmtuhrz5Sob403GTAwI7dBTO/GiTKL2aZss9jHab
Bej/+ImCNlwrcgOdQO1h6XN2dZzstJHxid2KCxnJ+PYeGtsKtyQP7xgeP4dUbWOKnlxYF04aW92f
AbNl9ZqOxpfIh6NMqptZ13YthKQVElR/JW1tG2XTdnC9C13lJ70Iv6A14VW1N3SONlafbKrKfRjt
4m6WZPHNRfbqtuhKzBEcL36Gnh1WVsbGGiz8y+gqtqaXX+if5lvVDxU+LnMMGnhO9MAQlxqEfa8A
Va0r8qVv0xRXYOdI/Bys7/jQ9j408VVSwpy2EdtGY/vQoBxtNa3eevTTVvawHHi06lnvmAu7Sj/B
bbsHJHpr4QYJHKXd4GOAyqBn3dGZTDAsg0UsRh7daBYjqcqe+YI6DW645vhvCd2eTZhBYGErsNfK
xw80pTezV54yRw2kjlSf7mRrAdQbWNfeEiOmtz88gOYus+O7fnbiPQAK3hqPrbsgIZrUyL05hdpT
QlXyiCf1A68k7SL3MOjNvedoj8gHgk7SIFSO9StxvYEyFG3G4Lpvuo89JHEQuI9uY6x6cz4nsMUD
9F7Yf93hlfb6e4+mchW2br1xSu/RGQ2xiFK3VZmDDZ1VeiST5jGLvIc41kBVWM2V+c3VjVR1C1IC
yF01v1mjdmy7GnkE0sR1brr3KkdSQaZNuCmi+qJlRAHLUCGIcNwDhzTQSrbcQkK3GXrY+Zqm+R2M
JxBDoLC3jFuuVZN+ZG0PsFuL76o657zVIYZfeZJ0ZyO/FkjnVoo+Etri+lnqAhvmVH9V5ng1at86
1N5kPmlGh7pt7IgkC6Mp6A2pjsM433UugD9NRMPWjlKkc81UuCvkvO9p0Z9EXp8TNrBjMxN5bFL1
rNmvCAWiF5idee7mGyQIr12ZOwExMqxzHEdmltCTC5c8XBeGU+7DuPokJ04du44EHDdO7tAT35Uy
OY4DE+4aBj6Q+I5dZyKDVrPQvxptjbjbQ2RSZWR/62JuN6lJUjY+LmPlp8VzM4PW8RTLGSvLCuXs
Ziq08pTb6Gbpe8DfKp8w1P6c7ca76DjCz7rXTMfKbcS2SLjNqjK0Te6M0dkcmq2O8SoexY7BkPY6
lFwY9fvOL1zeIA+zUplrl9Qrt56cnqOhe678RAbjFB1ctyXsUCNoHheyVOap6uS16uEzibo5mXOI
OBs0REbMJJsXh5ysiO97332sUmUF9txeGt1+mUr/zu/NfV/oxqElFYuwaE+t837cpJF8AgvwZCSN
ftN4FU6D6L4xqvuiR0WWzcmrPjQ7XIKwGGzrtEQSB5UUmGH9I9TWjdfUZ6W3lCVUMGzVW6T3rFGV
u7X6doeDb0Mf45CjfGZjkeWthyHfwEdSTifR2gPOFv+QFOHVgF0YDK7K6JiEB78u0KaPCFQKb417
caMMilrMNVTKxq+uVsu7ixkxRlqxIUMQI2puMFhbxDU6NWs1mHjecpFV6yYdR2erjW3bB5k9+k8U
jN2DTzwZMDNdy4q1hsqHVSVNQ5SXBELOtza61uzeSVq2adDwudwjpIvPjdSyq4qq5pesiGpcQn04
Mja4p25F3qLBNJLO0o6houcDXcIWX3Ry7GfykNRe0+PxtjOdqNsZ6IeecRHVdzX67DDQjUTLt5h9
xCWsSZdet8YQOgfso3DBSA/21rxSXrPWJeaTujceqyHujRPME/fRqbv4Iugqr/touptF+EhQ3hXb
rP6hlLLWCFtZ72oYIx/gou9GtzXBuor06ESIN1ZGnKb5FjdJ9wqSB4aVkiYC3Mqh4o2Hqy0KHFD0
szRJsZDG51CLHpWFCbTkcyuV3yO7JgC7v4jIv9IIxjjWjj1AC/tOxTmtj6lKz0JpWRhEoQw/7DjN
7mKkdFWKdR7VSRDOoBKmBlRKi+SlEOF4yBkSs7ZXo8UPzXaAeqI3A7tll2nH6EgSd7QhDbK6q8r2
ZuiHHxmAj5Vs9P6xdcVr6dXProtKDAsUrfA6dj9SvHzUHCQoMKaa4bvB90rd+Eec2Q3dx1Yf9gVr
ySqX9nM+eflDUUcvArkqz1xd2XAKyDPSKnPtEq++4tTXgM6oys6jcYABKIqa2Fyj5R/XBUEQrhwO
momwsDfvurlK0LiL8Ibx+keVpdUuSib1ENdaMZx61Zfv1GURoJjWu+R11mwVSZz3EdYBmKYK/ADh
bMwSxnsalOsp8o4xdpeLGoiE19poguzusJ6lBpVUGqcnvYzsB17wd9mqS8Jp/o5si7TC8I2uDUk+
LP68o+MaMth5mLp2PrAtIqVmY32sC2q8HDv2xXX76ejO/o9ZL7WjZ7iXiPhzTC39DRD7ahO7/vys
OQUPAoc2uZHSIzK9oqLv4yzejHFXPPnE3XMAL+wHI0ITil4nxmNvegfVNT56OGe81LMff8IIdj7t
wR6eUZOb5Ndbz42hezc4RfI71DWcw22VnnMvHDhKMEXHwaKv0kYpaKbixmuHPlC1ba+8Eet6bDDE
l+oT/AtOiIYJ2ti+M9kGU2PX17HBolvHdJ94YxDhI94TmRXfMB4pNyhzisNQdv3Bw3y7T4aw3le1
PTyZirwUFDTOizBQpTUcogOOUsbW8gsDKQFA4cwvgNL4/iahNYQNbxJ7NEReMKiJ5HTg+2vE1A8Q
u+OgEmZ2hEs4bHkBs1Vio6BybQ4yrSdfxmn8lZrldvJM4pI5KwZ5L8QmiU1znVeTTHfT0DjVQ9RC
11oXwmnPXT3TsUKQqT9ZNoAOIWqikAH/vdIkmWioOLoKGNAbNwiV9d1CRwg0jWi0uOsvECbojNlO
DvUvJNiCBApAIgsLaNBruZ9q212rYiSRpBa5dqgmJ71tC6c+JpGljSvQ0NUWmRDQSi+KHlw9s89l
Cne2EMXaMe38NUdM/FrK1FYrQ8I0L2pXfxcxaEyfxvFPIkgNhgSmQl4fJe27D6/QOqWQmjfM0fMY
8iQQlXrpNFMvNekapzwHFd6dyAqUiFMeyIkIhtXEWZDjIv41x9zWc49yee1BxkOEpizNvcJvLBGo
9hYP5H4ixN4hqsujiKL26YOoS/13aMgTfM16jn1O3F5Uh0fA7W11GOAGlnSp6e0ejc5IrJ/ARQbe
XqxHIe7NuWzfkEK24wvkDvYCCFlm9AFnJlEnfe6c5DAWvYw2QAXyZ1l0v6cSDqtdL3m9VqnwalRd
A6e3AAkkjRSj140dHBbTPrBXOBUlkBMlDzitnA8yHJxLQ8Ef7d3f44S2yWR64Hg6WRwoSrnvySnw
rjnC2OFo+YNrbsNOZuO+IsnnR+XkPFSgtvkPCvFYuoBtmPLTCHG19BgLNZFJOvUmcCIpFALjsZ3y
4tZsLHXJpz5ttzhnzD35bY4ftHYcUl/Rd6Sf3RaT/lFAWQ0KgAjVz05o0oL0hCdgk9qFZTMqs/Vo
3UQjquZWVX2zpy1fEJkdg3PaMLwkz4WdS6PTM9R+djSTsPM2MFT5eJoAlDbsjFm7ThZGDDbEjwKl
nClG/HD1vRqz8aVKaT/7xqc2pjQK5R3pQ7j1JCa8rma5gSy7B41hX2farWuIocYNd/s15lSLC+Cn
1+nzJnPH+VVC8Lc8upGT9HDZzvTuqLjoN+Bdo/LpFODQKaXhshTx8daqapdS862NR4D9uqMxNoqk
saWKJ2hggFgVRO1X4nv4FMY3I+qc28oZdILe1TYaouaOH7EeaJlnj6bf28+6Uaf73lYfXmexdaM3
3zectjeUUDGpVHB9jhWfdZVmrsctpk25ka1Z0q9D7u/nO0vvKuc6Aity0RwPrAaqdSas6mQXYN2a
FK+I0xTmqUfy+hFZcKwCOGuDdWzkWJj0GpZxK15DkY77VCYU9JadtSCN4o66oHJNyhPqxr6nu5P7
u6ryJuuUNOlUbZras/0gbuvFIz42MLjLRANshaUPOxQPjCe35jAoMBeF1Ow7FLausxdVgm/F0pAY
hLggszP2dd0B6KSb1YHbm8x7A58H8Tyq43O7boNsDM0IU1jUHBG4hKYT2ZUTs4oeu3zKzVOmdJYC
Z9D498Qq5K10vYKabdZSjzjAhKcWDX+3VaUv421sW+SeQrOBIQB0rjKBQcyT+ZCZIzA8vwPsuteT
fB73XmFndbP6Y5kA9tEXbxiim+RiSUjc56xhrLPWx17W6cqsI+z/PgZv7ew7tUj2/M0IRcM2zm8M
YoToZrYNSVQtFZZws+loVwVbopXJO57hudu2g9lpGxOhwvjc+2DjzVZhVwEBK/fwFQVEKtobl0yv
2z06snGZ+Tw3nTQ8iGjSX7eEZ2wizp23c1QmB2Zxv3x3/sGWSpHFAfymac3pjsW7u0ks5watcb4v
Yh+QadMvyo+RXo5pd7tCVPMGNEQVSA3asdH4nI1KazzEkkSLdhm+T4q5VmA7vfnVe6m2ZWYevoSl
kMbSVotfCpnE41YCtyip8ts23dOC5mw5tN10Agkfc6hLeBZsDNw3uWvSCMLQ598WalJ7kXhEhfV+
alOGlCEOkWxK1zzLnNwLCRFiGauAL2CTVjBOeMxNr/wEFzVt+tY+RWGWfajImK4afO7rIJMx2Y0e
WBhXwycw6/pDL/B2ajbYIeQZDo2cHCu9yGUYTI0vt1rUi2PCEtEcAVJoO8x4P/NIS9eZHzYPohVU
NTTkLH6TaR4p/0ii46YBWFDdG+aIxZHvg9IrrTLA/IYjUa80vlPgzZxmJ9pbc6tb+1maybE0QnVx
qVQvGKlA/gnzB2ma2JaY1IqPnC4CgzO3EyCArOkpY9D6HGdmdc0M9wWDOugOo/A2hRrCaxj2MH4y
b7oUgI1YGYjGckVZn722haZcdR7ALHAZtPK4TzokQqaTMhsOkEegfTiAD0aksLuawJ2TgbPtFkhO
v3LpUFJ92wKa6LLaNfGzoYfmjVv3H20m8g1Sv4ObhOo0qYY4Bx0Po9+55hF5Uc2Eqa3f4Ywn4dpo
BKLttlx6pKk5VFumieYmt5swWUP3tD4A8EY4FKHMGRuZFTxh2ehM742bpcCPQk1Q9qfJxWdw9xJb
U/cyklC1Q21/JVnMPJvGTASSyWSIA0Y5H3Umx/56YmR2O3IU2UqtHL4su5HXco7lRWv7Y2q49I0M
Z3T3NBToWkHqo1EE/w4gXFbN5ivEBfLkJq/ZmNVU3kor0vetiw5g5SGuxNvRp9muSPV84yDUAXqu
z/FbHDrelkATHccxc21GsHXNuupBqytqRZ8YRhCaM5LzUHPviJQiQIn4HdKMalunuz9GBq+K562J
1XAfTL2kHEBRuWMg6TPUi0NB3JugZne1XA+isZy3s6U350gb2g886OZtmg0/e730G2ql+UBNE2Gp
DnE0kf6tH0pseIdmIULbmW/fEGAKY2TW7Z3VjDCzScezrkq442sta+Gvw6GZzgKq7X0J6HLnt3W+
mefSu6WB48E3DfeDPQM6msF46T2WSV3downRHien7K4tUzGOr0m15flHHuETTt7kiflDGvZSuYW2
eYhsnsSVUpV7TyhCufaqND/4sEL2ddqH+x5Yx4eT+OvU0ysIYc4hK+P5FTUdXe1owVilTnvVrFCS
vVeNVLQyzR56czReRltEt4DSB/ZmEdPHccSdULgGnaW/ivkw3fW2kaz1Cm0BcrwYe5NfUNtJsc+S
2dyFcYb1vu5zjhl5yPMf+z/NMQRHk5U/87QkQa3p+/chFe5tU1mNXNU9ClRX9lyHmR7D7iXICVWQ
N4qYg02aHydXbr2FbMdwe2s12l6FxCrbTkSImbKPQow4vrFkBX41vWKCSTcISZ5IBPy0O2QmFQQS
Y6otqCX6qbL9xuK4gF4wFBpnIvitcCjxW2+1YjnfYM1bl1NZB/RV1CmjGofMouJ7WuHljdLz+4GT
M9zGxFlXknJC6xlHEuLjHytFHufKniiZo0Kb4hvZNsnWH4boBp1Hx41gTfRHnw24oIeVD/PDrI/V
OmMR3Qw8xEE+SqRUOgkovfXo6ulHAfV2C9U3WjMQ3HD2Mp46I9vTak/BL01vtTTkBpiK8VOr2I8S
c0wsTFfT0+zVIyjSZEQyWGArLVaJ8uKjNhf+j7AICxqW7gQaLDFS1soBU8PaW8hG/W/IUbPwjvKF
fFQtDCS10JDEwkWC6sqWFuPk9umm0YQHnSR/Q5QWnBJj4vjGWxBLMULNW2/BLlm0nfF/6Tt6ihQh
C5ypXDBNs088HXai+jH5DXFacE7lAnbCbLuQ8IA9TQv2qab3ciaNgF7wAoUqE2jlIDL8m65s2QXt
yL7XQ3c6zVPfPNkLZ4rUoexFc/C0TdoRXjAwKkw81YkudqB37Rtw/+LS9zYuwbQg/XPhWWEplU+h
Z8G4anQPUGHTfNE81m/AzUbk4eFxDs2FrRCl+h0KL4BZrGdMHRaK1khnI7BJvMKSiYjQ95YzYzUn
vKAmjrmFwiWEZnfMLezu0juldkuOV3UTUfg/1viZLiGK001u0AsT0azmYFhoX7qo3z1TlieZsx1u
5TRUe0zBziaxcAp1auo+/I4pP9R/+tO1w/JcQNxQlF7niTb3fTTGTIbn3zyygVbvEVYqLVyOjEyA
FnBZY2TrUHfVjp6JcSRSSCPOkN+gbBFgpX/wz3IpjwQFQgxup8k7VgsqjSF39Tax0qg9b7X/0JLo
FwXpwlaLXSknJplatQdCyhqQ5ATcIFfbF+7UbdAm8LYldtv+CFuOmPQ+AGOu4dRmAL96Q79RrWYd
I3oqIsCi4z5ZkdB/xd7k77uWM9kwxZb+VNuOvI6WpT2VSS/Obem2x7mbf6SNV5wVJdbVTO32WIRO
dQ9Rq4hXdVSYB8dt+pY2upghDTEcW5sLx67T1XSmtZ9vbApDfTXQxq8OuVOyyjtDZNC/jtrBWmuQ
gImy7vQ+qOy6/JzMMoafJObwKcYg/8vMQp+ZCtA95XlMGrpO57HBBZbyyAORxsq/gPrEb2Yfqjj4
fQmANc7AhrzppMx2LGic2XJ7RgNG3Tgi+XWNrewWJi6D9gc0DIp+dl9diEOLvcdiZPXDzMqvE2qm
d9fQ0EsR0Bit8WyhqeDwlDrR0SvJwKAid8y9KGk06HWRdGRuVIw8LDXY8MEGWCOBYfXRT71LB+ai
LjItDJ5HYZbGhynH5ghWgfXBNgkGC835ROgulWY+lOeKCPUfeEo/YgAQTOSZfWc26xgBCbDTXXVr
Kj3burU21owGlyrZqr6waB46vQ5XhGudK7d/TXjI6SaqRARJFeOqSsA8Ngrj1hpaCGgoVFflnY1i
KtogQmPV47S9N0JtCRxK6Cz1ZtoEkQirnRFhvl45U0FumuGAoiGSzFoNjvtJGy/Ztk25k/BXNnFf
ynOeDi3gyoysTIlFAUm2s9IN1C1pa/vbeGqLg6BoCEzlfQIfQuSAmHJXNEb3I9WM6OBXIfFnede0
e9pRDS8QQgiKXYDBjYoufN/oiNDj3WQqVWhPR9C4M0acbRZPNI9nbpIWd/UaZlKikS02F49DRe25
dorRM/jD8jwDPLh4mH/pykMjmo+sq8xoXabHnKBoejEftRgGARHQLG+jki49yKjkjM6f6RvJIs0A
uWh0OmZIVChIoj0Ge7Nd2/o4bCKEJVvaf4SUwum6HxkzAiBTzIdcCxGWst8G0wb4ZnAKCjKi7fdU
WN3LXCbj3jDrnIMD+LJVKcEamb3NQLWuLPeltTW0gm47FWdAwuRl6IrPwaEvZOZFvRz1+kBwnrzG
Ji1NmU/0QPuymg8JDdh/FF3+RXKJSsdZ3L2mR+3rfZN/L4Er1tBW/5LTz+ASSNkqnN+QihJRj8UR
gTVrqTo7F9f06BG/MyEXWzudJByl86mCibEkDXrVqBKBK6uhuuAc9DiNpaoEG9yZvVjXeRfjV+wm
hjMLV3b8Qz/8/21//2D7EwKV7P/u+2Od735+/df/ad8//mtT0A3tfso/mwB///gfLkDb+W8TIz62
PbFEsNkmXhZkRWRR2MZ/M2kQBEDogvrJdHlK/uUCFA4uQCJyPNv1XQOdHZ/mXy5AIf7bMRdDwxLj
YOPc8/8TF+Ci/f2TNphruiaSYQcFOyp23f3mIXL8omhyHAlrPssAfdQveR9gjv/py0Gv9x3Xvzg6
vl8FB65vYR4iasH4ZufxOCaaYNrFWuDADzg6mm8aWVb7uNOTE8NCbdUM0B5mcqCfgSBVl7+//PK2
fbs8Gmj+cXFpmeK7myifk6IKnclaj9gxNyR8Ioc1GBOZLbKQv7/UN1n38n1yKfweXEaYeHf4KH9y
RzAnBH2oMe3LG3+LMvFxdNDqFGmFEhIM0WrQSpzeIvnPLDV/XNYivYGbyBe9hJr8+bIt7Co7LzR+
wzgNVwVK5W1N+PA/mAm+mVp+X8X2uIuG0PGvfs++zohAm0FS2tD/YjIAEKG9oSpe4JKFdSJYp//8
+y/z93Px7cbxvuisn45Hasr3oBSUzGTtjK655uCpAobFxUFLbSOCXE4uAJYsRrSBA19ky17o/Brn
4i3Rq3JbEyv29A+fZfkK//pZsNcYDtMI+/tDROvVdY04stbFQBtXOKBYVXIXFuRWhUMYmPOMsjqU
Z4wcMG6wgvdJ5bxFKTnQmt43wd9/nP/hkeab+X+fRvz7DYd0pSc+ROH/y96Z7EhuZFn0Vxq1bgqk
cV7Uxp0+xZwZGZHDhsiR82wcv74PI4WqcIaXe0urXnShIEBISeY0Gs2evXffuZ6pUN+ZzOYrzCj1
CugLgqjzQ53YIuYeQ8iNtIaR0VgsaWkksidrPX89jXsYqgQqeCP+WsPfvLRM+mc0A9ginSLWoqso
tUetzXMIUcQ3QAhVXV8P2KTsE9oDLqzik1P3aqjFlmdQyBis2NA91QYAGADKRupb3kpaQzd/Y+aA
IkIx4GuxjEWjm64GkwGrFOzV0NRgWNTqutfbS+amb5+HmhtfB/savSR0MR4vBahLlCZsp4C4o8+5
o2mkgphmB8pzzV9edY5jsPhxVIJUgYnN8VAhr8nPDaKUrM/kc0ZJeD85mXgOGr++/atz53C04dZK
b60zm/UcDyUxpq1qF67Q2NvlLixg8lu0G114Q/OyOv6oeTV0PYqXo4Gz4XiUEQsZyhoogDm9tZ8W
ZYObZqKaploNBC9had9i0fn784/29oUdDzrvNK/OiHawK0zVuNwAAXKeHYX+L+itNsXGlGz/+bHe
frzzq9JIB+mGKV7CktdjFRVXGrO2Gt4YovSZkXNFp4b/22X0P3aPvj0Y8LE1X1afO7dbLpqZdM0B
h9fNpDFN0fZ6U9p7lXNkpfcZ06gp5t35pzrx2kxNuC/YFBP402JxmOlgh3qttR4ASIGadSr6tW8P
5fXg5uNVFVvck30oYOdHPfHeLHZcJtF2NBrqFhsHppOB7mZhS51BN9dY52ZXaQGnw8FD4sIDnphQ
4PM07EG/xMB32R0GJasDV9zxgGrbYUxZt49A2GAKlkO1RZvrDBee7cRRyylrEmkStwi2kcXDNUEC
z62C5pXAKlmJRqK3ElaFZD7tdaSSs1IJaMvcg2EbSbauZSvf0XuD9tutnO7CRjOPtvguiXvnUI0b
lIUf9vEnAs4xsbNUcmNMdd/BKDDV8o0mJTBH+HXV+wa7AsBKg0XeNo612LgwHScWGPsyezasaSbE
XOwLuIEJDelM7bUQ4LbUc+cegUZ6aYMDVOyGhwonnwvP/GZ5kdImhBDzvgebY9kW3Tu9NknZtJ7Q
8nhDf1FO7t7BYabIf55fyG9fNkOxkwMP4NnYyBfTWyKKcCzYGl6fI/L3Mlv4YPl99wAaTwdJXJFy
GAuM2Sbo5/Za+KENOdtor2x46pF3/teceG5u3Da+KnAjWe+LQ6VHcitboVCQy2ZhrGJX76nJhR8q
E8Ha+aHefFYWRDQuPFyc5mW+dHWmJoKo2AR1WqpFuKkj3D1LJRieAK5T/h9b59P58d7svoyHrT1d
0oj8LXNJS7DoK7eBqCIjDF33ezIgVHLBQh7Oj7JsQMZrlnjI5IWqGlcPsXydcef70WT2PFaZ+Nca
8EuQxEkB0EuJhHZFxx7A26GluWbQQ/yBgnhjk/m6AiQmHzIlwekXvLNxMzky2pz/badmwDQIHS2b
jIjtLM46C8m8YuUvqR9dvep0wIRTkYYXosd5vR5tF/SkE//wf4aw4H4stosWMSRpzMYbk6jEKqqb
khuaqwPfK6tW7FAzx7cNW6onCl/Zm5GLg+n551w2qM/vgEZbm/ZOZ9623cWOgQdHohV0y3pBmIiN
hq2hV/mIHvtCmNdtOoN50xDAc+AM9hNr1H1AQpptHPBQeNDW2r5UzfjCsXxyWkyN7dOeY/fljhKI
AiFD3vJl+UVEc0WJXpx4SsW8l8MMrDK8G7plm3orAEtsRqyX/Qub2puNlGmxOKq5l9J8Y8xZldfx
B22oJsZ689KMteoeJBZlamzzDi3u278mBeWzVCbtwmeuvR2VDKFKnUrTdRAQYv7zVxGW1aqDEhRp
7+Ho9dGo7/JC3jo+lVsMJunyWGN/eED/i9ppvEZd0+XJQbd/dIg0mp6eEBCfWTBdQBic+E3UFsix
OKSCbPJAx78JG/khVNH+eNSw25ukb8RdU2rVw2QQQijxVN/beKl8O78s3254LEnco4glqLPby5Bl
xEeqdSxItXkDhGD8lTQbYyizDUfbpZzniefjyASex7kJZsBczHnWYz7iTKTPTeiI7/Qsbqm+5Plj
gp3g3k8j52YCnXB1/vnernCODZ0sGSkPzo8lKVAzQj+vHCY1gp7mhSKPr4KpafYpckl8FcG47X3V
UNGyuu14JwXdf+d/wNvDi3ENAiYOFp0sxSJsCkrLBOIeTZ5ag78IuSlf+3Yxs7NTcWGot1sp8Asi
ktmWkxleJtFoSZ7jsWn0MP3yf8AIj57zVv/8V5/HUHHVtPj8TH3OXR+v0hIlQhBgBeT1akvfkGaW
G6UI9e9JTSH2/FBv1yZDcQuAgEbajSjveChQlvWA6H30tJaGZ6sxaCJQNIQoZZNCq45G1/nLh9F8
QqrAROazwlkSqXqeq2hVic+ro6l7va4U7IQ688KW9/Y9zaO8XLfgIxFUL56L6l1LmYIPXUkGD61K
tZ5ot9men72ToxAfU60jJQVG7HgUZLVRP0TN6KUolLbU0y2c0ILhwpo78Y6gEdjAc2eEA4zK41ES
aiZk1xwCRTGIQ1FU1iFT/Oq9YYQg1sF+XZi7t5+ToYE60sgwGnNqfHGRHOCzZBTiQFs7kXKl0y/v
rjAFze1VNgyXjsdTD0eJ3Z7fEuH2kmTTUESjdQR+K+aDoReH6i5Wg1+gbx9YPfmF1X7ifXGv4iYx
71Tz2XQ8kxrmk1Y14qteYVnBnUkaaxlW7f78qjgxf/O3pKnIVqg1qIv5KwBZhgH+Xx7ogp+ZH8H2
jEAtsCXt/s5AVCC4n5KgXS5ypa1rXSt1wHFtlb+vejqGetJdN3At/vqOxGoA4zSf41DyFnd9xZmB
pwjdPNTE5YNemPpGsZXycSgH/cI7EvP0HMeRc27732OJ45c0GbNxlc21uyrt4KZDSFUj9Hlp/kAI
+E6XTWdtM0VDE9K59ZQTRpWD3FW5TeCnj01BQd7XkY1Is+hwTuuFlFBbO6ygcGUd8g+9kpc/6bXC
B3RMaIj1AHwktnf+3SyBL8Sixkw45PMRhEHAk44fQ6nDOMRiqfPMEavRMNSb23aQkt4zUB1I1NwN
gAOk3ViwKTeiifz9aBvl31iK82TSR0LfCAWu4x/RUtPsR1F3XmFo1S4QxLmlijUJ6SPzwlAnPuQ5
ziPSAaZIaLVY9aOkMQh3is6r0iq5zQGuoBQNlBIJTgZoOcQ+5MI+dXJESgomV1aVBbNYKCZdAEaH
5ZOHPHg4RLrV7msXq+CZLKPd6kkZPpx/pye2D1hpKvUdgiTqdcvtY2ocXji0/tAtCs9x6eEOhBVf
WDknHgsqGxUkiFEEAe7856/iZpka/tj1Rk+nHhLsuMcaqkqwx53UqL5XGgxJzj/VqZXKhu+YpF+5
EpnLmCaLRWyJQg5eMPbdKsDXfEtDQL7t4rj4MFap8pXW51jxHEqI76Ladb85LUHQ3/juieFmiBfR
OXHcPPuvnjsI6MXQg3HwVEtqmzpJ8oNCTh3HJSNsbwZcqe/13OmuRzH3qcLtWMl4wLhZmQyStm35
kAp6LZCFGavJKbJt2ENuH7ugoF2QTxHXAupUkyPaC8fzie1+rkep3CpUB4nvcuFzf1GTQumBi4y0
6uaWMuxdeoQecAXsv59/V6dWICueT9rVCXedxZLHuQ6aOUa5nhrWPkYaCO+rwQy2f2MUPmbKDGCx
jeUxCYXAmUSZD2SSS3+fNnFxVbrQm8+PcuKCSL4AaCZBIDV0211OHIR1RDcsdI0enh99WjV0StJt
tMEb1nIPuPfgyiBI7D6NfkYrJbuteodQC9Wrbv1SexsuNhHJdrST4ME0sGtbjWQ59oOmds/nf+vb
exU/lXCfGMUQkH8X3+QQmQaAH+adJMd0GMsou0mDOl4Hk+/v+lQAaNdK49v5QU8uLCC9UBNJXKGy
Pv4gaCkwu8ItBi+Tyce6dcRaVaueVjZsJM+PdHJZvRpp8XgNGc4Y419eeJfXCGHj9DaEWnghE3L6
eQwuwiaYPmt5IrbSwvLFrgevcEBf1WiBEKjKiS9TuPElIuzJR3Jg6KmsX0qmi8UVJ35bKT2bGv5O
2haJJlrGRi0vPNKpUea86cyNJ12/jF4ruCOM3wye0dOLrI20IyUldK/zr+fUxL0eZXHuJJraVIiu
WAjc4x7x4u5ouSrGZ6ME2XFhGz6RliaFNqdoWXQuc7eYuF4zRmB+EkPTEdvEwMAXF6hK0191QeZ8
7GtXuxp0p/40lGr6JBJTufFlG11DrXCsSzvEHCMtQkHSeQbr3yGxZ1mLdTnr1VzFwEpoFDPzRBnw
sFHDj4MGBSC08l/d7NXSRsFVJOkrsoYooFM0ujD7J98xySKX2MZBB7O4jaN4DVVoFHj0uFW5NztN
YpHbZBdOkSX/do4X57qWBrsS0CyyleOv3S4Np7ALprypA/saAW/yLiF2veOsbWhy8C15FTWBvYnH
JP+mOBL5p2Y7nwQpva84bGiX4vBTi+7171nErwZYvN6gcx+JOHi4tmYCqGfQqS6gDJ5f36dmGOCt
DamVKxOeE8ePntCnY1EK4SAYdbnqfWP0sjIJLmxy81eyXExIveacJLdN09WPR6nb3unMPgTUQsze
riIIMAbdwNSe3hkqnTReh53LjTo2ZKp0Py6Sv7GOqPPAbOWuy+1w8RVTsw3sCSabh21EdlV1Mb21
SVa/Pz+XJ+oQfCnIrIil+N8biDCtRwlcFZIeNLKFX1NhArWyp5ZGE6BxMGWGJlsPcdfcweAPv9Pb
Ap4i6BDHHGBSKB970UBRGnyFwm6EP3B6YRZOnaTM6awosEmKL0ndAITUIenUnmQGbbNZoCJNxvfq
YXKcbG8V6JINIzM/nJ+UeZ9Yvvo5rjTmjJDmLCuJQdBGIsnY08Yijegebx7Qfcbr1jI/g9B5Pj/Y
qdVsM/OUIYiqDXWxaUGXsgZ15HOhYCyu9MqB5BSb7d84edArOi98blRu8+f7KlqGaW7aWcQ86oNF
Q2OePUyyqx/PP8qpT8a2xFw7o9zuGoslS89BSog9k1FsvXn2pavdZc7UXOUA3r5gJOtuYl9vVq7a
axce79Qbs1ExQFFGwkvodfx4FOho30Aj5OkQD8hD1mDHSlyXN5mVQIzK1Cx5Ov+sJ18bBSQazRHv
0f9xPGJViLnz1h28HrsfJO8J4v8uirfnRzm1q/JEKOlM0l2kQY9HicIamF+kDR56Z+1Op0X1ilIM
XnQAey58aadenoPuCWErKSIEpsdDpbVhKaaWjB6Oif1dgkPAk2/LfD/UgbLJeO2HQIn6T7nw9b8x
laRc1TktyrG5xB2Xqt1QIVWIV/Qheo4KHKxwyTMu1HJOvTByGuSjuAmB8NWPn29KYws7Jp2NrgkL
L3Pp1F71onD/zr4Na3uu4M2aw9mL5PWXVnII5xZN4t7kDjjK9+64w2qw8s4vjFP7IkXLGWCtakza
YteoAlZkbQyDBwitv20jYA+bvtXIvKpujYkOuCXadtL+gsbl5OUfypLG0DiQkMNePF0uA0l/Pcu+
NdSebrnKfvDl2DyxOVr4sA3dAU5ftZuKuLvv3RDT7qn6cv7ZT8acsNJQFHLFEiRYjn8EzSuQ1wa+
irT3xTbV3G7XWWr5FfBFtMMo3PgBkkr/zD2hAbTa0I0UxNJ8COjL/xuhyOtfstjx4tyySgztCOit
sr3WIFNtY7euLpTKTyxdNOOcDeQMSO0vQwGzlAasxoLwesLFdtUFOm21MAW1C2/3xDjErETP5POJ
CpaF3zLTBN0vUvMwxc1uhrjodjXVnQtzdmLpUuQVFMY4XWeriOO3l6t5VZt6qHmGo+AW2Fnjd9ow
8x09nz1FQPpWoYZXwe78onH5ry7OdJarQToOVz2Teu7xqDH0yTwI4Qr2VSjetYkdbrHMmJtVcoHv
+EhzWDxUuLiGkIOSsrwE+j+xkyOTIeuIqH2WDC2eug5r0D5BoHkueJKHjIvQxqbX/ZFmsF/nn/Tk
SCTFCBmpALFgjp/UcbUpSJ0JSVDjjNeV0VabKamUR5rIL50ZJxYMShlMVOZiLsCZxVBRH5e9Hzm0
UiMvW8FawZC7CP0Le92Jk8nh5obAAuYNws/Fq3Nq06etDzhlUNkomVzcNj8GsUOjvg+0IyErL8O7
UOCVusVCFCPl8/N5KkQ+Gn9eWq9iJwu7AovOKwgqdVX/UrO2ve8MITdT5Pp4nGZGvtPbPoO/YTe0
DDiDtnN9y3gWNGs5vtxgI03XmRE038//sJOzj8XCrGuct8LF78IgA69LkrQwQyEMj8OYevaIpeT5
UX7LYI4/nbkjipOMqgRNMUtJimq3vas0QYsUgy7DvT1O1adJFytazj7rI3bdcMuTnYnPmrHOhyr8
UNCCmniNhpHmLmz9/C5QKKisZeHryh7ykzQ/tFGtBPfsRvnt0E4B+C3aJy2a0QJHvaoyNwSs4wyO
dQh0EZfbCNwCROkgiMptQS/0Fx+MR70CygBeDMdl8zrxw2HcT1M7cqmXsHlvMoDvSA+hxg6rHo9w
DEtqZYQs4KOoYqYC2lqiekBAosZcpz0N6AwalwaQ2QBMyt1gFg8vXMuN1Nm4GG7djGY5PfUF3pd4
1U6MPzi0Jq6cDgTMxsF6W14l/VjKdUSLBRjaMKEHWOsLCVaqt8mX0ckPeGVs/QzSvJsUn+t6asU+
N/Uo3zYaaTWAa7Fpb+oOsQ1deE3p7FINm08qMsXchRL2urXr+tjexbbipldO3TbjPkFwiaddQbnq
utGbNPDQ7wQAAY3SevQH2lto4pTAbAvHxQMQUCigQDrTzeQJwOZgPiVOM70TZg++QEsHCOvcu5Rq
G7YRGSPCQntYRbRQfhQkG2gG0rvqtqjo5TOhjeBoR2ttOSL7Bz8eYUmc9qH+mJO6SNC3j5VCUzHx
0spt2mlfGr6p4eY8uiPMQd+x13jWxN11KtrAxri5ad6DCjKkh7066epAUlDepVDa6BPGJOAGLGft
rgx/EhjKQ+T6KIIsppvYTPS7KBhDuM0he/2BxE+sr6F8NMAigelVNxUtRdAlkfVnnk/f8LWr++jr
sFCdcGpvsRVba4A9YRw5aglpwM5By5Zd96kekxbT956qwbXT5ta3kRX7FQZjf19reXntZFNG+Vnt
xYqbDtYDSRf3H+imxCwxNur+CgITHR5obLCv1zAIki5fazZgeAIv506Vjavse8yVh8+t40i8rkeh
4wsuZafw1zSLPdrM9V9DDuEHf1I93nVKrfwqIlIuK1prYrw5qpwVq+bp+J7NMnU3Uz5lH80MMuYq
D0iWrEkIhl/iuHQOehRlP4umjh56bejie6zkDCCAmDkiuTE0AUsjBCPuGLpfs2IylLoZBOsKO98m
bQ40aTc1Hchj9DHvcHtAKdH7xcMgcFj2HGDwKYzRqP6BC1QB/SnNwVbTJdl9gSLUl/tKOjPsLQ7M
j6GS9t1OE5YvoMSA+0tCYFoUOgeIQuhplI1M3Ymmb2Pko+zyLIOYlLilurFrm25yoUzufRKkirNS
fH5IRMNKQK972aUrxR21HzVXnbvc1btvEN8UZS16M4pWppMYHyPU/LDx7BLaTBLGUeINaFDqDVop
zTm4SiJVD+QUAV3uwkBaN80UPWDLKQOI6khS1h0YZW3t+AMMMi1O84NrRJhGgNrA4BcgQUnO2hIy
XEHUh1EnghhLiFYRFJCHMGphS6pJDmvGMbv41hIKEOlogpIH5TcEJam4HWYeVaOHdKPHVv5J9GoD
ga3LCih2bs3XKdTQARoLxT+B7Gi19Qpr5zbFkJxNYR3lvkTY5er5u2FwzEcl7IGrYgdaZxS5oeeC
/k8ikIttg3+KjwZ3ZMMhQ7FCpa/gKlEk/W6walwhKIVZ01XWNbkWe1nVu2h+W7OZrdyVQYFh+Q2Z
HHDEd6rS46q9kqoOkvMJX3IH6m06+ILS2n/nFX12DiopD35Qfkfuy3002Yo+mAIPA6+bCRdWZKVX
cYVXQKDhPycw3l7XlS2exlCL+WO3qZ9sPy9ZUfSC5xdixDeCUAetB5UlugVI0COgWdwRA8SNuG24
2JJawSPTBdZU88dVUqsplAtMy0VeA/Lwkx+cSsm6jQF5FQhyVy70nXXZNk8vZ+9f6uT937lz3pc/
80dZ//wpb7+WLx6c//b3PP7b/xsWnbQ9vQpDZrPQP609Z4/Rf/7j7mtbt6+bc1/++T8tOi3rD67W
c3MblyHyLwTAv5tztflPcKlEkI+MYk6M/6s5V1H/MFUQ7rMaj2COS/MsMP2zPXf+wzmwxPWTGwkZ
iPk+/WKSij3pw+9QiGn7j601L7fgf0dMtHYhJ+ZH0OaCc8+cllpEjMJJwwhfG04Fx/DgLMJ4aL6N
VT3uSwe2ZSIgApnJtK4d9M7JT77mD4o6UaexRy+XmbVqUOA+a/BnwgitQsH5A8EEZ4buuzKJb/+/
yuR4+PHPf2hzIvA/d4Tf4wN7tMjmf/zPDnD3DzSxZItedLhI9VhKf3aAi38tKjq+KUzyspEsz/vF
3Gb555LSrD8sLGJZhpQUKdUgHV4soHML6kUq8u8Fhasiy9KZaZ6oO8n3LNO3kQTmk8WO6WmKQ8Dl
IrzCpDLA5Mpzh1F7wNhGkYcO0VJ1q7CD0YbSDk4LP7hwck8pa0DLyqCXvwAk98lKVWD6x4ItDeB+
a/PXsKnjlSSBJCEc+uZ3p5FEfnrQoSnxXUKxazPJkmpFZoijJO+6Z3WsQo6ssiD6smuRG56BD2G7
stRKfSelEn7Kp8lsoXBBj181qqMO4H4DPBzgPYpkr2m1maLkLkKxIiYbPmeZq9WeGGrdAO1oVyOk
5arWtnAlLEjOUivarcDp+gqsSeyD1zANsQbXNk1XNUeWWBsjdI6NW04Zkg4TZ6htk0SR/gF2b3c9
SGy0V8ZLrIkskbiTaJEYVAYV8agzh6ZTVhClIqchYoXsJRKKwQSy3UtMi8Uz8S2VxAtq6BOFPDQg
9FrMCg1zNhc73itSHw/oFjsfr/fdMt93rUL/lt9nWb+3/NR6F6cFuDBc4D0pQvtObVRpgT+PLGul
9baz5z+cP7z6Cv7cz/4rb7MHrBRl889/LLPplMFnD0RkljQh0gEzZxheXXg1rF+ysHcdYgOiak3B
Eq6oemcfhwOMp8p3LmS5T4zncrucjReFQ7vyIo3Q+2qXiqlivAGHslbifuQ7hUTIUDTfNRHXF875
+fe//pooy85qmBelBMMtlWBt2SRs4QZg8IBHS5SgvzIKmKc+adQLj7a8o78MxTZC5onqONWk46lE
XdjQ+6I7eGrEDqSWofge9eV0qfftzTBsP5xb/FXQr4P843iYqJdFPAWR7QVwUzZBOHF3C3BVOr8u
fjdbvZo54yU+Iu+MoI3hWCHH4yT9YPTRBFlc0oLSuRsLMjh66aDXRxqFMGN/gq2vmp9TQ9GUXW6L
6FeQxwIeeVwVDjDMkEQOrjrGbDCvhskw3A99CgkM/3jD/4wCdoYviyLBiDe2SgFYETmgD2hKhQye
zD7vbgx79dYNdKXbt9gqfMTSQY54LrQsoIRNkrA5p54AB6xuMm09SRP8OcLGKfsMYB+Vxzp0gZ1t
KXoGbHciN+t4qyt6+tjjTG+vqIsluRenonR3UQNL+V1Ou2+4znpKCzC+slCfu/e7oL62/BZu3dpU
WiUVq6ZjAzbXfgaIAO+hLDTHq8RXBnMdJJad4riEtnObw8gp1lpuddmdNmVwCKXVxvgDtE1i+9dt
MWSsRDKi6iZQNYkRDNS6NF9ZXT/6N1mnWtHGrGDZ3vm9WlpPWLN23drJZWzCjmzydFORNqjwjWka
/LOK3P+UEWA3ngtLvf00kF/7PgFXfGcmSTRMwAzB7j9MuEHFz+Rd4vqdzl2s+4C5FRhdJ0qK6Hbi
pkIIk+II2K79sreiCos7Up1bo/HHdi+nEicrbMPi5Bk+uxG/r4SsSrR4dYhpUJsrcBnxNBy/mamf
81MkiZP7rrX80asypw63jDijgsnqON4UGeY3vHHS215BYziTp0zccZS4KX/4QUrz/CqWgYNjjTK6
8ORhY1nwy8nuKE9Km7r2U8IXV+DR1jrptogmjKKMWs/kU4ORoPEIdD4cntM4wrCuobdr2OExifSX
/MvY3afVlAfKqvOr1P9kwH+2rpCjw5GzlEDLv/AuwiCFgtLbEPcq2+zEVxG0tgLkUxuy6nvgpHbf
A7VvcMrIX/ItfaBzkwcOpwnPpqz+KFH9KVz0+iTwkgiXxOu5ZbZaub+zOS+ZHeQj9q55yfeUL7mf
cmjTkENgzgk1L/khqSi6vZEveaMaAGe+rV7ySeWcWhoFaxLm65xxaqWLPA+OIJmotAnwOomSlgxV
/JKtsl8yV2TvumCTlubkbgyVUt/K8p3xie7LACz+nAMbdJN8WMqjuhv5kicze6M+TC/ZMxpDyKQp
oAbqdatoYBkzoQ/JDpofmbfoJQuXv2TkrBLIwo1ugL7aksXuxn0oSvM6lpHId/mc3IsKOyi34UvO
TxFz/q+qQNserKwK5Qp1gqXOSD4dSaetKB23eNKIGJViGtdBtjM/hFgGKPsC1Ha31hIVxmhnQiTI
X/KSdeYHH2A5k60MKoXDxeGcycB6tQDBp1s6L8tU8Rp8UrKBNnWLl4tPT2ozTkueFbD+lN8NSozp
TTbUkXD3A+cGO5AxBbWxC9rOEgEt+7rgAtl6bZ6mwTZ1oqrxFHsqM2MX9bkPEOX85rw41Ga9IeHh
TOqZqxzU+Y+3ZvhtAXXvOAQsRu0URgII+RbDN33SlAuH2rIA9zKWjj785QglvF0cA8RpJZ+cHdJB
1eVbPZ1Q5jlofwxRmM8A5aP3pQ63DQuf4M53FHVTDK6/rrF0Opx/6EXk8FtkiQoKuTplfyqCxw/t
Vmqj48AZecIYYR+ziQffDHYa0pVAC90bp/aNSzryxVlLtwEHrIYsiCAJmoG6SBLEfq4ZijHrUCsc
sGTOvpUO2EOcf7K3oxB+UfAwiCBMon9uHa9jMNjyUVh22ugVfWdsgjIg6Qf57cKJfmIU5LTMHKc5
0d5SqAoWXVXTLOLSCdbpXd0Y4tArjf39/LMsKyhM2SxvQUuFtJLUiruIcTndZI5DAkr4IQbDvQKM
7Bt3tKNUyaYtbbd8HjJSRwcBUDHaqUogvkh2cPcmL6pO3lQJdVE6NtCW4GFlje5dGJNTezr/K+co
83Vsg2wF4Rh6U6TtKFiWH5DeiH6o0jT2WtjVtFxU0LjLlO7vwuWEcALAlVhp/f5q/z/D8w9a9V/N
/5sMz+NYR19fX75f/vnfl29D/IGMkysRrAPuhS+Es9+Xb938wyZen3sqkLVbtNL96zKu23/MvLC5
T3f2qX+pK/95Gdf57wESM7lkwCygufkv4dcIz+eP79VSoX5Mb7yNyFqgemW4RX6nac16iKUChlJX
MshWekLSM/RV/ScJeJoicj0TwDGjRmRfMbZs1LXRxO1Wd4K42KZk7EuY7pL4wLfARax0UuLDBnRi
ixVVpubZugj4Add9oqgCSy7sGZ0hyXG8q5N+KldtKzEadrFMlxSMIJKaB131/ScgKAneMF2tYgoq
wftiTQNV2MYHrlWtISPuqrQKFwZNVvl3K8tJx67K2kFguNWkK/P8Tstso32MbDngBu6MEg9tIS0r
tanEFEH2S8/qvtPXLtWrDRl7Cd01tdvm/eBXxBZZHJo63XK1GHA6RqNk/tI1IjtS9bIdktsWHzX1
wSGp+i3m2qlVK5NSBxeCdshj+VylWZsfLGqIYjdKerhIrPtc7FNy4ZRQFXqVAYuATY6/BMEwfiAv
3txXLXd2OnhI7g8AL3MNZ07FeqbWeCcDENXBYGKUJnejiu3NoP9so/Ad/uR2tCZW5qrQVsBoKk2d
naqytRMXt9C5+idw5uTTnaa+mdM/G+wuE6ogyg0/66OfGMxpVFa3TWJcdXFwHUj5dejvxpL4Pg+v
EwhjOBm0axXE+CEqY4DIRmi/t6R54wICtoRzY8whgzT2dpFsq4YKA6qDZ0qrtyUzLG6VrKgwD2nu
J2i2nTeOarqy+/Bdz31qG6QTwJdCtlfwMu8Aq5nbxjbI4puzp8QwJp8mPDnvLICUd7QX3qiSXZeF
QbfLHtOmx54fudLa4Nmi0Wxfh/hyZaLTV93YCRoG/H3Q1/UO54BgA6eWqTWMJ6nU5Ro2Bi1oIvR3
WJLiRif9qzTGuq8bG3GbDPgN7COIVjd2kD9y6niizp7LRAae61JkSOrWjNZWO5TV2pnK8KmrRXFl
4VYNe7vCXKMKwmvV/WnZTuDlBBjZyoimFGR9fdNTCeBGu9ZVRWx6/6pwxrsgxx9sU9A79qEIXCXY
lGqQ1B5up1QBWQjcCco9IOH3kTGBGaVwsO1qrOHtxKIYmePxNxV3na5iHCNdL4zddVGHxd60xvdd
NYOUI+n1k8x3lms8aSCnswCfTcjY/UNdY29SZBqA89BiLSDPoU6q1wfcLTBwrLKxxXMJHwSFS2CY
ttM1hEZ92wDY3dqNbfqrwrKQlfqxclArpH25n2PIBCYUF7Tym5ZLT+RV9K0eEjxMuJb9wBsgKdfS
mL42janfyB4R1oxuvIpAh1zbVmncWlGPKXQy7Etfr9KV21bN2kkmQV+Tb5SrqcTOvMnbcD1l+i1M
PmtlxYp/27SGuxYZfsc8lfsgMCfqNm4MSZjr3fA10dIfva5B6JNoEA1HpPneKJTxpuhKbUfla4jW
Y8i/XeWl7fU9XjS9whF+BQlXBjucIqO1gn8NRXh5iIWEZtsKLdgKPW50aDbVbsw6k48tb1t2Akdw
j5/cUadmlgRde9PrcZzdZ5XyS1Pa+yYsf1m+JaDtRtTlHsZCfmiGzvGI+T8kdlkSx0941contcKs
ASw6Im3TvyI0/zTalEO/4dACpt5yVrVTHGINFVvkqJm60vxc/964uNCqPSD+QandW9A3CJ/ZCpPI
Tbn7F8qDYYVXdVTeRXljXLOfr9oyNe5Tut9WCfa+7Gh4QKnw3ajU8jYDLvfrUtd+5TF5PCt1khXV
8591n/m/6tD+krr4k3QUCF0dCc2kls4WN++PfjfecnNRsPvKpic0SqRLfLc6xJ1+V3D1SdYhigDK
kmWWfAWQkt8HWBx4mplFXm2QKsnjBzIkdyMcZAFYxpHkERTcjVuNldVitC6T2gH+TsGUVE+8Ks3a
K5P+Woun28bo9A3fE3+ENvmjxu1rbWDzQlWQbOk112HMqPkX2zIuHm3pe6iN+JuGBI2ZrF26s1sn
xHkBHptulOYdeQF5KH3ZeJYVOv2+rNgyLIRPA3327DkmTDAOjKBAaw6yEcfz8LPp959ss7BvRvdZ
5tW+cPB266qSLERzQxvVeoynQ+ta7acsBsiNfcQhr2/M6TBQdcdu9j6pZmPHvgH7j5P9VFTP1IAl
dPqBIJLQfsOt83po0NG20Xd2OmjOYWDekh8x3uuDEfzQu58prgxIkphBBfb2Q8TmQF7iHU7YlN2H
nfQTvHS46qpldR/BDVylWJ98MZvq/ejidhnq7y3naynN7iZQY48sN+oX/76qmlu1aJu9Mmb+2sLW
amtoYfHNDdr70jav+lC7zSQMoDh9l4iDit3TkEarCkMtKCcD/mZDXXih2t8qUXsTQGGkX1l5Gkfz
zioV7DtD7BPz+pD9D3tn0h2psW3h//LmeNE30yTJTqleKkk1YUlVEhAQNEHPr38fZa/7XLJfeXl+
xy6ZTBIiTpyz9/7M5J3FdwSDGbv44Zz0OsvsYqcCcfa1j9q47cEUeC0EQ3d6GoIFmJYrgBfHAV10
KLkwRvY26ewZorn8W806WdUPpvXmj2IzpPZGie99jal1ZQkmcqdPY6iryzgjBxItT10mDxlQMeUT
KN93G4Eyu20NkNPZwe2ulHYvNfXU9MfMBNfEVh20MQrHd1hcIUfw0PW0bU90WgFFSZb9lbuw+Hxd
ILj3rCiey97uEorjXzHEueSVvaGeDAtJyaP8Q7M0m7Ef2QZYjDMwM20NORAwmTkdOrzNBH2TcXLt
Z9ZNKqsoh+guaRlyFKG+eMGlJC2bjlADXw1G0XYZgksJWz4QT3nhkbttbNFYmPZ3pZusU2Z20w8p
9ys5TVUN7G5xIxUDXdTIINeaM06RaRMnUM/YtIPqdgE/aKc2TQygn2sY3hRc17RH21weevemaVNA
PUll5JtUmJdgvp0NU3eeFfL+b0WQU4tQI/vh6KiRHEJf4S4OrIMeyyN4DWcuN9MASrhot0bN01LM
3+oqGU6gaPIt6oo9R6DrcaKX4jYGArWgrtmGCWG5XRrNPDr2WJ5IWs8OyUxd6veoS9r2skJDi8S1
e25n2zqKuiI83PVoHNIoIj3GHLM7SSBOKqrDIOFd9M1ybfrthaGGC9RyyvLnrYnKhuh46bFEVvmd
Y0mOflYwHNyEXyD3hjpYgQ+onT68Ob8JgumY8Ceb0Q62jETuEyqRcHac/jCUMxTm2djJXF0QOulu
Rtjh6GzugS7ryKLrDe/fsSj2SAysLrRHwpQgeTp5+WyXY3oaR9L0bTtOMnQalD1Ch/jqm+lrarpH
zxNPVZJSHo7WfTynUZoBpCcxHszI0XaKB5MrlwoJmOYSQWH6X+ys3wYzco/FvLK728Zcn3ir2Na9
tctKKG+0f6SWkS01AwXXZ35fbgyaLXFMQcexY4Sy9g8wH2bs1F0UUxzPANqDkYc1mw6Fq2/TQieT
nxJvxH6UxnJXa/qzBWQkn4xtPNf30q6uxETLVPOsx1ZXT+tfuar4gonmPhPa1wA2mDd0d5qhf3Tw
T8agIaackgBqKQK9BotTRyV1vYzlfT3HyEUEiqnmUi+Mk2bJk5cZ7PUAwAAB3Rt2+ziRQm9Vb23B
60WXFAysvNALlyfA/Wq00wtwpBdfeZdJr0fuUkJPnYIdPON9mdWPUxVf2b1z6KvE3dEYkBxGSgd7
im49jp6zhEiA4ghp9MzfYmV1GCFqg56FTpoXRzOzIy9dQl3rU4RiNYlCMgGpJKALOUsCQDfOQjiX
e4QmX7shUxcp9JhDrIxtTUVP8yYq5izquybqrOI2iU9Bab0g6LnIeVa6KYlknFIikTFSZmZEkmmw
E5V/SujVa7KGfBrA0QUUPov0ZSHQCDX83B7KGkIjc9kJ6BGAx63P6iigu9uxu03bj7SzwRxXW60J
Xr1Wewhi7wFEwt6tjA3tdQdAyvTm5BegmZC51ST4mEZKeya4dgVhaBKQDmiFCxFAVoARcKKHLAB6
UF3bTn3AncYqZFEp06HOQQ1YzrM+gq2s5wji/M6D2nRKq3HnefNdBozdaO0rGsfnGBR7TKXCKhM1
bfW1yN2oZmcfdRGZXkvbmhmDU5yZDZ/S5Xr1x3r2M+kHkdV9JJUW9Ut5m80DA+F+U1WK4q/bTtwj
u7xGMUusU0fYLZVxPFJVJfrtYoIqc4aDze5GQj7opm6rS/G1KtQlYJYvbXftldN946SXLXx3I3kd
V7LCNAe7xHUv83SAoD5+qQZ0aWnB7rHkWv5Qzz77A6heI2yTK9GmCUM97cO1psj0ET4NatnFbTJf
uMYE2aJAIQrMA8natzwJ7P4cgxYbNvjzOeHEqp05DVm+ePLQi7MQ2hO1eL9U8TfkHRrBET4DqLu0
CoopROUW2HvPijn1LKAc371WmN+MsUvuFGA3vriRua9preTXQG+lHVpFJz9UXLKsN0KwvUgrmO+x
UHnWRk/mublkBCuOVlfPqOSTuczJL3FgIZkQHhkeyNy4HjjDAZFwGICEwrUUGelxp16ZlQmqvNQn
k8mLQY1ucsZ1qD+LYV6PWgl6W56G9GvhV5JDia30k+WAmgx18KDs1pCf4ZeLVgNG2fRdsvOs3ov0
itQiz1U6kl+ndNLITI0rF5LwkwXr77I3U/2r1QQJwijwKknITNfAp6DNs4oAIkQpJi2xtVIbQwYY
QBIZUKtVOf9CY9xXI+ZlQEoHcEUeFlRXg6kzNyXB6xEMoMfS7fRwp7IBRUNvGZSAI9zXZ1v2bh1K
VcQpbK++XeWXWUIu4jh127gR2RUfbHxItL4+j6Zm5cBvF+8e+CUPDaz6/EFMdf7A3MF5XIJ4/EDu
Ss7voqug4HBX5lnIMJlMEnJEOVmMk8726kAyZ9piE6GL4t2m/73YwLq2DQp18qkHh8Y/tCMKEnvg
uMlBWbl3McOVB18sjFnkPAgy2Gtn1MC1BtgmuwkNyK51y1Hx0mE2jaylnPyt42bOuMEHZF3bdl3w
9ve9d+03BczXsq76CypLrP6L4fVVmE+ritX252Jdx0en2yTAm+4RXBPsO/H4wBnPqoWhnz8kr1ku
tS9kic7JvvDyTL8fkUeuq56tv4zkXjohnCxFrJi2fAO1UvAAAqVy0H3DXUVDOBvqv93Q7Hcl0pqK
9f8LkcJX+VZ9/7kfuv7FH4I33VvxESbBQD56zT/p3XQam4jZaFxjNjfQkv2nG2rYvxFfSmcSezS5
H6uF9Y9maPAb/SrCJR3sU9j9mOL8G2XSZ0OYT+uD+poAII+sMerVtVX6J61IgLUdCfvUI2IH6EMD
nTKIJz/KJrYbtBfqCkRrFZqpo3Y5vBo0z0X65U8362/0Kp81NOuHANbB11nFm1iFP30IkOVZp4mp
OxSZ3KBF0As6DkLZERswXbg6K/S7samHN7Ncihl/wKgfJHy2ikjkMnvEjVNsfv2RGGz83CNmfkAQ
gYFglmECOZqflR+Bk0wGwinAwbVX0AcS/siZqJ7oPRAiJp8nYvtugNnQiNQKOhV5n3JQypY4GLeT
bar6OAcT0LoBJeO4yzWNjW0eS8d+HaGuf+Bb9vSNKSTMakx5TDdZmbU0tLtpeS4QKBOklPTfAHmp
GT1E3ZnAUgnEOTA5z+4mYkaLg4G+prlEzjoNodZZwfPcav658NQ7WVXph+X6KU0pHiTn1kaFkURZ
sVonFj0Zp2j2fc09lXnFAQjqaiMOmdGgZodlBbN1NAwMQbk/QUZLRlfuK2diVKiVSw8/0V8IX0Ev
XjenvDCN7x6EinzTEuvPV1Jzm3G0imUbkS5sNWjzIYECTUJSshvQttE8dAiX3lRt1ciwm/PxO1Bf
wLOI918Si1AEwKP9Eu+MlHyYTSpXfGWn8v5M66561mp3iLdBG4Aec1B1UxtOgbfJETpwZlSmCEC4
pXweh1FusDf6GqeoLfUayJO7TCRwmThKvMafXsklpp8jqrKt8H8UlLetN9kszOB4iUaabNqsknd6
ilTVq7elxZCxwf+iINm6/lSfhWXIOiJ73eKc7Cj7iF1raW7axiGXIgCkJ0OzGM1rL+7ndw7Wnb0H
56o/cfRIGKPFwJy2cRLrRxKKK3kG4GsTY7kMCpTxoM62rfJt5pd0KBlKG1/KNk67nSJH7HaJB+ub
sqV9NWuFKLZgAeWjjUctD9tAcewFnajn8DI87SoLYGeTAoCOmx9mcZpdWYwjviZDcP8nwFWm3QHm
dPgMxcUQSyQvFT90tcEeCVNRdChQQjUZy1vfjKNPDQVTPrR7LrrBitzT4PTGh7qDWRgGeqztHXeY
1d78UQGMblvyXC+ifGA102qOKmlFeTJ5Zo6nyByIRoal29kPS10k5jmbS51DTZGjeUwIb+VYPbQe
1o0adBXjVIGivUMSiaqomfKrXkplbNpk6e5rjCJjGBQuiVFp4c8fva0WZC1uUwAL7SQlUFlV1dF1
usFDWiEDa6drK+YgmHokKo02q3M3wxsE9TmQe25PssxCg6pU8Xkr58lPPY51evqllsXOE+M7iziy
Xn9Ko56J0GuqDfeiN0OmI0dCi9/q2RmOYEr0S1J4vyG6Cl116mObZruniL2dtJI/9h/JwfrwXFrk
JiyRaHKlosszcsYutzOhL3geeKeyHO5JIL/r9XTZeAGlLYRuJzstXctZ1rtc+W4NczDaG9Ot1w1n
4REiEhsP1Uoq01ZZFflZpAF3ws53VmJuDBRFodJ3dVpn2zRDM9Te9TmYeaeLpjSXZ29aThV6IV4J
Ekk29uDSoxwr46PL7OnZB65BcHpI2Fh6cKoTPTF+uIFOoEEPmaC2jqp7SsU5cMeT8oQNjM+ipJSO
/YBwGtm9I3fIr0Pc3MC7S/qFm8rjLutUqyVyVBoEFEWNujAGFPyOSm/J2LvTq9Vf0cDLXILbyh/b
qOTkshkkxTHSga9KGu+Z8OtbozKSDZ3tp1bml41eXHsy7unEdPm+WCXZMC/jsCrz5aK07evSfHbG
4ibNjMPCIV6Rw/N9ST4aet2A6Utgnhwem8maahKMhLhImZtd9gUPXz7K7IsR1I8xzdKAfpy2WIyh
RUUj1a4bbRMsHYnTbssBOZ2itpPj0bEqFBXgjXPZNrdtKh9jZd06bXnCofU6INSkMKw/4rjMI4Oo
8ZdYn9rQtTnJppL0l3mkmG31pthbDuGCKrHuZE9f03JBmQ7zfZtgzi1i/0GbzN0sa4v2mVPdW3RX
zQpGqT4yRsyYXWVmF+ooi5M+oblkz3dkwu6Cmb5qbcQ8YGVD6Fht9UeEytfI2i2aE3LbB8EtWPKn
ETHXWi74LCtnJr9fDFfeo6Djg/Ag+6sVbeBUHxpt3r0uS0aHU1ybdqmB3fvmq+94DJmeqcug7cIR
nvW+jYPq7MdW1R1G0QUsZm3zrI3GhajMmttnH4I6vm7NnkGWlS3D2zxnMvQUh2a31R81mSKuKq96
MLFfJwOrUVHr1rnsFxWV+qC+xJKjfH9pdH2YFDrPm0FRTbzHvFkKJkRBqWsbTTOe4NK/BFNy9vxb
jAeoCm33XFvJuaB92LSFHaZLFlW6OuUmDFbPfrH06cw4ccG5JfwMwvqkcOhgJ4f9x0FJQNTTHpu8
OHMOvp77RJwWO3g2JqvZZ6YaOf8nybDTaXTukMU1t3qGXaSr11RUAZvhLOJq5xgARVjC9lCBHxE4
p5eO7p5NqwJ7rNePqSWWsLM4zCT8u4SO9r7OhmxP2MXWJ9rjrqEzSLzGoqkQ9M5DSWt7U/K7Mov0
4+IBX2BYi+R50YIjQo4XBoWrJr2PEndwGaHS0jKVIzcOrD+N5k5v3k56e+MPMudAiyjdOrCwWvu+
DDaW+hK4IgQfbKD4ykn+N4Z9Y9J7UbTi2FE2tKGOOlwHEoC+zK4+H2mxHeBDzBcDoNagQpcjF9LB
J4Yy5erD0sgiVV6MQnNcLjT+s5PFvAM1tSm4UQYs7nTJLKHKL6Qc8F6ZzoPhiYJDWbaOj5CLCS/7
PnvJRa8qibBq3OtoG7ejzbjSZKHzcvQh8DXl3lw8erQc9AEmZqV5ac6SPckB7BgqCc+xSeKM4Zpr
fOMLXrtKyj2tGzCWifNYWklP6eJ/NJqqNjPEQHjU1nQCCr13lzzb5255Mdf6CUeUcTG52jXlmPdk
5vO7OdILbfp4Xw7aJbY+/2aq+unQjIS8ul15kzl18y3wmb5MRXztFwxGBlXukGGETLq/tJq5W9LJ
3sxJEJz1hLWBOjSshv7A5gW7N3BC04vbXUubhW7XR9sWOE1pAw1nrBgURQXuz8qiSku2Vq6gtYLu
LcejIVzmkiuv0pxfhVblN04ib9BHALFT9cizxkB0FPr32RgjO/nmdukZkhR9zv4Ev+RLyfYVWvZw
mEX5fXbkvO8Mew8lmQRbqOTIfK9rFeA4sDK2I6oZry7bC72G5ivnbtPKNHntbX9h2XfITnGwxXeL
c0IGfjHrSaTZ7OYjETHgMp37uW1tytCqrb9g3etWPPvUxqzZjXjX2spqmGQQEbnrZCZuRzWnYKAJ
WEYgTMoEe3RuWXu77Slli4pBV+gMNNs2aY3Hx62k/yK8KXvBXZe04ay3/rXqmISJZjaHg97yxptB
1nWbHku5t6HeyTFVt8KZjpKKkbKHVPZ6n+vQ4TdO3hYFgJd2efYh0T777sQxwNLGl4QcxJ0uquLN
7fQCVcoyPTYxtrq67ouW3JNiOVujJYfQmxXTkxo9TpjXa/MOZQvjHWsoGRsr3U9zVCOe/UpXmMrd
L2L89e7iWse8Y7TNeQVyxTbLg7nfz9ZYH8sqUAgytNRKw6IbIdsR/pNGHre2viwZwPK+eET2bmIl
PHudGjb3ZC25aoeAYUh2TTw1r/a06N+EzhXYXr3syUhgwYaur4Kcs4aEmCW0/JqEKnVN3EZchb1R
FNqVDPy62HWIJM390nfTPTEOweNAKxdLNnrA0EywXl1Anqe9NWoSUfdgaXwhZ0m5nVNiWkcq2IxU
iKSDCUtQ5DhsijzRPaYgfsOJRve7myCfa6pkutgmExvNv82gHFNCAZZWm5kpLV4bfWbNoEQqt9hX
eO6qVPAsd1a6PNkVHKm9HhvaO+5h5YSA1/vbWUyQlluKQKYyKBrFdjFlYtEjmiYMtQLxyzZLJ+1e
FdZbjAT9rFcED/WjfZx8qdGt9bT+pnCa9Dtvet+HFnVAHEq9SWiRK1+89ZJ1MWykO+67OZHvi+/j
Q/BGBgpXnElcViopJdLgxcm1MDDGHNd4bmji0HTliMLTzPFIMAcVIMATe76y+niAdQu+lvNprmwj
khTDbzTSsJ/mahbadc0I5AuRQaiJjWZgzIASMKaX3rUiodToazQaHUDLQ2y48Qts2mCztGNGg23x
GT/neKjR7mdLr3ZZihwiT3Ghg7KPUxUWZY4CWB9tDg1V7DvPY4/WCadBUDlRTjzTZQt6mEFJkqLD
GDtdarsWelcWWaLvl2dHRwnjNniYtwWKb2YFg4UmJMBU2x20oZkaAhQz80EHT3IPn6p4k9PovKS1
odJQGyo5EE4QMwsZVd+8N5mf6VutlfFXZSGHCWcjUR9IwZM0dLJq+JqBNXe3qJ6KF1Yo0UVMDs2A
8ASM4ptVsMxa7PjNt6Go4veEUBsnVNbIuhekacxuJG2j3CpECWU0kNqWQQdLErVB9Nu8JnM+PxCC
RTM7QxnJDpvQob1xE8EheGHIvdH6JbtV/tDhfvCgLode27YDuhe3+eIIV4073xP5a6JIeAubZggu
nHQBgKsXw4jEYXH1F66/COrGjgL2182STypUWiSrNYb2jYc3k+ikT4paI+uHTuMVOuhLkZ1EgKDE
yOb+9+bi/+vK/Nur+Dq8CxuJ4F8wCc0y6Saj9/YwK2Hs/Nl9SYJcbv/1VyF3kugchKQYxT9/lYR6
qhdIQw7wfinxabk8+a3I/8E09knrvd4wDoaUw2u+LC2+T3afrp2a2bNUeyBmhNOR7JzrXorx6PZZ
fvj1F/pLb41roZlEVrnqd1338zeie12T2JO2B4NqdWSYXnGCFDR/UfHW3b1ma7G9Ya7rPqazRYU3
cWb9bolZyE1FXQLm3iMI6x+emFUw/CcB5noDCGVcBcsmIungc8bNIrrOYnzVHng13vy5j4qhoaD0
v81u8m5Y1LxSa5Cf/qcl+3ddxr+9KHFvq+CTyAvvk03N7CUN+95TeHgDfWcn9XJpy2k4mbC2TpNo
zVvV+nlENnYQ5WmabYK6WC7qNDWvLavwTr5NqZB5zXhVeBWdPVNa+roUj7vGt/5JP/43jwgWPh8C
BNGOSNU/PSKWqYGB6BCZOIUZHysX12jM99qz3yf//pkPkMIjh8UzSH7Up/syZp3fm5XLM88/2TpG
R1iG2Yt/+Mn/+vpCRULCQaPXM1H/frqKGDGVSLXUh0RZ2o7CdNp6Prv2r3/kTyJwHiyHdi0nMrrJ
aIz99bb+qZ3NeMipla8xSaXjvGmDvkeEWjk9yJ/Mfsw4kj/gDpj+XTbdetWVQeVxTZK6yYj6+aoF
BbjsgqE8LC6tEl2xfLOQl+vA4FdP8N/cQhwF5Owh9ncseFU/X6aa/QAVrl4eslRmkQd557J3pvwf
shj/5hYSIsjj8ANWh7vx56toOYNHbzDbwyoCIz1Dzg9AM4fjLALOX3FqbHQt/vcrImmwJMqsgXi0
zD4bGQK/qShWGb+bmsc2yXF0k7Y2UV6j3UW/vot/XQZYCAkSRFNC6Lnrfvp+jrAZ5Olrf6HQqneC
aejp2nbbpJvWDrTbwe1TDodl2u7wLhJJ+eurf3K8rI+K46If+AF3IW/90wMKvzmbnZaro1MboJEm
5bUcFRm7VhfXlyjgiU/79RX/upKQv4o6HxauTujCZyIuoeLSdLJpOJRdae7Lpgp2uGPqw8y//u/8
74/5H/OxP931v7ghjq16fS/+bIf48Qe/z/8wPfAuETNgI0skgGe1W/1hh7B/YyG0MTLz6JPBtk7f
/qDRW9ZvPKH2j2kYvx3PzH8mgGbw24qWJQJzndqxtvj/agIYfHpAzDXgwiF5lf8VH8X5/ELYqWwz
z+tUWGGs59ziFMuziqW69ckEeo6rPrZ2Fpi9d2qWmtOANhe7ZCQR6xaYs0KfWbkktcJWmSykE262
a1KtzUOXNuAVtoRsq+eBfBhEhugkaZ2ljqZClF/0XO290U3KbTewuiL5IvBygwu5NSOEuk21k5rf
0Hjw1mTyzqom/ZwIa1zIkett5Jh5hiA28/3iwjaq9lh4aO0WsnPKg0O3RqOvg5+BnJ+5iSPGK827
3VpttwEiUJcXnb2GMTHXsIO91jGG2DYG8qt7EwVIchyrFOnojJr4Uu/TuDrGLYL0g4ENQu0sq+9m
2msBHdikNPwu7EqP9joDFw1deO4a/cHSaDAfp174uOJH0bxNbl/gapvQXWycqiC5sE78Ut8OTuGe
cnfosmMwt3kTZraOHpaJKBrDWGJZjAxJONYGvNVw26iGRkUyZeOeA001b5cyhprAEZCDhsAVbK/i
Z+OyidvyS1uXtLJqUhK+6mXpjWFrTeQeZQs2NBMBx9nqprHcEedrVZex1b+K1OtGVIgi5TAtHfTF
GoacdOsK/J9hq5eBCIWyiIMYPavIbllPiu8Bpsg7iYdQ4KgQWA8SGm9I54DPAXkuRGRXMBpDYDhI
Ta059i8GhrZYP2UC3baOs0Btm1S0y0bLXAQ7VeXQpCc0Wi5bc+S5o2Wl+F6GruaZy/NVkab2lRYu
dBLfF/qE6P9VYi4hcOzq+zBUjh8xVdS+EvHSkL3lVfPeo4kh8L76+SVHUhoHFpLbb0GHSyRK215X
hyCQtr1vF8d/rhnznehs09tOZ8y/G1wTZXnTJ7W4agU23J3ssw7+vCbKBl23oX3Ms12daVkY895u
UuaLXd+pAVMK4kh1sD0kYgcmiVV6TVPJci6NpQrGC3RGjEaYrai5fM71hh6BjyAqPmHPITfLdcpA
39cL8l+MtWM/kWuUUlqYxlLDzkiW6TQ4mS7uhEWfEM/ETF9dal06n3qixNKDaVaEfaGts0txMLTc
Qtr6wwk3UdQ7oYDKeScbq5SHsTTnhT7MYtbl2cr9pP3eQj8mzCZzDnCIy1dnbKpkC8nNN7du3QAB
zoXRPFQ8BFdlNmXnpsvo0nI6Vfu8r4Pd0lhmGAyB/Idi66/LFfxcF13Eup+ZTOl/rk9kFViGNlhT
SDZDG00jhXobzDTxSbL6Pbj1v+6+/yEh9lf72VX27VW9Jv1PDr8ff/P7lqb55mrkY+/5UVKABacW
/X1P03zULpT4WPh0/YfghQLsj03NcH4j18knfRhXmM6hlL/6Q9Zi6L95ukeKEyIZBEgILv7Npvbz
M0J9x4lpre8CNjawXJ+Pegg2yAeBMLPDVo9eoXGce89eOrax8t+Vyz8uBWGUXd1lezcxsv78OHIy
q0kGDNSOhMhjI7tbUeeEN5gPtoov8Lcf/vQ7/M0p9ufqfL0ctxxJCuWc/iPv6ufLcZj35xFP1M7t
rQc79iPLIEyYST4ykrm4XARm9V9f8a/3kivyC2PJpLfjfj5SDap11IxjcpcinA4xZET4OKK4YMjz
6wt9QsH9/t2wM3Pk5Un4a6vCqSslwEWrHeMVRkEwoaLMgJu9GepkPlVGml84Xts9ODORAmU5HFmd
7/k/fWW9fpYziySnWAS0Y7BsZldd63ZcRy7H59Jp8jsH9/8/BDt/Uk/xiddeEUka/Bwe6SHrW/Dn
46bgoGsUQVLshNZd4gQ5z7K98ZJgPksiN4dUH9jgyUOSAyz1ZWzH6Ne3zPj5OPHHByDwjpfN5iXU
eav//AGmJOXojilpJwxFol2Jkf2isknVDlBPZp5WEqCaHANDC/2eHVN6ZzMOTlPivOr6eFElkxZ2
+vLNrIzxH37N9av/X4vnxyeDDWeuNlB6T9BUfv5kmQ8Qj2Ox3DGndPpoid0qQbLgtMeuL3VsM/US
SWuVcYwEl9ogQGzr5td35/cuyZ8/BAuRxUmPT0M/gJfm0+0Ri1fZWRZkO4la60MTs/N1wWeThoFE
oaGZS1FtUrXkN2VWyBdCKB+YLTLG00rkOaU5DtFQL9w3Gg13/Fl90p2F1hHBzTvLGx76GABtPyRZ
SA/L2QZ19VAt1REFSf48xTssmf4DCSupxgR1tLNowqU57gtNeCZgFwEfugqYLpzNqjHsKLYH/Y2e
nDfcJVZhvPllIa6YSmAFNGYteFFN1j3R9m2ftCrW39ivx/qqXdTibUuIidVmmpvphraDNDd1EM+7
thbBfuiVnLl+i5mk0ssLh2z+K2+cMdqkVTu8Z4tFX5/4ybihqazy11br4i9E6MxHlqEcof00Lfuy
Q3eXl4221zOScJ/afjbIsYz12T0h9gn2+I3zIxK2VRFUu+WV32LLGXKtfpdc7MGizHU3JcX6OW0M
Krhc7z7QYQlibw0/viLlvXqaE+y6dc6ej3J+BjlXzA3vczYsQ0WGbFWcLeV1H6k5zgdXq4InxNcx
o+9Jk8/QAeOrcgnGS8PrUOEbsICLLiPyTKs5aJe1JRw8cz7NLeUEiODTDjnGYFfzoSTDy9y12UDI
C8JfZ8Kw3FCDN24w7vEcDP2+HTngRX5SU41yJjuTappjP4UE9lZnKRNc1D/zMa1RMEQiQeoZ+S0C
w0hN7rKEsSWQbXEvR8AFti66k2x0dQwIS+JLEmc6uAyCumY+kqxu5Md6rYljqinGZ2nm7dLVlod3
bm1RNLn0r80sm5ODOZt6vB2s3LogUqVawlK5htrYVvdoJ44g+A3gxKtpN6LHiF0PiPUUvehoWGha
Xi4oRJCBCIGyOM/FLaZozDs94IGHpMKuvlENOK2yKfFa9PmgZW/MdLosnNzCXXbSq81qFysPqZQ2
x+nRT/rxikji4kOB5Hv3uzWelWwitOaxlx0WwlIvUcV1WK4L8aGGoY6c2b+J53FCSp880qHEFCC9
70uAdcVynUevlPmFBkT6kFmo9GJ9NZURNmRfxzVuQyaR6/gS8x2GdvKV+9i9ncHWHY1lNiPGIMkW
Yq51WGp9ChFUr4IdpI5Fbzt73xrUNrV78n1NUUTpElSPbZNUr7Eon7SJ5GXTmotDUbsZA+jY2/aD
96YnPqbXKQNbsIrSFgPnf6s6DeeJ304b9KH1Zk2G5WW1b6thOvlWTQaA3RhIP9J+WxCCfRSVa4fM
4jnnWMZVpSWQVc3+Gg/g2TCr+iQD/BFCTkehKyNa0o5YO8O/17zc35htizVSk7sKG+y1XlmcZY0E
uVjbGcex9+SxqxjSFhNh1EyeMHaZQf9sugPOlMa8MUfxgV3WPBpZgpgq1hwyK436KEj7vSD56Y1J
43ipl9byMQkDVS3r5rPyZHpUWSu3Q1feEsDvbixPspJLhdveQJuIyHzKtjX9gxMAcnc/il7t22TQ
eHFtXrFy6JfbiYD+eltT1uNFlMUTPFFr5ybZtTml9batGYVuHLylGd4NSdVm4jZRtXHHpAthh++P
wYPpNfa2xNlW5gbnDCchxWnRpboqkM3eERwWenb2YuemTWlUlReuk3tlqIvFeWpyI7+KRZ9fZK4c
IsTYzWlIu35bZWtE7Fh5R2sez/WYTLsSZNBVKbPbFdsiNu5CBRnVtkLi1Nbj1VDM/UdKiONp6rJ2
r5ujv3Ip66deWQFSg2QRe7c2iq1KiiMIoiR0GL/vkrr9Tp8RmYapmmsjV3W5tStdQ5qT9h//y96Z
9catZFv6rzT6nQech4e+QCdz1DxL1gshSzaDQ3AKzr++P/rcU22l3Fb5PnUDXSgUDLicTDLJ4I69
1/pWG3OtYTczFF/NU5PvvYGyYlVBJwpL+2EsRLwhlmc+s0c3uC5kMJ0YbluvC7C1J17qWQ+CxWJH
pKa5w+VvnhntiLMSRkQGZOlyMHz0u9gGLmw13yy+4P1idG660u1WQJ5m2AXAj8/qgkolJoXoWc7V
9JRbbXGCOzz46jbt+JyTSbCB+MFcKNFKDOyEEPHyhLC2Zmo/7VDZOld1SVWYole6W3iLWwOAETKV
vA1rz0o3fV0bG0D602EQbD8TUy/H0IzKfh+zHd22IzJc/MsWqC3xpRGxtctUN2OjQlJ8wSvZfh0T
9GtO1tRnuszxZjJNJgcu4vOFmHdwsbPQtuqvPaKSvpxfsspD4BSleVhxCiWC26+K5Wnjy+ImUNa8
03PrCoFOmNPIepHdkO7oXugh5kh1qJp4Y2A7u5qFe1mJ4bZQo3laV+YrnqJm3UM83IgiddY6Auxt
bGBZ0iaNKXTlwQrHbcEI6+uUD81lE43BgebWeg76EzvxXhNjQuOTdQPAZN7buTsU9JDks5yEuJqn
YgirqtW+mV56Exc4DdEPhpUv8k2FFSTUmCp/c+vKQDWciG0SiOCaOPcR2IJPgyfvID/GZWtbK8iZ
zUqvWKhy2+226QTeMwqMr5NZd/gkBfJDmtHjBeiKYCtG7nXgfYvRXgvcC1SrkvaZySOzp5GV3yda
i5A28Pu7CvAZ7Ftl3fW536HnDjpSZJADbERmIzss3eCyQX8GDUDkt3mZ9M8Qr5PLwkDFHfZlmSSn
c2kaCJ5F8GXOZpf+TmQjswfKoj/wJCQH3J/gT3KtqL9ljs8tFAinfZonQ1wb2jDukgqB1LqEzlKu
qi4zgBOSQVyECc1EiN5z2/qon/2aWiJBgbtOKoQAq2W2YazZoWZNCJ4A/Tn2LPPSEU55pc1jR6Cr
bMqHyNVGfV05o1nv50WyvprqJLkrE9w/K0MNaYlz300fLHKO4Jv7jfquoB9UK0ILS2dFAyUpEYSr
6g4cHbWeaPLnEkDC2plzViGirTAo1/ZFUs+lfZKh9YCIIdNR7ZD+Oue+n6RvsAbyeBMHuGCV21pn
shH+vort9iaYpM9TyPv5MWUNCJXdFrdjV24saY8MLJGNg3FtC5YsPfqClNPeIQwZTlWaD/uhiqvz
ZGptxBhLhblCcxo8T9Xgf89lPe64y+drNIrRvoitFK+lqq2dOWIrUzz3xrYHbUBMETbqbpWTouCE
XT4Tn4CE4So1UQregF2fxLpLdMkr0HXWsddafKxKexqVOLRDBCPxZqbKwY1nssjg8M3OMs9Px51O
Du2TMcjgnG6YIyCntrhJcaoLilrBVEbe514+vnpsrb5VnT/dGlkPuK7Nq+bgG3XgrJ0xzirIJbr+
NVF0tEFQ6uVtHdMQu+qbZTEog25yQtYN3sITkashEMTypsY1F++mutQu2nokF6OWY75JzaHYYOFU
T5owgyfFZ4sN/QvobC0NWYM9wklSivamAOG7y6e8PfOwWz8qv6FY8tSMQVfX+/GhmiaCFRd1X48/
YUZiX+vkSh9sC1gQdeds0cCMxt59yBOHQqyZnXPmSFhhoAS5Gz9QE3Zy28bQO6VGdNHjjYlWnnCa
6hsrfNPOqwQ3gr+zKkYHd7rKRf7QOlp6mHpBRRCMAZbHfHTahyyV8ZX0SAbAmDZmNzX6U8AjU8pM
rEYDKtGdcyEwnmhx36+Z1ke4/BJT7Ho49xd9UyUozHLyBeOCdCa8k319OxuD+sJcn9Rc0O/edzPA
O5NN3b7WJ3YhCEXvR8kLxwvS+bFNqmRvDvCCQOG28870C7Hu4wBt/qCiDZopcy80oC8UD+IcLRLs
DkxRtNubehuV0Yy5wqvfzEi23Srq44JHptPvZjTZ1z/2kH/UArwrJf99j2H/QYN+LVkdkli0//Hv
Ud5338qFj66OP2r5Nv/6rP87AO8Mnn7abH8YeN2+dG/Jf/ufzcvX9663H//s7x6hw9iL/0Dh95dI
QRh1/7QILZsBFm0Bgl5pzsGt42/+GXuZfzHBRyOA6c1c2oG00/7pEELrpgxgjoZjif7dnxG5f3RG
/ndrAKvbEn9mu47FGM1bLHjv+xMxOmAcoXhr89ootV0UI6lL7GDw13gpnJPRoVQ1G16CxFSYQGYM
q50eZsCzxqFPcX+HrAFsdqQx3ca4MqytabdwMHwz3ZmC7SEaQsYoRHwg/iIbpCY5JUZ+l7LAYPtq
4jeniOuDr7T7YvbRivnszQ3UrnpokdvxiA7MAyGUaG8RwWI3CGKN7eCMaciF/gK0NqWZ09Ly97sB
miml21KwZPHLaObulwmMEqWZl9/4xlSkq6jNskOG5i/kJznjewekOBo+qE+qRec7eZIwb/KmJ4S+
K+wrJ3Ilww1lY0e2hmu0D8zRMvJdEPFSre2U3Xfo+gNh7yZFHbgS0LmHtdHOMj1UtZzt00iNoI0y
1HF4hUWT3vIUmf3OGsapWnsqytpz6MHJrrQAT6VaBYANygJmd0jp473pdE1xmFmrTxEJqW/4+POd
DT4BNaAvENbnZp3fj6JM1HoyeEPeMvqp42FfEHWRvWZ1CYqCplvW5RLTVM2+cB0NkXTr3SKajO76
2Sc/aO1UDDLExu77ru6/DwKFmZFi0PYrUnlDegE/RJ5BiTLTpIcsiSn3VWwGGE6iDlfNWjZwpPRz
hmV+BrRlhkl7kcCwLUXI7a2Vg7WOTbfLEAFjlAmMc+aBFBMzTRnGoh30itAs9O5tGEDX4kxr0/M8
dVRzGGrYOGHvACw4I4ITfBDAlD7aaMboPkaOj21cuX7dr5HFxQiCBz946TpnNlYlW99Tr+md9qzK
wU35pCExFN3iHJM6yu4OYAZ2OxV2nWXm562d2/2Na8ueW0tarv3FccS0ceZITmDnmj54DILMv0Nz
Wy7mDdFtddAE17w4/P7GSIEiH4aoatTDoPnuQzQH6ZtgE2lf1vClnmGZFclu9jRQrGNC5ks9BsEQ
jqV0rnwqKLzmlQbzCCZ0Ju7V4GUTHSu8WuHgFcOri54xDuEogbgsmd69ItOI4dVXZitOI3OcB9xZ
DaQJXnQqOMmHbH5qEcKd18JQ8elsDtUSJZMtnBxeYMmmIQOrW7OXYF8ijH7c9xVE+9lHU0RHb2qu
K9mZ9w5YO/IXk3r6UnQ9x+4LX1AmZF227SlOaC/4rXFi+AARinn0gSo7vXVXJ1Okwp7q8j4Vs5lu
6nJi91xOA2FuWhVDmo6HetzMMYr+F90fmgGsyhynTM2muDoRaYYFQkl0wmGbWzgOiritLn0j0uv1
OGvZfFeISixVC/ciYU10DS8lHi4iZyfLeyM+Kndxo/YTfoahqe66nGjvQ+UnLlEVnYRmIWovkRvJ
wHkLzRiyb0THQW7aphTDqjJc8UJIsb2nHSxI9zJ6eyvJaPsCJztlkEixiQR5MCiUiKMe1CmTRR5/
bBX2t9mtrKvKHM2TwBno2ZdxnX73/FEHP4M/FgdnYKIJ9Wah4zXT8qQ8mTDorKdYJ/ByVJ7cSx0c
EaG9cfHga5P5NAPvlQsIsXyE0O58GY2u1YEsuwkutGIa6lXlRKrjVvGyflUlCdN9/jUtEVJy0a8X
CT63CUtmfIqZMFrPzKYvaZUFjxoLK8V6wDO0heghD0Se0SX2a4OxrlzY0StJLmy6qoEN0CPGFFrI
LdOdxF2ZCa0niGz0brat3Zfrom9ht59aqoy9g1kHpRLMsm22LGjMAXuTfBRx+ywhcxEQkUSTTrSF
Ug77RIukTteRlC4DH5nj024YQo16EbNR6aZlwvKBbkqucBsMz7KOg01i1hZtKVwlmH37tUwBFjFw
J9RIi6orOgdE2WJldGTd0zoZaq6p4iEZZtu9gAyQF8a40guaaXd1Y6oSrTtCCAgTXFx/k1hdirtr
9Gy2hoUdY1hgWl032SF1tDoNTV6LxhkRkKOpb5LO4HM3IibfudxOtiow/zkdGAeHjCmm7Vksx51v
gxeOEMV1kdevY8CPAHA64VmMvx0R1fCerIwq9EqzoUM6q8oOZL3BGqO9Osjk6VPQlqnPCOhBtV0U
xjMunCm7nZhtqLXjd1Owjv2muE3qwCtDV3QwdgbpTMAwqA6b69QvY8AgiJeHfepAjt87o1Lfc6dQ
eOOCdoQe47kQcZpKfhMSFskWMTt2NOZq9YQbZjSfYYaL+U4b4PYAhPOygTYcU42dVHbkXZqZlVSn
MZ7vLCQ/GYVDXIGoX6FulLiIhpyJV+hrymx3teLLU3UnUrlrJUkof+qlU6FEmRp3bi/bGSfEqiMn
m/ZPKge19Qz4vmjo64K+SJyyHGPtbl1MpZMrz4TexYcpYSE5w2ujOxvD5DPpazDPsC9Stx7Nqxkg
KUSvnADLLRgPl0iKMTastZn05nOsLA/SEoKCAOwKyJCLwQ2yvT9M/mXLGQUPQFKgzWm8JZyLPI96
+yTXe95QWZNpMLOWiNfiss0M4kb8QXcu9cJDxTJ3rQSgtEyMXpURQRDwaa98yWstbkLZjYBAem26
daoo2nrCZtlspkTYYmVjiW+NlWF25rORNAKzJQnr5XPpdclTbrRJHFZFxk4Kw8XsHqQW18l1UIni
1ph003kAI+BNOvp+jOknrByw4/PaJYUtjI2g+W6XnNQDoWhFsClTHCRr5bc17iXufhWdNrlnw4PC
0jRvfZWhYmojNfRg7Xgi8JXktV1bJ7Gtp6/IcdxqA4cDHIfgXpyuejmK+Llr5/w5JViBrlrq8kVT
Ykn4TfPCYdxDyZscYCMq5y4uNKeSmGGdVqJGTlG9yLEbwTQKIzrriKCcbwx/jo27BGRTuplR7oHs
gsRpPmPu6dQVyMfiqq1G7znNbZ25rMpM3HctI51VYZhVs2GwBvgfoxBjj6qYB3pg7BFpx3QpGAZW
B5U720VW2u9Fo4Gb6TNPw0UPwIaeEeaPJ6j3FDgkwzfOjg7nLA6tj0J8EY/zKnBnL5XeKu9bTtGq
tc6lnRA0/caKHQPbozbZW+oucW6Mg/lY5CPmT0OTdz74zyl0IsNyNm0N8SFUbk8V3hq8gvWSelgJ
zFWh6/9IUctp6q2nLGge9aCtKthrXdetp8HxtE2Ovzu7RPbbZpeG4bCn77Ii2M/JpKkTWI7kDprj
mEBR07uTSOn+S1SpAmCCU/vPDJrRlkluGvdW67EJ08zz7CWSdOq2lLP5d7et4n3UaTF3c2er76Xu
jPdV1xu7HkeS2OemrG5mHtVpawE+eMoTgHxMN33nEJt9vumjRL+OwPpfEsWr3jyRsNU29ISm41I7
htqs6SBZ0Eu0eKXwuNGPFtz1fsy4ea3KhM64CgYd0w3whdgjgyeCtuUTSXM6C3vU5Uox/3iTmayd
LZCXCMKQLRzetFKq4IApxn0qNSBTJTI7tECRPsBVRDbVh0Omjy9OU09kxsG9IcSDehFWk8ppb0wG
050z3y3FObxfAjFIHCRpR6GtWzyonXdFlR68EHRRbkF3cEu0VpQoui0dz4uV2uOwpsrt78Q8eN1+
RpV05fYdCw+Qg3RPkEzHzS8iN9gwOxi/ZnhBywMkUZY+RTBCDbjb8IB5OkNXnrRjZ8jNUJFJuKpH
FvZPptXvZRVAVJYrbBCY4iGCJxnxSG6f2cZoOsR5hJkN9zjMKCWgWw58FzYFfOcWEcC4Ztwz97uf
9s2/EHS8n5NzZIt6FO0IwlBdZ+N7tA8tG+oLyKtFiE+MF0s2O/FtCk12ndPAAX7hFkwzqZGvrKQt
9zMlxWeT+iNZ+fINPJQdbN0RsWB9Wf7+J808r+kaWypLdCX16ELBeoWxNanvvz/P49CBHydqLbot
rKSIf35kZP10mDlftkG49kJnnCuIZJBn6P+5SXBmjkOJSR7JJG2eeeQqUMWxoBi1S1NMAH2/s30X
88Xvv9HH87a9ZeuP5BWdADqO9+fdYmSNcjspQ+hX9paJSrovoin+u4H079qWOG38Nw5iJ24qVBrH
R8kgg/boZMvQ8fX5wMbIpsSJik+UKO9FOstdhAQJig9tExcp74eI8dFn25gyjdNd9u0s4Kbps2up
p3twGXH5yT378cp5nr34sGDXOGjLF4n9Tz+l5dMhYMBbUJAFPCKTY48bndhO9clT+V7dspyVjwR6
sZU5Bs6HJcTt5+P0lQ5noObZAIPQp9tSc6hXGSV2K4gFxSYjsSg6/P6mWD7y57YQh/QQjiHlCVz8
AUui3M+HxKoU8GqVkMTdQn1vEhDFjhD9qS46907HZfzK6wZfHcOC7JP78cNvyKkuwYOcrKOzuTpa
g0pXrwJ3sukjZPnASj3CY1mZCq3pqolT8/n3J3qkXfqx5KH1trmqqMnxQxzd/iZuYZkwGlwmJrx2
WmhFbZjm03Tv9JIyi+N71xGTkQe/9qNi5+C9v0iqLHn6/Rf58CPjb2LxM6BaAVIwFwjWz1d8Unpq
WpB4wrT1l5oExJBYGw21VKjXmWsBa3M/vbN+sd67rLaWaSwLknN8ZwE5l3PmDyxGreM8yNIzYiNM
0sCRmEn1Pt4FsT+Dfc+aIJYXvz/hD7/zkmTpkxW33NU8PkcX3kibZQ8MGijvCYxCUSRKNoW++h4L
my3M7w92dHUtoGOo6TBu4STjcMdWw0m5HWBUAzM3+9PTDiEDNDvf/ZLjA143xJt/dhcfrQ3LAXmF
sODR8OUMjw9YBWkrAFQzuW49+qGp04Mh+XRV/XBaiBE93tZLO1i3WPbe3zSOn+SiCuBltRkAJojI
UBttJYhzHaARu7BSvv/+Oh7dMPSpOeByOG5Wj9DIowO6Mu6JW6zgE8SW+ZyzYX3ERrChY+LgpqYP
JPqJB/X3Bz26UzgoNg92HIu/lgrheEVQjteAO1pyuLThDRXRFAZl95ZD9f7kLvnFgRzUnXS5QLDZ
aHPfX04xJUZlNimgGx6LFYFHU8jUHjQWVIo/PxTSTnehvHm4YY6DcQZ9mPSETcBqjKoUiRInlVOe
roPlT7+/fMfe1+X6EXHEy92h27rUd+9PK49cJ1WWK0LILRNNENSlNDyHtj9Pa2dOT6LZi6+tUkUX
s2SrtYIFQz60P8qZgAQ7d3OYSmP+mWjz48W2F/muw22LSPqDAa1oe79KVUKLeGZbh66JZAq/SzfB
8qffX4FfHcrizmGLzKv6w8UmfEEs6hEBCbu/97rhvpcdYP3+/s8PQwm5hOYauEiPHURpgraFaMA4
bA3A1wUwh42dkkSNpT3f/Pmh0I2jgl4MUx9QgUmne36PPwEhspxCAW/vAlfrSFgcf/r9oT4+8jYp
NEhX0Z6h6jumEtJgybNmoT9R66R7us0834gB54PMWGOYb8TnDlGqr78/6tF+gHuWIpyXg7v4uziZ
o4UGoCmhEpaKQ1Y4RtM6e82Lwem6y0C13KdCDI9z0nSH3GecQw6f/KRe/cUtg0XaxAHqM1GlYn3/
zLBZHvxag8wSj31lXnl6bgL1XWoD6Uq+0O/P9uPROFXdQfGNVn+xZh8dTeZVF3i1tmLafK9Jjca3
297/G2vBxwMx6vOorDDi8RZcgJo/VxlGiu+lFxONznn88SQwOPsvPQkEoP+w60GOxOV8dPXwOI2J
C+c2BDXYg+6zp4d67HrGVvzpTy+dS3WMCYZ7hfM6vlEGBC6xZVRcOoUKjLORenLyX3m2uRFsykWs
sqzY3tGFyx2HvXDNnBT7e3lKv/UNtH5xiqL17ffn86FwwH+I9cOg9ma3xG7o/S/kCI34u5Z2R2ob
6d52AMh9fja/OAiqdH8x1aOC+HCQ1pNTUqa4i3OrKG4x20L0FoO9/eNTWRAPLoJ8lijnuDqRQ1kz
CRojKI5WfM37pQBY1H22s/x4S3vL9TIxrFssFDhm3t3S1LfEQYgFcFS6prW2Obd+hzOS8jnIFBX8
70/ql4ezl7LVoxRxzKPDRZMqyB+iVWqWw3SfQxg+1BMNg9yF8vfnh8LAQyXJltb58LBa9SLzilgV
GplF6G2DpDzVM7bPJZiWz1JxP9wSNAEw0kLftTAnfdjxoRwNJprehGdEur3V6ARtdMHN9/tT+nAU
qkYbMQS7Ze4HzO7vfyxtzpre5jCrZLndABP0a7CSf3zhOAoXje7f8jrmnfX+KF2V9prbZBGWP70b
9t2Sz8leWXo31JL2Z/aXD0U4R0PEwSJEwU/pePTEjp2lfIIfUCElWfJgWbCrLd0iPMVANRSlbnz+
59eQeFv0JLwpqOuOjodWHUzAYAUQ42gpa67Zr0doaPs/PgrnhUGfu0G3PtRMEVubkrRjAAS5Fk2n
OoiQeEesQA139E+PRDge/SfqM7o3jr6UAj+1UaZ2bio7IR7ZhNKeMVxD9oyOXAbNJwf6Ybb5qath
LbfEUpmBqEBdw/++P5KKhwEMIc9uvqzdfZCN50kUmV8laoSzSlkRDpChKi+rgGGnZtsEXxjxlKLv
AMfmwzHMIMAxINEbsvF07VSfZHeGvkHRy4ajtjHwaF90be88g4W3tDAju+TCM+T8IIKJ3gHtx+ne
tduyOq2jjkGUV6fsPAck29eMtOn7tbHD5l/Aao0PmWLSsGd++VhHg5WeSMKKviinHYGrLbus+5HE
2wt66spaMbwByufohbof5sqPL6BrArRhDGhd1bHpz2uFoOEsGOFh8QqLo8WQbLn0lYkQ/zb3sFZX
rOWDuYY1O+7neCr9C6TdxnNKjC9jK6+j/fvHvzttB7bkdNCWPszRfaxy/AIpSshVF1PDgiArGDx9
eh9/fDrBF/EuZbpIu5U0sPe/OUamCksfrwfbL2knWfmIQSboqCEHLbowpmr+pHV2vMRZusFGC1HV
YuzE4Xl0wLIZ8gXPSE5Bl6nvI37qXQ4S7hN20i+OwkJKl5MOGT3r4zZy6msAzpB7rJrRohQHAQqx
QJO3v/+Jjl92nAtmuoAO4ELq+FCFR3lidkrARO6xmp+SXE3ko8ojdgDS/XSj8YtTYofGA0rpTyF8
XC4AZOuSsuy0VQcPGkAer4WYweXfi8D/VzLeTdW3//HfX8uuaJvp5luclMXPJI6lMP4XZeeDkBFJ
Jkr0l+N/8LeE0Xb/8jAK0ztAAoDBd+lN/u1ytvW/9GXPQikJycpl2vYvCaNt/YXtmV0N1BXe86zv
/5Iw2sZfVOsO2U6mQf+cx/9PTM58FR7hn5Z1Pp7GLd5GngL6U1RM7x9xWaeB11tds8GZVQM1nlK9
x4dcuQ+Jo+x2K7qIIWodMwPcunaDsA69/gvfeDxEfpmaDBNJkFxloqO+N93Z7E50HWTqqcqs4AkO
Q0IOaSuDLPRJKXR2RUyUI2y/vr8cSZUhtSeGF7CSsfKf29y1OkaV+uRsZ/xz52Sno8dphlYwIPdK
rQwl+X7WKtOHEfeIYUUsvIxBY2RG2eXQs8dOej04a92caEizLl9sJ62/l2C/16kmdPDBE7qiJvGz
L2VQ5NbKw11RAC0V+kWSZOOXtu69+6CQQ7ITETlWqz4lGnXlTnGC0AnQIEK5HHUipEipXtysNt5E
QQbkSpsT+Wi2/NQIqWIsjBGzX0K4jL4mHE/AH+U112RPjnBhRcPhdvGOkkKWGDkw4yXbtBuC5sQU
tswQhRTaRZMjU8F/kaKGSzNtWjETm04atwIrqvet527EMDEo5qpiHHFIVcxDu9Gom2hIKCaxhBkm
KxsffrBJcxShm6joyAJzC6s6L6skRu+kIZFAdINisXTz5hp7fUwWodLLp7TF3Qd2xc4RBpktjNLM
IpUtj300R7VUKChHiPjmRtPs5tEqneAreSQZlkcLWCa81cF46TWDfJBYSD9aZ2JocUw1vrvH8ckA
20KcQlPJLJBfL5oIf+XJbr7CfW3Q/wEoWe391E4ZYnhZQVENXmLfj/Rm164+5H5YGrN/L4sBdDPd
DgjqgZ2lvJ+Z/8OcAJ+p7boxIEAOSgtmrVpVWFdyiI/E6JEpjWsD+ANOkqirzD2uFLIF7QCoPBNW
v9+IAIUiN0rjk/GUNuatP7TeTTG24lBwYMJuR+HDwyzQHbgW91gcJxAfPYiK92PWzFBVvXTiN2dE
7Z4Qr5R2YaoDUaUvSnpVBEnntPa7qNlMLgk8oelHKse/ht1544DaJths1vxzLLkufqTB86eVWUWG
sYpyjdzKDFfAvE/ZIhKvlDSOQzhi49J7Lch3YOILJHMzsQ15Ltox+FJpJlx4u/Vzro+ylbuKgqnn
zzmSA31qgq/N3PJJddcF4Eqq5nyGbYK7ykj1fSv7PNtgV+GxtVw0GKtgyRMmHHKcviP5Sr545BVg
oe0B8mHcahxcrG6AqQOMP4TlWa+b70a8BBGlpWZna8PJjHjd490xqCU1ci+6JHIesQSSb2TZ8IMY
JNnkllLBAyRGhvQdAqX2LOkhMNtpqugbAg7KL57AAQ2QOQNoqWjdhJ0ijhXsaAqmFaVHjq4/McSj
nwUmUZRW7RqhN8KMDtsW9QcTeiMmp4Log3itZhtzb04HVwfbWZQzajZunrCg++udEC1Qmyu7RV0U
Wlk/oqyygQXvHKzXV/4ITSEkpUrKNWxYYkR5RjvCZn2tiIjtwsV7cJWPMaylOxGFFW03b4vJ2xy2
IPVZmtx0dq39RIgrmsepZTm0Ypu2Z4ObyobmUzHlnqtBg58wp16/jeoxD7bA/ewnfKA1mXX+mDz4
bRm84eruniCu2LCL9EQRKqY7sbktu7a9g9KN6i/N+8zdd1VrFhtr6pSxJQuCeJECWmnFyqNb6Stf
ZySU0ZXJuNVdZT+PgU2kBife3QiQuGIjK60f9k3ZETZIFLHR3tiN4A7RtMlxrzr6nN2By6i9FEwm
si1JewQqBVlev+kJfUAOH21TuoHrukqubaKMWITrLjXINPUkdyb8VTPGJOREOsL2mcy5jK03P58D
7RtncgTZRu6SsbTP5rI4TwfTho8aHRx+ej8pTv1yuqK+3ARIfesEMoEhu4ssttYuj7Gs+ku71l8V
x9YddJ+YlDA2d8grgapGEUkjLl+gR5Bu+dhAKyRTKU4XK5gvVVWjcYyrU6QsT7Zuv9HTuB0za0kX
3PaG+WLEV31bn8tsgqkx7S0lDqpF047ucuqXeNciNOL8ckymjazFU9P72rp16nrPoOauK8gIA9Y+
7i03J9OzuOmRp5G1jZE98s8LAQ8nr50NXa3Q6159mRQhtKL1EHC0XI93KXxOclr8E/qfj85kiW2L
1o7HMl/jdCFVAM1vZtnrOcvXyppOkrnKTmxlaSeI6+5iaLsrx1brqhzK/ZDtzRLXbjkh1YvZugqy
YxpSPnNk2yRhHXo3OAmMirWHsY89fp17vQ2LwZsO/PvHqIkfVWqrVVTYt3mWnKBhOPUz6ywj75W9
E65MXUeqXY9E4+h8LMa0a4ExC8NRsUFXp4JwcIweKyTS8ALKbiF5UJsWWLe5Fb3NI0oKHhR0BKmn
g6ERAlEA0nfsy04M3DWsOFjGD4BAXMRQfv0EwQuxa/YNb+Gm1nMmi+Zen/yHSkHacGeAwrjisodZ
t9FAVCQEsCtNLAtttzxnLbJWBKgnGzGmJX5vottFYTx40ItWrbEUMnn7mpTmTVNL4k14GEEh6WtP
y7d1Wd/1ZvrEckqmSiAOWmFe9wM7YahhrAGJw3u6RgMCSGu6rb3ytK7zFzMXj/hS/demNIw7MOCY
9Ezcl8yrED0ZgMz98VwNereGgB92TjleQwtpVhUP0KYkZSXhaTTtU9k1r76tpWHp9cb5YBjTqh2f
CBIj2Cd1v3G4depnFyJpCm/N/jtYIy6mRJNYDaAQWHTRdj7lxtqstLdZcwAhDJs5n6MT5IHVrbI9
ShPQWf2onWjZlZ0SSlJYNymoNoX1nghE053YLPf2l67plzCVmGT0IfTzuiOxY7o2bWK1Uwb2hUlv
wOc3THGQyKLaNc1FQ3bUwbUtwAzoD7X20ECN4conX+dEnGNgWc0Rrw3UoJrrHNrJvfLalJQkXrJj
pa/Rrd6ahDKGYhjWphtvmI93G1HNFeAwgGtTRua4Xrdwrkt0f4yC9y0OTpjr5wDBTrPMvTINeVN4
0Up52cZhRY11ArJ5zzj0WDLDwAURZfug5mYL6l2MPh7SgJU/i8zcao26p8h4SgqqCPFaVD6Z72Qk
Xmhdw+1c3naTdeJG/PxO/0IRqIUJthq4aHsLIz20sIc8xwFoNGAS2m0XvGlleza56aYjB+ac9NpT
vU23Wr5oTXDydea3wbCgYsPhrgXcCiXwk/KOqXZqNucVHo69EatNugCv++VQKimeScu4sqtYN3ak
SoLkRjMYZ26ASyG7dDD+54G7zVXEymzO+GLIXK0yZ16zie8WybG/0uf2rVBiC0uEREZaKggw7H3g
SoZO6pQQi2Kd5SwnSBvlIBoCfqlry4F04cypXyit+31Q4jrSKgC+OP3wY7ckE3otP9AhnnXvjaDE
S2OIasG2gJnFRmg6Sb2jwvC0LbOumfaNKzNSFbPAJwWRRsi2KYlcYuygi7Uo3WFAhdtBNgM4NpD3
0CUXds/4D5RdYher2pX2a4Mv/cWw6YBv2NUv2B+gac0qqqQcMWc4+ZJkWSTYtrvc2EMs0d0wGF3e
iC0dGnAjkTqtfGnQ/RqVdcIGpvvGtc36g+nCr1i7SQQ8fax81NOxlMjHDRTeC5PiBqY3qVK6XwO8
GEe8C3ruif5MGymvLonWba88sBRiA83cvq3M2CDpiqzJfC1GoqhW6TRWbzxaQPnGJieMR/YeOsSu
6PB7jj4ntsAVyPMweDVcD4OpkPO37XSZa1XfbqTR4HkdsV0ib09GEhenMYb0P9gpX1Bi8M1P9Mq1
eS0SjkthSTike1LCTnwcZqyuFCZTfZpNbraRavLeAMnzmqkq9NukE6Xz1x+b6z9qQvx7XsnL6ltx
S8TJt/b8pfp/wDBpmCg3/899hkPzUv/cZPjxf//PLoP/F/MZbhjas0srwaJh8HeXwfL/wj5J+w71
G8JUjy7VPz5J7y+0cegW//lLtv7/6ZMED7pw15b5yf9i70yWJEWybfsvb84TeoWpAWbmfe/RTJDw
8Ah6UEXpv/4usurKq/DMlyF5x7cGJSkZ6YGbAapHz9l7bUQjiFb+oVHyQx/RxnVCVy9AqUS7jX/4
0GQQw+gh+8d6B9azwEfUa/8MlaBD394OF3la1GccuXiwMwgdPDoLwVZnAnzL/EWE88SrseRe/iAs
LF7PNFWCIe6Ctpcni2+F4z8eFO9gaj3I2waZbXkULZLFkznrJTuGqsj9y7zFUXLpb9rJ/UOle0d9
HQHqr49px5MaUXOE9WXJ5Nx9JYCVVBN2omwgQ5Og74Ac7dz6Yi4NWw3rjbkdh94wOUb5c53ejNno
4sLikKHoAJOPdyBhwzQRkevyHl8/we19ofBQhkNt1Ekm+3F9yRv+o0O6YFA6mCEOrEOP8TtLQoyZ
P0t0hSrxSUfoTpMJod+lyqukuvFGpOUPapCL+2KnLmTPValhIKK4KzqDaoO9dL70sjRfD430SfQo
bY4wh3FcJzcG8JKJU7iu+AEcJhPQxTgnx3ZVjbfGhvExSUcyCA/OsnK4BQxBWlPNnK6iI49dvy2/
BXKZ7qyynNa4HSunPVQDuCY63Eb37hJFd1VrVBtRuXE+iyxn8ryYYQh5DRy5pyYOfDHJqPc4lR21
QsLAl1GUUsJa6Fzio3N3I/WLD/oC8ga/lz114c1UE8t+wdm+GhIJdSQDMiBG+3mQZqCPDl6CIFrH
Ol0SFTRkq4GZJZJsUoJNV6ThdDNnDkcQb3Bxo2Ps53HKsrGBGhU2XNqFUZAnte5NFeGDlOWFN7TZ
Sw/XbIskSQVNglwLh4ZMp0BEhDCmnIEGcwRIEvgTrvo6eE8rQSvEKWVbIrh3yK4hzKV9zOmi1FBU
nPTHglvhFRAQ5asaDZg8ZRiuiiigxWrI2GAOkrgeaUn8afAlM03j7LCSN6e0Dch7g5C6iJMPAkzF
iOND/7BOS1UedxsLRCOH8IaC5LqNxgfGnItgMZQZO6nclnjEhMQjRp4DfMG2Dh6ZVIobZ5GSWMXO
ZnrgYMHLD+MK2ZzGi8Z6ZuNhuiMZmYnNlipF3Ya6aPfLdTbHg6pvDqXXqOG0iCHYInAsJm27ObXF
DaAEC59lStLyhWwm+Y1GpldGjpUNPwMirLIYENVCWO+m00/+sFJXBYsjXzbsBppdVoKZwwoy39JI
AIYDBqeCWLW66Y1LD8F7KPq0wsSVDx6AsqCk6FlVFjhQeBk10YWcgm+hlTG+Tp2F8Jxu6rDbVdrX
T6ZR92Uyp9B6Y1JpKk5r9rCBg0XUKG/mcdZ7FHtaVGDkMHZQRnTuSwhmTSdOwFkm0n2I04yBEUbt
HuNcFY/zunxPbTPP4rz3GJCoxR3gwI3DW2U14bt0lcAvbU4zZlK4Bny7lV/sdSdFgjdt9idmYlSd
WWWveaSFXL/4hYI3QxSJz0Od+/59beb7+Y4KIiPWPExZCz2p9QEE1kxLiVQ166Llk4HEINOCxEpy
OItjbcwMosuS3+AQ0j8IDwscqNuCHmMZFWPrE8Gm4adxpM0WAmrsfK+FXb/HQQnRjwkCqsLv4C9x
0SqLriHhORM+mBCHdBZ3koyTPSGqHQ8Tq8dt7Xb0SmrH7tNjYRTNkbwV+w0DIX0UNbvOZ9ExyzqQ
vkT0zuxxktpapR9xvhnGgQ5ctYK7WZsudgg3x0SA9NxOcDxaj7VNtn1RB8OjNvW0kIKFU+1ULhXd
OeSIJJ92rrWdRzqAIamKNefi0ISgHnnbWOdx7TbpZ8/OGMW2fGvOAaMdQlaAGaijsDbzzDlzZVww
5HMixSAoscv8DnNivGOdfCvF0eIU+YtcC+eCaKvD7sm9dQoxXXO7sgSv/UOFI/cuFyVVs6QxVGfV
4+K7V3Wp1H0VtI81tq+7tYGwFxhXXZ8/gbnZdwT7aljlfTorfOvacHej0r2zemTMqUu/8jggzIzg
m4j1vzs3uYNpCY1uPEul0FR3l25vXuQZgN0Quy91u35lj6v4BdJH0QblS7XOrzJbCrhP7aNvYr/v
x/E9M5eT1divpuddpEVOwMHuL8xS/4447VMVem/zNj+LwfCjflq5I6ktz5O/8cpa1Q0okvRYaeNU
bOUbrckXTdM2MsbhUtna/YHU8biymNwMNL8uF0cPWzwS6f7ZzQpO2Ohbo2HSnOfm/FnxN1gVY1l4
VcEe0l6aDj6AluedGPpR4SZzbisoVofe8aPGdNG/SFY5MNvEAdp39joFR6dofIx3a5XhwPeyGIUd
YXutb583PF3sK7kRLZ75TZAfF62igztNYuwxK+qrdMYSNHFyciZO35piuGgeEKxeG9M6GPQZvep9
BKRTESN8tWFDfRAtO4pPYGjMX3QPpue2pM313EydH4NdMM7gT17mvmhvuO3TISAQ5TqtNEGirEWn
oM0yIieD9q4y6XO0YXGaPH/1TnCETnZriDPN0RfV1HWcCnZetHtFXJXjFTm4z73dhGflVjdpmLpP
eppol5Ph+MDwI6BJ4jwsvaIrEMztV8/uuXajAOMZbCcbJ6qoHdiqAZXfDgFt0agKCwfja9sOT9Ms
25+eWLtrRrzWqULfdlxH078ZoBDdmb1+t8vMuVBGG3crAB5Ok1VDo9qmOZMv6ofuLPokIPAI23Qb
uilZ9+TjfaQ3g6uDOUZ7WOkB3JdIATNeqnq67VQuYkmPmt0VZxztuvkeeFRFLHz+jGb/kykh4lmU
qhFSGGKkC/kpHSe4e3P2HUnxV/QhlDQoIN0nIzO7Z9/wHHqilfMurPSlNJvtpW7goJmmS/2y2TAg
ZxyMbgG3rZlPzhQqYF91dc6k8xUGkX1YRvd9NODNC+YXDIwTaBvGE1Msdr2p9mMwgzv/ML2WtgmS
fVj5/QU1a9Fd08nA1Lq1tPAd2jFWz9uce2F5EoTAXQxueGFUPqgM9q6ubbeL1cCfXmuiJ0lgOwaW
qO9HP7PfPad+ZN7+eSV1uRiN6cEw5vXZ9qryazYoKx0vcq+07Kjw1MYB2W+lDfmN2Q08QNMD3MSC
yjyJ17lN35iwSJPGBQm0N7Y1TmhdoVYu3k8AhRvgQ7sqXCfmQD1wj0ZX68d+QIh4SbrKPNHKzKew
/ol4yq4JRU6ZvyWCUmGT8dKZYMxvVR8wFTvWs5gE22tFJt73CX6QJM9yWK2liakJnLa69TZjZEhX
qaJpSIFdce0C3mgsjxw5rBPVQ5k7g3pyisVYvoAVzcRM4h91FG2RdZuK8oSdurPc574h+0XeB35j
klaSdQU4+numkOgg7if6+1X5DR94pppYp1P60yRNmBzwTjDnSrT056+4YzGiw2rfEMn4loKS7vrL
aXSk/1iGOI8bpNP10ZcBveqDTw6XedsbpeG8oPiWn0HDEgSKZ9YyP4HrdI32X3q1/z3V/h8cZX97
qv3+o/7Wvv9ysN1/4t+UcMv5A/Rj7mYQpuHOzhT618mW3uX/RbxtkjwvyHuBiMqh999nW1/AAMKY
9N9H232A/++zrb+nYuwyVH7G/kNm+48G6L+Mz5FcIdXlfyaaspAJ/kdN8NqvngnHZUoEXP6+6ygJ
SghoJIPrGKJ8HdWm/GeWtv2ayGk9cNGgjXZR1i46/w/N1+jDPEhzqZNe6OLbNC/t0ZqtB8i40z1d
Ze93yq8/fUSiR/DjoV5Hvstt+PVygzmkXeUoIpJxfwDu4czUQz2G+yr9+D/u/F8YWX+VzPzrk+1I
fhADXE2ID6qmdCRVZ7QqnWSWYZIlCq/v4I7kKR7Mzv1dPNavyof/vhgWRNxr6IA+fo0aSJ9Ft04n
HZjwW1CB46moauerKqvmaTBmP+5rWxIk74/9zW57+dcb//91df7aFPnX9SFYoVTmNI+ezv71e51M
M/WX2ugBKwfNlRyJrwiqvr8G4FDGszKc39zHv7weA2TskOEuv/3w2IRETtrkjaH0SFP1GGxK3fiL
gy1xDoKrsDb+R5cLLTSQuOOcvSP1n0+pasZw9hhjJlIYIgYcp2Kk7cRl8qid5zCoz3//7PzVx6Nj
gKAGHBhv/v7n//FW6FUWLRAUBurB4h+HzLfu0QmEN40NsWW2nd8lFn58Vl0sccjmdzsu5kfUM79e
r4YbsrnVQiZ0ubn3lc7Lo2Zkwyi6Lb78/Uf74HumB/fhWh+0l3SW/LJ1VJ+MbUsrxB9hiNCxYLxF
TiYw1vEWFc39YjECClJjvJXz4l6nMg3t39zUv/rQPLBIIFC20sf7sBbgJKMbU/OLrGFDrrwAfMtg
o7iaGDe9/f2H3p+P/ydM+uMzQ1Qzd7kzjU0mPL9+vxgfZYavUSUe+s8DBPZdNWQtT8Pa1WR6D/P3
jB9sYMeo9Pj3l/64MhCLsFseAzdAurcj8X+9tLSqUNFWAHL0WiTGrWtH42fUJETl/EYi+KcLsdJB
sdvduki5cFj9eqHMHUYjNYI8qWbgzDhI4YsDJcwRjxhO0oTAgIIqh+9cT/qzHOrx9Pcf9E/fMdJ4
jDog9DwfFZj9YUmYsCYD5ARS69YT9KHcN8+bNy7XnMcqNF/W+5y7AyOYVvxm7fuLD85m6bNHo15m
M96fs/94WcfabS2lodFOddufuQhyCWTYlyt2ACwvmql2Z0wnNbV+7GSp+s1a8efLozDF605zmKWX
8uHXyxONE1LNawYqm7cdiQTeDk6KjsKRg28l4O+sKOAo3jGIGgJIVgE6ln/6zWNJJ3xrd8DzNn1M
F9FkuMFAU+RYISiIdFC+F2iKI+Xn7cnq6fiosA2Ps2X2v3m2/3zL9wsjGheuRfc//PDNy2LMLJ+W
d+KXVnMMw46gSqNuT5vptLdZObovyzo9Bjth6+8/8f4s/fI+k9fJBR2xTyKQ9354n80V9VKxBl0i
ykDHiIfk0QwaHZmNTYI4jcyD7Lbxn3/NKK95h7Ftsel9JGPMvlFCyVr309GSXc8go4/atydak6GI
Fg5Mj3Ogg6c29IrfPOF//p6pPwOqw92Pvms5f33EnHkWizbnJnEAScUpDV66utWrXF3nHIyuc7FZ
+qbOTO83jsOP26CLE4UURBYwDD04RT680rOtjBomfJZ4qhcRljUrMTfPuQpW58Eiwfvi7+/qHxLw
X28rmy3Wxn1DAIUZfrgeUwc7VKU2YjQ02zfGqRZDiHyQGDpm8xwsaX+dGgJgoERJeZ0Bir+h6ee8
DWPQJ6pAkTa5q3shZwlLy+2nc2GHv3PL/unR4x0nBo9tBPe6yZHh13tRrUCgytRDaEUSK1wnH65/
iMDFd+vybCz5FLEWDafffDNk7X185G1ME5hM9pqLKjP88AyIgAM2Mc4+DZ2FBoHpTf321XI6p/7p
VkOjbjlVt8t1sxSGeZUNRekkZYoWjMZQ7tSkdmFEPy0zVJcnXXRb7x02uFFubI6pXXwlOcQ0b0No
INZTmo9NiPpTS6IQVOfBzcS0Sziwq1rv62SvXXs2s2qr4lWvvQGIqDMzM2lEnW6XAYw0xDBYSedo
taUejkZZ182tMzvBN63I4/uUDjrPbqQ7geBPOwcNQJUVE/EV5N69mYu/2pcGELfXbdWwzyUE+Y4s
IRcZo2mrjSySBXNKvjg8Bw0NYzdZnJrBdaq79F45ANOipqM4JCrUWs3nMZjdHxU+yHOLdOPzSou6
R+DQg7Fh9pG9cEBC3iEa8NwAIucg6tPQaIGsO/N4YeQqhLtdN8xm9CaNa8UikB2NAb1u6E6OJAuj
n08NyHPCMrJSoFbZJj1CmMzXzyPhGg+9EggaoSenX9d5VtNl1ht0TaalF7cLs5WMxHOBKngNGFjQ
M4VdyYKWQ0HLXQSNzCbr1kbwwn+bgIysTr1N/zjSha2/tX1DKoMrjOE1GHuag33ZrE5kDAycLkpd
Lt8Wmoe3Yyf8+TiTozLdTdOiKrr2EnAmfHomJKslkeNxbjD2gBLv2trUwHB+JEnRDkqBVibvfjoe
/O6T3TPkvVh9Y2DI2c8FSsI53+BRBYV9IaBKtdfCMsE6jrkp1WWemUZiNlVonFCVDhnZ4Qa0udYu
GhfQxeq7cQ886lbUeDMYOQyK4AbfsrCew9nCpDrbRCaA0g/s4+wvoros3BIuRm6s+simjwq5pKjL
Tg6qCniva95VianX+WpxGdskEALBTfq6Aa81WsoFNEpZOxI/1JEKaa+IP8MQgLSvTbRmJb3TOQkc
IyNFXWzTsyN7RkKFhLZHZqKdM+QjVryJU9Bgn+rKRdHl9gMp6jmrWXtE+FY9O21W7CQtFLDRqlMS
vjYwSY/EFxtYmAY7Kx/M2dEJvbilwbaE0PvU2JBG7oZuC6YLhzPk7TynTnalKLee4EYy1ciBgovE
xN0YPMmhJZRmWxR6RGTsXKGf1yAeSlhWaDLWPSgoL5z+1K/WDHhvLLvTSJblvVv3ujlTQSBErzHm
8TopzRAKhTCivpZtr+GtKulHprVZvlg6TF/Zz0p66rmJQxUPVIgYM22BuQ/0DA90lx0n8qWNxqnE
p/TmA4UkHjLwcI0IVITFsTVLNd3DjyvNBzuH557Q5KgfXLjsxgl/njzaJjjAhCySbuDrMMfwnlh7
Fd5z8KGzKnWBvhye5vLUSduqLkOYnNdFb+V9YoNy/U7oZoUcB0tzCnyxI1qrWIgCXCjZGDAVluBf
V7ZNZFdtIkxHI0TsVMo8D0xm2IzIJjuU8QdOHGAvWxbz93KwzS3JtsC+ATLYhXGxhfkZxrwZ7uhP
827oS+YLurjPCRt1mGV5ecxqwuEpb1wxEHHf7rz0hgSsT/vsLT8MO+DtyMydnJBAiSG/G6VVoAcE
J5hfVs0sh4uuQ5POjcbxfFzbqdNRZtfzfPRWaZlx3YTeLewhXGsVSt2JEiTjvpYDKWCPrqe8KSat
YNeqrV7wA4Yn8L7C54icFL5K0Rr26CKXUkNCGxy5PQ0VI8eDD3vzuDGBwVoAE80+qn420YMTSdAe
oPBvzExFLs0LuyzLu3aVbQ0FLMycu9F0x1dh9sI8M66dH8Iwy5/TYPU/N3scCC4lvVvxeGzOFclH
CA2nFKhkvtCbP2gKQ2JXAGQgSxALPrh1aTefSQw04SidCrmx7wC3jPy1aF+qLPXWpEjb8p6pJHke
9PxR36PqFfQDGNM/LdD7WEBX33raxyrfdQhFlzCYlb6Z3+PWqVbqSULLdbcy+w+r7NiSiVadoEJO
+sKFJ3wkYVWwpzPtZzsKiuxHk1WKCNrALLKTGiyMHEuRD3BsLfS5Ngo5bKZNOgHJZzo4MilbT4sm
PIDgqpbwxy4dnuTSlYRB5sZ8tWnXRj1XpjWxV8OSbWRV2XUDuE4Yn3v09z8RFy5lYpUAys8j5NFI
69FGNo8dkXSbtV9wxMi5KY57LCmGWpTqN1vY01+259T4YeXe8NDIZpXw9dGbAR9w2VIthn4HtyyZ
Ee86t0t3c0ifKiqd1jEujgB6fZnyYszaIWeK6oydaGy7FRjfYhG1GjC6InXUd1p8e81ETEtWUHTw
fqz224yr8tpEWvsGlalSJHa0YYBkAvsDuv+FSNyuIcyaCdH2llmTIaNOmtUSozzYurgyhH+nbLUi
m+/okSfCRD/JH66SBFvGF5Bvc32Zd9175lJWJI7oxC3OKP08LE31bczq/FJ7OaG1aABdEAds8G/e
VEtMHJOb3bAL6ilGICzeOiwAeA2UhbxjGW286ENYu0A7q2ZYDssWVOZ1gXUTOePaa+QBxfaciUV9
qRnKjgxqiU94WmGnhyeJBYtksszK3pGPBP7JGAMrfyFKvrpDh1/PeEfsTR8Mj/wGuKx19X3t3PUC
R8XoJ6kP6ek0dVn4vPJYu3EN+BJUod6bL1tV9XHvT9X3NN1tB9Iac0KrAr+aLwlw2utch9IH0ZZi
zEoJd7WKcawvSNnQxE5tYXVpDtbyZZarfZZBFSB+dReKhZob3sRybVsjmawge8kWlP8E168ymfPU
+pEOYHCizhjkHNNcC+8Xgo7y8yYmiyZUbQYLDMTcFEA7MTlhmimCy641gMNvvZk9SJi6KQdPq+cZ
srbeuoG4o/WxHmXAx+oRBiRQ27CtuLXVZiitDMZ2i+s48goKJbIhpuX2N1DhtYqaZWH1qn3sCmeF
b61NQl5oZLTbtGK4JfV2vVRZHb7OwNfCNHijmnSdG8fyyDjZctpUzmA4/I1Mqb1Ffpos/AytWyBH
zfouq+gcCl0epsFdXgyTYZc7FcFzu5Wqj/GJrfNlTv39PlOI0hDyc/u5NabseZ1JdqHAr5tPG4p0
+W7SCD6F7rChtCbXo7lpU5/Uyymcyd/bapvRbgp0erjWW16Sxas9eTd5vbos02CSRylaySpmSGe+
2DB0iEPYrM15MxofHQLSWAXG1FkgSHuT3172WwfE3ReSzoIxKxQH4OprTBzpYDS3/WRO+RGmL36q
2dfTeJaAvSUoDiQv5zUrZ+ewKIaqF7UMUHNmzVxbEQ04ELiZlwoUHW0fXFHyDsUZsQypMh4+v21P
Ghy+ke+CtMZNYU4fir6ur6DUmPpUZX1DZROk2RlLiCPiDVsU2uiFlDNjdjq29RlE+R+65jcDbcl3
OSDAjlYEAhFBLT1Tw5GIvGjCpwbeHsnhs1kSJYd83jCQgGCR2fA44KyJeJ/rJVrE2ByFp+ZbAg8Y
5i8QS+dYhGrG3OEyNz0QIhTyF5qb3gO5qXIjm5C9KVkIeibyTMryoVQDa6JNFNzZ1myMZ0nmFxko
dsg129UO3nG8iJXHE0GOQSqbptYFJXsQkJpAhUtIv4emnDsqzrxQxXnIuqY5qMnYcwJrMQ/x3JCE
d+hF6Xx12qL8NoH7Hk4wLIvhUI9he1PUadgnixSFg6zIqT+VdFgIHq/gwSdFMAoG2NlsX/SSieYB
GqiTUk5auwBH+CNCwn7P83QDpcKjgR2ojeyStDqquEW1FMJtX14EmyVOpg7L8IBkzRvuyHsJgOpL
wk7OrqsNqpAZrkTuFZxhGWuQFbiu0F9jNXTVp4m9a0GKZInDSM5XFxmkZ6MoJgsJfVZFnXkJwnZy
E5tSD1Y71euB7D91nzejeM4WU1+KYemNY4VMSrJkLPOxcz3DTEZe7Z5JSDGaFGfG4MaGt+AfQk1w
bsFST4fRGMfXip6IOAgh8WSW0vCnE7NbojJJoYLCuSEzyA8CdKefyMye3suZ7uMls1RtXpWF0s57
EAzr2Z1AlGFZLNq3AF+eexzTpfle8pTyprjjyF7RCkfG1YzkFYMjO12sOouwOrwIxHxXDnEwAqE4
wFu+J+MEvspqoqVdEMzZY23Ech66CwM403aeRGN85zudtoMn2rI/9JKzL9GAU3i5dsv6yCl2ZAPf
SoojFyLPwTJsGMQGQVwXuyyjPVik3l0pL1gLilLHmM8G8us5qcule6wmOXB2nXfbkjdyPw5Noec+
Fo273XV95WJz49z9MpXUCfz4Gpb8StN4b1F4vBp+7fVIP+miHjrLTh9Gkt1F1Cp2zKQgHRvBH/Do
JMvh2V6PNA8Y3jNbe6kA+fCYZC7LH/1dxAuDXdgHu645nS28tv05JJxNH7Z5oKQjddJBCw+Tndir
YLJBKC1g7TU5okdsXfYYi9rGiYByM39C+UfJEBSF+VIHOHImRAVBMq562k5QuF3+UcFN1kQQkXVR
sEDCyjZVlHkEHx4HmffHMVuADpnLYIMbdwCPHrzCoeXMJG4Gbe7MArtiXiGSbHyteK/cOojzsLXe
/HHJ56PKbfEU6Km9LtxhbR5IGQswKOQlvBzRreFysK0AT4cjCnY9h7ZIdsc8yn92x22Fjg+A78bV
aGlZ2OxhhyigHIWOTOPiymhq3CrgoYnvLGojnxMseUhqUMrL2zwUI+4mac/ZcW/6KCwGfssj39pB
dmWjbBmJycuxf7bk6JKZRdo6sXwZkZl8o2n6FHglaJVCdh78/bJx9dHDi9Lfjb5BIltdlBkSLm9k
rd6FUzlzHpts9WRsVsWDBk0cHDNm1/XQq7KEQ7+R3xYN5Y7urjHObqeso7ym7yaDZ3+35z2rCUsZ
RfG4vgYmeqqjZ6XzRdq1uLaNhYIuWuZi+brZ0jgvVs6K5KO73iKizsYfbqW368wYt9384BXzdYHb
m5S63EbYU1edtuKCsmO5xs2JEIxBwTgkpqUZfHcBy3Cskd4ZxEfY5ZjgnES5BldxJJIQw/cdQRqE
t3rO6BS3gyHy8BiwkRlg622RndsxYySqKiNUx5raeIr9nV4eb9gNzCjVVUNphszkOBHFpWLDWZqf
bm2IGxnam310IHdkV2bvAuJ0J+XHPkcsDLkZHWokrzQpQaI6+ougHRYkQWWxEfJqTlbshMNsX67p
pr4Gm6BCW9zc8F+WjWBXjt62dbmMW4bKmRn1g8BQnj8tOeLiyBvDQsSWayGraYOOjnPoL/b3ruld
RGqyLnuEsB15BItVZ07Ez/TY2L0C2+PSsZkfwtkI7SO7VcPpF2IcJwoUUi8mFZgRuS15D3E7IFE+
7OEhDOG2OchPoNFyfSiaACNapoy5J9bHNPp4I1NVJBXAdM3RorczDH1Q7xKL0vOicvjRuERDekMv
QYBIXtIZ3zSQniW2ZNsPbFV2Y0fmWIBzZNJX4NDR421OUcuLCv+kpWqGTXWgu1EQP9L0CLatdcte
ocNzVk+tZbnuUUP66Dlzcb25BriW0pfpz4KV960Z/OClN/TiRo3aqd8FCj6qwUD2T1zSW3cHTffq
dHm/YDzO0/d87bvtLMPVINmLkyQ7ivZwtbRSiTsqRHIZ/KlolntEPtmyh3JKGZduE6wEyLY9a88W
9IJ1edC3pc7yOWpI4HkTVkEqUUNl9sNYa/FmDqq7czc90rVYAvzfusWPRElN1+UKbhXjOif3vOsy
Y8Z8HrC+FRdKSfO1Z8v55E54nA4rAuMXLQrzXQlrsW8lGbiEV5Kx6cSmyw9ebKjZTp1UgNjzWu2w
MlJ+jgO9MkS5m/udkeFJst3Y0ZQ5OLvLUhUnxMecYTvUxznOGgu3/Fy6F2u5Vu8OcTUhO4NhvbF8
jOqRGjr3z8TSieDgCwqImD5DxfPOcWyPn/OoRmgNrXQWGUS9Z9pIl4hTc9VGdMjMxMMp0SdabNxo
d/ONr5qjIQfmMOD/iblxuyvYkIrQN3ManTicKaIkDRMds5GTHoCQ3HDPq5mbiRwLOJ3IOxfaiU6/
Hj3CK7BJb+2kE9nYYufIb9MQiUIMnxuHVIjIcNiNj5M1mW9j6LJD0MJkLOahRHkqfbcKrtIezCCg
+kH2aPPqmSc25CBJamtgHjNSqJhEDFnKwZ70wCneU3LQVBv9dMnG1FRHngVme50k9RJSQnVXO9tC
HdMRZENvTNvpycbB7RzzMoSrUro+p6iJdvFXlrpqZ6t72W1FRvAPYWS5RdGrS4krvi25ZQqY3kky
bzIhW/A6RKO7IfE21Gp0zO8bXpiJCmPEV89wquI2RsBbGnW2lMN5ypFNWidqGkILfDB5HhyxlSLd
qRZ4VNXUfTGK0t2OfjrNeBObaUWcs2FW01lAXLLIl+XCGhqC0TOsbc250vTxuAJZIzguK/mamcy+
LsKJRf+Jhk0fJjAtfMoe2pjucdpGjzSNjBSJxMXB1h1BkK/FiU4IJ3dWCgsUgNt1ArjrkA2Rn46K
g0srMwAAACjqEw/dQLwwB2LLwwN6qAsLGL/YiJJyd8h3vG45SfYkaWGTLYwMGycN3uYWjhPOlSn3
tld6OQzPApPcpXxDERtDFZk/a1fRabD9/NMI/8yLvNKfIPhyDsGA62AcPmDeWbnbdI2xFuA0piOJ
zvO9ZMGiqSTc9ZRupdMdIAmq01z16oVvx5KRY9T5lWRUFYIy2IYrIsrxNmrsMycWBE4y07wRjSqb
OujioNtIQuTER5JjvUOEiQj3+5R5iy26M5UFFuJ1U6N1JJ+IzntL+cyJJiiDJUKzjaKAoABLRExA
p/F6qIr1zoCmFR7X2vL0kYV+6q7NjkX9FGywv87LBETsYGcDtoPFK3CD2pZUX+jnVpyANuxXcQar
/bwKHpcIDlc9nQxl188DFIrm7HmZOOfIf6yD4Pj3paKb60apYeoH3+k98ESYx2/47snrLpGQ3CEw
d4ZDyKYAsKDKkcQOGbHwkalT95qMqsw++F7B6ct2VVEldLlAtAzC4TYEDN1DZLQwtI41EdN5VGRo
4oFg55xC6mD+lhdkdxHWhvwfUa8zvS5FYGzxtumNXZZpUCyHoP9sZB3H7ZW+Q0rkryXaGHsbiT3l
Oue4d32vHs8Dz8fXfu0hSgQTauObodx4Crtws7/bk4SZjw8n+A6oxX52t9BHFUyvFzCEvYSS19yu
jtmaOz+E7usJfMaoPvm9E5x8FdBKDFPDYL4hiMtkg8SIeSxyxzETZtnOgpJp/oy2YXpbZhKro7RI
u9jQs6pPDfRBpiMyZXUm6zSHSsZjmUVjWNd+0rVdXiWDwYTr1JFcdlmRBwQuI9tUcMZB6T2GnIxK
1tHR1/c5J2WLdpDOHmhwb49eqMs8QWTfFafVRT1zQ/XHiYXE3Cm9wtkwpY8F8wkNhTw355/KqMK6
51YKLV4Yt2D1rFdGkadO8b5eGetS5g92IxrndlyWab0LsI2Ejx1RROL6v9g7kyXHkSzL/kpL7hGC
QaEAFr0hONNoZjTSJt9AzCfMUACK+ev7MDKrKqNKukRyn8sMSR+MDkKf3nfvuYK8SveNOjgnRxPI
UJfZUupnEB6ls2LxWOOx/9/Xpv9jf82GFk+EtOixEAIY2F93taKsZ8mlcSJ4kI5YrSmfNicINrzk
6EdceCj//PP+7bv9G7j2f/ro/we16qjan19/oVz9+Qv+brt1AkyyeNKhQPJtxVLA6vofeVLxRyBN
MEau72AioQDzP023jkO7poPe7PkkbLCo8os0MlLyf/9GoJT/gJmK3RD/B+H+S4FS+0/U5X+5Djyb
NB0eWP58woM2PN7/5joYKPHutN3fG50Hstg2KMEMoApgvqYNvD3pTKrTxtjMDkLnybI1aCQrXGNu
SXGJ7hQv3njQlvOG6tMcRjqvL3bTfYKcXzs128WKwr5Xo/Scm220QcXJSYCjdrL7CGkuDxM3LZYE
dfeMB6M502cj9dEZLSTTAlNJtrENOpi3QU1U7AjYsrO3cC/KWqyg6aVU+5CrOBOy6DkZ6IhIgZlQ
0Jf/KtzCVV/RHdHjrx0tSMKzpPEpd2NBi7OYtmFd0xVfypbN95/VahxoIKBww9crBzrViW21bE6s
gHzakWF5oXrxSnYi165WZkuF85pyOwIL7TgefFXZgmJRiEj0bqJw8fve94lO2m8q4DjdFNbduMjH
VKuEmwAZE3tX9ZMULxEbfgShzPTVJY7mFMQJ+9vjCKjFpJsyIWDnr+kJjA+tUwc3R3ObHsOcz0lU
FPskzYk3CAIeRU6fdCRP3kNBR8dj00z+mp66BTiYBrCRMUe/+mZpZWcRZFP/WAQ1v+/YTd7KcXHt
fDl93PIzpFNT3Ew5VyUR3z8jB4tFyD7eYviPUNOSvirrrZ5onoZdk/tZsG7tKXq12jhxDzVHnqaZ
zpPSOOINwzaAOBEU0XbwXO9HLHPQM0plrncyB5/IEAXnHdvnVhbTpvd7kEt4coY8nPhDSZT6LPq2
dKn02xrenAkHXy7l19IPVha2VkSUxW2K2flFnfRCKqpGSV3u9X3hmLqlwSxcppTYpTQxhYRQf3R0
vaJtTgv2wCoS5uc0ummMeSNPzavdFnO8I+kbvXX+EH+xImE7Mw+Bi6CV5iAAVZbk1z4e3W6FRoU+
VkwemFV85b0KaQXz+dlq1Z984E78k/S99+RCB7mndR3nScceuzFhuNS7wjJDjTGSMj1Eoy9+s3ui
Q9JGpz1xzVAUgykVDaFQdU4eyBDeg2HUNid94wX7wikWron5uLyUi2cgrpARYb82ieCcm362rIql
qOiEc9KGF31GAXmhlvnWum3ShOmY99/9tO6I2bXC+5l4ukdY8SbzA3bV/OrgHmFScTC6hEmf5WId
0fkQhaJRZf5gA7xQ556DONi5SjGudUlUVae4zXW3agzV/OqjuYk2gwBEEnaNmWJoKim13bvCtc5i
iPWB3tXiZBlwSLdGDSN5rWwxLEjW82A+xL7ZjeuorZr7ByJrtQUn09obISJyUNRruZQCQwgmn+IT
W8/t8s2gdLTesK/haVvIIt/MLoAS0fviUcIizUNSdwwcVUUDbJZKM9kA2sPhIVyz9y5L7U3FdkIH
ffNYmv1Cog6cLXmb6SMFefzChApVBMCltQ9AACKzs45iSOI38raN501PLpvZ/eCaibW2aOqaNnYv
o6zduREQw+0SUQW3dewH0jJ3RYou+vuNfQtxrsTa4on474a5fx/Ef7PuxdH/f6zD7mv5+j9gKtL6
LxmY+y/6x2FMzgUQOGex6eNis+7Y7P88jBEyMbCCM5U4pe8xl/+gO1h/YCi+8yB4a+F7+yeEpGP9
QWIF5zFOTBKj0Hz/lQTMnzmFfz6L71ECuAKWxE+K20z+N5cb9e2AUuq4D7VbdIhxhlc93nUhyIWk
sL3paERORXdiHRy4Ta3ikf/kSbe908MGxKakoSngXjt41oSJT24TGDOBFo4HmG5sZZlKsydYVQop
uorbzThFeKyoey7XnMuG8aRNnR/g4tGmNFepm+0qJmS4LdKK9x3Lxw55VsGxmRet/u6m/fdD+zec
Sv/bQ3tWVayKv0JP//wlf39kYRP/weRom4BKMVrTU/Ifj6zv/cGxgOUa0+g9MyX/a350KW6n1D3w
rD+f5bsp/B/jo+BhxrJMzRoz5L8MPQUkyG/1T2Zkjz8d6/Pdrypd/hYwCP56y2ABi2BteuUZot8d
Hwob0Qwn1jlF2Ji5Hs+oy1kKLa5uyrF/4wJiT+slzRMAkdqHVPSaqWA0fyGG+/6TrCXJ5l7O43d2
lKX3hSVQmfscfV9+oYiNFgYYZ1i2yErLctTYcvpnSrrzassB3a613dLTZ3RFtDObzLzrh0mHBFzX
rWU9z/dNJPi7RepwGoz0VmhYhxkr1fKm0YfHZ9nZVflgAAR6GbpBmgcvWYp0E1e5vnRlId5yGD4G
TZZ0gb8L1A+2Nv7U671hRK7IMIBTE0tlLCElCwmIOPnZilt3L2UOATaaArw7IPokhqR2guFwxRrj
xfC+u8b/KWvDf7AzirDDsUDKx0zSD6ciSvCVRYMFhLElaFydOTfAIE9ovA7cs9Gc8/0ywsw9wTLD
vdVmqkT7G3Pbe4yTIE0ONrqE3sdWbeufXEDr+JAYGUhVg7r6b/FSd/AaUmN8spSTmqGPGSh9XbwG
xBv2jBq/Tz3/AFqksdLpe+a9Y+W6ZLa4jWbnNVtWVwZabFEc6AN3/dCPXZiod79TxfISlkmyzt0o
Nn6RP6abCahWNa2rvGOMAjy5VKsUey6oRplyjeKhIIC9ZYW9PMZdj+hYOrwsH+Qw3l17U2KlyKDa
nad0BSipj6IQERyKobG0Q7tV1aKiNYsRV18oUK+jo+jQB8Gk2cbemzJ/44zKe+FJNpZtXuBQuNne
lLN+mivL6K8l2Lp51/sew/xKjrNqn12/jtVj55bcxahFG2rS8fcuZGFxpyiXWPFX1mP3yArPyt8b
3JBu6DdR0LFWlra/97FRBCaCVo+xYoijXBxgR0yQeenOoe98GGen2FoZyeStpI7aWw8B0/oLptzu
YbGGUXwy6fbO+4h/KNkM+F5xq9EdXzIhOVbqVptq4KX/KsbezI8K5rpcB5Fn3skYVVQe4K+MybNn
lc7C05+3Bou4oXQRGqsYsKlwEshtSz2N/bXrS1Pt58pHTg5kHMEBGISRhqO5TN4+gOmBgxVvQLGZ
XJtNQ0e3cUojq67HcJiyIQbYttCt+tEyy8Mr7FUQN6HFT87YXWhi6ni3CpGdTZYOU7kxphj3Gjg5
Cy+gNLPRkBgGM4HpVLhiar11XNXcR8MiR3KlVkNOvAqYwLQbvOOLCUYMTCOi3y+UWuV+77Ap0N2t
MNOY+H/anC3gCmKL223SDLTRGwYQONKhMQd+zjCeQwM5J2THDT8sgshW27qkK7w7UgmbK3XkCEZi
pi94Kt0rQ6Q/7WCUts435uOp3UMH7vzQM6m1ukWl1ZggPjrq3aE0D8XrgMvFXQWVo1OkzSjpQh84
7AsczhjxFuhQuU+poQSM5ohSnYheu4zcM3eNI8tvL3iOFaaJcMz8+mc8aX9jdrMwkKATAyRZnUG6
0LD8GiAxQtxKg9gqG5Y0q/A2m+7EqgkD6QdQ3JkXI0pnQ/DKN72PMZAc+/lg4qgYo3r+kKnRp7tm
Ss3m1qh59tZ57lBB3/RKfJRqKNbNZE0HkSdBe4pyJAI96ew8OzpfHljIA5bOGkgF2H9jdyfVYMEU
EZZJeXFgpcPLkg7qo4nj5dFROL2soAlOLh3WTzpQrAjYUZlPAnh8HCasRnD9pZPEs+x4q6S+z/8q
NT7jxeg+c904B4IRtE4o8PbOfhyl/xOT9dyuFL92BYMyW4tA40QcreHg13d6hFVHT82CRrPS5RC/
+bMHNhGlGn7yrNk7T0t+GRmTfuV+tHyw4wWdXbqCWE1vqMk99Es7xQCd6Ih60o2Nu1IkUyzwXGIY
ZfMF2kJkifqeG7n5keMfwFyvm/hsp9xorrbRlzjCYr0yO1Tuw1xlACb4EpjzOdJ9ztotTwe/O/gj
xIFjXkeGPKMn9+pJdml/VVZgFwdKA7ihgmd4mdlPbSN7nOltz9tp41d1We1mhVC5MY1CPptLcYND
xUcyG97NjDsYdznV9jx+SVxNAIdsdwwTFoavMaIM8nOTZt373Iz5W0ywot/wM7AWDmhPDuNY1Oem
tubPspoReLy8eYpNn/cC12A2MlbyMsHiOhakoR4aZfP+EQPUTVG10VWIwTjNMZa4lTT4QGK3Tcew
AYN8GCPL1jttZLAV88pdsD87xieQ0fah70XwHFm9POqi88/jmMDqzmFsJrrInsgZiw+/8yL6iuem
PfkaVp9stH6ljAIySjsbZ3+hi9AeXfskRXfVorV5yOx8WJezb63RjwmhNRxim7RvTZ7luAUhUaY/
sS3s08zgEqnj/EImPLvmI+BmVWfdgTwCKlLfZnqlsKJ/xP1UfNpzI6HCCJ4d2qGPEfWAn9ivnHnV
L+OjPRUzdBRAXaUxFgcA4HTHk+A5QvnCTOZYdxOmbRIA94perQnXjLhBBu9FLksviLA1A07hRa50
25vbyMNcgR1qyr4gg2EtFarJVmbZGvTY1D1PaGEGV1MtGTovm+1mcvzTmC3Nvq/mbFd2S/6asvkL
ozKS29zLgkegazyWvW19RbiGVmNgN9cI0ZLmY1AQHxj2PUgPsfXo4bA6NHi4w7vlD9qVEzwCkfS/
MKz+yilH3tRR5126WIhdb6X9iV2ktU88M7i0ZpC/RBgqw4X7NhZB23CeBgxyj0XaJGts1c9NKrC9
MWquuT2DDWaYwv45VMeecAjw4KQ68TJGR2DBgH1UmNt5RvDQsNlOGYHQapVBaTkFKkn3eDu9m7Zi
yqNNLR8gq3sXI4sgyrO5PgY8lrwuyfuqBcBqZdVsTQkuSiXEe7x0oOXMMuYS1TdNSID/ptTyiLDC
ZjNb6GFRQFXPMmAk7fplh8EYI3EjPt1u+JFEs7mLpRNtvSLL9prIxaphhbTKzfhHN3TZzW+tYZty
rGLGyQret7O90bXDlyxpjqRPzAccTts+cMpn/AgogR4AMahujx6V8Xti7JgM/QgCqTcCmcE8iBwE
BRDXVBOn0GJ9B60sdYJi50WWdJ5VlrePoo/iX8ILsm+O6tWLB9dtoxUcpEEm80MW3e1DLqfFxMvO
9+hnV0n5s1qs9q0BWoUlQgR8+OYzBEx829mkr76dsijjTbPuoMlLf0n2ZpTidC6Lal3SLw48OCi/
sbkm+K8MOt3DtBPZc+xHCYCYTnSXmpnwwYmkeyKoyBKbj2hLEWtL1A4UK1Ay6GMh9qbg5CDsHSoi
ZpBQ5Stzb/bc6dTk9AJKtXeAxyMfN2I+AQG0N3Y3qLOYFwQbQDrAbA2So6uoGZzHrsPRhNrNIlfh
3IrH5LdhyG63OBbnTjzO7rXLNLXW7mAYX7jDrBNL2v6xdUCfhM1S91vO1yX0ZK5+YMGHJY+cCkKa
tSePNcmpyQfgMmNyhP8N+RddjOsQvptx8uxHLfGOLCyIIAbH6qxcZjeXcWinMhH/smmFXCExEjdp
QZyGDreWXVIzlnEfYip02VjGbPNWbdIn2zFJ/ZOu8/R90OBYM0hGW4p+qjNq+r4l/bH2KqGJbxnR
Fmo3bmztZEhNC4YU0t4RNxAuFng+pfstplRhO9p5f5oF75hpGOxPvyDXaeqKs0NWAGjIIf1OOvMx
z8S8lRwsZ0im3Trx2hmkEqZUv9HTieTUUycs66V2e0wYRe4dymDxP7DUvFZJ42/9qAeCCv9xwppi
RmtISA+K0esA36bYmmZQ7VTQVqE0ADMlC36cADPvFd/nR5+z5VxsJvtet2B6S/JN9QQhEK9PtdYI
7ZgkyvYljrNi7zbgp1H9uCwUmUYJB+ZEfDOa18BZFdb+oDqQ4jY3dhwMR12XBgUP5fTRj923JkgK
BPUUymVcSr7k1WdH8oGpcDF31DHhTvadcYFmPnnmunOWesva3H/Ak2+dkjR96QaL+EitInmwch5i
gE5XULr1rbrTceNa5B+8fr9V+Hh3MQ6bUEhmG8NCiyd/Qrml72zZVX7xgM17k+lwQwm1eplV7a1V
wWfdOlG1ZYGaP1sBrQ89tuSz6BOxZhhoQ2Oqr/eF0zp2xHx0aRwI2VVw/y2F+F04sbki+J9s58Uj
LjxXYlUO2sJxyjHuTcYHPHuiTj4vMOwObnaqisLYdzhO9/MyzRvIEC5XDrtkAYGvgqhWNdxRuJDM
fNLuR6sYEKbbBUNxMSNNrHoPRpbbxV+mN9Vnvx7zQ6XluHGKoLlyy7fCmDHj/liPJVcjvARTMl+A
FsUXnJDGtQOet1uMIDh1JsuZGPkLWDfv0rCI2le8O8FX0I/1JVXcE7mhckUOFrB3/uwan1jD821W
QPvTZpdcaw/k6FQW/RVE2Q9WQjFAkjofkBIa1a+gG5Zr+HOAyerWxMPSqvzC/2l6KRCI97xcs8OS
lNUrl93hc/Zn8xn4h3vKRe2g0Mflk04ksXuENFzODrKAWZY7XbFq8cZKnVh5vQvuBe+BSpNvvk1c
1yJksuGr6YUDRwzwEl0cFxxLF+qHbsrqLhau1tU4ZNMpMKfmK5fDcuSYAT1t1uIT+GBFdiyon+JB
TW81X5b3eqBBdRWgl6+SpO9PDAdvGHqtTerq4lxmvHbxhQ5fMmEg8GdWAIXRnNGgWWLPMj7JZVJ7
KrfTsPKT/Oh4Hrbo0r2UUya2U9Dl2wk+5DaOCuLfjpIf3FCm8zQQhAebR+6u4z18rE1/PndJe4Mx
zULGtXl3xtoMU3jvYdAlp0ka4qEDBXnoc3K2o+p9cndRv2aPHq1xpz4Olo42ibe81g4wVTCihCBt
5AT8Gk+8sMdfSytx6VG0UO3S2PEPDnn8sMa3xDLdtQ7e1JH5660deuvwliYp0bz6fqjIAF9G1Om7
0bzZRWWlbhAVL5nTEa2s7Phgz8zISav90PGdcpvWrMzrPLLOgdU2wLa51xum2T+3nkcQJcvclCsa
EI8wsVrZrLq4aQ9+X+DcCZxHT7n3r2zN19gyvxqTtECMkXcV8S+xsrNBkjdIW6ImubPGn+3ve2JE
eODi/qQmPV8WbJqXyM/bU0PH/W6ynJZBI3GP/PDVsdS1j+mTsGk02zeX6jhqi/tjauXACJXZ34IO
udjHG35btC5fTHPq12AwopUbN+LbmM8Llj9wMhhIjBNdANpbAR5I940fxwDfomHXevCwFys5RUY1
byy39lY2191fOeY3jIkKCy477uBYwDvrVilD21p5yR2+awdbfJ7qhP9vZNrsxQdoyPqrWFhhbX2U
xjW6jd5BRm2e27bOHnntss+rvNxAY0hFvPfiHMYvwud3bJVUikwGSEe3kow3uNBkOhJ5aGZcaCZD
dNglqOTmLIOQq2t1LEzdv5dZix2JOeRZJ421w/zZ7tiER28cydHGcGT+lTmR3kTLeEeceSazvMpO
JH6s/WBGy9pIfbZavlNB3e+x+TIBc2F0q+IhSc3hRIekuUPNssKlX4zjyHYVLAEBxU5GT0G7jPe4
Lwtlk2KPXy7Lz5TEJJ+vXiaxbvr4Ey0l3uolGzaFhWKHAzQon9OJuphVn/TuJtPsK6XjfhGWtB78
MUi3JFu4Q6vF8TcWttFdmjXVx5xZ89mse3omWtMIB2Iez8QK0vM8V3xTp2rEUTwT060TwdzsDt9m
kVAKYikP41/nz0+Tt9jvHUxQjP2JuomUa+KqNYv2XHgBlpwidZ+a2Zl3HCD2ChJe+VOCKcXGUpYO
Bpsl/4TKOb3oDIavZy9k8ZfxYCfIMitMy/3OK2N/mxaErmyfpez9en+WbQMiPQiGrUFR1IaEgU8Z
EkHxCnNb5W8y8r8XNFN0MFuOF8im6TUB07VCdXZ3ZieWxy6p7lUspbmQnoY+MunYvIxsMk+Gbfov
Sb9MD0Eu67DwnGk1wjJe1cEgGH/i3Nt2FachHiGYr9zbt1M9BDQr43cLskx+a7upW+vMa7c2gX/a
CRoIzShtAEVJj+bcTwneos73O0zE46uV5pweseMY5PFpJFq3fRJdJPTBjUHvVo6X6i5z5i5c3ZV2
DP+nMnj/3bVdtAkEHXmAgCYScIKornOvelzOpkPBgGu5GwhX/RUZfmr2mpKaac3Xt9j4mVnsbLyK
68UuAcxkSczl6B4QLrEbb2dv0N9lKe/z89RbX4bukpucc5GtOGnG10RznRW2wqY1TwWpa5PJz61V
thLtxBTdSMSfCO4nk0JZZ2HczF9jXNiP/ci8ac+4izTlGVe/N4sNQYziFzG6gWYaS/DX8KxvcQoB
lG/NcBGyDh4GvsTWPdBp7XyZuG8xG+QwI+v/ZDbecJ6yCaSpNJDHe4FgbJma+sqIZhx6dNttTGKJ
rgd98QvlbQVPJ/dU9+5pJg0D/vcbCFM6FUhpYfU1q3c9TBNEWJbzJXYIltHLQy7I8ZVOSpUaVsYc
2zYGaPMXQOUHI9N1iGr0w2/7x5R/8GK1eK31vDjYTTJpNcAexwUTK9VcCbobZUORjeNsabeS5xHU
8NBTINDLkEU10oL/JiZe6BOHKzNLfRGpOtbp/aAojItde+hlbXUj3rau5ul7HBufWjlMTsvifpYZ
PuIkBzJR3NG9S0ZWXNjlE7iCEf4mnzhjRLMSiJnpana6q0FgPWFR6BfhGOX2efyT1ECjyhGnHvcq
Wda/u8Iq3pcs3dsuL03pIIsnJEwOQ5mkoaHSlGt/5bQeoTvrC35QteVi7uLdXa6TQI9wSCDjaI/O
C2FRQNjaNA6sti/pwF47n/H+Q6b/aKt4emuAUa5bU8q7YE5yr0XpaCl2e27HpH6gXTQ640qSm8YS
L2jorxCSrG1tGK/u7LqPJHPP7lgva75PQHnxjj8bmX9SxKgekW18njTuosTez7R3FT86wQux9+oJ
IA6KghtXXIOoyzvUMTdSm1TXSmDIIDdSlC9+lvvfLAsw8wjNaVMppQ9TPulvzmBDJY5sm6s2Hs+D
o6urk7fytMy5PphtM26xRDX7iKIGJJTZhs88Bs8ytooT9ABiCUnuPZF+H9dMWPrFJKTE6jQbX5Tg
SzkuBFITEXdvEfz1FVeh4n3M7y9ZAbIKJPCIukZTjIP7McZHlBp8iRvb1nvqXbPVVEfjLqs1jpSe
GCFkVPHNtxBY1QyNZewwo5DpM75rJIGL9AgtwAQt+GOQ0SAN6OdYlMtOx3N2BrUx3mILLkVvOvJR
R06KijZLh04j6oN5nyf7uAmyZ3IN/abs6nafcT2+sYhSuxrB7kjckeBfIMcVCzT3UFqIwZANH0ap
493ko0gLRc7SMsuI3MK4HPuBYZK+wvTX4nu/Wd4kq6yIPE0VYQoVAJrOhvVz9jKphPda1ktiYmP0
Ws4VSm3WaP4NMELh9G0BKtvzPdOEjeakCV5xlxj4JgywUkNdW7yPI+FCundnqvOikfKNcsnmNfVq
ZsiEDK5bZLVktjNI4bGsObMEQ3QpK/8ROr8db2pySGGssPd3jrpwkJAvmXzA7z6nykaAgDiaw4TM
jTf52XR8Xg5QH6tVFAfZuqrqc9VqtDizh3aWX3H/Rs+ujqwTgkQEvU91mMhzlT6i6yYhTV3pravn
btsW3sJLzMAC7PgNFMwedX1FgPKWDt21j4rySWHVe+QHYT7SVsSsTU0g9BgXdbOcC8WpP1NykJKQ
pB5BncEAuHvsMdzg2VOd/aGsnoPOF192YqB4InlMLxnJYPIxfsNifxz2Rh95D2xdSibA3kGZDZLv
xtx/VXmTdyubGMMbwhQVVWD8kifg2zQk2no41jVH4Sqo8fLlwI33OArwHC11sF6AHWEQczWFgS0I
EmvMLm00qJwofST3fmNfVG2NPxr6Bx/xWhmoZ+1HgPEnXpluc+9R0N8X6AQHrncUkCUMSV5QXBrJ
3rd21dmGP3dYcm945lGn6IvL6owBZ0nG8YJH7S7etIBi0s2SkRFfI2jQSMThF9X1haVy+ZI1MfN/
kAvnxsVeioeqVPJ9ziC60EWHFVyFmmPTAmqOXTy07aXrfpQdkTMUlJEdDEE0wn0LMUn3oyIswU6W
TEdDAQygEfC9rUVqqE/tH4QdApa0nR0Nz2KwmAuTyH5pSQe16770CMJNyqL7bHKHqYTf4XbmilXG
mG3tokdMGm3nRdOvqLba6NSrajnhUSpVg6NtrqDlp3T4TDI+GqzB4gNFGWmHCVHLeT2DkflGryj4
enbr/O+qH3lgJMP0/R/6vafx+dzSk3hEHesvvDLRFyzflisDX+cUmk1xhTuT/PDc4DLUi/d9Zjm0
sZPRCtvKf255kFZWlfp0obHrwDYtnZEvQTQ/WGqp2YVb2rkZtl1p/FAsO+qiFf0DXSbql6rEeDEH
l2/9wI1tPBiR517aPBYf1LM75qHP7sFlLrC446eRFAO1RHdXZqCGRzEOyXI0EZiCWy78FlUHpDBu
RmHk+Fb7SNMGEVRLH8qMtQLvX66vFIvwIfYoaAlHt8jrR6BVBopUVvZXr1lcuSWSbA6vSaDbOxhI
xMmPzhCEcwqDp8clvsMVRavf9hCLDPoVn+vi2ACGaDfd5RGj2d7CRP9JBdO0lTkmvrns3ALLXAUU
oxqpGGblng4op8ZwS+Fub/nA4NgbZnsv+ETzK+yfYuSFfn8lum0wEnZPmr1vNO6jy1UBQ/fYf2fk
zUOCQPctsy7WYsyBdHA2cOnO2y1FEvVOLdDDqkYsZ0XSJWxtAT9rcObfAQfBtbSD1iZi2clXuLXi
kjNU/zDlIm7LOPrvZhMpkjipdy+7Y5NLAV3y0NuyPNbsq38ot+62MyVYvLl6Z9zNDataVu8urZG6
aB6kGYBAiBuU3xWl7fXZG0bn56Cbcj80LKfyUb+Loedl6jRHl5BLwopON7eOTo3VVNTTb1RPc631
fbwabftTqekrrjWBKZxav43MpfOGhPvzPaDHoRgz7fKGNqk8Z9iELIQk3I7yaFI4sqM3pkRNYeqF
l4RGBBvwMs8TCThDqnNDVwM1b9NsrUtMFmtpYVsAY0A3O9/KQ+lZ78WU2N8aaVvfKcYiyWOo5IbN
Xz4GrQhI07FLacAgrMGwRXtvyfKblw/Lgd3MlbEbDA+ZuHGHJ4F/4nTxz8II2GL1wwx7IHX8PU+/
d6VX2XyVMStJX/XyXVUzx2xaOWrdG7CYVvGAhyFtFAGszDMfcc04+AnV8O7XOr/FbTKdTXuCiHOX
wh3pvPJGouGlqZJjX7KfDeeOO6udNx47Q8Di3HSARlDgQSfVXZ5epKte84DuYcBDV6Po3XAelpeo
MX9OM5UVxBYQHSzU1mNlLoTLMa+zXkytjavmaL0gUYR8dytcIQhxDVu3lWmZJ40sus59cmLalMkh
pz6WG7fTyO3Cy4tEeaneyMpTB+SpHwtFxgxLER+ZP0j7Je0sFUqBVDN7jreNJ2JV99Hm/qXLi0co
bcG7xP17MGOHrxeMNJ+3pSPZvyTJubUam5S88711YskYmilCID6wjrgbWO7OlH8RooHwljSUHaRE
ocr7EF/wID71Ng21sx8FBLv1JRbSueRO378ltMn97tRk+SF2pPZnMEz2uasb9X1qFuc68gpYGbD0
bkPVDb/xKUy/GyhW+9Kg55kV3wtReMzlZjQ9GDZfsyC2X2Lbes683n1Ng2jDqWAy/jnFIY+C77Gi
1sG3m/qE1VemuwrT+BOrKCzELv4TxyBUAjPGfiHJ3D5PND/OefI1ePQPh4UdVPulyG90aqvt4Ojm
Gd1yGLd1y3ARaQvH7cLSV9QyOgXT1JM/E8rZ3lXYFX2/7QkXLBZDwj9hMniabfDELmCaRowPwmEC
IVh6yuPsw08SEs1YRLq3nNRUaIrcvfFozJzbIg9WvpT7POaN0QwNf6Vh8R56/GOIfi62/moRG9wv
wcY0F9WuhtKx+D6BK9rY3MrPODSd56bMKFDU7Xp2zPGLp95YL0xo10wNxIACHCfJyK/1k2jcu4rx
w+o78TWxM9hLBxIJCyDLXnmszK+xkSdXVkXjzUWjP6TEO0H3D0wITQ4jzBUqo6Y1rex3xSphnxXB
B4kteaQHSZxaRWemQXvrL6Zl9NiEkgQr5BACFNSo0U1+EssuFKW5JVQ4+PjRDrrFQYEiIL7Lh/E0
GfGiH3DhSCo01JxvdUqNMFmBjGhjDpHB6VlX6aW58rREn7RbGvxwXeI8tb3skPOAqTMt3iu4epbH
e1Ja3uGOT1jlhpB7Qy4ZHu6se5CQJtK3spuTo7n8P/bOrLlt7Nzaf+Wr3COFaWO4+G44gaSoWZYs
3aAst415nvHrzwN3n0SEGLLcuT2VVKWqnfYmpj2871rP8uKVSYidE+VkF1a2Kq61ui6vU6UVrlPS
bhlWQSGnRLiaka8HbKg7r1igAW/xyo70f1atKkv9fixQbmzokKRb1LTjIVZDQkUVqS9bfB2gcF9D
mWq2z5zVB52DrVmpfxJ8ZBD0paBuWnQDTt17o/XU+tqoCvFkZqjyVro/NgpPiUON/Kx3lmvdK+bg
aQfJYFHc+jR322ANBi3iQsENDP2ejB0hPXVaIKzrJkJ1dKUnmtuuMCGq1rqEC1K/14OqA/xw8d7f
08rtunUNDqb+jumrjZCB4b5Lvo5SgWYb+4GdIniixhnK6aItSdP1v9m5rEQ/QVlJQPcUWjF8T+NW
sIPdN6RIgN/KKWvgjU9W0AfGm1QFsIESv18GFJcfqcfAMSCgO7mKy3S4kfnmt75Vlf5ucBMbnLeC
egYbHZbyIjE3biMiUiVlG3KB7j7WqrpNjY6aIjocoUSHkFb5T2pJ5ZtpDNo3AW0J5gKu52iVkmD4
gwrF8Acxx8q+lm3jW6totbnvEgy6d9nAYWsD0yfU931W8M4NlVD/IIhBmmK85bWJMoqWjVsj5oS1
KjuJ6Iafhs9xqUeCz3Q9JKQOsbW2xbqnfSQWPVTmTW1xJkq8JsdDVHc9aLlSsBQ2tBseatlVf1q9
AeZDIRY06m2kPWEAYHCDwKZlcR91ymz3ABx6LEU4AQ1ix0xdDLcCwIO3qpMwVNWDD19B/doQaIZV
s1dgAP2B6NOnmqYaYdm0TwSEZPFt0iqyhyhOAxBV3OWjNBDZGsZ6jJIrtorGvKmDiacIZjSyN17e
BWyx4aU0D2DKZC1EXiiLeFiiE/Eo+cOvQBW3NvFaOoPXxy9mqeIqqvMGwppput0NJe2ukjhCYbl7
AH8/+Xi9NxoJ7Sv51+QZkQqEskCzqSINK7B8NJrX2QC54YXJMY5eqorDF36vKt4SLV0mq5pjIzmf
ra1QVyDRBr6IHGcea6akaV69bq2sbG/DLi6jJzREWh0uQlLVpLt/TPL5/xNl/0NBp/yfjQSLb375
LTi29PEv/KnIFvI/LVVFqQ/rDFPoL3T7nyYC/gSvJZ5cdNoCo4GOVvsvE4Fq/BMagIWl5X/NB/+S
ZKvin8K0MGsq8LwwzBvK75gIJtfgR0H25BuEiCRUXIcmRzRjRkJnMqCjGA/FyvCthgKwVDApxNoT
DrNp7YHEqYVNsYzCXndc3x7fVL/0NkClCe/G+Lb7cN/u/jQv/L+0Se4Q7tXV//+HfuxCZTvGz1H5
FZM43DLUX/7DD3xykaedxCLATiWHFLgMwsbe22VT9+sY08KCVC33m6QXnCAqMqSWI+2oBUnm+TKV
3fA6FI3/JgZNv7OK/N0IbPiceqc9umg8iJ3POx1GBgwTydOlV60MKmCzpcAOTuc0Bvpo5+az6uk4
KsxWwkuPyGY5BDgRKegakkm3zoVxiavncRhFtq7csFtWBpk+C7b0ug4/JbsWFO85N5lm+yO2coIs
FVkvQ6Yc5kWaGAhM0yhBgcC6ZrwNJRCcRJLxC56/kZPL5NNz1Zj5pvalrFvGDL1skX9I0xA+bkHs
Mrlja7VTlwPeukVHI5Tj6zUtGSVXHOTOa616S3G8m/7DNMWT+L3JzEe33JgmDc2BPX+/K2iWN2BY
OI5sgorEwChYWdOWiy6knknX53/+9NZ9sLb8eg34AGyh6rpuq/MMi5H6UebRzVoVURusvLrSlwrU
P+f8KKfukcGhEm8DmHLk1cdmBMUkyRp6ClAotA1rSfBIU1BPySE2k7fR7HDGFUG2PD+oOkU1HF0b
r8LEgRdcniyw8h2P6mklvAqjLle0qpN1rifyoUsGcKcs4f03tpfaD76SkNRSxcvu2Z4YglOI7H/P
QacdREBkWKzp6h2iowSbqe9LB5lq4UtYKNEX7O6018ouckDywSYILZSnFy5g8hXNL4DZjKxb+q4q
duTjC2AiGcXggV/0Y2xEpdbVS0F+2XIcoY+rxDduyobkuLF1zY0hN/EmYP+9lOTcXEL073eiggAj
JEIIQKXRAod8vR01ifzHTljOEJd7YSDHj+uWRgxd2kQV5rWS4Tjo2MlwIpYfyI8kzi300lUj/L+c
6f8xH2byoBxdn8A6w1xtaoDcbCbG4+sTLZ1euSHwM2z1kg5puSsCqwUIpf/Eyb2yoGlcuKWfZj1G
VHUKZIzGoVaeXtQPsx77E+ybCSPmZfk0UFdaDE2nQv3cZwld+vPPbxZqwhzLaDi3NROLjBCsIsej
ZVGEDVovi5UgSDuuRb3JZbS7YB+lVZho1qYYEnLC7+StYeHnDPqf53/A3EQ+/QCWLnxwtFQtm3yz
4x/QYGIeaNgR2mvYnhMDPt2jVXJ31LRd+FLCXfmDWpC5QnMJZaUNnqxgphFmvqwpVS+woMFSbW0b
8UC9sTUOOG00rFFV20vqePKKoh4lmSglUTehtIw4peNvM1CiVgWw4FgWT8QKArdpMcQoEpH36Ip9
g1hc9lAeTWnJemr9JnViN49oE5G7OtrMoQK9UbIgmiL7wjspL5uyRciHsyOItfAKZXOGdqRA2ZSh
aQpMHl0fjf3Vr9v3f7usf6hnnW8LKGzjj49Wzen//+cmC60paWW0T/7cYmFuw3j25y5LskAq8DRI
k9HJH4NU8q9dlmLxLxGOYSuqRg6MIvgu/zK+KeKfloUoBVcc+RUQGX5nk8UIHyYUgeaVv4CkMtYx
/i7ZnH3eE0MXgS0U0Fryd9SiEdCUe68YN+e/q+N5669hFNYzYUELs5TZvAz2BgwEQQBOI5F3Wsub
eHh3tT+03r+L9ejPt/A/TpITiOLzRdHJZ+vKbpRyyvFHHHFJigu817GA83vsLJdB0X0NJEBJZkIm
QqmTsRIBJdCpkRJbeBe20pviJo+pGVzno7/rywfd8KON61Xvsm0/1ZX0fP6GKMcL/F93xNItRN3c
fMWczXRKR4hqb/eV49oIfwds/FqukXfC9L8KY+nRV3CwKOpWeNJDHqkAFKS8WEhhjzzaPlAY3UUS
iLdcxOrKn2R/pBFceGi/MjD+vdr8+Rt5xxQmRaRPVM2P76OvC0olOBIczdTB4xQDaplyQ2YHmp6Q
dAc9+6pDtrUgluGi66/J6gZURj2215ItAl+xlKXmFX/6W5emj6OXgtYaiXDjEL0+fztPPXGbrZKN
H1ozMTAf/1JJsKRg/K8cVsLEAZ+NKi5wCcBtPPp40D90gw0hWNYWuqW8Oj/49Kg+3SZD1mUDZLPJ
oel4cLmxciNy88qJSwqahst3JL2eH2L+mU7LvkwDUMBXMBRNnw2ByTvQfS2snES2rsBqbgMROdCx
DueHmTIVjy7l1ziaqmsyXw6L/eytNGrOICEhIZTQyh8eIZeYXiHck05CIDTJIMiDiOsOBnBMI839
RRGWD+d/wq9Mto93c/oJikXB1eaG6vzn+G6KJDUngFXpRADdD5QRu3WZ5O271Q3DpqYYI+29uhte
gjwgJ1pylVcvEkjB4sY6yCICFWwkcfCjzWMESbZJe0GAZN+NdB+2iuCvQoQuVW996V67hQ2FD8ev
wJ0BgKHdjaTUr3xWTTngYBS1HEKw70DYlRpH8zyZ+od52wI/6+EefcmyWgG9AtKR3vCWn3Gg6dWu
h4gmGKhD70mvYX5B+PKXnd6g53SzWytXzTWaNBleYxguu9IEUSv7BxKn43VnZrt6kBUUHfKCeiQ2
MhD/L1Trog2V9RTkVf8ODokKpcEZxyWXw2i3GuentdbW9gGi7IUPazJlf3ojhM7EDQZbMVgvjh8H
ZEorbpOqdOLC9dckYaMeCzuQ3Nn4MGWTpR1Scby5mEAsUsNzAkkcMy31HRZ++UcTiOeGftpt10xO
N95suIGJ6VRJNqAltIgtaT08/sSblx4TMpcsvfQlf5iX1GvLQvHeYIyR9RY2WxYRgRycbGx8Wz/P
v3anPjBh4knnUMqGV5vt+wZP7sVYxSUTSCV9iRF7XXtj9VQ08Y/zA83n/en1Fizdmowoh67CbE7t
qMrCOKhLJ5dJG04LyDRLi8hHfFYys1aMdn/dVvFryHtwYSt/6hoNVWMzL1scY63ZNcpaVio5IhiH
4KDoR1FZ177RK6/umAYXRpov91ykrsoy/lPmVe3TSC4MzjqWadmOqXknmgL3R6w/emwzdHIRAzf/
47dvqgEFQ5gK23ZchNOVfzikKFLrph1HB0eG+b2uNHOv9HiKhFGv3BxUCy2NGkTJ+UFP3E4GNQFO
cTqanubxoFJWhTE9gZJasRatbCM86Bj8FqrepxdGOjUtG+p0CjNlziZ8JcdDiY6dZBEVpaOa+Q9v
iL5pVAAcW1BbtktvJbp+1zX1zwKry7JKou9/40IpfrGTgrKlzl9Zo7Bas7R5b0qtwk4qrg2/3lRF
f+EqT7w0VNXoBlKI1HlNZxdpN7FRuzBZ6fOrpBqM6TPyRxLG80kmoTzlSmovz1/Yr+PkbK2hBC9Y
swGAwheZvzdKUY6wzQuHDox4Mbx4yYF/5wc2s+8QP9BT92EIG/nO6Dx1jbolfLUqshZqCgmC9Iud
T8rNhbC20w+b07YMoNH8vHs16I6TC+/zsF2ZJjK94cIavuX297JP44U59tJal5s7YasVBTOrurDr
O/kYbIMyDUdhk0Ln8btmulpIJpRdOGLqd9gdzoLhoBrpzaB67yFgqdX5hzA91vkzoJ5sseNgToLA
cTweCFePGRMTUTzae7XIXoqwvfCcT12SxqzA+2uQJzDfoHlG2JBp1uFTKn19g54Azj7n/E2nDF89
2bsiS+j8NX06gTABGh9GNGdTrWf7aU9/jBGznEYb0pjbHGcAgoz2WyVytV+XoGwdPbPEio4LLV7j
0BjRa1upN7GRb+1Q9A6ywm9tol4DcE74/2v9NjSDH+d/6alJjCI7K7uhTIfA2caZMIJUTlv8I3gV
ns24v+604kZAf/zvhpm9VFHT+IbRtAVaw0JeTdBnL56CNSauyfmRpu3h/HX6eEGz1wkzPTE1PRcU
jOP3QGvXSSvdxo3xXGNROz/UyS/11zpnCrodyq8//7DsdBAJfT2uCgd2LBpo/RDBk1+UkXJTWeJa
tuKdFMVbmRRPxxTew/nRT303yDFBc4Eb0/jv8XfTEe3SyTmvWKKmpNAbVvteJX3+9b8bZTYpZ/QX
sXTKhTNQZqRWsB68+G8cOrgQm4tg5qclMNtipkZDkzk3cyC8veJIKYiCcXhI2WHuepN5yEVKQBNe
2YZprO1cRX86f42zqiOnKr5WllaSZ2FisQecHTkgmLi92ifcylx5y4r4RfIjb0lczxL39ReC9l71
HJGMGqfrOlKw62fJ6vxP+BWxOnttObZSfTeAb6Emn00YWcCTjvIUkZsoXWcs4x/BqDy0KVDDUtDe
af0BlryJXBRmxz5JIrQIrbr2A90kN9FA6pXY0X2FesxRinSPvwB6dNVCg7PBRuZGT8M9inaxPqBy
xBsMNf3GFq23qVvpkfZ9daV43fNEwoaKIq763o6cuq7InFXCyDEBry4VrcUo2qEiLNLxawMCZ20j
fcVAXREixxMzpBGLj4RrNFDdYGHmEeQOLXokX4qsoUy/y0tzB17C35O52q0Q6WFU6wjcQUlz0GVE
3mDT1wg40aIhuskjbd8Dw8dmpjmRj41d8wg+SUYD6DWAipXOMV8nqJG0Jz+IN61UPBoBavZBgqWO
1eIWNy2kDPp9axCD6asyog8j0euqwOLlVET0LCrLOrSZiDeDLBnAeZGq4Oci1wCZ7D4qLRwfZfoT
ks17UEU3WjrsAnIwV15FVIqCLuCqURRpl3n6hUX4xCnBguomqMzRzGAeOf64e9stXAghuVM2/XWb
da92Pz4gTr8zffdRLpJ4Jbj3F6bOE8ukJbPJVEw4VyzIs2/dJU4cQcqQOzgTwuXYkbSEm/teJiMP
RfgD/9bfGJADl2UbbDams8LxVdJk7iW4nzkAUXtY5rEFDRk0vIshyRpxbtIOvHBfP5W0+NTp3qoa
RVX2VnS2j4dEYxFjgjCALI+FuirEEK0pfIWPWWrWxN0F35qCPyS7C6ukjVs0SX7kWX3gp6XXaPl0
fBB+vFPsUF2JoEfVgXvxXZdUvM5EZS1CK8Z7cn5uODU9wcdmbmJqVJgfZi/DYEGFIZkPXEKeHCwz
30O4q/dj4t9aWg6THQYHNswxJPZK/dlK1qNeds2FCerEPsGauLr4ZGWmyUl08PGEpXeFZtaNmbHa
JEuYfiA2arH0R0x35692eslmEyEd4WkSpgVDxWE2EWpVniPo7jOEncmbEYoNB44LO+xpPfk0BBV1
Wvi6YqjzHS7ViqIJ0cw6JJ88E7xTYZdNn+PM31KXAZDJ7sfwtHuzQut//uJOfdYACtkzCIHn9tNK
FyG+03qZxMcKwrclfgBTehIVlAw/vROZGJZp2F7oV09v9KerFbzE03GCmtHsyUVWaY0yslMnisgN
IsHksRDJGgKxvdHd7sJgp24tjQTqwVO341N1oxmQwfeWnTuxMHA6TWwJopkizQA/nF1Bf33UCuMx
9OW337+xdC8MJCvIWahXHb+eojP8TAI97rQAenAp5KobgooN8GEX6HkHNWZbFr2cH/TXiXR2aylS
CuKcLYJIYZQfjxq1SLwFq6nTktm306XqoCgc1/RKvGtRP6m4B8w2ffJOhueW8hKouOhKGQySLCpc
RRGJZ1PccrLxOvzLXgkQduLli7WUscaU4Xddz6kFStXak7pqSZdQLJWqfIQM/25H9auZQ7DJR+WL
FiF/aBT7Bvu1BIuIYCnYd99yAAcLqsbelA1zRZ2GKAvQV6vQhr5WVoW1MFGAbaZkX0R6xeP526NO
89Kn20MpjUMkJmlTn81bcLGMnLSAjEDNhB2cSZysOh3AEKWBVsjEXh8ac5O78n6YtiS+pBZvMV49
BPfjowwIom78am1myU6MGZmaZobVTSI4Lwz0V8MKk1XoBTbAEP9SpezESkhENxntGmUIWu2zB4uF
JABCMaH4jd5bksqIVw2SzKqDsHSAIYhUtbCsC9/OiUOjQp+FnpBtGIbNfvT4dYpjSHQETGdO2YFY
BHFqLlWU+oCFqJ0acS5vghHQtC2goeSkZyx1hZNFGKaYa1zti7AEqQP1Mxm6OCvl8R4pB9JI0tLW
coYd6fzTPbEqTZsEjTg1miu2Mv/k8go+gNnoqSPbFGqBApEtim8+y8plIXv99I/5mWhHlJiOMyLx
ZNupnXJhXfo84SiKzl4FqO0kVpvPqH1Y4JQjOM+RhuiKDIMbmbjIqBrW5JTgRrUPXcC+2QI/dOHy
pxnl6OWGNA9iTqfIiQqId+X4YYmyDwQZt5lDOCZuC4VE0ckYjXd0KXvvpes/8pYuetFcA5g5P/an
tXg29Oy8VFSB4ieIKKlaDdvI7XdE6B26vL3whC8MMy+JW7hIfcAQfAR2e53GDcXVylGzS/WmTwv+
dDUKog/mUeaJucoPJSiGm5Ab2fV6uXONIruKFT1Zn79nn8/q0zCqJU8tczJKpxyEjxsY3A8NQH3C
ljkHbdQaLo8BUzvw39Fq3DXkkOBpIawbW6zaWH9rcBZ81TTR0UGrPR48j9uaE4jH4Lm0TxvtvnHD
P4aoJskk/1bUxeR2B29RPqVDtrtw4Z8aONOFfxh7duEhaSW+7zG2FzQbiO3r0pg6tZw0B2OVtu1T
oYdfe0t66qv8YCviwofyaSqdhtcVk74lFVa6HseX7qVkO3YRRKTWekc6g8PHu+qKWzUOt6ZuXxhs
upZPH+WHwWY1kVHykNd3ZuokKRGJFr6Ctll1OJMTEf+XQ02v9YfaD4bAwuY8mjoV4vqMkGuP2U9p
H1SK8uef4OmLEgp6WkOB6T2baTS9yQtD4QNpMEOuc4PIdlpFWOnMcbiBfNX+nSubiiJ8kSq5HbNl
KKEjCU2eKxtQt26gDUI1Ilty45aJumowHF54Q09e34fxZm+I2UFAI2tmot/kd6YCZ7ksdoVFAjsG
9r9xK5lndHjRfO3zPko4UB2OQzd1lAAlQA5V365w1cZJx/bwUjP902Z/evPpK1C8ljnkzp9bJamp
iyCR6xr0im5usg5Kg/T3el0V4y7EYxdJ2pfzF4hC6PMnQCnNYiPB1kX5pRv6+F5W9cg8E7HpMlTp
DXqq+6CHibFhCcMFkK6rTvbvB8yn60Ebvg95SLeRwtgqUiFbF738GEnFT4sMukVgqa1jWmG5qyE/
IDfNH4m8MDbmWG4HtboqMu067NX7Ic3JRguMfkfIdLshrkJa+G3RYQfskaHhzl+6av6FKk51GAjM
dmrqsxuPWOgrmEX1pNFo6NnXESkNDchSXJayXS5yLQqcqk2sn1kre9sy9sUha4Ntm0p3baMlVxEj
rTKD3GG7k/dKo1mrsdWAVEYA5yu7uRvJ4EUzF23bUiGjxOTqo2T8I68j/aZw9a8eVaBVT5OyEGBQ
zKRuHUuXvmhhHB8w+b2J2Ogfa45zS9C/mHRgH20BbIJvG1xzS5xDulBFDOuAOPWVhI95qRbhFZSW
LfaUmBhoif113BT3fqhbDgBI91bXE8VB1gXtw0AUoIspxE2pVwSOwElw5de8ap6w5kjY5dVb2Ie7
KYIypxmlik1Z5QYNctV89Rl3GeBXPxBHU1MWk4brIZI7yGmje+8DxVkCzy33dHdx9YHR2fsQLBZi
KrF1sDh+SCMuVUMd8hvkluBXaxdVJxh9O6zBs3hqeLBw4y3lRN+Vsi/WulHLO4BiB0XSaFYkcbcL
dAU6kKY8aoP3zU2IaA27R3i2HdAmM1m0eZktCSb7nupxftOO5TvnQixdhr3SKG4tbH2sHU2Lw3UH
prmjGb7WUTAxaUfDYlKmbG0FKyAM8W2bW0t02PbSsAdt7cGpWtHn1HCGpbeUxXh2HQkuTtDX5mJs
MvF1yInAWvRe2FyhJulx0YGyJOFxTJehmnXrpPT3HQr7LwqqjAXaNAz/ZqI6SuIZK3PUiR9uqn6b
UPwiY7Eo16GXfc0sstkxZUbLzsKQb9Wty3FGa3ZS5V7nxiC/dJIn9p7qRXelm2vSOmtgjlbkzkqD
7h4MSyJ/RNe7N0Gqs5Ny46u1TNuarNLUkIttCw7h2tALxMt1VwqIYC7ydhJJyT31cTuO1X2TNqpj
IihlNjGiZQwxZknVM10QGpJfJdQRd8SPrkVVhU6YZQb/evZsyvUWIlP2DVt6tnND8cDBL3qmGSfj
lkWytyMeqP7ma3myDpHmulAfq+6H8H2CgGJc6cUemCrRPb/MR1HYPAWDsjU5YS9UsH01ISHEI0Gi
setN7NfGvlfFKwxr5aqQJ/hTHpsLDLjjLSo20mw8adOUPJNRazjSEWdWYm3kiAH+Y4rtJEEZuBXp
K4QGdt1B9bxvtdwZaxeEOGOIUFuppTcS7YkeygG5jR6OffqNmVSQVrWygTylDMSqaQl5r/gvqdPh
fRqXuVqhqfG8QnUkghjxFJY9lCwTlvatJKXttQnpel8pfDMQzJt0neB/ewwGSYF2m+nRokv04Huf
ubfkKFUoyCtC21qchdC15HuppR+46DJmsgEv4QH3xa7tqhvN97qlW6R/gFDpBSBQMnrywh7hGwJF
KBag4sArVsKrnCwquxuRigdSoZZVzZHPpmxwFWEXXCS5C2VLgl4Q6bdRE96hrQP0rOOkz1/yMvyj
xLYHTUICRh3fWJ68NYNur48YJMzAyPB2+QAWS+VFIk8PPwqagQZ8zNqI4/2ALsQhBYOsn/h+lAGa
WEGZrscKfw0b5q800CtgE0a9AUT+YgpWjIKVmpRk7c6q2Df3LXC63q/vKDL9kVi8F/DeulXbeTvF
13GhdPKzGvOP7dr8yUDNMkZ7VRftlZsHX9JGX3XaS1uPSAfL5qUykhdf5hDZErTpoMx/gFP3GFna
tYQUeoH54mAF5hpcBSqd4qGt9XfdRMDSAWN0x4EuakA+gL5RBvteql0+sWe7KSGHgsmMM8zcVnOd
QpbAOivgdxPDoFA8WaFsD0Au+wcX5r1bJz/ClhtoP/tkURa5/SVNgw3F2R0EnJ9u6DlhUl17hEP6
oln3VvODBMEvbQe7slO6/RhBU7KmbaeByinUHk1FujJI/CT5wBkC4VDtvdG8VwVZNp+5/9LmxrUW
meqSF7Mg6ym9UyFVTryjVQ/550FS+NJBkTxrpA6QNusoIrulubk02hrTTi9997ExMrt6N7qSrPRA
eZX06l6P+mzHPLMA+P3GN/UWEUlhmhiMeyV9t6lQeX5yJZel5Xj2gwFLWVJ6CzdydA15/5rI13gZ
tryOXSltSYna165Qthr/oNfc7C4EabAqdFisplwuI9GuAzYkq9QmkEkfDAjLFunfRfUQpf2Pjizw
fUGzud7HVecZveMbbVB9Hfy+De5FAmY7u3czsycXQOKXeHCr9pTcfp7fIE0nrdkJARkAaCyVMztN
79lJTJf9ApEjx8BOGDtLwToRNdejJC4c0U/saaeuIsYqWimkP8720H5I+hqNJyA2VbP3bPykvoSs
q9zIhXphu37qZDvtMFkU8QnBIp2VA/SMpNjaZCwTa4RhuBtj+Kamz3qVj0stxQ/lazrYFJn97qUG
zvRXz+/mh6HnijJCrF3ILNzNATy4F1AIteNpSch3nQWaZmSibHxz3+rW758ZPl7z/IxSEVJeJh0U
J821n5SSxPQUxn2RAiqv97//xnAWstCMT3kzc/VTD3+kzwm+oTFNoq6m3LN1Jci8uT0/zIlzMnwf
PEvIu3iO81qyp2YKTneuqOmahWG/qHFH7Vzb+lVEFot5qed+oiqAvhvRx6QpU/GZHR9fdTaFcu1O
h7yGIPhBlVYwyN9rXF+ASHeSnhwKvwBAEXPNtfkYt+WFJsypD/HjD5idnxs91zu5py5QBMjzY2Or
o2QiCPbh/G09UV3iaEmnB2kLIqNf/cAPx/S4MEYmXg5h7OjhBthoTPniLx1hT32Dk7+DMEs8UtzY
2ffu9iDtpYGCcaiWBxPDWdohd7Ve1e4WouctovRnT++2jRWsz1/fyZFR5k+pSdRBuczjB0lgpKnm
cc2ENlTkjrT7iSWxLa3ofSxzilp8Jwt30L54BbEkICPPD3/iKTIovVRLx4+CY/h49MiPozZLMr7D
EXCQUYN/CE0olmWj6Bem1BMHW9wwUwVJpUmN6+J4qCGv2qAvi8zx21Fc5SIZN0mitpTDu2AbCWRF
RAUTIjHWxoVGxol36MPIijxrLuVSyiRPlKFjVtZu6me5lu6cv48n1oupKsFjtAkuxyx0fHHeaBTx
SK6LI4b6KoUmpt1onBewaF4Y6MQ0g8YGgQlEVVU357aTxLBLkCIsFpB4v6rFQ0lMfCZZ66LyrszK
uDBNn3o9CFmgrotvgS7Z7LOAwtVP9mXuXJYsy9rYlJmKUfrS3TvxgKYDoIqqWddpAk4/48NHXgbx
OMBnzRya5G/lJJYT+v35B3RyCIrUlI/xC9G+PR6ij9NRzmWG6IPhmvh0EJq19fTfjTG9JB8uw1P7
lHwlVpqQ3BUaYYs6ulQGP/FAbBVNNuUv/heyyvEQ6DC6nHpF6tS2/GxlwR9trm99ebjUQDs9zuRQ
4ySKinV2u9reSnrZYBwi6J/bJHxvNRyP6JjX52/ZpXFmtww4XFuInFUE8YhEYiYpI5b1VFBjPj/O
6cf/7+uZPqsPjwbwrYYUjevBdHYvm9q9lPiXitcnxxAYXiaHD/by2T1rBqM0bHfaaJBt3rjqtoB9
/jcuA6WNTYUQ6sN81c+twepplFOSrKV9WKeHttW354c4MZNRS0RmgLFNcC2zyVJubUR6sNIQ2MQ/
dbe5HhL/vaiSw2hfajCfvGEmHSON5V351DlSSjc2ePyp07PRXPhgq8P2t9UTUyQbanRD5eFb5mTr
/PjgFTuLIOsYqYMy5sYmFHbRWu2GfPslIbkXtkSnrmfaxWPyMjEWmPOPE/apIJCFsWr5fqwePPfS
DHPqc9ExLACcmbRln/brSpkZBCPxcIbkMB0bMzeihhhcUGOcGgZRhI0iAwu3Nm8Nx0gaLM9lkdFM
8MtZTw0SOaVWXmiM/BIdzY4fyG5RfMiC7Q/CteOHU6QQdziYZ05VlaR+W9u4BrIsPWZxd2O7xh25
3TtXZugKvn1k/CBhbj+UhPso5tVYfZNjaUWe9fn3Xz1xJmINNzn70WQgu3I2VYxU4C1CBVKH0vct
PKyF6m9gsCzyvFiZudhIIUIt21zVpQA3YLDfVp2ueo0MaIoGdu0iXUbfEyhLU1qzXmDvVm0nynLQ
boDqOv0REM9aMqNtSbiXot20QlxYtU/sEY6uYLYZqfyKhrmtYTGvNWra77WuOiFZyapernW1dM7f
sJOjQZuA/43WkYbJ8UP07AaHf84XFpTBSh5vJSBrkl8s+uxnAK79/GCn3swJbfG/g83Wi6TH5Ubc
MfM4uDEWKZBI5sI0Xs6PcvqSNPp17FYRG87ey9SPasDm3MBeDAu+4mUv+46HPDzn5EiYyPnRTl/T
v0ebTRstEc5hDgDRGUGJm3DthfTsqxf2wKcHQe6gTiIy3MDHT8ltzSImrD51LAkGfHov2+TulcWF
Szm1eHCM+Nco0439sMwSuiJXpqFyKiUGU7avxrqfaJtrRf8vL2f2iueIZ9tBYyDiu1ZW8j1WX0Wh
XnjZTr4GCHo0CysNLYfZiWXCLrVJo0ybk8qRup+aUTiZZK4osoHGsy8c6U/eu3+PNrec0OIPmqpj
NE+v1r0HsBjb5GARn9L8tkaTRREGiamgpuBYPX8ZjELONdkYeBlkdYk6eZNY5oV7d/J9+zDE7E2o
CIiTW6nnTTDVFbVsEKIrH47z+U/n5D3D18qOmBUX/f3x+0YXKXDpqaQcnq+FT6yLl61zmZrLJa/g
6YF0GurQRTgrzy7H0wczNUyW9ppGX28a60GplyT0LvTk6XcvCaM4KQvsWCh3fCpwpmpuy2HA/isF
yKhpxa6q6MsUzW1INeD8UJ9XOobCVYWuBjQqU93x3WvV3Fcg6KaOK5kkZw3PqAQcX/FvAFI6iXag
SZyGlwg4n18MBqWCa0ApUlGIT3f6wxQRjXZsJOnIFiYa17JJCFF8k1Tdhdfv86fLKIL1yKClPbkS
j0exlQZpc8LzInUQAGBC2zFZR/JL0KqUOowLz+zkNU24Jd5BmXdxdiMLvFfE2PA91ZCGoGk7McG2
CejB88/r5DAGgyBZm8QPs0mvg4XleRboGM9tl53aLMYkXUp41c8PM/01x7syhf2YAXaDMg0W59m9
iyKVGLc2Tuly1EQAqIspBBH7QgsZUm79VVb8/mkT75UORIPbZyNKnI1IUzeO/HBI2NaqS843oELV
BbTgCzPs9NfMLkzBI87mGa8SKrLp/n549eQRhW8QWYnjVXIEbCmX6ycrJA7vwnd14jlhEUenZiK2
N1DbH4/jEUUW1DYciyTTH3WRr5RO3OGo+e3jxiSv1/BCUDVBnzKb/BRiQTSiZBIUpFEJ+x2NZCCJ
CwvtiQ8JfBkAG2St6MHnMskajlHe12PiqPawhu9/SGT70A7FWoXBQnz2+/l379Jws2uikNG5tMET
p+iGDbXYW/iHi+kIYBfBqiQK4W8MB3EEfg89HjQ3x08q9TNZbY2W4XICbizbccXo+Km2iAOLmM3q
wqx0YsKllM3UbuCMQOUzezEGGzpZOYWxdYBae8X7JsZijbxvaYob8Jv/w9l3LEeOLFv+ytjscQ1a
mM3MIqCRSMFkMlnkBsZiFaG1xtfPQfazLhJNJN5ru73p6roZQCDCw8P9CKsdJQuGCBuj/vPsYr6M
uohOrQhNqzHPUhPgDljSTEC5DTrsnM04Ff+KUP8j/ahLnuKfm7Lne16MVegHzf/7PxD/+fNv+/Ad
3yr/aO7+LfN3fnhLf9fLvzQ/zd+/Vf+tIaq9NW9f/gWNjbAZH9rf1Xj+XbfJX0/h/87nv/nf/Y//
6/ftVy5j8fv//u/3vM2a+dcghJx9UYuaE4J1Ec/LW9i//fP/8Je+FGi7/8GVHpp9kI5QAPnGqvhL
XgrN1v+gFoM/xCYHnIPHIJ9EPCGNhDMbelQzfQFB/L/kpVj6P0CK4+CDht68cxX+f6IvtYCJU8h3
JPxPXJYaOp+RgUWhGbdwmePgyqfUYk8xEJm75mkLi/511/89xj86n35FD2BqMq740B6CK+mNLd2d
RXvlz08vzkpJmaWUJ/w050pnz+2eczc36J/+B78RhXEkfjlW/gwxv9Wn46TvBamZ2Jp2q6CLT400
errkR0AbtVWlN5LQ5FqqVIOT9Gi+s3UNgffQs/qaHoyEbQOWRCVvpjM2j+ojRo0TgPZKoZa0chbA
ZGsA4pQ0FSx4S4uqANc4TYYojtFEsqz3PFvDZysq9LZnKhX0PpiC0kGvQbUTAsyFJxOAJkoNTnEg
lFai/CwzMEpEzdt/Z+gm/+jhRKainMFDwqRN4S4HnkSH0KRBOhQo+CiD5oecQDNChLxOFmQ0qLTn
ps5gttMVuoDbLHSM28DK5BhO0AAx2Si6K7oPW8sTndDvjSzkHImCNnpkw1Iw5FaRH8GQ4c2uBWir
KfvmF523MLyL5oMygpMLuJTwZoe95a6uqgJI9SbTwXuJD16NQk+O7rhZx+xbPPQUqK1yqHVNzey7
QMwuYzVCZNMP+12iVIWLnhYg/R7scuA5q2AIXEObNJXfpRjm1gL0WNUUCEe1h/2MHdMzxJMTyh2L
zorKej1gW5znq2nkMzAGqAo98RjOjrjyJYWH/D5i0W/JGNCNP8WE01+JyGeB2lua+Cc/+bOQlukP
BcZHNZSMKzEuxe9DaVdNFviywOEAtSXtRPEBHsyyYvvtFmX0a673Z8h5TX9auwpQMsizEs5NOfj2
+kHHquj9Rej7QZtIZAGy8tqh06kAXKz7b7k24iLvb3m4ubQjNiRe0BI1uiecCRnKrVRyQRD980aL
5E4aJWTg84avWkC4iLiPAOw5pXgdqnWUTovO8O7mSUi8jAAw6GtMRYLQydB16M73X5FdiwiLkxYK
gaWgUMrkyiW04f360kspgFgKBN6iPc+HepYqhyznaICKYi2WpBd0oiMdmuy5U02wSknNEEi6nnkO
oLY9F10T8GvVScpfeqrYIaKQ+0/6NSH5M1mLRERqGjHhsxpy+WWtpd1Dj1stvJoBBgvrnfCrZa37
4yyEaf8MtEiwRNmHPRPrT24EA8/q0vVAzIEl3pIfUk9qXHB5YEplHbYNkIUHJpZSYSFVPknUqWmt
Kn0s4tP9J1lZfstkuQYVHux2anR5M5e1ttcyzhWLnwoDU5nevj/GDS3wzUZeIsaRrkNkIolHlyON
Fu+OMJN0RzXShEO872y4X5JQTe1Wg/WzTutgqRP4XKuHUlNM5aE0HlOS2aP+iGT+4CQ6S9rd1knL
fL2b/P0hxMVhJdPAnkY1Ho2RTZrWFRhuivu0zdS+1vIP2B1PIjAPDkiXsE4l5c/7M7KWRSzp2gPy
TnT7o8n1Q7WFR2pN6kHR85QjQn3InzKgd3dgAm5gcdYi6bIWXbdU2tRtgQ1o+lagMmQgsaogznCO
b2zN5VqoWTKeOl9IAnBkJ1c0PbO9Znbl1mquFpb3CKCh1TmyUajwDN7D2NWONrL5m5jFd4trGbJB
uUYFrJlcwGXJJLyF0THi9Eo2euQEARywI1wjLpCp5cIKBJMY8sXwrIGl5sbqvvV+v3uARXQTAVHL
YGM2uZkEjFibXEFiOICAaYB/D7NeGBtIdqfAkeS1RvUSMhxQI+eNRJDMEuIx4HrCihLfRehtOmre
kgpqmY0g6Wm8i7MXhas0WRkNepjcYnydZPib0aIGfosRwMoD6niAOMDN2KYit87PcnZhpQ728TuY
3Kht7lDFtabPsxVaxj2EwjPcL4k/XXu6IrT8wOIJYWimxyHUCVj/zIxHDoh3kI20MXyXxkStPShO
/GhlM4nZHZMAHJn7zthEu9m6vpdg7leaaAxpMgfh3wAehg0MJ3uorUoGE9p+vW+A+hjA5Rn6M9Kd
HkI8cI4AN9YW8hAfCrodgvgIcPJzo7SvgNyGpO4nnWuEA9cH7yjEwc1m0u5vu7WwO4vPfjne5TBp
2glhVzbDHXCs9D7ZMVa8A1YsOzFWo09v8jvtDk/ic7PvH1m33gj4a3FmibMI27FrAbzHhqdO7KQ2
8B2GmRV4gYkuXnPWV+FIOKXOPFNjuae5VzBQ7r+0sBLihUUaxUiNIjdpNbmwp93DjlSdaF5XEhxq
bdCbFby5pkiwFRjQ8t01K3pNoSaiyCzopSbfXvy6/FErZ2gqwzbxNQCNIQonfZAu0G6HXKpn0Exp
RCBTAWNN6tYsgUee/ewrLEiY7w58ZxYlxBUrmjSw+JQB+s/7CPqboxOhfVlRBeDDoS7Fhwk8DM/x
q4p48QsEUmjx6LV6wT0GqLCluTXypS4GLdzNkLCykKSON479tXC81IcPIQHZwe6MAU+QNJfhUbK6
Z+q3iMNgDx+TrX74WqjiFpEioOIMnqkYxr/mb/15svuPwQXl5pF+zy/gtxvTtX3cEma8kb++iUvL
bl0A70GRgeuNC2YAPt5+qonwnrS7JtAn32oZiHSeqENnD5C9n7SZ/2N1506F+VxIE/YKjk7ygi4S
YgF98mDVaWQZ6f2D3J/ahuRb9e+FcPDfJ/ASWJG2Hk1xvMe4vQOwOslZuG2Lmu//6FudA9Ei597b
7gRHbzsXdxBDJSV3au0CRnGpkW/AYRbCeX8/xK35/SnvZ6DMUYcs5iroTJj68MMDm1nCo8DBoFVA
NnYM3aHcgVdRw58t3soC1pKPRbpJw41b7hocXS3YeiXTwT1eC5hY68F8r9M9k740aIfjsFJER64K
Igk9wnUCx8eNCvDaAyzSUK9Pw6pOcLTUIjzVBi3rXY6hNnbVjYL8zQIU5iz706TGSPuKGtotbliV
9Cus6yarykEUgU6dR6IKnuJS5wlGzsB0vYoG1pECjnESJlbwtj1HYh6W3myCWClPcWgwnihZtdeC
4MgrlVr4ABSDdwxSCcxKjUkRWwgYMvUZanADIleXNO9x14Nlcj+Ofi0b/r1EbuH109tMKSXKjY+5
Qp48dpaMXA29FBIP7/d/fy06LFWp4WDbZnyFOD06gHkYuQq9DJVSKxxLjP5B/QqNwMm2sqavtf8/
b7PImsawYPi+TkY38AHo8F4hYqTT6QOu/F6F0+mcKQLpGq2D6ke1y6Njxf3LaWS/Lgr4hTIFpIpG
t0QrryAJ1ZKcOlbwoL8/jbdg+t2qW2wqpe/yBArPo5vq5Sutyy/vtd1rNvRTrkbqSLvISAisK3XZ
ysgJgh0qq71DRtWUtPZn/BPJ4q/7D7IAzvyZ4sXmErsCYERPGt0YSq39+5gbTG7Bxjd8Ta/1Qxca
ointwLMgMqlMykk7I7xEe/h5VSh/QUywIMxH+tL5Vo1et9NuhLobwuub+VkKH3cQJKY6PhrdCHpg
SvQay9cmMgDMMaePGA2T3h/QVXjnDmVvCoUztVoYmCzAK56C2pFdg6BdO1Ogj9IePbBU2LqjzNPy
3XPN6cun/VX68PVqI3y3yUA8oN5aAxqHGvss4rKw8UVWFv1cN/48BKwKpintRCx6t9Ybtz/X+xKd
UJLt4AttKXvxR3mKrEwv1JawZnoVNI74BrNx1WbnYb57w0X2ORtMZcmICDImz0pgNuxAQI4jAq+G
A4pLEBWmkApps2OgJGtB8Z5YkXedBm2AxLYte6QuYVH/AmMdrRJJ/VMuVbxLu5GiruULS3EYQZyC
dJCF0fU8WheofXNshOYwjTsISXXdUyLjKNZhPg+PSajrOb4pwrV+JFBcoMMDB/O5wJBjY8iuWW4J
nFOLGjV3jDLaTrp9LcDeLlbD5lRnh6DiAZ+LN2LZ2o5fNmYzKVMobn7wyhg0WY9UhC5NIJIG3qyG
GKaBpa5CSkxrCOQMbMju2qJmxnaogj7p4EpKGjXZKFqufuRFYO1AehwTJkO2HQY7SFKAav6STjYl
PYS0NfZgjnOHKlfgMAwXu1QgY+VC+ITACJckAZTphsbwo9epxekCm24ByrjgQhJBxEW20ybuoack
mAPD6+/+nlhgDv+OUksxI1Bwcqmv5m2H3EPFTZNBdQYq+D/LQ6S1OaE5mMKS7EBLT34Et0+NGTaI
SGu9iCW5BIZYCbr1SLq4o/dUaO0bY40vANJnh0i//3Y3IZLvttwiBnuV1LNKjCHGhPiH8MoZ5bnQ
agf4G6vQKhtci7fkxOxE0lzBUj7lZvgE7vFVcTwSHJDqab3h73FTt/NHeWu9rsQBbpEXBVycUYOI
h8oHC9CprHRyT2UUA62KQiuQW+N2pY/UB3uiDSFWqU4LwWslsmDyjF7to85Qug+aPfWxJvJ6qDzI
Aynh91wYHBx7IawFC+DA8mFgAZDly/2ZXIg5/b1OlkwOLkVpvBPw0K0qGMmxNBkDdQO9ffL1Z5yi
5mDyBm0wTr3busCs1ZOW4CKpoiBL0GHICFRlMrgQ0DEHo7M5rd5DgwjlHYKyjuT49nhi9GRQ05/3
X3b+EN+sGm4RqDvYOE/ZPLDoCC4KcdqgR9a03ySrrRx1S9kcoGVyOp+vmzVy+UoTVeVcXLlUY/Ro
H2r332HtSrPUBGkyZVSmBIMoj2CdS7irH0QVVb+KiD9oLbf9U3zcOjtuBZRvZmwJh4BqVwBFDZ91
aeUAqnobgUsEs3YVPaOBghE7Qt0echpNa7BYtEel2lP5qYf9M9KKK9s/+oqOvgMMwrNrWxjsw8Co
yDiKUpdKA+6EWh0bYWrw0UsJm/Fao2HVKZwmFPIUa6itoSelCHkNtA9+g2Cgggnc9leB09L25Dfo
nR39c17qMnyvt2zEbm/23RsvcgkoP1FiOmB6Oy3WU0cxWB2aWUZhZJpsTpqoiSQ4j3azA8HdbdRg
35j0TjiN5muiF0/3v/GtPvHdQywWqtjBRzxIMe0CfMwK0v8YKbtKjdFsP9hC5RgddTd9EEj5CJVj
5eUNpRX5WD3hqIHeLFQSrhGZDtChB80ZYl+Dy0tqDWPu+HL/+daqXktkERx/BSnkMEkoc4vQF5a0
vrqCs74frHbSWVsCXHyHW6HIk/+CXKyaJa1+mDn5+5RHphOYuQKDMYfWDIxxbNUUDGXQ9yAshOS/
4NWSIuLjJD/FJsYVhmeUwwu1/+23Kmv1ds7hQH7IxSMMLET4BG8kn2tZyq059um55pahFNN4LhDb
7ZwE5pUxUIbROw3YLmzMwEBPjPxm0PKotUKHZZJZ6o32BBkKk1Gh3k8e73+VW8j+btUsrmApDDzp
di5DQe65tVgEBHVy2FSD8IsSaLKdo+9LFNW71s/xgbcisJ9JSzI4H9JHX+dGCxTF6Aezg8vt8Djq
4mP6kH54B5E6FdEzVzP61km5Vhu61XE/zRm01OlYmQNl4P0sZGOq96gcwPRaAwIPKSYXaInTwFPK
THAchCTYU3CP+JcB9HYsfRqc5mDXC+dqTBMBavEQO7lqCw86qyX6o7SxKm4EtW++xe24/TQIXKpB
JJxXa4XF0Lmt3pqTVeixSaMT5mnKvjqEJ/5HpSb7wBRNWQ2N+6tgbW/e5vzTyCnXMXDvxsiyyWmT
5lswHkVXiHOwHo6wqXYCfUs9YK0B/A+VXYAcomzO9MJDY/OOoCWXwpWdFOUNSk0vENY2eYKD/BTb
/qVQqZ2iSRufceUsv1VbPr0m29MtkELzaz4w2mUg/NEjyfYKXTnKb7P7+ef9SuyqHj/PGbFF678l
s9MVk7K3pm4tP78d758G6Fm4edbzAmmMkswnS20ConkJ1YLQGnTGcc2hjF9b9khrNTtmcX3xvXqU
Kx7Dsapsis7lPKkZuoVnSD7iMsUYx1gVj74qE1ZLtVq/+pqnbskKruTFS7hwBCLspFQYOya8nqrI
yfWt0vstdftuny2qQs1YR7I4f6cGXF3Cm5Mho/BDk1Kv7FRPz4kGk0qj1oEosjiDIYAr4SQ/wfXg
jdVyA6yNo7AfduhL49KubTmt3VL+7x5rcT/huXBqor+yCHgdGIPbXjvSOQxBt88OrZREOm/CYSvW
6ytDcJp/5K53bI3UHfTGtFB/sVlNMqENj0XdW4HtG1uhaS34LiVIixK87XE+vJnj5Pa6aPJqcSxV
RhsIa9ear/a29AD39n20JRg7py3fzMbSkzWG+kXqzSMW0CWjpWNEORM5cZ4Z1IAjQZ3+DVLA4Kl3
aqzLPBBLGzFi9VUXyZzU+ZCdHWTGnd6pH9MFjS1cx6tfyBbeOsARjkWqBRMZbe6xt/mf5fNGCF7p
zC35JpB9LZpqft9KS8/jx6QVCP3BvOoYFRg17LAIlShfq7YmeKXevxTjiNIGpRfwX9wJXaffHvcI
FbcYfcCEPAithrQDdV8Cm2Q+0JTLxkuujcl/zcfYLoGfFFQs3PFBOSJPTWsj+NU16kBaFtUOwr1W
SPVj6TyK+zDcqCauDboIYz3FVd5QC0BVDa+McFXCEinvuFUzmYPGd+t0kUA1VBRLVYdpFBhIIRE4
2ZwLI97zj/SPChvken/m1lbHImQNQw9WayIi/xgTCS0pCraEAf2jaOhaVWTfhAMPrkhDtDHcWuhf
ykF4koAUL8J45VVqSXhoD9613EdH+PQCGXSprNqdnNCuSPhRW6xVOKyB3oHWPAW42dx/5ZUeCMgC
XxcLF0YTjOOwWPoPQfP2uPZzP6JTlJHJhLZa8cE5xbk6QMf+/C8HXFSdlQFqiCHIYK5/UN4V79L2
BAPNmmcKEX6zz+wjtNaDSBV/+R4ICy/3h11JiIQlmTaAF+QUylhBx+4xPzfzHNdPybHXUnv6UBz/
EQw+LKxdrscTEVGuKo/FU75R6f1+cwAS/XWSGzjNtF7CA1cJTem+Owflta239HFXqjaglHz99RIW
W82QYxmJJus0Nkw2VaCb5jsGqq/B29sbbU36pM/HVbERv28E7H9uyBna/eXOl0D4bOwGvBHm0g1g
WAecqEdSFPz8HXtKX0ueILNU+yP97D1LDrSss+Ia2sK57yG8CV1GgB0JbsBQ7NkPH9wVGqaFI/8s
BK1/Fht8h+Ah3Vjia5O/iEx5NPnDCIcYFwAUPb6EG2fJ92kuPNK+zgDVtorS1vhZUfjhFUYivQ7N
2X+hPU2OVWY0N9bt2jCLmORLWUr1t8j3Hp7ZA2NzBiuQyIbInKdnF44l4kXYy0ee+E+ilhAcKSjS
Hcq5DtHsc4NCoyvaqh/Pp/N3X32RPE0KFUCFDStt1AGdxfoKVFpNDMH0iKj95tT6GOihUW7smhXw
ENR2F1M8hiA/FxhOIqEe4no2GYEhApwvaqeCcGqnA0ihiU6nYSr2W3ZyK20ZQV5EqAReQJQ04su2
zlxBYwlLW2GoxocAfuc75dztWpPZsS/shdqHJ0rjH6r3ehe8Fg/IDXEnFg1BMOgfjZPuq+Ogezve
3zgHV+Zfnv/809WEr6GvCZk0HIPNj0RGug7YDwu4XUTTaFFssTLFtWEW4apVKsGPQBxyExEQuSDu
1Emm9jUV6rH07okTkSJ5Tw+2AOR6Q5VwpcuI3KBakL9U3WPDUjoLiKU8I1lamJZhsQJA3MQ/pbSA
oG8COH+jMs0hbLQmeipQDgnl+oECmImLZXUKfvI0vFp8NUNd0xuyVitHwWCE3opkQ+FfuljvMxly
DOxbgm5Y0oEEYEX+VZGICBAvoIfD+FpFl4pxPJG+Zj1jBrEIQdeugIypEzOeGSXPcXmMIcrK0bhq
iJVG8bDS6IRQvb9tb7e3b3aKvIjJBZwkmLavkcrDegOKDRr1009J9dg4bGum77QHVyQ9f94Ybe2D
LaJx2iZgNVIT0lrq51BpCQVaVVjMkl0kAYU7O4mDVe8TkVBo+JR2S8HEBP8JDe+INe4/w7w2vnvh
RZSlm0oScg+P0FasOsQ4EwwIDFtNuWW8tNIPAQH66+If+jxNatgMonDTaaMeWxEywMbqfsLF0n6P
znPBLjHZHXUBfuX+S62UbKDA/XVMHsqAVea3yGrNUa8Pw47ZRY++E2iMIxqNCa7IuMvM+4OthrtF
dE2CpId5HdgXPTtehNGzOX+4jFNo9KOgKdFcWY8OZcCbjFyoExSMB3ijMdyvEXLIXMNZRd+qIcBj
TfXKAxwaiuihgb6y8XQrx+iSIpVmfMm3I4daAZKLPfciWdxjd4xQ29U4+CvlroSir+oFbg5ovaC3
j4DkMkZKqdOTB7g5IFVQn91Y8PO6/max3aTLP8XBMmuiuPXwWWBnWsmXVtnatyun7dLiKJTzPIKQ
NzLyUfUYp0JFmsmunWDXypMQ5hB81u9P53yWfPcGixCbRihDNgPeoAZGOoCkZg+d50jaNWNiJsG+
Hj7uj7MWiKRFIJoaSoy8HIsKTalj/lY6/ZP/IOnJm/wDelqv8cYXWSmrgtr8dacAgV2XqYCZ4836
ULmJHahQ/dUmVcExLQIQgCtFR0RC74qnxALC8XnrvF7bpNIi9EDcQUyZAENXJ7iCdwAZo7Djv0rn
zBoc9p17kxvi8dv497VvtwhETBUOkTC/aq9SR1wR9UkbrMBIUKYZjcIMtRdJhdePvtVYXBtvEYSU
Nhx7b8R4HPoYCrk0pHS32EorkABhKfbBy1QrJDR+vEFJejz4oF1E1gDKx1ZVX/p+pS/5LkHeMaBy
YQEmySvX/xIeoHNPa0G3UXdYi5pLqgssUZven0N0Z+TOYFXH1CmdSIsMIG133a7Rc60/yhbITQ4P
COsu2pL+uOFlv9nDt/TpUxQSurpvIg4REV/lB1wjaQKA++SZMeSgBWsqLIpR5665RVFEQKEn0euC
+C9+T/xWH3cc3Bu0sgEuYkw0WlIlLTxyp41tv3IcL+kuEtSfC6/HrJcAexuiinzpVxgT6gza1055
YLVu35mpVm05Cq1Uzf+hFlJWRSWXkHlx8+vkxq+c1oTAC0j7yfQe0e9UbHSLxENjhi+psfGO87n4
3fwvQg6UgusYcg54R917gDkDvnaIbgoID/8yqImLyFLG7BB7MBdEOEPFrn9o7NThntFK1WIXzFqr
sEatUgUnectwuaZN6bJZC157uUWQkUKp78s5nxI4Xckvs+kOgc54sRsiB2LhGze6lYNUXIQWOh49
SilRFYkHVh0LTk166/7XWasQLBUNooliGxhXYUEkWvTiT2p85hi1OnrcSzqaVUuiXGs7KK2rQoMK
6KPPnxXmASm+BPnzC2t5uyw5QGwG9CFOjR6Yxpx43f+ofwchkiEt9Az0kJ0ItQ5LGNBPf7z/3GsB
cYmh5n3PH8c52pY6SkQEAu0GawOxaMrnfznCHOc/xY004qDgpmRzNejdg8Y6V5C0L0mWa9BkB2sM
GJvrNqd3Jf4uQc5J2SexnPf4DiCA6t0P6Yg70Lmx4Y5nTw/B1XtsDoDDFW/5xr5cOa6WlJ9R6OJR
pKO5SFA6sPAVdFgmDb83C4jz2vxm2y+JPTzVTcyIUwVcfSyp5wCtomJPawhq5NfGF1qbs0VkibyQ
z3gKkb1jtAJbPdLhH0MSEVJIKACjxKa47KMM5dbewels8CeI3wI4Y1Ub23Jt/EXcobuYp0vGR09Q
IP1H8tg5cLTYEqRcK/kKi9DC+LBmKEqKdqfjcPTeOrvP1eQkPvVn3+nhRmwOkBqEbcakij/vT+hK
Wi0swown+gMtxxixa1UFJRWkgk5uN9ALP22hrFeuJ8Li8hRBVSCgCkwZ7rs/k13Ak/uPvnKQLsHb
8ihUqVfhd71+Ik1Xk446QFNQibX7v7/2NZZaSgWtFEoxyBBvCFE/zS7yg4+yh6s8dKrnMg5lwkDk
SF28LbWIlZDPz2vuU/SBHhobjrFCu4mQa/XwUHKl1ot6Ix4g/8J62gSAFwOy5CG/BMIlax/uv+fK
kl46NDMsbJjhjnRr2z9hw+zLzYvzCpkMWvBfX4mCQUY6eJhC/zBeo1N+hZepxY3q9BYft+6/awnO
EvOcVAoTARwMZIzN6yCG76Qfgx07LDyVStRd+YgEu/KI81P24Vm0sfpWYim/CARQ8ZhamsasNTYa
FvkTYyZW+1Pa+vm1j7KIBKPXRQPdI7+RFNSmaPiVgH3ys5U2nn7t8rnEG9dUVw9iPM6dyLEiTKt2
vTpBEGOnwNLh7BllArNrrW02Kv0rCEzoyX1dCDlUjMoYEiauRO2Zn8K+B3M9Ir4dPHhwaDdQPnQB
wdwYbSXiLEHFY5NJHV3jHJqvf+ASbiROK99kCfuV6aGuGMpDdBZr0oxXqoiIcBUEVdnSebzxEb85
QZcw3zztKqWPJRwvTgEMHJyxndBpLtlJ2gFl7AgPmVYca+BBclKoNPD6ohFqAUAiwORe5V2tt0Sy
tzAoK11QaFJ9/Whoz8i9Es3ldmBBMoN2WDNGRc+7FLvWRS9DHfXAaJzgIFrwPbAoDfmfxgOYJbzc
D00rIX4JDg49QW6YHjfIajyJoAvALr6DNCn2xP3fX9nES1xw0cOjG545KMEQzqUOEFAh1Mk73//x
FaUBYcmkbfOuwQGCX5+S19ANmt3gmdJrV149VgtQHgeuo4V7g7kx3NqqX4YMSqQqhRpwJQJTYdLl
hygqSMXYU6CieRcivYxliO9qIHhcg60W51ogua3kT4cW1Yh0XM/txrL/+cZVRs8anWiUdlRoLJQF
rLZ69l5xvb//kreN8N0GWcQRkW2EpMgwXCTbk2IL7AebqWGm87GeCyqdTyDZIDPLfRLDM63kHXay
6NiGLiaKn1XiUEAxpVC1dUOAv4WYQ93dyftA5SbiRZIas1oJFl5bYmVTLghGUfPCc28pSszg45bF
j/uvsUI8E5Yc2wby7xx8kPAa7gQY1gAjkbNkQIZIq3a9MZDigqYoCnTiafjwX4a38FhDeOdan+6P
v1axX2LUB3+QIh+yUO5g0Nf22h58hzugVakJeu5GDgrH7yKwttmZ1pItwM3KZmbnsPpppYj1rDc7
l4NmrK+wyx3JiB+KXYgWZaNSL/SueWhMT7//hmuogltM+zQaK5WKXHQ4Axjj2hm4kuybS2lG53AP
B23Xs3M3sHIbOHr0fkxYAB7+G1DdeTF+s0iXUG+l7rmJD5GQAFZqMR3Wkz1ltpSQKVeDUU8hLFSO
/+5C8g/xei9j4TWJpDHg1CHUu0cveRmUK/t8fx5Xzrzb9H6axqJsPamG5DCSbA1tslGBqscZ5Kdx
q3G6dsjcytafRoD6EhTSKgEfSuOfJpt9omOSmt6Je56TbBTCgCAdge4E+Br7wonmj2W+ZrgBtRtB
ZSXvXiKrKUEsu6jJeZflo46wmb/P626DVb5WbFkip1NPiHi4F6EhkgckKuzsQrMGrna8zSlaoxid
/OSVJ7G89pk2AQJc6OVZHtWsfM7LqwwNyCz9IUf2IDmtV6I1Kaho2GST06Fsg0uh4HYCCXl7MHuF
+JTFoocopbuiMgIg2MtuY5WtHJS3OPLpI+ViFuIah3QRroz+E9ecR2iThAYHfZRo4yus3RWWIGwR
DpMcE4aMS1+DC2c1qOUNuN2TZI/0Rr2/nNfuCrc///wiNbyU6rbBXaGVHlqOf2eCJxbtesFKFXUY
P3glVuM+0NGXeanD9NxCoD+mTjULfin8+AplKzu4VXm+CRK3W+enJ2kzWQiauYJJxzthBLWNNrr8
UrbncjyKHhR1g0GVnvkjC3mHMIIImVmNk5EfxMLkAGAIIIM11VqWzEI1DXYm+BO0FR1T/ncRJQak
+qIIvwkm0GAoMvSNaRIAtEY9twqJeBP28qRtNAWvlag+r4vsbxqkBiaEmUOyjySU//qQcLyThfuq
HLTW16DWocPnypcbl+Zf73+PlfLDEjKe1JMiFAU6x7RaPYrO787JnM6MNlKilY29xIuPMChUGK9C
HBbe6ebF8zc29cpJdsuFPn06KAn6sJ/Bp5vSI/oJeWApOUwANiWqVs6PJfh7EiNWyGAh5faRLXha
+tQ5nMPouHjAaHYrBZgvqt+tv0Xlpx2SiJI61Do7A+ITBJ6qNmOldmR4BoqOyinZ2HIraemtmvtp
ssScb5mKjzFZHPDyyYtUBaRr7fvrZ625uQRmKzl0mrGKsIBwiz0yUI2ESh3SqNSqbKCSdugC6Fjx
lZVdgVt2mmtlxpdN1NVKWFyCtFm5agI+D1DBJQkMM3FFv2Y72YVsrj33VxQ1NCc90AErVl6kjTvR
WlmKXuRReRwFiB1Y1YndGZ5Zm50bXcJdqsuaYMoGNFHk99GV/uU6WQKzx5FGcSjDFu2d4Sg78R6Q
Iv5EneFqqtLPymk83/+UK5t1iccOqryLUhmLnk/gFw7IVCRc7v/yWtCn5yE/LcGhqRtO9hH0mbbd
x1yNgnAA/AtsfjmoiQmDztWSmntPsLPSywmdcI/TBAqUybTGTbtxC57T+e5j42lWNh49//mnp/Gg
uSpMEa6Fjdbr9bndp/vfDSaT1WSr2wcb6fba0mS/jhIHZZHXLD5bxcTu/+fsS5pc1bFufxERNALB
lNa4d9rZTog82QACJEQPv/5brniDuq7j64g3rbh1nIC0tffSauBg7bWTCAa5bKqp8BtSxbydHmzC
e4OuelNKRmR9XFkGV/kUWUO/twbvx90qkYBa5FFwzX+a57/UK/VaLP/rtelCR27blWHHYz1oo+uP
pEGx09+JD8ZhBBlss4GKMkrPZcSe6VGJkd41Y6RwHj3m38syuSVkgwEEvsb1MUE9gURGejl4ExAP
e49qsoNH+d9HJM71W/7XI84wUlcbDSBZ0YQIBULEc1v4bahBAdmt++zBqXgHi/uf9KIGaac2nfAm
lVXrJv/5ZNCRrKGsgQnE7BeHR7ype89zPT//63kWZSkdQ0dx7toA9JMaAts8zo/N6RHb6O/TCdzS
//kDZpJUaUHxA9a6ddEdn6bdI2L4vX/6pmZ0AxKjmcA/bdBng7wMSWgUsGM41NkD2P3vGxRJCv/8
26VBe6pM+IFZi/qnBOYWDlAKCWm2ZyUPzt47cz65pUJPC2cK5iu8/CqAsV4vPrPSswH1rg3uFvNe
w4DRwvcFKdEcsmP5qzs+3JBzB/484b/XuztYB3FuqoMOYGwZNfwNBS6UiddVB1puQXuk8LtD5Doy
Cn2hvIh89NkU9d2bPa8sODxUOzscwBrA7FPvFGQK+N///gfdKVfEuakkc5KnVT3iD1rOg69sxF4P
8lOkRabpQk/xAIC49+pvKdJNZim5OmJk6uZXExHd80YVsJiGn+BifUh7dkm/yjOB+c5nuIbN9LWw
V7OyodNF/eSjmxePuJJ3ZAiIkP3nUlM4pamOJLetOerHPm3C/D3ns+dQazWYYW6MO2bscuM0M9dC
U8FeYLNWabHaYZTYVSqsBTYJzx6syTsb65Yp3dcicxKJP0aZudd3kDvpsDmnEFTDijN7wD36e4eO
4It/PjGm1WqgGUpcTVfLgls780lmwHoeHAV/72nJLYe4R6xGoiGEZ8t7qJE06Spwx83MRxeB1xLw
l3PgNuuEy0HpnOtBAw1mVG8Xd9ggA86D4DIAWwfwx79vhDvl2b6pQIoDNLWy8TND2H/CWdq9yhPU
7aN7uTu9ObJB/vkRgKcORLsOdzqckY7pefbKQ7G2fPpWfQ6v+huFAwN8dtKd5pWOB8+Lwk/hMfjo
juveGripO7lWl7wfro8HdksxxbBld7LKr9mDW6Y7Bfw2/aBkhjJm+fXxIA6We7QDno0b9Afb5E7T
Sm5Zve2SKlanoM1HyjqCAMYXHtpnmKIH9uj2/rLuPHqZAWGap3L17+vhjvST3JJ3+yVbhLjOy/ro
2ygMK20lFLeEAyZzJ1w16auG+VYKwLQ4KtdiOT/45TtUQcgu/7lUdN6pudDxy9MX9HZl42vgpOHS
O0gjcihDxWMv8A3Bkzq74lJAm4/WK3jUptxxp0O68D9/3clTZy6gLMetW/oh8DWXkHgJCuQ5XSX+
/F5E867fgSPrQ7zDn5TT0rhwwd6xjRWKVe+BuJj9PPgG19X5l71/ywpOM4dkuoHKNXrc5+GwWU5t
aHh11K4fWfrc/c43vU2jkcLOTFAQq73zxge8TW/YYiu+JL70YJe8TUIzIGEC2iRIXA+2y52aecsF
1vnSqmxajK2d679KB+6hPcNquOZf//7m7mz322TVGYh/Jiy8OOeQQYzZbh8xNu81MPSmkBQjDDkZ
wcDGt/onQHDsjNfuywiBl9Xb4Sh3+TOWaJBH4ii2erMqc69cm+/6dn7w6u51LLdUYCrhEvwfXnMD
855PuAUjtgLqg1ZxkSrjTT+2i2jARzjsnRd5Swue20VmjYmbkwFcYJcNXg3xwLd6pK27rBfgXF9w
ym5fx/W4th7istel95dlf8sVnqiiJvN1SXZv1YuEjAPt6JflG34Sd4G6KcKHsto7U9wtN3ioDW2R
E4gb/ZMCvwaXRhNOVr6TKHMPZu97D3NTT3p7HrQl73ClbFf9ytbHxWsL+ShU9Q4Pktw62NsSUexM
w3pMP+EApgSDB1uj1HvWHpFP7pVj66ZAIO1lzvpeqlt6Tp9wi8wu4y95ASMJMQV5Duk1tITacV7z
3eiXpTv7fPcwM+faHfxtJdx0JQVh/4/WtWAIWDfhQg9V5AQcRgRFSFnQ+PLBtrq30G/6k1abWLmQ
HnwrgOFIJXVna2/3mqvwR4bOdzqsWxIvZbRJZ/3KAEhCmHY3ij9nMBqtwEhSuNfAJ4id/r363V0U
t0MNwoSWjqL80fE85X7SfPaUeBQG+H36rrwp01v+yGTyTuPzPzzcxDFLkoKHy3PfgNK0jrvqu3fC
iYZTW/r//kB3Ps6txTCpkH+pJtLYJlqmfVqsrrxyYrAlacasd+vKGf4/690tDXfI9CTV6n7ZZh4b
QSsuGBJO3srE70GJrHx4MPsGnJ0QCy54TBZ/GN55k/nGo9127zi+peUiQrYtKRuW7ZCsR7HpZ9Xl
sLzigQqhINxXkwYSyUiu8ymuknj+Qtnv05+q3NaV+mD5/If39Zddd0vdTTpaOfDlh29oc4FO0NVq
5o/Lu0qDzNiyKVgSGObZy76v90X3McsETQPxNPFW5WEihTeU8nmcuEeQw2cg3rqe6RMrVwYscp0p
DZpeBpUhvSpZAemAi2aJkSyy4PqqVRu9roOKfY64ieI6LBvVQM8vLf2e+/Df19IdyJyYN/UsV41c
TgXesLJJ1vovv4BdsabeHJb7ZqWdxIUX7pk9P/i1O7vevKlguTNyjQ/I/ui9dKXCwWkMcO8bplcf
H5gNZp/AeuG1DHth98FmuWOoRm6Jw0JLbA0BVPCrhfpbv7TIeZScH/QUBk/lc2tBapIeiQmPn+XC
mRllFtTpvAjKnG8tuhykvMCWBEEF2AJwhrWsIDXAVsjcik2Isz70s18T4Q4aRyLC5NIsIP1+7qwH
e/A/peNvy++mxbJp0S3UGJEBlHSwm8B1ykLCxVwVjAKJuNhQ8LQt9iUgml6fIz37LpR9LZpvuDS7
afm1FJ+90KI5/bHLV64B0IpHorgNWXXsVWGHHjbNMO91zkmBSMPWy+FkYbJxU2GXWzBZbkEAS0pf
aq8WLnJUkx+IiOpacRX1ZGQ/cDnx6gxWa5niVvxtasrdoESlE7QIypjxz8ERB2HqO+rYHm0CCxLe
UTy4Ir3DsMJH+ud0ouRUFp0JV1oVWIDmK0/aivsAbF9knIF3pzy41LxT1W/p1MyarV6aZN4i0Nol
cAR2U8RgpALS7PniDO//vjnuELiQSfrPp8mxoMrRhEHx4I875KY4YfHbROCgmis9wtnburgfXDTb
6yO2pW+DFiDRyqSu7omxdvVtAfAyfFKu0Uftasi8vgWYCR+NYd/BMeRRCva9inHLxe6RzQmTfmwo
FOSC/4En9oYcEEZ8tSIq3qjXdRDCQyvjacx/NGjcka2RWya2mVidmk5MBSRcg+/fnsiCywVIFq1D
/lrbflofFu0y1l99G6onmXizjYD7N6JNbtuJVx0SSyjYvvpk8Q3cWql5OIy7efay0q8A+pk7llkP
JvZ7I8kts5vp0EMrBlpErV3LdAkdhncCozTYLGhBm747UO2D8N28q/IRJHJvhd5U8aXu6qlQ8ZOw
BnsqwzS2Vu3x0Xh6b8q7JXSzmbcFv8oUBggsIkzf+t6s8Ybj4Q+5ACaHGzk8FTfzxrw4J/47PDWl
txw1eEBHYvPoluseanxrQT1bBsKu2+tmP1lr9o6soYjttFjzi/WwKQ/VDsiHAlvM6pvgT/n3PYnE
1zvd1v/QwW0CWkenww2+YheiOid1fquV4g8f+pMwrI6CFZJprlaAVbTAo0Dr3wztKTfTdZO3ftPy
nZCpr6MK8tOcHO08FM1pEGdkXl/PGU/i2gHRia6B1Kd0mo4JrEfzav7Okn7dpfO+MauVLXA7z2qk
/zBEj+gInClaNEANhk0n8SqJGMq82SxJBxRmDNIyDUZ4XpZZYCSQ+qrdk6I5s9s4FuxHROjomi8n
4sPI3bX1mFfbspe70TlLiD0NNQanLei4nUG6d9CSoJtsT9E/ceT5XTKGvS0++zxWzcHT8Lim/c4Y
ASUH5v+qm/R/KoE4jrJ8n53a4/Q3bZ2VPbVesejSx3FTdGE9vapVqHTA1IXdMK9MYYtQDLmrz8eM
lJVraPU+rTL4+s1IAW/zsQ6Xrgi6flqjWbKbGHFZa2JaH0labpDb+Tqw0ncK/mxmU1QT8p45pTe1
1Z9sGg/dlMWaE/U1nEA7rq66znEheNBbtq3zBkZKBLtw1hmHgxLJee+2wkThMqyALzDWh8WV/l4U
UaWvWfot2t4ncABSbeJmzEb15S4dINUlAxQpPSKxT3K0Plrb2DuNw6KG9lYV0MpiX0Olyz+9kBVs
WSSs+rkz4Q3CTQuhTsrE/RQBkrGSIlqhki118RZnd2go/stBt4KZDK5poHhB6B9wB/k2SvOWWU36
Zgr+yqqPruyGrVmYkTaZvhgKe1WS+UNr53IlDLN9yzJ4hDuE/y5CRsvYwjg5YN05yQ5j/9xYhyxr
PQWZBnU4w4lCDiuYuqOjpzw7Zo1XJE5gpFGheSxZz7yCV3+FiEXb6XFDEzcZAltPhZwhNftOiKvn
RwNy4mzD0rhiq65eT82hRSucFYln9LWfwO5pcuGZl42u2vlwa8XSzVCHLb9Sogkm712+Jf1Wnb2e
nBCtU5IVBlEYwNnK0zBtsxaUFisyGw8ANg2Q5Gt4SfGiLjuEHVQjWJKN6jeamyjzplTlLoFpSIV7
FFihHe0le3IQ2DhDkCLq/Vica6xb+jariBiTyLc8m3a/Fc1PJX8m7DnSIN1B/6wnLBJjeGq7LLIL
8orrOijEKEYSZfJzwkD3UzP4V/cepnSksDcnrb5wclySixh1EVOuHmA2cigbbdfoTSCR8hXPXfra
a3aYWsATl6dC21cQtk3jx1KIDR5jHnE3qcC4p31J5OINTreZ1RT8a2c9GokTd1w/GzN5QqatcbGT
sV1ViMJVMl8xpnJjMoAS2Lx1xZGcw2FkhaVBcIHVwOuJubVQPVK+GjLzp5ld4L49zvjmGaJpJQ2F
3A/LIj2bqjE1gmqogqlA4kUTVtPyOkgI1BH1NjgKelF3Svf9ezlbeKnVYRiRoavATyobAJXnoJcj
o0NJcZHVBQqWilnmIcYziEaRaDJeJo2FDV18YRqeoC0+kipjTfpcD9Sr1guuL2LLFZ7CmHunUH8A
qqLCVDtAfI9//XcIUiGnLTdhEq07EctNJ5RqK1ZGBka7Y9XvsibHWp+TbZWex/HQy5+ONS6Sh7s5
KuTFxle3cqBFnQ/dAXZHZQmP9qrXGhtLWeU2T3ze7xd4k9u53CpZGVcA+1O1qLwmdy4JwoX9Aaeh
oVhnvWthoa0Ua7zgMZLlDsiTkwZ95zZbisp2UAFd0+PQwd4ZyqWsPKmDq5QfYObbzhnRF+rwx3IS
01VA1/gonUidV4iAgNqYWV5Xetof/D/lErPOq5EMYbva6GmgMuJCwHAHZFJZ+X5EkIzYqoubVk9C
O+bwvOJBhwEmlaGtbbrkpCy/WQWJHv/SKth3ILyBwoW96NPnoclWCitjKyufOybhtF4IPWqrdYaL
DtlWkT1kNDSgwjMdJABPVtTivOoNHeEDhdf2zeQVsKGFLaeJI81EFbxaOW5S44JKns/ItZlhWfRh
4iohNTcO5ivCR1hQ0NozzVWmLp3HRY1fSLtuJznN/2jnJg8nM0hKaP0sT79ez4JvWUUGpRHEYDC4
nainWbmLxROkLfEUAQZKDh1SehxN3V9o5yo2ohTprkVSjJ2iiC5x9Vsu8HaB7OOpRnZbAXPvuLMK
rxPIqGN8fCdtf5g6uKXDkBzQxxzwcosouUKHXRmS7Iag19a1EShZIA3cGcPVpsPv2o6XjXkHiQXe
2mde7Fs4dRcYi0ZoMHd8iY0CsyT5MVQ4DRB/FnumPleL4gogAd2aWoHW4oqleYZ1VGS225T4aQZd
oOxPptjXQ9DCsosACEAwaoV8ou68nAYQfFj3BCkmTxok5/EALt02DfocaQ/keZ5Rj/gUWpCet3rv
dfOEwGq/Vz9s9k2RZNdhjAnzn95GkYCSVqBOgfAC0iwM4rVYOIan66GmBU5zadJnU6yNa6lwrWEn
+Aa3UWm1t+agge8vEGriCurVNercuzKdq+UiMLSQ3h+SWIemrY94t3KQ/AmM721JN7h/JNgcS/aJ
GKTQ1p2tY8kdujzk9o5A8qnWBb2sUIfY/FTPZpzii9apeiCYQss677YMuTO8aXAdhes5j8glcJZp
zWA+EqRqiyNmLg7IZ3e5lgXMsj7tj6wJcr5g0TLPsPRV2pYbWFGth+vLB6Jrj0XYIyFULnB6F+GA
Ql/jWwC56aZpDd8OT5O9z+d9iVv6QdJj03lOty6zztcnGc39wD3ZyK0JHMBCkjYx5EF2W105J0a5
afVPRCvzOYE6vxuORq4cITnxJAxC4TJ56SkwJWVtKYg/lbCYnEbNJZPHbLYbJ2mgPHELGZ2i2fQ6
FZ6zzOistJWevvUUkFFPKJoqtUWzh6Ys02k4V1P1Zxlw4DNq+KwKQV6GT7wjIpJa4Ux6uDC1fr8Y
bg/0H6CluqM19m8R4xCgBCJysazJbIc6x1ipW1Emx8M0vuG+2JWk9VR4BzbV6OvIYJwF8TJz65Qm
eNl83jiLRDwxLEVwsOXWuR7bEMJK5EciTRZYgKNUiE9Wszee0EhJPlVABkDb3MVZO/SElNPISXUE
n14XM4RACSeufWqayKySde3Yv7ORGv7AlGPF46RWPzWGIKEcn9ocZKTXI94YkPnnDtdOS2SfQSQ3
Tdt16AaEb4kuZGk+5nmKnAY2T8NL5Xzo6ku3vJAZbV1Ql6cFcQBaF84IUoHVdBJn8KxEK+DpFnsa
deNngL7LUxEFCN+3Hqy06iDzeicGR3cNrsRWjRWrNCs6hLqI1Ip9ESqDzOlgoXu9VhQLwuMRztpw
KxhLi7lQz08I/Ek3klfjdrRapLrxLouzeVoPSFZxIeZ9GoS2s7o5Wxnq8C5whq+gvXQi0XxqCws4
c36mCRmrgnmD9cIstO+g7ANnz4+Idkcop1b9KRgGk6FCetsIx5dB+m0J+tbcr9HNxjJRNlxjq6xO
IsSMvsC+b0OIEs0jWpyB57+Gg+iZFGFpJkLtqf2hzhRNGpadhXxyVEuwJATf43DeGGAXt812YR+5
866aKBV7WjiZW2DD8wGhnjDtL4IaIFNrtoEiUUqGCTY7uO7etMuEeGdIsdzc6bPt1NmrJjEONW22
Ji7d0rraLJMDCRuGgSYJy5T5QuN4fbW6Ip3ARfkyb6e0CvMl98z5VSXWRz1hTNP4ptKwoYC4MvOH
te8ZOqSuqpEYDyVAIE0zWPr2oOedpxphpv9pcddrG/ysaE81zFOa8RmZqNuKlMepS6E0sPEvIRh0
3+MX9HZGjEk5o2kzXttGvM+GsxJt8cKz8UUHPjPpR9lvJ579IBkE4Y2I7kLI0zAnOBdxf1MpENO5
SX1JEe2oYQWeOwQMYS8UQVHvUWGFCPR2U+ASWgtnJ6rKs4NxAL3Gde+Set05+krjCN/C6S9HrBIk
iF9oL2OZo+xK058VMEO1z1G9WLPfMyiHiPajl/2bOX5jEfqYx1A/vKSqgiZjflJMfiK/LIq4ceNH
DMFC5XZGI9eO+VYzVFfpfixbcTWkUvNnwz5VuV9RuHAD6hawoZiApRr83TDZ0Uk0RHooRTxDTiKt
GTUOV6ij8HXrbcnK9WyLZ5mDPdBWK131KhWG1hDRlKZPnTVFn2h8sdRHbe2KD0LxkrwcMgyGN9ev
6jwg+SWBupa/ZYZvw8BDVba2uqr+4IKxMb0UsaX8fTTeTDtGl7BMUdECydDW+YhsjzZbUyc0JU5q
jCkbc+qPy2jvUhhmQG+kttxXcN3bdWhpYZg6WN4AN6uugGcqeqLue1qQAYu4C+MtmSMG3/gGcvG8
SgOd7Yn8tCBfsgeGZD+MdkOoWrsCyC1MMBGY1RWhpGtL7FE9G5wwA9sa0GqqJx3GkhP2T935toog
EoTtEdt37I8UljoNkrH12MQdZPI5P2cgJsir/3Clh3R5mSDpa0uvA+iEFAAtrrGh5D4xQjPZ2Q4C
ozxMOjU6vk7xe7rvjAq1aFN2cLtdnL2NLpgUMtDgBwVAuG8KXyt6JEmhZKPLbqs0TjFxGU4RpJgW
9ALbWsWd2tPMAfp2fj2nOxjdRW2HiWLq1kqXhY4Gz8z8CiTkiEmVQdr9JIjFzMs5lINAjRNu3kRD
GjVmCSfI54bAYyeqtICWCR6i2bAy9QUz0BvnvqVOh1HQ2Exx306MbzWFGVXVrHC0H5WRhEoZJnBY
nN4S6DcaXsazGhjWWlS/FKVn4hg7Ag1wacJiHcxK14ZsGzc5cS8/KIkHkOvF/NnWRwLVB3dxv9Qh
/gsVoHTRfRdDUM4u/0GEkSuF9VK1sZ7tO+UN6d6RMiKkwoZJAMzk8PbtzkcQqe3stBKdUbJxcNQO
AiI1VgvgZMLMv6/WkJiWKe1PmRjHd1Oq0ztJZAuo0u7JWlFEaIxTxHgXAJ+QXpYVoYV06KTD5KtD
8s3Er429lvIGhuwjWZfNtB7TPNIdZCJZy3HRdCimirCbh5hrzfdiWfkOLfDFUVO+AtXEg2PTpTPq
J1mNv2mKwY3ATiFJMhp1GX+qbeinEtt5UmfHcicrw/QyJ4hhVU5Cn70WcdR4Ll+d+z92OWRRmmi/
iq0Fok++5/GpkPul9eoPQ37hjrCH9AMzT+8bpVd+WTAYY0MTzP21gaPdRrwqOnIq4EYHizo7ul62
2JjIyK7OIfALqIL0Ml8b3ZkH2hR24lPk+Otdol1I65a1l5GrPCHGjiUiyMu1rYVmm3pJEyJTCBDD
XL3BnxKNIAfl1+/UjQbErpYIg4+Reew4x0pALv1r/dEO5MV4V+YQ4d5apPW+Zvl1G5b5uWe73mw9
3Bybxw6HtZn6ACugZIUvdpZFhdg3+F9LPN4EtM1ty13PYg7rzcHjLJJwvHQOBosshGeDVMxpIBEz
hCk4XStodMSzBVOp5GmQetBX7lB85VaYgHWuxWRngIkoFrgt/qGscMsEV54vEqq1dsWMTVXVMbMi
hMBD6jp2f7Le1/M4YT9K9pksl7T7GoolrrWwgRtV7WP044AJ0wYmwS4iVVsZOPVB0AXlFHS2FBhY
sUYjt9QiZPanM7B9acJT2MJ/hu1hIuigRuAr4d7EsDSKuDgbdYoJ9EmyAGfJzHydwwKLZTuwiSPZ
Zltib62DWW+hIrdhpAPaTO07X8ogMWUHKX2pgEzwQzvE2oJE+AJX9bANkxbm8E3D1mgTFMj2VeQc
QFTpPFdOXJtvmQYBYjk+WeSLwqCXAWBCSP2IYsbfSINwQsUKiNxW3M/U71aH3S//44A/V/3Ww9HE
7b8BbbkIYPSpmQA4dnr1Dpypyw5JHUvzzItdY24F1POggFdQz4PcpCoBDr25iTU9RkOwiG+eBCVy
y8vKpwDtugB2qK4OrIpN3VWGCEf4bLD87BdHUoKMuIk885agzIa9AqAFIbr9Du1IDZXZF3o8X9Yr
DZZsr5Vw7T84VNoX8WPKMJWX0ooJNPnIuUfCRwdlByyNO8MZDkklTojgdI0aLxNB9eqTk0RIYMzs
ZzwLFSd+JtlLOh3gNawsz42BzibLPZbzfd1hjsdQbWUVqEx9ZKl4uGWXvHJlgWQa4S1mTOAVV9RA
bjalU0aUM+x4WAQ6vpYdlTWBhzSHc/i2kuLFwilZognTMwyz5YspjunsiuqUdFjyOwvjDCf4AqAE
qgT2zwiOnL3UPs7F2VkWtH073KwPzQF0NZfS7SyO3HiWyd5EQytwC1aGRuIP+qoqNzl01r0B8LAI
gVsxHrdPAnUQ5sytjiWLueZc85BaH/2yrhRgvJH8aIvVCOEv/TSQ/abi0IRscPrAc9EsGlXEnGlf
nKwAbrqlWJt5CBMWxKA7NOx/sMsUJ+jICjegIzqQ5ZjT55r/9OWnJdsT8HawEIx2W3ceKfDt3vC3
cvY+GY0rG1wZ0ieQRR18vtZRVxmwiFqcpup9zvcLHELSt5anbmWcWBJxzOOpS51nMvmA3Zw9a4CD
GZHBY7CzPIpKNWAQAwhUIoOdvmpyY4F2VGSbAa0s6ojlNS3W+5bh3O8tjPMaasqi+ICG0FI0PEYH
hGE5x35Eqh7WQjJBUe3CmR2olwMhmxMmOOvSTyK+xvKtbTwCTRFMaJwDF9yDRa8FrETbtAI4inUA
iWHgSOuLKDtiduI6jk2rdKnxYqOtSDyxeCoYse1JwkuywuHxW5hHQxyr0rPSKDW+Taf0TetSpF7J
4qyJerLCJQeO4YF6I+Ic6mf4BrMStmXKbubnFmHQ9b5nx6x9NTkA3E2rjMEAzQArPyYnNtRfdHRS
ST0LXYqOPibbFAskbIWvTODgeFIiFcPlWPPoXlT0I27W2PGYkHMnUtyf4Plg1IJ8M9Ntv0exwk6p
M581kc1WTYPm5dIiGK5NfxJrYyXrBSTYzKdlNHxLhlYNDk6Q6ZtB9jIhSHby9fYA3TB6wRYDnn5x
gLhvDeT42hhRAC6p2Ms5jsDIAkqisFimpV82L4WFOO8KFx4b1qNppLHSfi429ax8XcHvEDHwKl1x
UJyRtKHjOI3ovpgCor8sP0b+qiMTXMHw+5pAJo+6bHFPrfD1EYzop9ynqFjVDlQSxfxuAbdeZmID
23YrmMY3qKMlkl27UIFgEnGduBGYvicSdBu4kc8aKECAFy84gWgCBzt9pVtfxfTWHAUOlmyVw7cF
bVryY5WvI5jAgLJKlFriGV3ig6MzWGjPATsC/3DHNp7BljTpe2rsWgLHnCIcM7yk6VkfN1gJpQRG
6BmQ40nfafdqB2onwF5fJ685wAd6HCYf7k8G5kjtRcF9NwGSrEjLHyZAYiBjUJfKH5HsR9hKOzF5
t4DnZGibV7N9EAiM7F3Lhu/Ay6gIH7xHd5m/r3jgO2i/VN2q02kCpQijfy2iuQ1qFqqjJxQ/aYO2
i2FbreYf9hAXjPvTiJswtT8ZQ+Iu1I7SFD7z7YlP2GEYP00kG4Cld2D1UzoETb2S47p5lghlhcP8
L2bPBFRI8pqCrWgHybkHofyd/vaFn2meUOFQv9IdFyofe1wN6w73B32g44z+Mdha+6kInPthJpgm
JOjTD7t7m7QTuRiwIdCHU/tmzJHAX2QEy7wAqnziqbZCD4IoTg9TfJJ/LIbqGaBswTzB5DTGkQxc
BtMC3kNUXCE7lN5Dan5qOSpl0FUbgPWO/pOlftn+ycsISCsinu3pWVM2beMX0ypRIwx81i8pqNe8
M/Jd958AeZF57LIPHS31ueA2Fll95TQYIqqAvJf7ZJJxY+1wj+0icJ7g1FV6oLBhbQAfnM6m8dnD
AcA+qb9CPGGUKK0VSYUrp40pcExPmFtjWnxJ7dswn674P4ygUNn06vgfYOm65IjLtnm2gnWM45li
hfsBsLhUAEPZ8sdisYpIQ/W5xCcf8X9eIJAuzsCbXdy10uSsnnFv0iLk0JoiOT2b5ZlhTWU1zMRh
VTs+kbir97UR0dlPphBoCQhhCAOACXcFdiNmGewu+BtFjRpLLcR6o9NHj2Mh3XZmQBOvT6Ok5j4i
esV4XjJYHmwceQZUPH71qfTEGyFnfHa19Us4lVvR0ISAqkdIHv4s1oYliDWw/o+w81hyHLnW8BMh
Ah6JLQGCruiK5TeIsvAm4YGnvx+ljUIhXa1GMeqe7iKBzHN+C5bQe5KhRpF8a/OLBT2TvLTK70KB
PQ+OM8N7HO5FBOZdx+a5UeEZ9drVKr8vfkh7cKJ1elmaV8MEX9G4CYnefyMrTsm2TNH1vB7QSylc
/9TPIwGgqK/5ok7YtQ65tUmzba55LrMrFTmCdLFuIwRndJCz+nIK0futFNus3/Bq2kUAwq3QYgic
lAeq+xJ/zh2begE3pXtDvLWck4bMTz92cuvq3yP/ctkNzq7OVqXyGtbP9Weph/swfYY5uS89bo9I
vyHmq31rjyaQfjMZnpFfG/ugDVzmGrblZzd8nWJEIZXHl8CspjFoL5afQolxErdMzjYM+bBSh3sA
UuJnFdpu/ukuTFT1kzkVh8lmaTODkWcrw4a6Up5szA7Fr2lo75WG9zYHy5sgMnBXNbrBzXGYS7+z
66Pzz+udxoaKBqh5HL2Ylqaq+jTpP8C5Yl8dqb8pABArxervHHZVeG0Da881JECerSIDJaKtJmqf
GkPu2zne6WXl2X29berwT03rD3cQX4qebCTU8iqzE89st3aWBcVorh2x1u2Bi2VVRoHJNntByISA
dCU0v4p/9PhLR42gH0KxYQWnRbcxdlp9uMNwsa/af1D2xQ816tvEIHQbz151lrdeRut+/usHw0eB
0nJxgTlvTf7LqrHWFqPfTJ2MPeLbgsFaN1qwiKCEarH65G+y9zrUyST699Jcs4zL1jPFeMwkGczd
cJg7XuICTEzHXgNIrSen6tFt3yNLDdKRWDeZBZGTXYEAgqy/13fpj8NwX+wBaicajevmPierxPtz
BU3NtI4kx2u9HMHUwmV418QtMdJrFe5SfrVlKY+mciNbtMm4Jgi6v8TxkXtznIPFZcZ6sP6i8XdE
aR2BAKwY8ImgcHzNPIxIFw3SsiIStTyO2vvQCzPc3dGHGeC7u4zRthz2M0gsZBVUghFd3RL+Ap5n
Z2mHxQZy19d1xim47KsZmGi3LLBxR27hpPeEHZjTrSRvu1mF9rrCoBnSYrIZ1HZXzafqx0FzlTnD
BXAZlGIYLkq/Vx6X7oE6CzyUg/NuiYhP18/1TeFs3TpC2/BrE5VSnfXbZOyKjOy+HSV3q4x+bk69
oQ9YuM3myXQfUbsQJ42cQNFvOo8+czLf0Wj6U3RImTJUBgTyWgRRahBGEUFS5Woc+IWA1+1X7rz3
49bRdzNJRdR1TT8DmsACAu88cJabPdNasc6gicOJvHEj3rbDuUhfXPs4j6cMlhWg19qbHXo7wF3p
N7DOMsj7BLT/jWgc2JMbQx4jikY+4/Mwn6V26/7cnzyxV32ytsPvegLASpLbZPfvGjfDzG/u49eq
/sxRgrnjYfhH7++YBJCiRucr2Lu6wRMPctAYJd4zpkfGyDwAvzOmlbt1aaoKz3m2ycubOzw0w1rJ
zyrccp8dKC4Whnid3ySo56/Krg3uual/qvDXEl7msvSjVc5Uj89dtU7L5Ft83pNHcq7tzSaDq1e+
JCNtSVqxjpP3Wh7VL8Gv6bP1VPyE1UtPoquZXVgBISFhj0zzuFSp35ncnzgGW20fVe3BbOAASSSC
YizU3TKwSYAcA/UFvMsds9PRzl+yBTodOUuPOCBvA5OPN38l+mYy54NkjtNt3+0eFu2cS28aCX3e
ELQRmIfQuXd3m+tZvk8qPL9nGr/zXU6BosZds30YyFYkw8Z9v8l0BgtUJLlXgfgxMqD0cTH6pu/t
k8ZqUnudsZ2WtfHoXobmRb6mrsfzAAgKWKFFkFvKX15+kEpWF4H7XjJoam8NMEuUbtXS9edyFaGQ
LXzDWdWx6uuXpIQO9++z2/s8B2G4xQmkii9JkfgZ9ByLNUzR2eU6qDQ+9HFjdvu6Z6Nx6f7QD7L/
wpL74JD5bS6BAo25fIUDaonyaXxX7kkw3YOCSqOpKdTsgoRDQ91NrErVQtDfMTJQxd7vGVgFvV6H
/XGJTtn8LpO3KF676ocKRZeYr3bmbqyHSV1PNtzjIQeBd6F/KO5QE/vZ1dSvvlAOkeSmCQl6fBFg
+0r9Zqccs37cf2qEoA+fRObHmc+uUaIyFA+zRcSVzZeDUN/8ncJ9kSobFf46DnfqyAeU3vpBBm6R
baQDhwNxt5xrtHQRBChC7OGhDjknIt/m1a6r7zQ+JSDTUeQ1iEiiZiuawptpZ2NhiJsvS3kyihFx
0IgmH7snb0jkMLwjfSzjIF1KZghwbZtbStprJxvXs4UeJ48AHozs3OXjqtacYw+jT76z4hn6tY9u
VEzCdUcuAqkV8/bgNKz32WNckwgw5FaDBgrERK+3mU25jWALL/IgZleEeQYx6V5F/Sm0Dc8lyziQ
ojIem+ozd3kmEgAXplMRVydN6F4prkrr3z/q4Wp254I/MMo/+a85KTJGcc3Nn7AmLfs1VZHnayzg
+pNCf3xsBdPSEXPEssucHKIK56gottqfDmjvxgHIiJwX5JChbvql/arQt+4eao7C5bNyv9oouv+W
A89/iirGjlgTjqbD3J14uvk4TjHKr+KdK1towImOvRqQaBdO9tHaQKj5RKbNKzgINh0EZBADb2r7
UMZ/LTz8zLY7/C1m6/9DqHJerFMPtR6xo0nORFWIt4qRKGnehjzbGwJNVpzudf7ikXAO1GIeikm7
9WQSjPvSfAqzi4mWMQpf1HZs/cXVzn03hOtGv0+b1Xucp5vioEzvrgZ+jdDN6/lR+pfEfdT1IZjy
fbvAU4XXMgJRMq5dtK90mMNHTdlaYr24oW8Pv021jmFXbGdnFh7TrlXuEuU50Qcm7W+7+jKBmJJu
Z5nQLau0oXGyBHnPSIQtHruxO6WF/pibYNXUl8XF3iJGsfg2G+QS3azCOlNnXy6fY8tFGrs3Yqx5
56bmy56SZ8WFa68XKyi1Af4J5aPRVDvZ84Z3vcW55nz3HUgJN7A2KmLbZ+IzjOc9PX1PUb+f9GcH
WXGFhSCRr5YSXVtA7YYFI3GU4ZjA7gOnCdUrE4jdjKElsAw1DmrdenTsKLkZJgIhGTHTl0u1M93o
VjmU95gIR6tvPcrWumXsFImasVheF/UOAXHkRCqt6/opj2FyEUKZ4V0ZyN5ous1r4VKlp4hhb44D
XgBy1VZmqW97Nw49mTqZ16ty2MSd+RU1ThTAhKJamOOjCBGQmMZAd6jGdF+eQyXo8q2pufjbfHwH
ozG+KNzvoXWZhyfWzyY9uALvhEz8EkVS+WXZpu9QhLCsrIZ1KiNMX+CE8ZroL1EeDUqKWEKxyrjG
eKWiCRJOQ9iQaXjMps6gJlBWj7lQDlJTRk8oxtoil0PnRXV90d16K/G1cjsbn5aA/9I3ecfToH82
Eyt+gZqiLuFK4CzFnaAjhbgyPIcgo6WWpyauX21bu0Xcm1GnrxGzm/tUs84DwZvABDNTrADCotOd
MXib2HAFxrsZk1EZx8OuaYuHYexNWK0QtouA4VhspFT5MjHMeY4oQi9UWnPVSFNbxxGft+NCk/R6
OvsQPMe2bC6F7nqCU0SZ6pPRfrgpJecEjcihr2hwsvzJRYdqGfWPpTw4VbFLoh5vXJ+A7xcbNTxb
Q5DSguJiyzKopJ6VsyEItCUpoDylBoOzxxTpaFtKKAxuiyk64lNKmDrn4nm290oT6O6+sjbRdBvE
waTNFHsAb1tXd1ce6yjoKOyAzjIXsPpUAY800IBpSLO0dToZ4P6a84xVnWu+JKQpWT7aqdmDr7CN
Vp1XNE81rRkR280ZeltxDmb8aFvrlqiJ1ncTcCaI3oSbpWezyJctG4CLQQpLqxDrHkeDsUb+EFQE
2Paz4xsRP269i6TY9XMc9CgQep3FUr7E41r2/Vbmxk6anQn3xsiUojlE9Mz5+yIfK+DUXnw7nNsM
v93wmXcugTXGe938AJyFTXnqouSkVdtcHx8W99cUgN0FG0qj72erDWabz6FWdiL+MkxKWxQf+xlp
Uftca2vPLdVP1d1Q+eg3NfIXtwk/m1JSoJOGiEhQ402a6SuV/Zk42sLkQzFg2792mrrV0/g2h5kX
SkHbnelZYYISolLQ4Q7tvGkbh7jPqerdn6Gp1XWvzsJXtChZa1b4q1XoUXmpjb6lULLukA2nKn0L
hWVU/B/QB3HNTb4UKpLOlkYwJ3IPSLANHwaQt6PtiyBL020v3UM8TTB5lN+gYhoh5KspAhurrcmL
2yoAaqsqE8nZAHwjhjI9pJMEl4ovElObBB7ps/KoQMYZg7ZdUCJOffU+am6QiOyMPPeUJek1vBsU
DXCnnvF+wbdSoLqxbVtdq33ZB3Z9V4idJuugmql4XJB2VqPtBuVdtIvO3RtjYvLDeGcPq0UUWxep
v8VAZbKdpHiTKlQKxq3jlZfQS2HRMLJ16toePoflw5Rbnb3TQE7WoLSJGU/w6Cl+ZD+2+mlyXGad
2qfZOtStld7xV/xra6L/QvshQ4HQMCiXDlO6/Zkpkg1Gsf2peC3r7FkTs32eobnBEnJW87t6W8sM
Px/OTn2x4xelAaXeq2V1f+HKhNzJwv6qbR404w1NS9Bn2NFUFMSxIf9qpPyZN4i3JIo2RgJZIUHh
MtV0vbkTO2qDaF76a8mEaSdmHPeGhKMZzkP5k4Vf8QDcySss5l9EBiMTdpHix+9AKWZVWzd2sPRB
iztCvQzmxgmvoXYywi6+ZDg3DVSIN2tafpJ6GPdp+yLyTZfbv1aRULMybCzkYnT5BSjlK+Nsj/QG
DDnEit/VXtY9Jbbu2eTDOqOXo8bNjG7b3ZV35F2jDZlcNL9inXQ5EMOlksc5RvCEelXoBSx/4dtx
s7VjlNhr4u2cmSYHnq7VSLjUfagt4SdUmD1l6+YK5sk3Ll9kJ0i4GlQgKlt3/ZGQ7FdoHK/muinH
0zLukvCgi3NrpV7EEZMNL0PzCOkEtTwWEKmBW4K8ITp1seV6imYFg8q1BkMTD9nHoMTnjGncbA6T
8tGPbsChfU1MGSjjs2mYRK+OeBMMv8wU62ox6xU5coah5aTNr5EtrG3XLGSAMP6vq7CHN9Wu/PcH
PfYQMTEg89JWWfeQsIkVxXKMNJK6wSkMQKBuSKFV57PI7buKSdsU6javPpeZxI/J9JpF9zTtvQur
vTvl/By4YLNPx0E7xW9s73AgPKT2V/QIYPV25YDJd3g1KiNPfMDwZbaxnIJ05Mvepb9aX/yijiFI
CPIuRDSiK2DtTZXfQtgoSFE3IrRP0k0cBTX5MBUAdpZsh3oW7Hc7KYbLpM64W4Y2qQlVhdAuc4hr
s2P9lASi2O0M5mAEw/AXS0c8ogyQqyEu+0sfg+hz7E/wWlGszb6q4vNwAarSB7VPpTfU5ouDDAWD
R2Vbl7o0Ngk+l32DKxnjilJuRUGdo8Lg3c+CF3ZBRDnpYezfE53e6prc33l5zZZBQbyx1Tq15AIE
HWmSbqNHx4kmp9oxxUrq6blU1jkCkb4iYM4wWBcdBWZBFbge82arDwqS1gkMkEHs2ivRLRpyf54M
8dBN8+ekgBsaltr4Qkc9XDnuo9SoTnOnRxDXrHlt7ptyq0d/lUvKfKJdDAZRsx4zr3Kdi97CKudn
PXxCpZ6vs/RDGkE2vfYNl2Ytb6G4GgRYoyfsVZoExMuUfYcsX418jcd3jcMtFk+d/TpZoLraswpo
mN4VQa+pCVls8Of4PDYnd8Q7EMZSPjgzJFNo5drWSWL9M8StWkCcRgucXBWGvstwpQ6BcV/ueojz
cJEuSKqzG5vM/OwWuR51iaE5fJqSYWuEjl9kk/akip+wVzyuBUsmyQsSKXoZbAQZjVE7KIJH5atR
Ixwo6WfbFr/REoOSvdZLu5Np+KIAL6j9UzIBycY2gpvWyrNt7Ew6rw+q3kr1Cx6/FeeQsBwNI0D0
YNrbXP2eY0oGhYGu2PguEnEEvOgXoUInM5tgy0H6xjluVRyYzqYs/4zShmDsiCSatP6gTrFGWPB3
Nb7aPT4hMHnTdLnvsk07F1sbFC/qPytS0vv4CScWcndUiAMfN8fD+NyPSENNtWRbSX0LREVfYIcc
M9l2jNEg6GBT4/2nSZuglFdo2ZxN3hXvraM+RqX7UdQFAzT4pT0XCtqCe7gDosdNUTQvnc14B+CW
2sORQOJUCdCNR920cTBEoWA2IUSE3zRsO016l6lTkbGKFegNCO3CQPVi2ci/69QK3wB+OcDkr63X
XwPfLDoOLUY6SthediHIGJhEeVT6k6CWxmvZL/xZvpLriJrFiLxiBOUkLbnH1qX1nJMsc0VlXQv+
qWXLuhu6Xa8iAlnEgZbTFbbiSUPU0ggv75JNEs70GAPPKK9zxDcmtWPtPABBHpsB4FvYFy2qtsin
i2hs3iZ6ZMu+wj+EWo2EZ6fjf5ewHyzL87IhnmnXNrxYFtGG9d8YAuRVk/vWZw3Uc8zWreBwLmwT
XMasA8wJExmnJ2TtctfmrtgurgR+jc2HMgXtYxZS/ahy5dHoUZoJrUFsrO5DnWE4bf00tdjqIp7C
Vh2YS3GitBba9NiFLTTDqz3aAEiOdVIccXMy6WnhqZqbB5uJ3hBx0ArAYuFxjB0yl3kFAixqX2WG
OGWctpVpnCkFhLp7hoec8VhsxvFXl86hSN21KfiG4b/4855Ad5ti3EaD3CX8tbQWDf/wXGljYKUf
HPzbuSoOietsw3bDchz3R+s5RLNT13R7o1ppK80LwXYXZ/CQYe/j8D1sOB15UBDXxMnyUEdW0MFu
m9MEFCueayLiqpFWGvtiI/XGbg31rHpy+TVRanVhv5Plh0sXE/EP98lpRBtX/rj9q2LeeucHHVic
fEYqRAo6tt5PlM+RnG7TdvlRQTQaqiOy2R/rARNZinoczg2IPzMvRvoejhfG06oDw6p5ixFdKE6g
dspNr5qtGxtBQ3y8N9+5GGOKdmzpG0OggJ+r7aC8jjLb2CTZuslBn15qzEj6QK+bqXoiae80h63l
jZcPCmDk/aUfOdhTAlv6b9ca462ph7vMcj5i+m0HmW8mx6RWHMNbifGmQJCnZzYqM4QJtnZImINM
zJthGx3b4TaOyaaesf7Z9d7AQoApcE2g4t0H35t8UsoA2YnsyjFX7MgD9vkKtIw1KbKmfYbawwKl
K+JbY38pyU21ffxFyNfeZ/1Lr78deHlNkurav1flggc0Hb/nqcJbX5fvWpVe6oQQ29boLtrkPMeL
Sn5BsXi1Ox+U/FC7RMy1tNuJnQYqlrJV3j+HKOav6WBBbPieMLSoUfyDKIn7+AB2zLvF6Vk52Saq
kJ9nUJnHvr7E4Y1lJq4ghQ9FdLdNBrJP152VflsAp+NtVp6Z9xMZXgYL6moiAECNRsTWYce+ASTP
/r/vMnTg1jheVSSpC0pbdx62HcuJEEm+0kV50uXsL1axn2NLf6QvC02s0eGZTLppLXoUuJoWcXbn
2qa25m9dOF+l/unkl0X0Xt4oCFz0FklW4UYnYU2fKNirzF0PISLycFJBlav7dFSFxbPWgOazAvtR
2vU8F+WdCb+nOzDZTPXMrkvshlFCZc3sxHXkbFURaA0liwnq0vJEX07Q6Y3n8DaTjW8K45AVkMud
CPdTZtzMNA4yy/Ajd8KIsanTjaagLEXa3pu+3mzK9KSI8BEzRJd8j6NzjeY3K/rB6guVzxZqW4qv
x4+adU0V49KCszdOfVIm1bNNEVS2aj86U4YSKnaMgCWOAKdiDLAifiQjrquRhLZCpOanE2akzQ6S
MtB8/Oe4ruSISrWM9URIBeJMYgXue74nawqWGM0RhsmpfBXiE+XfYnzXkAUGkofBnxRmGA6U+kXY
yxM7087m1ik1uBE3Uk8DJiil+5qW7OTkh1nCdESVn5Q51goH0dC8zaZ5E4vopKA1kFN6tNJ6r0cW
HpnJCvpa1338P+vckqBO6l6GoAZJHb80mbomv5ePAN9JgmK4aoOuGE9RG3oR9Eq1zOjyl9Q3hOPn
1YiGrpXaZ724dgy0QsSr8to6jde7nKhbGhwArnc64raRNgAbt5qfR4C0Z2N85+DttVcx78yQL83D
Zsmw/7jExLegWn9kwK6jG8+H6V7Rc4t257Iyh+KpLm3YmNtiB1P10DFJaBLQwOw2owhvvF+lSpye
8lshkjemzGvMnrckrxEmujVSqbRWfM0QnZdELR+wVhb7vB3JogPkTVO/YXOPEl/C18hx3Du1/Uj5
Vu23VnVt29scbwzDNxPjUIMQa8ZzJytG6IhFYF3lobGSEktaFaiwroaYvPyevsS2YpTndOoxjr9i
adu5armJtEzfLNryPdmPI7NZvVxc5aeYXqHDWdHvjlBKcQjmtcTihVUaQNfms4VuU+wlygfRbtVY
+xraGpFxsZ8AYvRyL4afyFiQnyffjp6DhSvcfS65YC9dlRwnQsAppBNf8cKyFhrLwYTBX5gl+umM
3wUUZV7PXOTzWeHFHlQLK4K2SvrpDctQ5/4kxp9mb5e2vRTWGSYTmnjGb6zIU9yUvoEjP7WaY75c
GjPf0Pm6buCOjOLalO9O+jI33IN4zcUhH9GyN8jFjVNDNlXWCEDKO18RVA7WqcTP7ypE+FmLoRUV
Wrs4x0b5M4jMzfEN2w02mLtIqU9qvPlijYMoJpeu7bb0DHlFEq+heGcaE3UctwHiZ90WXjQMfrWc
TLvkF8PIhRAiCXerIoEWEaJiSSzz7Vw/FPqDznyjbrplT2YswP5qIQfJmTC0Li934itaV/UOh24C
KmntAIxMc9MNZ9l7BTBXdDOjtSwZslFnm7/y3o0FMCKyZwV1BzoJlErxA2LyVWZ8CfZn2AT0VcoA
8drg0FVOfYwUhfrbDDGey1KuG3xHsAPJGUZTsbheUVbIsPCStgzGeXyoW8iNY9If2vl9Nv3Utjw9
O3TptZ2ONoJRPTnXqsKjGWfvdWHuHCH49L7d+tIo5d52YHkbF1Um1kjli7Fjx1oO3IdRGxxp3eax
v3RiX7kutYAYt1hxqw5ee7JeVPPPKkp0XfY+iZbnVH66Wl/gW8HqIEfNx53qz3qH/CHbKCkCWXGI
7j9R/8WazjePXgp0Gutfb4brsquf1aF/SKBjeofg6OagDBE2MWUdN9FTlN6fiuRqucle8knroRbA
unhG0+864yjU2SIRlRE2jVra/rKt2rUnzMYMd08iqt4waiAAgBAIqGFbp/ouzAhKHixEJfNS+vPw
ZVkGcFEPPBDVG3KxwFMbNv+xJ6nc8XR33mnqPPtyNInkLB+qNCeZJWYKK4cOdMUeoikIRUfXmmTt
lVO/WWgIM7IGdyfIUz+1z0lT8ba3kUrDnUXGitnp+iVSNPv5ntun+jb7vR8NVr9zNYCDyAVLMF10
m2JCJooFCkuKMr/K5Yy0M9PesqbylpakAvTwEu753eFqn6KbhASyME64TRCmzafZXRobs8SMH2yc
it+yxew8tyEzao+yX5MvDpXDTdEzfo3dd2zoD43U9uKeBVEXl5rsIrsSybYarg3AMZzaomWrCBBM
QBw7GtcilpnJsgJp/1BuRM5ROu3C8TfCouzGLHBxeHUHxqRSzPW5bBCp4a8f2Dzpn7Xw9o3aObxv
jzVUiKG+55r1RvSRUvW7Ik/fjQg/blnMjw5dAjdQ0y2jZ2eCeQ2XMUf4pOFqWLe8a03/KIjrQbaf
xN9zt9MTZa3qa+H0O9iVTU3QU50Xt5i8LOamBaka2YKM6DQzoO6bzY8oOxeFHyHPRhWazKgb5ktC
qvmKOZv8AKS/seJcimXxjDH00nYdt+233tUb3iV/aONDz+ZkZIpnwT46OdS1DDc6yFA83cyZwcy+
CVBXvw3nxXOKnBGbdCylGP6K+wOXBNSWbQz7AcGODG+jSSmjkJv6Pl6Ausn6A8tvPwYiwc1GP5UN
Rs7PivVA6gEiIlHBUpNnVDlnFQ1fyn6hZYQ52/iPw2aaGCWwvOFfjJPcX8qSe3xpT86o3D2RV9Cd
Kn2SMsB4ixf/kkCGzmxvz+hFyQ9Q+amnSMc3BsgQRMWT6Nfh/KiRyaLseC2xtNZu0CgfY4ewJg16
y5uaD3TfEf2+6mMb7uPxadZ2Q7jNIsWfkkuYPuRoT11/0m+5DObxpyzWbvmZwMrbH4kFOfXSwaIm
7zFnxfii5muHEqrxqANwKiXxNCX77NKy3xeXqQAxF9pd5Jk8RA6DzTnj0HCHq2355XTSh5fSvInB
PiuR9VFzd+bixAzsq8MJarJV+2cZ73v31WBYrsHB8yGs1q1rh2fRj57e8qUleDx6HRMYywqVf+bY
O2dXEnbYorKvcsc8GHdTrZSCyE9oca8h47zQWibR9uRaSHuWlCNqKcAYC+PcNaixjGre9oqAiara
fehUHAv9rG8GBFiexHalFa9S/c7TeSPxksw1Lb3NshCAMyT8IuswG+FOS5tdU8ttruCWypWNhglA
kAhTPMT3PphpHS8/sfBEmJ7VqnOBmO19ralsHhrqaVDNnQvp3wLr1eN7nFFkX+oMMDbchrYxXOc2
VEzxyIEPjcVANGPHk8UHuXMPscoSXeEJTuPr4JQcv/NGkJEzFZvOPhv6WTd2AkgIBlJ1HnJW9XY+
CktbWVI2e9OJQz+NrTe4CQJHoLmbmAgpiMWYb3zQzO9IF9sUj1e2wGhnKPBhOeLB4BU3VraOJ4uA
LDX9KgSq1xhqZtbNDfBtbTLUimXfGNmxMNpbYiL5VfJnJUoOIdoMS4lOVpsYK1FjQuvSrSvirb5g
iCBhbapmn6iNAQKwvJL9szKalzrFzzCuK+Uh7ImMngvLq+/2owyW+NrzqA4crsbdqWxnHHRS2qi7
bcPg5+weQbeh5qtVyLYY6xNmgaQtVr1U3xQZvisptDDMlG2TdhBbPzaXdZOvNYT5brubksBOGFfi
+S9K00PpomDHqMAEZVWAdPNd2VluerdfO8jYYq1ch/Y1jpJjhzbHUkEp7vN5jgO3tN291hDq9KQ7
xMg5aIEygF2YtU76KZ54Oswt3IWt8hLpje/CDHR5jGDjGvE3QtadWtJfFrjdcv6RLjIQBUqG0Jdh
xhAligcH1LBBYNonSIpQBa4M+MAiL9etKR/DqjzbeXyh/nk3FeJS98d0JFSp738R0qTKVijnKLN8
IjfetDA+hIWtelmMOYEpHxrSXYFhHbMQjVM6ISj+/+OotHtO4n8IAzT/LfAui8qlcNwRu81K9b6W
VwzPq3tk4nVc4Rn8H5GJ/yWO+t87gussHSxVt1DwmUGsPNXdYxe+/I8f4J5a+B9+gH8vCpZmrM65
oWsHVR3ru0BUb46zHqdIES3YIW2u5XufjVhjrcZioo/hXH/7SEArmUuM+uB//D3+S6qX8W+p6lmn
l83gos5ZptM9PjfHzw4FGCw++i58Svpa5h596XCeoXJMwRvU//FHO//tI7j/lf6l+qXpDHuxHW6G
ySRYl+wuOwpVDHnTGiwPtfQto54T7gZ7bdHnh8HYjdrO7j+njqCDlgdMkZvOxauIGyTp3mSur1PF
/eEWa+Mt7y/AXMmnaa8k2IPZXnVr9vSZSc3lh5KP8fxacgy3n4bUtgn6D9XFZJ5G9mc8PnOHYn7C
kukJHGZhPVE90W9TS9nnZou8nuT3pWeixTjPg23gxS9WdvREI4nTkHAmebM/1QFbZbmVfbPVsm5f
xgpaJJOSVqbCn5z9QJd7nX835TjvDFjc//8r/cdX958erfvj/C+f61BneVX8H2lnthw3knTpV2nr
e/QPBALb2N99kSu35CKK2m5gFCVh33fcz5PNi80HVs00CWUmpmvMalNRQgAR4R4e7sfPSdURIUb/
5m6TXLn32T5Yfd98qi6ieqXugZaoq8/KmtY6sLKrq2712GzsFcnptbf/5a1f6EE6qGCht+ffSDu+
0qQf379Ranau0UgtOQwP+GNaCM2fSb4TeKepXLgmpUNEfH6s4zYLIen7oSzXz5tUYags9LVLOy1p
9YQdo59S5OdHOE7dqpsz11MrZepZQcAM/ZJb5dYECZ0fQF0uKG5MTIW/r55uTMO+WT0JvMTTyAsd
BuAh8fg9rpZcznGfqc/pkl2nysy4yuKDIVbZLSc7ARatvg3n5a/ho+RENzbuZ29BXuXENBkzx6Jk
0HcFA98RETt8Kj8qH0jBTsSE2cIAwjzlu6YpfDNVvq2ISrE8/cYT7QXMZyrIIaX4gnDBl9ISq9zR
SXp7WxLCU2kVrDRY5CDs6HvTue1BCkpNLK6J+a8aiqAtF5qLAhmF72H1OeDGl8CTa9wX/r2jxRcW
/QONB5f/QO2ygxZXNcQt4On77kXNn2Ljuv9lDNMAFjRw40WSfgj1Twrcm/kWjJR3p/pwoU2gk1vR
2bTNfW5BfabmFV3UstkCon1Ax3xrPVLrGP2nwdipkK5EkNAeFMLkZmNxsQDXgKO68r7WGn0GgMxo
ed2Okk7+XdpRSNlDe/lhatIl+/+rs0BQ0dC6Ri9IPegvEBvm913zrHPaExHhcpLoOqaMOOZ3VPL7
HPYI5QqYb2n3qw5qvHblwjCWklUjV9l9sj4DCjD0G53giFtI015QEKONsuouTdiomuh24n5L9I89
FM2AE8WPKse1kllxAamgZjeCwum+GxKUu9/sgmS8pfGVuMX3xUpVTdyndx+XHp1m8lMs5H0QHrwM
pJVzlwBqheYiJPFYbevhshISdPCjLW4b9ycSSXV/p/fF1ii+j+k1jWrgHz6VdPaZyMXkuH3ouei1
0siPiscIR60Vj6UMGvjc7UeRt/dlk34XkbVxuElrBJJJSuYA9kMYR4bryHDW3E+DctvDP0EKg3vB
yg6/CzeF1iPf+VTuUVDPvYvEfa7U25TrGcmgXNowIkOoJuDIASx3EcWcZfotkdFIzUcH0J3yVlG3
B7MM2HMMYcfJuXroSO/pnwdaTOgDDKuncrhq0msBbqUEQQ8yswghEwhCTmWj+WVDBeiqNNHKbo3Q
uTmSY0J+kc4Yq79v5CFJHuAW0rxLx4R4KdhyAems66KiuzGi39L7Wongi+37n6L0IlXXTv4U1Q95
KjZa631QuE0kbUsjPQJzqb32G/qVKt3f91m0AlKfA6xtkuzxvF99lS/53fPRJPTenNkire0MOUBh
OH5ofoIPVGmfg4rbExjYFni0SR3Z5xowxtqDIu8SDS4B+EhBV3R+uQI61ev0s0Zk0mL30BXWL0WC
mk/qqcXnOSdxqpKs4HbYQuLvPwBnh3bj2gcmT8dO1ACLNcs16ODCIkbGPKJLraooAh465aqOD4p9
1SZXjqkB2vkYU8eNgVzF1UM+XAxhdd+SZowdCkB5U+9jygErw/cfjMB5yVxjndk/KvfaBUSm0jSS
1I9UGrZ53T9Effddd9sL2Q9rHVaGPoaEWni3cvzWp5d6fbDG8a+dXMYs4OrtskslVCAHQFEjEMJb
86v4CFR/fDYWqJtPxOW6MYs9okLRbD1kCO+5f0lfol/yV/WgfOCiVWt7+6U+aEsjTbHD77tFN2bO
n7W3hA4A/tD9QjQO70+FE1j1ByFhLF+XV/7PZoHH+NSJPJ2nb46ZUFFN1XbV6KCkOGtr6+jKwoJo
px49fdybR/udK4bYGqODrwDFyzwo4yqjoY+wimFFrFSKyAEkGWkyGtuOJP5GqS2UHs2qua2rTO6z
uM6utHR0FyK149GT1Gef2sCrG6PJJW7cCGsJFE5RHDfYrAy6xvNmbh//ZvnKT//mm1PVAb8fK/0N
hTr6xaBiLKHoA5wMYbDhhSu7kvSJxzvwRocUFE0e3SjBiws/veKOAPr6TdLejmDFlZ9RQSUiiC69
ivJfqezs9MqPcLMa9YGcLoSKvG/SbozE2ejAp4Op36NI9y5FYG7iMC1Glf3Bj1807dEP2w2Z0zWH
aqkdKgjj9Ip0eRR8bdLbDBA/jCpOzJmhfStRSm36naN8yv0XLVIfypHib5hsWh+UpgYftxNStFEa
1Aw/FfKhRXO9Tm6B3PQ5Uhj9tzyAvB5VjIYC2uBcKQ5oL+48N1360o9PoqRw5ye3ZU8bE7kAauUh
Zcsgzq31+SU4EY9LfRbCqjUpGcOsKDLVe1+B4pCu7C+K9J6kRyvTlZvAOAwdQrtwIzkeCkox/f+3
K56m3QC4Rr2uvdx8tMqouqNSSUNJkmUOPPxpColMbG2A30UQ6NmWcb/woSciRDFjkleVUcVHDPq1
UpVUeUc33UWD+ag0xC0pqMHU6j1aKe8MtSZH+jMp1G2rVOB9O9IqDVnwjOSqowb2wuYXp15oFhV3
flK1nl/o135XKXTpxrWrozaQKl+DTIXtK6Aq/KMTIPlla1ECNIUKDsbAGcg6hvzFkv1LGcUTsCrO
L00Y+eFPTav0uu5omSwiUT70FpGLyNzqY+eYIejoTgNfMRkdNBEBYM14hPunsSt3wYu9bpvfXbF8
/dg369toIgxVmGkPZmPC1miRkct2GaSbtNGtG9eiPEsRT82/KWCfDTvjagPH03Dn6cFUrQPVUwU/
0yZ5zONhLwGsJ0AjfbRIbRQlPVDHZdlcdCXFPPqUuzKndAO1pxVsE8+8Or9T7GnrH/uG2cHVS8dV
ReRkUIN1FDFBXK3VZ/cZPvKQIhEkObZOb6h9YeikFTeAZnOQ/D+Nx/whaJ+7J4U7BNXe790tZgWd
0368VgCz8fl0HvBBiNJAo/TdLCFlubDCZ7LZ0A+LlfO5/hXFN7QfsA9/xtmtSdqNW9LnEpEXrpcv
xJwKeJyBKzOAM6XaRlcVFBP0vqNWuKfHoE6h0FsV32h5L9VVcg+LqS23UfUAjc3oeyBIrym2pAtK
E68KX8fmafLqb9ZaDFqRjdB+3UDnv9MvoisKWDdgblc+OuPK6qONSJxcm1eo7a79nQNcdqWgUpfv
TAS7TLIM0cZdEZFekIGd/tQmWdMeu4FIZy3J4T3rW9of9/GaPtQ7Gl5u4z1B8g282MCo95SNL+N9
c9Fc+1t7R9PdX93Bs3PPtD23NDO+Cr3tNeQMe7FXH2hahhkcXfhuA8HW1rxkmlf9Sm5gtV3//Prk
baIdd9tr+ACKhVBDm/zAsemdBQTB2EQ9Xl8g7Ud9ekOf0XqaInNFomQNBcQq2PlP57e8Nj3z2Fiz
eLvEPUTRNJZ7UB7TSwQs7ocXqNjX6fYvZlDF7KBxaiBDpRisG9ehnaCIbm0BbjPtI7Gwcif86atG
wpvtWKttYfdRZ91oytQk26CJVIQZTPrKzomLRXGgE97hVZbpzTCp7pQQ84+k1KiL512zkcMT9wMA
KtauM9G3qK5tUjXOUpB04sR83R5vxmuyri3cmPaItkFsAA5TpbhKSNFDPwjNTrfJBdo06cJGOBH0
veqbvBlMpwYv45jaKgfHflSfdRgBzKWpOxHtaTO/6kkzHyKpI6vkWQ9tQfMmNJrnN/CpROdrVP3m
xS0rsTPTb8hdlxncVlEJ9iLyHbNe02kDIXpvEjarFo3VOTisO60HExAY0JEh8+BvE8Mn5kT5Fzp0
HXaJpqjJeGSOt+pHtQFJLqCPGYDNomoEib6qBNdmJdTL2PbV6wZukU1f0+jU0vMPLVlqf5UCNk80
mV3giMHoWDd2osEE67qQpcWq86OBjngd5z1NHrHMYLiAtPD8TJyygpn7ok5ejiBRUQSpIEuChR0f
soZvYiWMBb9/4mInX53Im7kOSsOkBYshfD0K9iVYSnjbfWPbWkATDc1St11vVQfR5u5d4JfNVZzQ
gwgFb0jzWz5uQhzbwll9ar/O/JY/JAATLLNn3Qpu3sGVDeRtCIqF6PjUZM58lmLqZqj23nCjFAf0
LkS/sx24fZaEVI47XXUWC1etK7NeR7ohiEtqCrD1VodWqNu/tBHUebxbB0lcgFq+MW04fqTqfKsg
sBVV9z1uw4XNdkpGUJ3FsDQD+6MYVQYZSGU0IZj+JGuvwkQS0fnXtjPejfpgreCk3wgJXOj8t53w
JOq0Xm92YAH3T1G4oqc38alJvmbhQh55mpsjx6A681C2RW28LHiup11F6URyCGZeowfW35rjQtx/
6t2n///m3c2gboo0m95dATlg74IoXTgATz15ZvolTCFWmfDkicWujh47dUHr64QZqLNIpEHdNXEV
jQfHGwigB20D7htOw/OLecKG1ZkNl1XneYrg6YblrxAjcQW0/fvzzz61oDMDBjLVe+H05g4duCp9
XBNnQPrBlmsgreeHOD45ujOzYj9xvbGNARpJQRu+TlHfhAjjhdzh+ecfP/91Z2bHQdqNHoTE2cEE
uO+po7vSLEtcyhayQ5QKbTYqvteJwTpkAlbW86MeDz7Bh7zfpX4MDG6UaXZoguZ7FukGGXE92Ucx
ZBdZ1NCBAsPx+aFOOBHdmVmz2TQZfVBjeKArKrpVn8aERvG18tA/6aulUtqpVZpZdh4Edo4mbHio
9YwgPS0CGH0L+3togczN4TJY0kM+vuN0Z2becR84mu5WkOLSYkDXUxx8svprZaBFsPrS+vlCHuW4
revOzNaLRImlBH17aFU7eCpY+GvXydyL80ty3CR1Z2bwvhd6jpeX4UF6uzb4GLZ3ar5gkacePbN2
6vq14so4PCgwpiZWD3vxtigXTtRTtjIz984iotNaZiX5BGd9Sn8bvHMaBI/rEdrcJT97YhR7ZvGG
HraAZae5p7zV7ssf1D5CtDPcVQ/lyc/zS3DKKuyZ3Q+2VrdDzCghjGPlJmwRqIDLYkVfYqNcuTRy
FAse7NT3zGw9CuoIkWhGAmZNnwIJS3qZ7WoLA3+JYMbCB51YeHtm5Q4awG6UwbI5OJ/b+GscV5CR
vJyfrFPPnv7/mzO1TgzH7YMkgUjivqX3GJZyvw4WpueERb8mr988nHa4SheA/A/yAGV+Q7sfmeZ7
tdjKbMEDnjBme2bMsm7atk0Zoak/wQpHt+TCq5+al5k9DGlu536n0EAy9vAcv1T0z9YLHujErrFm
VpAqZReCPooOodjAB6LC0AG13tS2sSngG1ySOz4xN9bMDGScD6k9lUUy+OsUcafHl+f3zIkTwZrt
emB2sjSDJqLnMmG7kKqzJNl3wLRGKj6dH+PEVUm3Zpte18h52GEQHTovhFbdTNvhTlPSBhw07kjz
yeeN3kRp7WThFlRit3XGVL8gYvke1bZyoXltt+AbT03kzEYcw/Wb1MzjQ9XfKfIGvaeFTXaihKBb
04hvDKTyh9gu4iQ+5FBqOJRC6ZKASGDVvLhfKvqJEWlbgg+d+oiZpeSj1vh2UsSHEAB+YX2qqwUP
cmo3iPff0FA4G33TiQ72qOwldDklaf8AwQNr6Uyd9tXvdwv9Ffr2ZpaaWJZKnjJCo6CeUMNDc+8q
v+oS5lk93Jzfb6e+Ym7vXkCG3wCPFNKK3sjHyAUqAMohG5ck6k8swGsu+M1XRGY2mFrvUwEXyae4
qkFTK1/Pv/yJCTJnlu6HuuKUYxQfxpf2o/Y9/+V+oTX4/LNPvfbM2Gu9bmP63eNDPZgGfHjicymV
hRzEqfee2XgNXc4fILAGEBjymJ/Mnf9w/rVPPXpms70KJLMIPSwLeQ/qg4A/hYS1ZwxN5O9ggnZj
5y/O0DRzbxbWyhOz8WpmiE4kxMsayDPOf8OJ49OcmWxaoEsHIyA7pgZIc53u1Hsnvc6fl86hU8+f
Wa7TVEZqe+x59E21j9T9J8Hxku7rFQiO859wqjZvzoLWNs8CX51wfo2xSm6r5/xe+cCBoX/T195X
+2LtboFLnx/rxOcYs6GkWWW1nmvRoUBHFnjUF+/JmLBLK/oMzo9wKrI0Zl6iUjs61xEzPKQv9HoD
dovtVfxZvFgP7hfi5POjnLC4uT64U2SWiqRCfLB8co8kQ7OyXPiAU4+eO4pc7cC88/4qudrEQtI0
dBfe+kTAJGd+Qk30oaT/h800gu5IFTr79TbvYYrsis35iTk1xMxdZKoFPcTYRocWNi/65KH0MEkM
L11OTj1+5jKSJh3Q0+UwThKqLNdDsO/8hUzECW8kZy4iUfUaSUke3T1A2Y2gTrnpn5PH89NyKoqQ
+nsH1BeBodgdQA80G/uP7T2Ii0kN+q7+Vt2136rvC8NMm/zIMSzF+2HiIoD+IuIj0HdDO2aYtCNW
0Jhp+4CaCqLN+sIuPWHIcmbIfeA6bgBs8gC2AA4uo4ZscN+5q+AlXzrVTlnyvPVhEq+WsN1xZPrI
2yK4QscP/m9rlTtK+nD820tVqBM2N+9/KJqkQnaZaStqGKaUiwZPeH5FTmzYefdDqGr96BZkwVsF
KjdklZWvGURZ5x9+6rVn9qx3SjM6dEDf1DC/qRwLrvbh9cn/9dL/D+9ndv/Hlqn+9d/8+iWDVi3w
/Hr2y399zBL++u/pz/zf3/P+T/zrELyUWZX9que/690f4sF/Drx5rp/f/YLu2aAeHpqf5fDhZ9XE
9esAvOL0O/9ff/i3n69P+TjkP//595esSWlP+/DTC7L073/+6PLHP/9ugbe0SWTamm7T1KLLKcPx
X2/H+/M33z4nPOd//U+ayX78DZYY/lUtPujnc1X/8+9C+4emqbZm0xzpaIY6baju5/QTzfkHrfeq
6ggALTa0pBhOmpW1/8+/m+o/DMO2DdMxpaZp+oThqbJm+pHh/MO2hKZBYqXDoykN/e//54XfreG/
1/RvoEjusyCtKx78zjlwMBlIDU7jWzAhOJBFvXcSsowQXmyDcSOg0IHpFJruin67IixBQkuz372Z
rz+HXxrOACQOm6ltasY83VabhbQNx6cy5iDImmc2jWpolwPiSOhqDIW1YA3M7Rvf98fn2Y7pgPtn
toy5D4wqWg0KI1Y3FnTem67T6oMxxM29GvcD1NAVDVpuRu+t48fejg5m7eL89763xj/Gd2jGlhZv
YFnzlHaUNIFG3zHd0n4OwbtaAAsJjXh/fpT3DuV1FKFSnZSmpUqT7fx+EaPSyzXRogEpctQGQ3jn
dtMFmDpAMGzPD3VkQgV7hi1jsGPseUawzKvQ1vNh3ETShufPgTsoMQoH4sEMjrUA6lnDcYxt3Smo
ybpdtvClr9CGfx9mf3yqwGjY9o6JicxOZmlnY1oY3bgpxmJsYeCJtQ8mrwRxEAq28B4ZSbkvygZU
vlpMDGDSp47AGgNUgkHBh/690yHKj2T0NHZQHk90CyT4k0bx7kchhx+B21h0NyTB0l58rfr/9u66
KoQxzZ45j0ZDZ/QbpOnZ/EnubE1/6pltam8LASwqtr1K34SqHNyUPK7vhyVd+qEBhN1JL+AFje+w
m+BC2E0M87+rXJ5f1/dn9x/zqjuapZkqzT3GvL+nD+w6zV135GCC8AUUeb73mqpGxInaC0wpmyKw
kPqlYrhwlzzigITuGJohcIS0e8+CoUwinj1Y+rhxc6vZWdRiLou2G0C79T/UtlqIuX6zFL6NSpHQ
HANGfFOfXwgSoI1K1EsoKjqonkWJ7p9LlcQRSFGen9HfTH8aSmpsUkjuhDk3Ss01qwI1b7lBpnef
uvZ417TFUgz5PkBl2RhE6JbBvy3TkWIWeo1uLk14i+jVrmnjG7S62Iay/OEYJeCtvKQuM8KQc/7D
fluxaUyq6BJHoFqWPv38zf1Z0ZoK5UbaptoMmq4ujYtDK6EJcPBDyPtp1cfz483i5D8/0sC9OY4l
hG3ObD6Jml4WJgMGCfrRcZ7ClpNAfqNJO9jUQ/QVdGl/3ZhF/ZhgVLQhoSqoGGm04MyPvwibx9L5
apulff/lhtklQ28rcmOMSNfADlccvBidti6GwjjR8uRKaRDPQlKcVgNjEjSKunTbtByq56fk92XX
pGlydNuC9nNs9v2LmHme+0VCA3IOvQhsL6q7zyTwZRnDFx4AmaLD1Vtyvb+5CJNBLXYygZKw7HmG
10x1WkotB7IqpQFsZLvQFUFZp6ZIgZpx6G/1TsIXRLkOfkNvqyY9Ttkg06z7Y7U23TC9aLtC3cBP
davTUH/tmPQoWo5RL2yYI7PjQEVhY98sk23NXEpTyNRUpKT/vok/mGY8Pni6m3yIc/NrVgdcuiBT
8BfG/O1cNDVHEk29To4Q87yJNAMPdjJN3WRRUaAUA4IVLwvnKl71o+r3L5kyCfrZhbvzJAyd5/fD
KxTv3dEyDT95GvaEburzEoUpMn9IK5vJVSuLabaLJyNBPaFPpETgW6f1LFa0LZzMMNWJDFLzUKJr
RlcCnfzS2Bo9BKANmbFN2XGQR1nebM2JsdHJkdQ4/7JHp8oytcmATFOf90gOQ5bDlguDTKhPwmad
Ut6OWT01X7U5gksBMnj2OqliuLiNaKEkcGQPO9JhW3DeGDa++b3hWIETaF3FMtU13SSRC06HSBCR
lIrWNE/zkBPiIPzYG/DRnf/q308eVujNyDOvWeVDI+qC5o8GFlVItwjPmrQNt0o6PJ8f6dj255Az
OQ8IO7nYvP/GIjMSrRgbddNDn0HFGV0Pv0f6ydM0f28IEcBtOcqFHXhsUd8OOvs8B7ruOrUYNLAB
T2gS7sjUTV9GVd6bsOwitAy/Uu+11vXo5/9pCMHmN3Rb5XoF9auY5x+axqrCyMXesxzSM/BSqMSr
anoZpbLdpSq49vMTfGwpDYkzJGph4Hmz8lB1ZlwIS93IJLXWVoRSthuZ3y1C1oXry5ETh0+bboea
CucC//V+LRVFjlnJ8U8zFDJ5AT0rmzRtYaqqZLJ3BggmCzOjxQZmdrj4DH8bOmgppSqCT+e/eZYQ
ng5h3sTiqqraFrCbeVHbkGqSpb4AE2pXEM+3OSwigUUZPY0gusly+05pWlDsCQD+MVXRdhhQNA+G
yr/TI2QMpaj7q4yb8kLgOgNy//FiMLuw7kIS2c0bKP2hkUHo6DACGx6Fdl9cljb9r8OIzoBLF2Ew
JN2lLwKU5A3XXQ8lzIcO3FZIVejd9vwsHTM90zIkwQHBNBoO75dLxI2JLHGr0W6qtZBNwT6Vm3lw
EQ6K9eBDQnnnpvD0nh/0mOnhi2F5VFWblkD5flCzoQPLaqGHT0LqAIVsbcT6BooQDjzfahwgKkMv
RFM2CuxZdbQUFvweDmqOxYVM6hYBoTMHtdkBVJuxjTV4WWpeCm6HN5qqQKrU2clKcWPo32OUrWBo
hhHP6sqrWnf7W37bSBbPAdWt5/muzRE4Nito51JubQu+6Zi9WobGyxnAWHnT9xOUoKfa+7C3bcI0
1eBrg+1K1mG/q4zaWYBTHpsM27I1ZxoMHzHzvcKCFyeOdOxVi4yfrROra9r+6jUtt91uKCFVP7/2
v59nAr9AYGZhlLCkzUKdDu8/RCZ02L2Pqktcq/laLVP4zEo0IAQ0yw7Ci3GleZ/OjztN2ft4g3Gn
yIAZdbi3Te/15g4gYRYuxoyLqjGI4IPnQNHfQiS5sLd+39mM4oAs02mfIxCcHSqiUHJDuoa2afD7
93ZuWmtHB87ux7KGE2+A5CTzk4vccH/YvW0vuPnf13IanVifwI6Yar6WTRsmHTUMDS1ZH/VHyxAb
H3WUpzglOPAKSGDPz+nvzkOoCGKQHiGRY/KP93PaabHh5H6F7DYsHnC1+A4EAilEjECjNjBMwmRX
BfLi/KDHFpLM43SZICFnzm8SiGEDrZsGVVPZHTyitk0Vxc1/bIG4Bk3l0ohtcGrOtmlj6J5dpZCR
OVwRUDDJLETjhuYyjO0lsPHvxj4NZQmbv3HB8xNTh9LbFQUf5OdI7mhJ3u7pbKhhiP3Pk5kczKSg
DE3H0IWY42oqjz4VGQ8CGqiRHt04QobD9TaBiaJrDd/oX5lE6hwqaVoS1/OGw9F0x7oFsbMpQuh0
qoIrqHDo2BMR/zi/K47EHUI1p+Uyuejp+nwvirGISt1ooU5PG4SZ3aylNUQhpETzZDV0SM+NNtIF
UZrlMAvBp0HDi4BhUoFA5//zVeYuVckLJ6kziOw6FZkYO4chleN7p9fqgDYUndGQh0GkQTLgi02g
sMmTHsGQsjQWJuWYfVoaSURBxoX80WwTtxxltH1E2gZNgvDCDie1ibvRt1XUq1ra+rx0yWyOeSAO
ds3kbwP3Pvt0xdPgoyZpBgm1oSIMYaLFrtvhRs39RzeC2OL8VB/7QEfwZTYnicniv3dA9oCKQ+Di
1JshCNBS791tEgO/pNL6YEQwl/cq2krnxzx2gBFDkwyVEDv+lv4LTA1Qtyung2TwtkqmQP8sfLTH
dFk+UJxooYj01b2J0MHCyEcn17Sm00UlVJtX4wrYUKUBU94mzIWzzhr46JNOm2hM6IFgMZds6phj
cuwpB6BJyL/n2d8OUS3ZKczuhJlG7rQxdoGBPKJmsbfPT+qsN2yKiQUXBiICybRCujs7nmHUELRP
Iw5fVUp/yOvisqaTix5e6CuTAtYQRUOWeUhp7tecA5qdzk0p7CfVzhWioomZEKrpB9PrAMVyBMLU
B1vVaEA2PPbhRQfRyF6NM7iA9eBJdT39QjV87Ukoo38doEYFM5+H0p5qd3sYoT14HZxJE4hkkTIM
qPOEvnWZiLG8NjpIowerttF81Zaa745MuAaDnMllRZWWmF/TwJmKaOzZWn6XRBszF9UDWQ4UBgtv
XLCcWefqnxP+77Hmx2gU0Kfo+YJLSKUrN4mD8Ca0syMZS7O47MMehsKxqne5rkiUSHUEhyrIHsIQ
5jmyiHAdFOgkx3VertuyTa+LwacXr2jN3fmNcWTPMyUmBUUmBYnNKeB6E7a5UFpGec5dqWOfXtnx
+LGMyuhTTfEM/z7ClPkXxrNVDn2uZlLOG1Uty1MiWNAIoZrWRXyqqy8q1zF2ZZPoO1mg+XR+vKNL
TmbSIO3BV867mhQvtZ3aVLRNVWreIRximsdJKm/baugXbOzV+c5CYFJtBhy3BMKOmFOxKDIEbjyl
WZIyqT+Nvovutz/qyofeaBE8yCI/uI96y7qHGPtDF/UwckRoJ+mu4twGcZF/ybV+hXrhz7Cp0Gbv
4SpAhkeaaLFC+8s2qUHqXuU5ai6Km/lkxvJ660SoDCHwUqNkZdHaCeF3T5XGdXNoR3vTbdEmVdIR
ZbYitz6pdY9EdeG7xpWrFDCOa0jboYYwVt1976Cl5MSQrFBn0pvHwiJbsiJjat16xORyl46xfxfH
kx5U7AnzGUbzHlIiQ9faTWdkcbHXrDQ1dj66Y5DHw6YNa+PgTWAWK6q/Om4c/dLaDHGDHgqxfSED
57PiI4psd3X3wQhFc2ul5vAlEbAt0bUnyl1uNIiC2kotPifcetC36owSaSU3r2C6UcL6WxcWxSOt
u4i3F4I/VmmxvM1TK//qDIH2oW6I9VYdzDDkg0ZoFbV+QDvE1NEySDy/+oGyAMIS5OvR0pVSYqYV
l4997ulyqUvqyGlKEgAv7HArt34vzRBDWE0BcSSp1vIiSk24GpG90JtC29gmrXAt1ekFezu2/yW5
ee6DHOAM8N6+PU4FOzEYU09QQUvZuSsd0PK2QhhiYf8fHUon02ESixJWzaIhg65EW7Q1SbcGV5Lm
MHYg65V9GUcW57xVv/Ziz02NKNvSSLpxJ5sj44Wvpk2Tt+qmciAs053auFYTX1zknnNTwcR/VydJ
us5VG0njwUPuTkdZTZL4g+ZZSddAJum8gXvmshuNeu+Kxtmff8Nja20QlE8oA7Ig876u0a56oQ69
unG9JNsMCBFB7gxBXFbX5Sp0I1raw0UemyNXtwk2ouLIiSsoybxfbFRIRW+1FepVOlqOk3gOHddy
gJsZruMXuMhNOMr1MHpC9x3pJKDe3lMb2v2nYUig6y5igFpB1GT3Wl+jQHd+RsS0/rM1ExqpQiI7
Yisqy+/fLhF1XeSaq26iMUDZomp7xLEyrQSE6es9KlGdBic8t3m5ToQOLkLp4/DW13XQoKT5gi+p
n5e/DDNNbrzAzH1Uk6SKUDp6stzEqq++NJyHfPTBsrkEKt8LpbKe+jyQPxqQjUvYziMHp6D+qAKQ
IRWh69NavDk4DRsXlCKIDKW9Ze2sYPhW5Q3ofxtOdqcyxH++n4SglCQl9U6H3NX74ZhnzR2SkaWt
UOiIrb5AwRN5LdP1zXuUq1GESTHr80t2xKLJnlLQFfgsjrTp52++sRzttkitmtsGyEHytRlckYBN
LmuEixaGOpK05RJFmgM0FCE4hbr3Y1lWkbVjwAcCiYnRrvZQSLc5OqyuRrJOEe7GyioXORZ0JMbE
RmlNTVEvG8JvVoX26fkPP5Jmer3RcamT3HbnUUpYdei2IoeH4TgFPgat9zbxx6s8SOE/V7v0urUR
JDT9LtjkBnIE54f/HRdisrdUS2UmQEIYc26wzgoNUfskcPXStH4kWhM8jnI0risXWSsHTdcHOmRI
bUdJ+WTbUfOYjzklqzpnqnwT7fSaDmUjMLnFVOqw4HyP7XzM9xVuA5xhvhXH3oEbLSP3pSQFIksq
nZJlvxeK7V/FHvzwC3Mx7eyZ2wARp2FqXMk0Z+7UnKTUVegdSTxULpoppipAhI/FPlCR2oh8yQqQ
R1pZNbJipELSAn1dspFL1C1HfCtAnQkwRr4FuIN4vz8FzMaepISw8SYLDzogtEHXioXk25GNp3ND
4VQzLDqZ51BT04pbrYo7sTFiU3vIBoHclDeg+9nW/c6wRbqJ1La8TGWAkELRxQtH+LHhNQoGDqGI
sMW8aEylyI/hb0R5qyUr5479uEFr1dqEbhLBHRnTCW211jqMi4+QlCn3C0t9xN9MmSWuZjrVOyBl
7+fYjyMU0xsydYE7QvVTxOZ1o7ZwCttasqtbe0BnNDZJR/b21o7BFhsW/J+Ny9Uy7EwfaZs42uiB
8cHOu3xhao4c6FwhBMcq2W0CqZkDDpx2lJmni81goU8H84N2XxKeXOoVZaVIj1ukRaG8Oz8jxwal
igIAku1PCnjmFHu0Nt3B9Nl0SIiVZXSrN+m4Cyw9uIib0boe6qWi3vTEubUR5uLzuJ9ppLnfL0Eo
Hb/tc0Z0Ot0BuZeGO6H22aZLyuLGhyJ/Ki/S1KD7yX4cIO9qQ6f/GDnlc+yEHSLMCHqcn4Mj7kY3
NFAb/EX0MAcHxElqNlmRiw2Sp+WjYiHPp7T5U5WX5l4ksIecH+7YHqSwyXHHvZiU8QxIE0E67epx
qm8CzUhQ0ja4IzXEkqbT2AurO4Ouv+YIdPC6pGUc4Lbgtd5PtoG9xZ4T6xvKx/V1YOTUTPwacete
C9H0QSEw6ypjHaJat6Glvr7MfTNd8ObHthgRGbhNJhjoxeyMDzyjqlKVdxgddFLGNkPFbbSeoKcs
V6UWwjsZZt/PT/HRIUEqTbgUDGqe9wq1IOt72ePkRr++TbUO6nO3BFni2dkGUMuAlmTnLF1Pjh2q
hOKvQFHNpnI929oZXMdlpLlspAjNkSJGJSfqG/O6QMxmbxfIskZtZm9ZMRoJ3Dq0dyNAOtRV0//N
3XksWW4zbfpW/huggt4sh8eX72pb2jCqjUiC3oDu6udh6ftm6rCOitHazYRCG3XrgASBRCLzNfXW
HnNvp4rZtMdw0Gdw+EDvT8qlZc5pT+Dj5AeEbp6vhTadXDTPIyzaRg00iJdmR6cMULCmwr8z8YxY
2+nzDy53OqA1x/X0Ge+9xCexFBpzSrDT4ytg/5hQF7CFlmACVZSHwCh/xTZSRUmYhfdlUjSnICMg
lJ2b32LEhzENSnRkh/3p/Wm4tP1oMTgafTbg58uU00JULOdSDBwT0OIU6MDHmnTcto6xxua4tArJ
7wCZOuBiwIOfT3joNTGsNgd4CNIxN46JrGQXTngtmkOGr7qlXodGvIb5uTQoSB56NTM2y1ye7wKI
Mhyc1twqZt7vxiE8TG2d7D0Na9zaLT4BUfr0+xMK7s0hlDtgwZdFqUHrUpHXAveG0Ek3fYXyhGwq
2OoNPoXvD3UBc0bGQq/N0jxaInS9z6c0NqLQ0ureoK6lGn/aYRcfLdW7liKUSGpLAlvmxbuIK+eh
dlJsJSke3+T5qGLgLNtrU6QTGG2lPEFSqnf5pKWAfqlNj8WaeNKlRIeEEgS+B4yF4/z8SXFZC5Ok
aY2tq6DQpFfhcy41xJJrxFeCLkmuMOzsfK2ItB3gOH0l8F9ocdBkgKfnEP1NZ1mHzgszl2ERmuSS
I9Z5LTFXNmr3OMimPFBdVHGdEJ9sdxj/xe7yuFuxBGms0DQ8f+2op9hlBSkDRxZFEdWd9dHh4XNx
aP/NUK7J0WZgaOguifFmYYRRULHSmyDHPUTtsL6O9HHnVqjqvr/uXnqPy1BGOZGVRyVoJq4sXstN
YTsM1BUxpm3utFJiBxk3WIQr2vfIzavbIfLEVTVUP+io6WQwOKBYkzcc0gll90bu1EJRD17TYAuc
G3AIiLv44Kq+zXUefFDaX4ccF4fQRk2viIJ+oyiVufIWl0KDB0APKg9ByXwpn7y6bI81Suih6My5
7z7sozoDPpub1VXlVLiSzpafyPdra1t2TmcWUwdIdQZJUSGcEXPnU2coo0zypmfqKhlfJ0QuVGfB
jKCeG29rGqpbIzW/yGw2gi9a3GcKXKPf/3wXQj7BycJoD4yu6piLqBHR7QoSh5VSKn0DICkr70vX
eYqHLF7R8LqUcJngcAiENMLmNt/521LZ9QYR6CZOAJhweS1N+tIa/kry3t3bSdHifY5an5qh8mXY
Cs71nqev7ItLhQ6u9hRTaMmZhJ7FYrVM0N9qwHeGzJGcAOIYGycoXL/D9fjI6sNfwKlwzTIT5aZo
Kd9nseWB9vOCqywOjZX07/LjzGvOtUxgQ8sDt8jGSIkT7sxR0Zdo9GIGHmvI/vc6hu85eYBvdd20
N8jYdj0111NqGBjIuxhqjpytK1/oQhYExkDlQOYM4XkWh3KsTYHSqqq5TQS2a5NGgJrGQrm1lK7e
4QG7As66tPQAocytKKgBEBjO10MRpZYVhhnHMZ1TbGiV5CQiuPSSGsDKRF8cijbb3G3T2eSLN2tC
Z8x7vTa3tYq7QWFFhF4L3bIBf+WVJXYhs3uhCP53qHmSX0WSvE9H+kNsKFFg5anqrrpD+nCNw73Q
dXm5vZgvFZkX0IuqLjaT4wZO4/akavhgt882haANiJ8ETrennpouIUpqWn5SQwNHbGMcfE+h1BxL
0JYNzmyHF7Pu90PJJZTKXDuB9Ua326Wpfv7q0VA31TAfcDbdIoC/IAcjo6RkoNcVVrpZ/SPGP89v
p3y67aHhnKK6iQ7Yhuq795/k0kKmng8ZgzDD9lo8iIXUhlMX87YSZU9PrhK33Khx+8xBiRRRYq2l
83OgXgZyaCjcj+fa3BvLgtKwAqsaIBeV6oNppJCu8+FPnO8szGAFlpptNqV+ZSXuLg4FJjh15O3j
oUm+RHUfrWyriy8PMwfAyEs7YhHR0fW30qloWICTjDdeYE+HJq2qbdU4xd6KHJmuHGMXzk7aQDQ+
ZgLBfJM+/+ylaC1cACsusXWEqHtvx35TTslGKQo0b+Xsr9OtKYZd2tAvAGyNiiDLabGhUbUryqbA
MUU1wvAKn8B+C7EUt/e4WjulX86l5ceF5kSEZrdSCl2M5ZhT2MMPB2RIFXinwjqiJdzgi5mij9Hl
yKDbBTVqL2m9bTGSr6Yy0zZA4BUMTVXsEdGZ3OmJ5lxZbVme8rzKblwTAqRLe2ifVLmypSmf+p2p
58c+skZfD3tjM5ppcaisLNrkA2qdeMdW9ylUyn0U5zpYFWetyHYhMTZpb8C+nrukb+5kk+nmQpqT
AeAxi7c6pWYM7iP7UFFg2pZpS5k5icZTLad2+/v7lVwcKqpLE4L4fL6CoC15bm1G+Ma7TnOQZdE8
hLZS+FIXAbcTVf0XW8SkmK0atAhpBi/GSzrbiXWzIj40DnZ88WDjVRCC7ywDDXsCwz6+/36XZvb1
eIstaZTqZEXAqaEfycFvu9rY1Up0AxinPTVmn9zJGo/mQhvrFcEM70Jcmmtp/OtAQ1reeCNL0CZT
AWCAD07+ctGruRIjGa07jf1n2rUYnLKaNnHlhPteeGuYrkudYgjQlO0tb8ZEL3HJSl0rGS4f2nYS
eCCpAW68AWn4VZF6wynK3X7TNnp7zAYz2Pdmqx8r2BTP8QjszMnrG0+G2Mj3WLr2fZ3edSjWrnyZ
i084s2y5K1H0Z5rOl57QBGt+rHRKHqAI7S7/iYsXFyXHag7VDIAvHbdHHFZkYNIGfe+29B4gV6s3
jY61F54iApOn0rhTQ7vZdSTaH99fOxdPVYd8jJaEwYMucY5ao1Saw6g0V5Q4R9QsNXdFpv+M0Tfe
9zWy1oA/3K9pmNh7Q6EMbDt2eq8GUb1yql5aTBA+URF1VILhMg5aSau1gwUzzNS4trdABTeZkpgn
dwrCK1va9kF25tNEBrmPx4Hu4fsTcSnkvx5+kVhlkVWPoQeIbhga83NAlQJiC+Uzn9zy8/tDvYAN
lyEfftBLbFBVAInnqyLuhOpZUQEwKwn1ba+P2U72KoRrE+N3CXvlMXT15kYvsX+vKuyVQzWPTqXL
qTfkgfXIbeZnpouPHtfJK7CauJlqg/ONvBC4bq5Yd7SAxmclxei3EjbW8abR+HqftDeRnLQnNU81
PHyblCTSIZmwkuIweB2oHT3MbwK6o3vEEtx9lWe4ftKKvrKkXu1lqssdgqz95v3peGmvLafDpUoN
0R/cxxvgK3Nh5poEK8lhJT9EOARvIe45QIDDYIMogHHTldK50rOxuhXdVO7dqOyvp7i1N7FhTveF
I1ChdQAyGpXjbGUp8STqbf0+lGV+QOo8Z5uL8deUAKm1OmetsXJp6UAC0eaciJN8CQekFtVreuZq
2zbg0ccsqg/grZMDLY965WiZ48WbqaJ3DCkbmCMk6fOVY5lx58qOLtqINcOeHg/akUJmdyWVfN8Z
ZL4d4euuKGFefD8ihEYF0NGdJTEDqYJMMyVdGstJ5d7orOxL3zvPGnCxlSvipZGAXczf1Lxwh9cy
hwuUwkh13bcnMOtXgdfpD4ljrOUEF0eiz00nFLAZwK3ziYTsUsHTJTD3LSZDepZjT9jhta7jOL+y
vi8OhWAR4jNUaolt50NNFeU6gHR8M7MAfmdX6d5pSIHiyK1WbgoXlgccHXqssCGghtmL4yYbLaqc
AW2QugnbUxsa4cHSinoDRBXudUJDdVRWW10X3s+it0SZh80PbWcxlZ7ZhG5eeqil9q63K0MzBY1l
YSKTemul3UvVQJo7dPDArKCU4y4iZ4PIiBeMdFI6r84PI5KNfgx2ZKdGqn2rxAYOlvDB94pS93+K
KMdiyZ21Ctwo2UJVaQ5Kis1Z4IXAGZEK2XJqW/upUtwbpwvVx0IXOtBoo/hV6i3ViTTID/SNQqwR
yj/fD3qXMgPwMLTmaH+a3pvajFbq8d9IC1hHxTGGc+GXShPe1PiDXnVBSXYsRe47TSr2VTKOB3tQ
kxszxc02KDFiU3vRbuusN26bLrd9xbOLL+8/4oVSg00dizsuoC5unvOB/arUQCVLm4m2wMpHINSm
M9RXIlKD39/yr0Z5sxHdDrdatWB3yCJSrqIoFRsTfYFjEilr5JILGQbrhobzrGTBil3c29OealvL
fR7IAwpsoZN0h6aSJRggx9vFth58IJ8Vj15ulCfwuNnK5rywT6im0HcG/DDjDBZrV5Uj63qcjZrr
OuZ1Y3E1me0Ppa+bw/tf7uJIpOVoRtFvQ1Pq/MtprQGGZEbxRNgtfiwMpz/UMqJwbhj/kWj7LZmw
+/JX/rGtf/1qb5/L/wd0wGZw9z/Lfu3rX/mP6H8+zvpbv+r8f2YNsP+Vt8/1jzb+8T83Sy2w+cf+
lv5ynD/IWgltlGlAyHKZ/6/0l+H9AXFyhjhwDIBXnAGF/5H+okz2B4oxrEn+PyikFJ3/j/aXYnp/
EOYA59HGnauKv6H8dX4yzGgPF+Ad4RmQC92hZZAWpMxtMYXRxrCi5lNiOMl9O2n2c6dyN0qNrvan
NlmzaHnRNvy/6QqjzsFt7ncAXQUWuiSxKcC6UmznxCZNWH3yTrNuUud77d1M4tEUOfSHD43+WLVi
lxW1D1xiq4lPVf7RjJNt1z9JetHIbZ6y+ntNAtpp+Dh2Rz04gZE8ZVF3suWHvOn2XUD70Qw3sbjR
vU+ct7u8SUiMAKonRC7MDkeZH7pI80vkzUV50ANv06Ka92qdPPz9Xq/lzhY90revuzh+jboqYHry
us5H9za+wzjGz3xElvbFpr4vd8aH9Eud+toGT7zT+0OflwDejrwoAfTDpKjBwMgBrhNIlff3Qf0t
1MSuyuO/5GCdzOav90dcHGBvh1wcDwVmSRmwAbEpT81uX+327bbyEx/g1iE4Fifbz/Yrd9U3a/h8
NS07PGNR9Ny0GTE6xbv0ftqY+zUR8YtDUGQmT1MBQS4NeDTZTVqrK4Ie2Y/JjXe29RBW1aYovmTi
6f0JXFx7/jOBr8ZarBbKe07VCcYKMdT2y5/uofpcH4fr4tB/y+/CX+GVfm/Gvnmdf4gOIZ46n2Bk
9F/ff4rF/f/lKV4ybpCBOspVy2KVmTayFiJNNo2ygyrkfukif8ItekTLwMfZEOiMvqZaeV5Dfjvm
YrVmWm2rrZ4wpgEwI5aHvJ0aLN1RyimSab/yhm9Hmznd6MdRsQdkugSDNK6CUHMK5t0pFHMT6unw
IfTcAJfUyN7mhWEc5QhbK59KrBC8stkaNNSeqWPJY1MZ1XVJF/nepgB3r6Co8wsGvrnCPV+sullg
iSLzTK/gG9A4XMyHZika8S9WfNOK8HXm8rj1vDi4poMrNm6gxDANamslZJynd3SFIXNwg7TATfHP
G8K7qmXQAfXM3sjIavzMDes9fJL4+P7sz1Hg1QnANY53QvmRFHc+GZdCIunYdyJ2m/Fou2CfNnph
y9YXdm59qlW1vB+K0bmu8ZBT/QQ4dLxRIT4/vv8Ii2YW5x6nqw4QCqCMxVMseXBa6XWGjgQlcnql
u7M0tMWLui+PZhwDAzAzrn5h+Wdk13Op0quvBTSDfRJr+HMqbXDVSTtZKZwuPvgsnUPGD7ubeeHL
L8UGpgL5HGAq5b417MlX4qm6xkahOpm1+8uInf7YRq7YrUwDicTrTzEPyjlsuy8KDt6bfL4wqAcr
8Cz2LeWzj2WGGXwsveSzo4vkCBWjznz89aYtfiauvbXEaHC5Mpoa3vXUoS4lIe+uzMOiaU9tHdgt
0GYUMynMQ7dexMBOV2lNV1O1j7iKbeJsTDBn7gCiJnWwVwP3Z9KnV14RQ/EOx27bepX94XenxSIs
UH1Cs48GLhS/82TZQqRXU+pq2NuzSunG7HONVZF2lJOAL0SPuS30npIT3H8qOq76jdJn9ewgkGPv
PUysiJJDFXxfearzFJ6JYV/OLXuAG/M/y5u8GeKd3FV6t+dS2w97qBnTI57z8TG3muwRP6C48lWz
Q+3JCMfhR8vVxt2CeBs1f6pr8eBmWabR6HeUYudU0/Q51g2KUytPuQit8zFJpQS9Q0Ae1O+WaE+u
ta3Tw+s7EgOCmyGts29aj8v7gGvxRulGbZ8YWuO71BB9S2jKqRr7Yte4rYdWkC43ZmC6mElZD+y4
5DCErVy5cy0gEOAeeMIX8qtOEk3HdnHnS0ajQadKs9GnGp3URyuO0mfVTEgGlLrfa0OPTFFgHIu4
7vi8NbDg0NU2kRm4vuqM/cphtPys8+PwccHj0uiD8LBYbGVltG0ZqvZRmEBNG5DWcBdpIktqHSvZ
6IWhKKTDnwNtOevFLC6BagseLGtD5+hN4S+1pqvWG7jQZ1RiV0ZaBlgmWXNmrJvuzexfaqDnW0hr
KvBXVhIcx1r8GL1YHNpMi7a6kSd+nObmJ3o31bM0ME2x26QGAFLXG6uidd0PSbRx+qpY2dUvrruv
zp2XR6KcDxoHoP7cOj5/pN4giDmRFRyDthU/h9QwP3jSArCQKhuBRNWBIF9cp1Hr7XH80T9rYy99
jH/a/dDH2bYMFHnd2J0d+U7ntjvKkflVMjXZAada8VhxHO+QgahXzuS332xmZHFJQ/6BpbJEFqQc
XxT+4+AoO2e6iWOPhoys1GMaANZa2bvz91/MECwQSnbU7RBsWuokWUno2QPwo2NRmvKTW4tQwO71
ymMC9Qc/KK8N/7TcrPkVBYax14EPH4txKvN9jabxGlx+mQzP32sOnuAJYcBRTJ+zlVfFpt4a+O+d
HhxbWVcfiz5IPpiD1Xwoo8FItmlgRpgQWiNSlK3VKT9ztlbsl2aJ/JirKs2+nUT7ubBKyz11vdJU
B1FFQwlAJPWSfdd2xo1ExfQ5s4RVHJ3MwvctqzWugHUppt891eaXgUdCpQdeA8DFOWy+epmWwmMX
JrwMVSRnn8nR2QR90B6FrOTOAk6wz0pH7BpnsndtPUGJ0x15eP/7XlhKXLjnQrpFbgd1/fwZ7EY4
EFXZAB600X1cptMh6CDdZHpirBS45+29WElkdyh6EdpQGXjDK1E7zMUnVTlGaWBtpdFFW0oNzU4g
n7odTDUCkEzBrS2ccmXkRXY5rxpUf6g5E+iB1b9cbl5NdOrm/SiSSjnm6GEeFTV+LspM3xjVRJRP
yhwaW67usqot74uyLlbi3oUpnrM3CFX6DFBZKtXGNZQkdxLhqSxC6yaQo/qQs/aQ2/DW9scyYZxf
9PVQi685UI1U3SQMT2xZ90jrwjpJFcr8SFa37axAbgsNftRvLyFSVA95O20WpDEXyzgzOo4PmYQ0
Etxu1zbKV4etf6c6v0nAmk9pXg/FdJc8EAyzq58v1i7S9dYtNF6PW8kWFTAfZH/85ExdcGVkgfnR
UqeVAvzbj0foQ53Fm7toXIYWJzF6DukYMqWnJPXKvZN6WEuoEpyCmnkrd6C3+2Meij0IfGluEy4+
nmL04OZb1kkjRJH5qo2HTxlP+Bz2lpHv3DpwuH9N3EqUaOUt366bWfwafR/CgAVKYjGxdPOFRzgP
TwZY6ZPiIoeQ6t1wVztz5hiXwVYdprVC97KmwOdkQyDLNaf1syrXoiMksEvWtNENT0VUDgMj6jCA
pnoaM7+a+uzkQLeMfbcM6+7k6oF2lWIBVVH7y8OnYojWKgAvlNrzAEXRFdYXef5Mv1mK/xCih3xK
PO9YuTZ0N7g4x6gm/bSjqtmYRJBNk9fWVk8VFNgbMV4lEXczO1TkIXDUyu+6FD2TJFHRvNKKY182
Es+EHjULRwB4zNVmh/yxfU1Hp3xITVeenDxJTmmODkk6o3BalDIetCEw8Oky0ivViLWd6Lvqahjd
dIMau7OSSLz97oRDnTYHVyow0cueY2/GRT3Rrz4OMtrW+t1UIxVifcuruxjU8fth4sJYc7JCUss9
wIYTcL55B0AEdYZX2CmOnei2kt43RwvVa62ErOyV6acGaZHd+0O+uTfO9w0UWWcSHwqcHLTnY8ap
3uIe7IWnUAQ/S80Ij3YbgX0iUN3jbN8cpRPg2Od59P1awwELNQYrU/z27sMjEPm5qM3ywsukt4gr
0U66QgBx6d3RGX1WZBXCJpv0nd0nvydrOYdIzHCZXOh8QCHpxZ+/cY7Mi1GGYXRy81FeaUpc3U6D
3t2k49iugAzenqpzt2DuVZE7A/Nc3BzGdpRjH4E4GVz7KiwCRC2czNmaZpMe4NU45O9B8NHGbmtb
mb1YuSJdiB5zWYqwBSaSO5u1+LY2WaLSTUrMsVqgODvGLhrRBgxgD3A66306NmOmfG86UCxuEUz3
eaF8je0Oi8b3V9nbhQ3emMDNfY32POfT+ZS7qbAy2CXxCecAKgIVnr6ZMj3JlKZrHRkqZJKxWxlz
znPPQ9U8pskFEQDh3MI7HzOocWWdKISdbAMt10AT0S0p6+8x8ebFNHP70RacvR9cgvX5KNJzpZJX
bnzqc9XapXqlH416wk8D7cSV2uaFxTTPIPUVioyoiC4Se69GJ753UnFKi6ajsW19SsHGXBdo8uAC
imyfCS31RpQq0OncHFegK283KS9KbqhzFaTe+XLteJUgllohk8AtxSlvhnQ3BFWxr8BS+0NhnKbO
aVZ2zgvJavn5yEZnRCRiHnTtzifWbNtejkMhTkI1Iqi/zrDrTKTuxiAKjyJ3lbtAxs2VGtZiz2mV
bDS3jY5R23Z+Jet836q4LQsZx99VWc9m94VzHFsr2JLSBrugt8Q1isPmRpZC8pdFeFCCfLgNJsXd
BNRfn62u/WDYTfv5/a1wIeAykTOvF7wahallmyBMMAqReSOQ/NWEL10727l6NfpRkIcH4dTXVdSo
V/3Qyq078IdDPKor6ejFyUUCgnONmyKWKou41Ci9RJAyTk5DoFW7ger2ttQBL/tFo30BFyPu0Qzh
40ZDYR4tR2lv9Nxyv2laNx7Uzo2OelE9yT6bdk00o8htoGx2aFlHVzG8G8UMy61Dfn2Va1w2u8qi
AYkkd06i0j8b/G4GUfXQ2NMaMeZSnIEyQBJMtCEPXoR2SFFo5EWDOPWaKfbw9fLdhCbcTkkBC+hN
UNV+uaob/zb/pc+AIj8sSaDRdLsWKxX6d2dRGzlVNpZnaoGKpjtB7/Rqa80b5cImpPpuEW6o8qKu
MP/5q00Yh43URFuzdpQCJF6ghtcyVNO9DvHokJCIr9wKL8RQnSOZxTqL4rMbz8fzYIPTZ2Gtao1m
b5GWxG7Sqta0C95m9ah8zbh91BSoIC9DizI5ZauEkzgFvd0dKYlEmzZu+k2Tct9u1dy7U/S+2LJv
gpWi5sX3o37vsGTQ8l3qT7UwCVGydAUEM1feappSfOkLr354f8tf+mr0okjjWZfEskVaN6IiRXFD
IZQNnrYrQjW4HcdOOSqOknywg2bNCPvyeMAEuK3Md/rFaYtMRFb3kvkEEbSzXFytdJxbNzTG8BNo
11qQl74eSQYNT1Iqul+LQJ3A1g89h9GcRsuuo14m29bKp+OQTJtaG2/tavgWKmGxkrhefEm6YOxy
+lIQaBZLk35PHeSWOEWlDjdJONU+1FLph8Go3Dqxaq3UQS+Oh/HFPBx8xGX7ra1y08u6KDlZpZYi
BZiC7xV8OiQYsgMq5d7K1rtw2qPCQCWIFjq7YnlMGHlauHHF3Yc6p7LpNSmOA75rh9b2nJOimsXO
G7WCGqsXHXtViVaSjQtBjXx8liCbS77aMicXAXoi42Anp5J38wNpDXeDqP9ECaI9vr87Lo/E0kF7
D+TjsuaFWGPiJVWUnrROBLsw9upjHdMrd5wsWdnul85edE1hsHiU8ZHuXpwPo+gGraHufIrUNvqe
GFN1GsfK2VeTqE6xDW8zHHIXztsEXNoym29W16zeuOZBFpnNDP0Fnj9XaCG3nq9cOGgGVmWjOKmK
FWxUu+FMNZQAaVtvom7caQiXZdqRtR9uRB4Vm9A2IpZBUB69TOkO70+/McOiFs8DbJC+rsFFl+LU
smBsKrCedTyYj7GoNM1vnaj4K2tN7d4pnGg6AGsazWNbJubPtE6D6mCbQX8zVL311LTlQHHZ1j7a
+VDftkM9Tr4G++KrUJzuyuo748sIbUb1x7JNHyZ3iENfhZsU+XoXUrFInro2f6SoIe9lOUl3T4Mz
+xXEeT/s9HKwnobQaFzCiNhycfS1qJwedamld3mbNruApOIRox68lo0IJb+8z4DtJ5Y6wuEzSUy3
VWAnkR+HvZb4xpS3287OgTaZUegO214xGmrwtGdTP2hS+EyiKsl5rCQTfiIaBKMtq01/FMbkfsmy
mBM3G2T/3S3H9NZV0+irqUx2tCmziKaz3RuBL6VDaz6S0D62YV7ZN2qtlbeAo1uxNcSQfdMbomFd
h4N9oNnIsyFuIRN/NCM43W7gPVdj0XzJJsVytijrdJYfN63yseWxI79BZgSGTpxpT5mahx/lUMSu
r7R24viV2sYfFasolQPNNnfwJ7QT/FQT1k3vlr/6WHwJHcWxdkOaa9+qNs6Hoz7Sc72jwI4KoOqm
u0QNbMOnOCy0bSgc4zjPt3OfDXEzYhUbymuXuk6OrjU52CYeTKfZIY08fnWTLvnuRMha7mxOmicT
MkS4zVp7fPK01nauaHib6VZifHJXTmP0bCV4355qBGJOUI+M3BdZJ++mtmg838v6PPPrKq6DQ24V
7o+4yAY+X1oA8FFsGdx6g12j493TW6mBPWi7QQkm149lDnESyBG8dCX2po+ZGdMyldDGk13SOh3G
GVGXf86McigOhoW2shkVxSO+QvZpiiwqTMJWb13LKh8dt6bIHciKhoPTdd2HMp8qsakR0mz9dJLa
JxWqUXesUyluJrVWH5Bfykw/CQYUSiHFJ2jS2L0aHcpYDY/SroxxE2SjdLdaY98Woz38yCsYVpvW
dILOD/uqrbaFrmKsmViZ+hP3xQTE0jSpLvDlsPym92X3PWwS4QG9cyrhN7VaPhlWXPzyzLT9aFiT
fJ7UGBx30AwI5LRjyZOEvbgXbTham2a0rO9W29fqJhgqxAt08Dw9yzAC+jdY9UdZJS61xAAU4iaX
lv3cIIGabUZC0HMikh7PJXQsvumJIw4xxUfczd24zJAJnX8nFbgfTICDzJPaF9p3i2Ip/j794D7Q
XJplrZPCFJuEK83WayPzS2w67lWONGG/SWNIKxtUiLvYh++X/+khHNf5bhFbkvruGCL/qqfGVcTx
AdlQq0aDBZIYSP5wKn9zIIpEfoR2SuJD62i7jVSjOsTLU47jLo1iacD/mhAfi/G9fMiMvHlAXnvM
fWNwQmyRm/pH0QzZV8UQ5ikrPCzi1QhMp58HXXPy+sH4MiV59xPmXQaOKw7xKNDiJGg2TaK58QY6
vgKgLErlU92rXrJBEqf5MxRGXkMWmpBXRew2+NEL2X7px9SGykgx1ES8O9WDWfMlyrYRYFOTQjIc
t5MnRfulyaPsLu2rIPPdqh4AdWat9SjUyeDSXXrzPTevh4fI7MtPoOqRJdAlS3cv60z/FdWT9VMN
uPz4E9J4D7WoI6RCO9HmaDx3Fks9LuMHAnjYIVBuIONiTmP43FNumzYsvY4+SNcm6K8mw/cuyKPv
zqj1uq92YEz8oFa9DoWoyXscUYE0tk1BA+ma25HxKZXOEON1gHqs39uNqu3YeUPEF8CBhGZ9ip51
1f5AQv66neKvMC5NuS8TUDxcaGRonhKnLtVZ5qLaZqBO+20Ayq1H3G9ANY21UEQPZWSqe9y6nPxY
6FMXXjUKXj44GOjKBznBU9rFYqofm1hGj57bed97JvNTmDU3meV95eooxNaWHDabluAOFDaXN7DL
pnEnWMBPpezK2Cdmed/UNFSQfAr1Eb3VPAumHUKSeryTSRx/EqkRPiVaFX3h52sHBJTHd5qSMbia
ws5z/Fhhs/iUdIq/CtQWpa+1SvY5Aw/5WcL1bnipFE6rNg5KiV2Kkod+kJOL+FGDJDRHlmE9uqMs
DulQ6jdplZisbfyqMj+XrVLvXBQ4Q/jqQcBiipIUi7689YTv0Rzp2yhJdmOdly3K0uRXU9Z0DkoK
URtR9chk4SdeHyJ94A6IlTaF9tR1YXPow75zfRtXRm1TQI2/ZjFDenWM0sFES/ZlCY26HRw/NYr2
rpUeAOExt4unrKqa+5IEUW6gPw14W0QUnDfIRaAH05chIFC96rRvSmS5t245ecXfZY3/rxH0Junw
PyPoN5B6n1/7Zc9//W+MPOYpf6CPQiEOORr6Q3Mr5m97bMf4wyJxh52BaB4Eibny+R+MvMUfkeBR
ekLSi0bzDFX4jz22Zv0BZp4r41zCcIDT6b8Dkj+/WCv8Nuk8Vco52X9VoGinLqOT74UPat73e1Ar
zrHoScpeTcLD37nya3j4P/36/N9f/TrAtqAeKBU8BN5YzDj1eE9gS/f/7tcX1/Sks4Ys6DT3Pqmh
hzpSDOQOZrly3fmnZ19cPUJHT2yr9Mx7qOsYhisx/Z16Tdv6n358Uc+LMiSxHHWw7q3G+wwv9DNd
zDUb5n/67cV1xRW1HVd4yN1zyB4Go7jusXL5NzMOruz8e05UtBNLGOa9oqqfCGKk3cjyr/z44tL3
37UIour81/vC9oTTKeb9WBbJ1yjx5FWttiQX6uDsC1Qed2lRGHtcb/VjTB6CdLItVqrmlycN3Nj5
2HWCI1TFlfe+Lpp4EwjrOHX6j383a3Ol4tUuyAKQ1cHAB7EgJ4SeB7NDdaJ/tcXgPp7/uJooSmlb
vXFP3S3ZxlN4n6dktP/uyefZevXkjqJzM9FS/R7hlx9lNX22U+PXv/vpxeZttRroXpBjLBTyJSer
vy17Xf9XkUF/uUG/eu5C8qNxEOn3rSjNfaEpKgBosUbJ/Ke1sti8qi3T0GyFfu/1+lHrww9RvYYr
/KefXuzdcixqXNfc7CHLlHo7BKG5RwFuTcX/H379f3N2ZUtyo9r2i4hAI9KrsuaypXK5PPWLom13
a0AgIQk0fP1d6YhzrhNXVsbh1Y4gKcSGzd5rsD3to6AD+SAg3dO2dClqYhHkQPQWmUsVxnPjWwEc
BcoYZsb6qd2QsvgNxAyCafj09oaxIJf/PR7sniTRqB6ysaueUER88blKr5pFRCjltf6WeUSaGyCQ
vH+gaLtAvheSNWkyx9fQl1g/zkkLVxKwqyO3wLCLi8AehN1KZlWgTXk71mFy58tB3L/9l55bRiuk
tdlos7NaFXNXfoSkWn+I99Lt0kSd8jSkK7/aAcuAi2mkUiCT1fB9rb0LtchzE7diWs7jrGCQOhQN
nkufQt6g5sDLC9//3ODWfax3KBcTsQ6FhILr8aVdpldtHMhLre9z41tRrdCsTSMBlT7GdfPQCl0f
YlMHL27f1ArsVMHaQa9lXwC+GQBhCg/CaA22r2+PftwZ/1+p/G9o2LqfgMkb2NRNrFjMsFxBz7vJ
IDgbPUSQW7x6+yfOLI8tghqUytQlUI1FvETXwKRClilw/LS2v2Cw1OU4qDAudJzWt0HKh8Pky0ti
BOdmbl2//Rb4KvBgYaeY/z4uu3eq4hewZueGtiJVouXn77TtC79VMYVMuN6+jOWgLpR8zw1//Pff
rrFk6SBLBY2aIvDK+4S8rDO7fvtrntswVqSWYSMV7TZWNBCHui55Gn/2TVcf0kZ7n97+iV+Q39c2
pRWwMUmGMhinpBAMXkxd6k0Pqpo/DjObDyhENTGMnCv5uemXg9nVv0CTBrdqjfZPIC6gbrEN3u1c
DSnJWrD8H7ymnnAhKgHn45V/qKbpOygAJiuH/hmE8vukgX+UN8AvdVTCTx/Wxv/89h9y5ivYGiAh
H3jQzNQrFoYnUtR28Q0gZpc4SmdG/4OrAPWFUQHJUMz+vh0E92d4E8hLUgPnRreOnaVvzKD83S8a
3f4wy/KOG/+D07LYcB0D2b+6IiotGFm+BPH6tO/yp9vQVh7RSSnkBqZYoakPZhbIciVUfdyubpte
JDYZ1u2KwauIPcaPC3qgb8/6OLtX9ntsnTMlylNo1kasYKyjeTSg4VFRb8/wff3reenV3xDvieD6
5YUXsDdnotgGugdzqkXFB1YA+bm9UzAie0hBKTpU8xpdvf1HndlANoYJAqMmUrRNix5hlQ1p956Z
zu3NZdtAQIYp4nU3psWxvvey9kp91eVo3N4Atj+u8KF174MCVSQcasN+/xfazhe+9Ll1t1IF2C6J
sKtEUoxe1+RRQOAzWRP/sYRA0eHtdbfk/f97pdtAYl4POpF7kBSGd+wbhxNcNsQ+yeqmmV5m9Fk+
oOVh7oTQZXJde8N+ixYNuV566d3t7eA9iQ0NCtGz+HodWvnj7Wmd2Q5/MAbR9xTVQKNiDaBIGYb8
1ouHL25jW1HPmzgeo6BFhpHyuwT9Mng0NJeECs5N3HrfywAkDgi7IsXgo38T9hSMH5NeSL/ODX7c
J7/d07u31NtCjYfn5tRmA2rtX0xSlW4HrQ1oDow3wCeq8QuN4ss132BCTHp6SeX+3NytTEDWq48O
dhkXFe9mKEuMn7pU6QtKN+cGt1IACOSHfIwweFCa51iATd+MkeN2sYIQYlOAT7WoTazD+timw5Vs
1d3bO/GXO8UrR7lN7jQG8Ny+UnEBJ9vucUyW6nsIE6GPcRmOh1aj1XpEPc/PYQe7CHS92Md+Zz/S
SooX2YTzwYPC+pdabSp2u7RCq/CGFsa6BiLqCrgGwiIOpO7kQ2PC2O072VrltII+j+g7UagIWoPU
/77H+pLa65k9YONiPDQpwUSBcGIlWXuzTCN0BWm3Oi6MfemmZU1IwrqigYXOe7BYMxgQTG4X1LGW
/3tco60+xRVe+oWQ4UdYiN/Wlbh6e4udW5Xjv/92ZJAYDjzljKGRCL9D0xtY7AvYmXMjWwHNQxVX
e+x1RUq777Ceu5k87rhNrHAWuxDTzLa9IIR+l6O/ZyPoHY4rYsUzBw2TjpvfFWso0f5tfXS2EvRc
3dbbSoSnLuFQeE/KolzB/CEttNDgPXiJWXpmzW01WKZjb/OaZi+8gYF40nF099rkUifieEe9chrZ
HB5aAxmsSpoUZUj/2SWMJpaul8+Khf1doCFoDM+T3a32ZKsSLINnQnj5JgVkg6rH3q+AZw66yXF0
K1rTpCddFwleSB/5PCnnF9pOFw7tc9/AClbAaiMGqHtS6HZg99B2q280+J9uR4Hti1kbzdHZLnlB
SgCPBNQJaOXRC8ty7gNbIbtPixe3gy4LaPK1PvQBOv0+0ksXZv0MUl4WDE1yTLTq1i0abCNGGu2L
DsoNf02MRyHUoL35qt4G/5Lj47lvYcVyuqlyABC5LWYNBZchVDdbRbxrp1AOrFAmXsKXEH6qBcw0
VRbN9XYwc7Re2EbnulC2TgGtw6kNeoKii2r0dcMk4CKwOL8VEy1vRD3ND8qkG1JuoKD6MQ3/mXsP
WZ/T32ajOI8CltAd9NpCzED2aH4XpJeUq898k18Ug99uHK7gQErhTVtUCZBddfjPWk5uqZhN+hYE
TvOLN+1F2CmS6cY/aA1slduSWHFd7wTW9mJqC+BeS8j/V/Kw/G/WEv99ZP3S3PxtTXx8Oh8wwDIH
yfkn6fB666F17zhxK6pXtpoBd9lasMVACGSpcsiGXWJHn/ua/mn+gANfrhR6DOh9A8mSobkffZu3
6JJA8evDA056OnzbaGhu9smUR239U9CyOcQL1MdcvigY1qeD79gqi2miKVdBvULluGMHtU8f3Qa3
TgcvMbwVjPf5irbgIYHC08Efq0t6mmfWxdZTCqNpR8ml7XOI82abhmhfSG+dJk6T01Vpk3oeI3gI
5k3vXw36b3+OnSohwMKfjqxTIUB3wchTvFY3olqHq4pdctw5tyL2lR5B7n9uV5mvaSneCb747UHz
Duoubstihb9Ood5pdl/mfryVsHzwQ8CvURved6fd+IcKvOoA/KJ0h2Pj3j0Akxlc1bA0cVp6ajei
N0pmICO9Iad7GR32ln8gVfrz7ZU5rsCfaSG1rVvJ0m4jbMMwNsjCD+UcBD+GUA6QAgec03H1j1/9
twMSMhp0C1Qg83mqH42ecplcsow4t3Gs45GRcTLgwcq8g7sZwHuyBAIGLb7e7SCwLcB8INEBflYi
NwPf+0MwrvJfxEbw/Pbqn5u+dYh5uy7xnFj6POpM/5kMZZwZIvwLFcZzo1unWCDUlNZeJfJUQLI0
Uj91qJwua/oHhkd1bNjAoczV9hdc139A3cipGwZSvLVZILlCOo6R58WDEd2ewQLR6S4Fm+506FVS
HY5Lo3NDR5XJkB7aCvhNl08JucTTwduYVQsciWcQVCP5wyTN/ikN+xe3wa3zK6nQEoBihMybBL2M
Ktg+xvv/pmf4n/TlD5+veE4A5S5DmQ+bSq/F1K13E3QgLrxKXt+DIEyfLssAoC1vwmXMgeYFurY0
YNkUTQ+g61enpbHhKKVAGWsa9zFPKhgsZwOW6XojYfDTbXhrO25gMMFGYRnyPa6KzkASZxWQgXcb
3NqQva63hLX7lLdQI/BXUkAAw6nKQm1sSSIioVtgf/PItC+pGW+jaHQ6VmAUevpJo67f/W7iOMbB
9zn4fHkRMfnutiLHbfTbVVG3M3xz/UblJiRV1u7B/QoNUbcQtQ3QwI3ZaxJUKucqWD8kJVx9t3ao
bt+e+vGjvXKT2iwzFu0zWndkyGf4Q8OruTfJX31TAwMvZqYP0ai7QyvizjHlsKX89wmqiY0SKier
Fx7KLtja66TR6yWe7pnWO2QzTr/F2BpYaJTTmA+cafb37ilq3idzKcFKgUbLJxErk3AU2SombwGW
Q3cYbUo6fF4o88eHkPWBgF8imYYHPjJo8atg1ODkD7xFduEF+wGgddRBwCMiL6XiVQejJfqyTmO6
3C+QGxSPDZkDfWtkvWVVU61+pkjALslQnTmabLyL9lm/Das/5DUbbtOVfB3X6fPbe+HM+x/E0dO1
S8rEBDUZVC6V3uOHNe1p8i0CPwl6tP08HkFH2/Sp7ze+3A9awtJiLCdAzpZ+CpyyLtStTqcAE981
mEzd57wcj5pz31FzcrujbTBD1deJmQB1zXc+XSVpf+PVy93bK3c8RF6JIhvF04JQUo7JrnLWjDq9
nhO90iswRlqF5wz0l9yOAttdnsKpdZh4oPIEroCpJ6HJEgML+PbfcG5jWQckTCuFTriv8o0O+tnr
mLquYVLr9l1t82A/9gBd5LPKdVurFwkN8ZuGaP7Fbe5WQh2zZe+AnZryYCv7jGLWMercbvcd80+3
5JIkYTODyJWrKF2zoEweOkbc9qQNgdkNgXDQvGHRu3I9qNR0IA9OboBHuCiezhyyt7pWclV53ELs
2a+iewjDXljyM1vexsDochamNKXKy72LDrQm9T2DEtRtINbywo78Rct/Jaxi6zzyuw6aYzvFZSFS
8Tdcjf81opR3OOJRIdyr9Rvw2eUjgTUq/LvoBtKp0Hc6pdONp3T9AVJ29RWMfvowW1s23delnzzU
KL+PmYf/urAQZ+LGFi6S6QCx2wFxA1LTv2PXwW23hMKF08a2ETsxm2F1B9uG3ATNB7Dp6qvIKMfk
30btCJbC2Y0hJtna/VNX2/2g3GAB2GinOy8IjNjrrRtzWL5dQ0n7EV2bn25LcvwOvyVbDET0Mpp6
lft9ot5h46V3ehKXnKLOfE0bmBPvXi+gLqXyqV3eU/ZURuQCYuncyNYxAjJpX/Y6VXmqvBem67gg
rN2cXvygyJ8uCiQ0Vj9YKlTQAhAayy2RB7TiXtxW3DpGSl2j3MpRREtlzw9JncDcPkEQvT06wxRf
CXIbVwMu8zySqhpzqjUo1iIy79uNyocpiroHeNj1n5FZ6QtirWdOLdvitaoAyuijEQ+jjpSHXsNQ
cCP9BFL77sZv+sP4S0Eglo3rMOShRx7wLr0dx93teWTLWkM3Go5b0E7PG2aizxw1hw9rPMxuZ01k
bVC4ENZHWiYKvFAJOvQNKt+md6tlQibydIN2I2/WhSBqG0P6mw4Wlxmrku9vb6EzoWVjVlAmDZu6
FD2e6+wnRNTbbB1E45a52PiTpYdKC+V4f8UjWa/QOQRx1USO7yEbfgKDAqJ8rvuckuZxJ3tz6Cc8
153Wxcaf7FR0epnQEOj3+uuAZHrqjNtpZqvElsiJUr6aLo8VmR+mPoW/Wji67XMbfFIN5bpMtOvz
I80cnKAvXHYX3jhntsqRVPr77bHXfdSGCYYG4ZddNV31o99TN0IaREdPB1fLrErNBzxeKLDMa1z9
Ne2+Y34OzuvJzAMQ58gC9eG8nyd+54fkKSn7S0r1ry8LJOxOB08qfxo2kCcB94EMRAp1BNY7HSu+
rTo47B1XFbZLQdlG/UxADBwQsoa4De+lpzNnu+m6TVSAea+o/+9zepQacWR12XpR3thCE3anazHw
6PMcwy9HeqsjGtt2CR5qRHtJqrXYp2S6hsBJCg2H8JIB95kvasuv1QM6ojsakEXH2vDnyviYqc4k
TmEE3bXTVU9JtIVqonvR1eM/UOQpkFQ7XdFgZ58ODUkNz9DBzEW9Tc1TidQmG6Km+zSyZXpxORf9
XzS731LItIOeApwY5oLFvP1AFGwraiHCL26jW4EKmRd41qIAW9SAR96NYkjeA0qZXChNHyvzf6ZL
vt1BriszEQhyTAWrZfg3hLzh57u0w+1WlfpW6Yqr7O0/g535ISvri5cmKuexHws1Q6WTDyP7m4l+
+LwmW/U8h2qosl6H1YUKypntaneX4Rw/VGqbktxX0U2TQv+jcUTX2d3loI3jvaarKuDF2EAHJsFD
O7qoh3xu4sfl+20vQWsmaSF1lOS8V+9676OnWjc0o+1KFvchCLYqTHL4nOvDtKy3O2xqLnzdc9O2
AriRSWp2mKXnPICF3saZyLqtHN0OZXr81d8WJZRlFw1BQHIS1UhopgOg+Vdvb8tzE7fuWAm1DrJQ
n+Qt6+/8nTwt1C0XA5z4dNaNLmFGBph/Hos16yEvllat44JY9yuBJ8eixx1Da/mR9qAdG6GdElTf
NjWmLbiafU1JXpMoONQ1I9ks+kvHwOvrDafK00Xp/KCJRx4RYDNSkbWcQMtTr06JHiQ9TgePdArN
2UmTHMa4S9b06rYM29ipbufZjVNjUtihbiHJe7J8gkvEoeKVUzMJ6q2n8/ahP242wLNylfTXNIzu
WyG/uexv6GGfDh1rqJfKBLOeJKy+Ia1E3fp2f5itGE+nkUk2klMq3sHF5maY3BJfuO2dTtokEdT0
SkSOP4cfzBhfJeyidue5DWhFpUc112bCtNdKvV/1et0N8b9ua21FZeUH8wZTNgLGWgLN0Uh/iybP
6fSGZtbpkkSp2oSRGLsPoyTbl/Up9PUnp3nb3eNu3UgHwXCSQ0fiWQuYyVWGzU43A/x5TicO+f2K
x3TFBkShUUf0rtkuWcec+ZS2jEFcjiPHizfNV7P52Qa1tlsdmkvGD+dGt4KSi0Ap3SzYKP16F0cE
qlme21FiN48nPgYNCWmZz0xej6Bng8p+Id09N+vjv/92VeIG86coxawh95cjfyDrcCFTPDeyFZQL
Xyo9lobkW9tHUMuG6UXic8ddYkWlMBOO7Ymleai2T94Y7lAl0JeMfs7N3IpLVYULVMFaVey+JhDp
DD55JL7E5j8epH8m0J7dIIbBlawrbx8LQKM+N20EOx22P0Nqijjdx5AZPP2i0zhP6bAK/MDQwEvR
P2qTx8ivnGLf7tFC0ReZSRhDaKKugTWQXiaBbHYc3Epmo2aBznzDhqJNdHCQFXyLt+6S2+6Zr2p3
L3lyVH0Idsw80t11nY7JfZjQS6yi199FkNc6XfUOmrHLDnXTwmtX/VeUdv6h3wd9B8PZKOvgJ00v
nAVn9o/dyRx6tgLgryCWEXCDjAj0hesZUvIvEO1GjL39lc/9iBW78OzaN2q2oZimhD+hOM0ek6b9
Lps9upCRHo/zV8LA7mqKgUPGHCpfYNaEqH8fjWOv9ips83bYvWc1duRKwWPoBviz3a1/7dndzibZ
DLCP5HgnBi9ligIzXPh+vL1i53aXdd82rFVLUipZQNPcv9Mq5jczDwO329zudrI2IsEO6cy8rdb0
MRz3e9Vubtwyz25zDigu4aldHeWr6vr9EJb0effa3Ym+49ktRD+uSlKmu0Gxo30J4a++6Ehc2KZn
Ft3uIFYQVBIw2Z2gc8GfVFs9mXhw04P608tRzi2VYpyKiCo/G/hwQ9tLdmDn5n38998u3XkEFki1
YipopX+U1H/yus6pow+fxdOhtUYdwwBpVky6r96FvlJXkD3QF8okZ84Fm9kPM5U0qgnsjmRiZJVN
Au+Phpo5S8wMtpRTKNnNxB6i8dt4ZG8MCRmyWIaP3qSf3ca2whS2Bf7sb2orYC76QEr2Tcf6p9PQ
diOR4EaJllkk+TqROIP7xLsYkNArt8GtrDhSqo4909Sglm5tFkr+DF07ty1jY55maLYYs5QLKNf6
ie/lX2z2L/ksnNnpNuhpVZpV7UrSfFRzmnn+9CFKHGsxsNw53etzs+sG6qxpXjfYKNssx6sm7dyA
j55N/key0E7zKOdij5N3NNngYTC+uH1NK0hlZfxVBqSHbDzOlhASzQEqnW6Hot1HVaYksYKjeFFH
6bcqDKpDjzrejdvMrdQYhn9I0eJdQlZAPTWolbb1pdA8k0HZXdQeX5N7LW5QWHz9M0ivOugy/qbn
Kb7rYdLqdrjY7VRAqKIYthf4FYbORwumD9Ph4nZN291U6cULhNjKtoilme9SDx1sIeSFjOlMKNnd
1LYzE8QCBvDOWBzcNiSJMlFHbhxeZPCnsSTgCt0upm4LH43Jmx4Ez8OvOqHTtrE7qgKearXs5was
1PSFVH6dJdSNNw0h39OZD9HRQcqnTbHuze0elT92ohbH3WIFKjTpunEH3KvwZf2hidp/ow1oLrc1
8U/n7XMPTTFmmmIqNXufNrP8FtYBuXBTn9stVqCmohFwPsGqxC15pmL5OUvzv9nG/Yf8AJ7d6czZ
1HASNH1T9GoguOnonE1dE7rtc5vRPwUDpPMCWhddQr/AVe6z7iY3LCUcW05nDsFtBsllVRV8g6YS
dNfvQlVWbgevTeCnE5SezXSUgSVNeUhW6IXHffrZabcEVnxCsMJvZYSZ0+ZomgW/i6yF54zj1K2b
tNvnejKJKfMUxhOHMU3S65VvjvUUm8HPBOk3IibU3dr0Lz+BjaknntyWxQpQUsHns2971IGa+BZQ
+RfWeY55qE3VNybezDA1SU7aiF6361xd9YCEOy65FaBh2AjubT1DeSz9ghrc1WDiT26LYsXnoKda
lX7Fci4WGJtUG8ka7rjiNkkfmAEwtOAikveSTHdp6t2SrXNrw/5hpXQkUaKvz+M8ZGvy19pu8b9r
jCqz25FrE/H7gXrDUrdhvg0quRl16MGcIP3XadVtKn5ZTy1Z5jXI0ZP9xLbhcR+MW4Zuezn7sDaB
aU7s59WYDll/8NvYMUG3efh6oi2B8sGSky6U1waWKDEsNm7clsSKzn3nJajs1ZKHS/JIwuNFFLi1
wGwjPJW2MjSVt+TRRtMCNqJU3XTVzBzptzYiaVMwooAexJw3O+fozTSwXpkvMV3OXM42Jgk8dtrt
KpjzgExwVgn2f9KNum1DG5CkeDlDcMefc9L712td0YzxxPFItAFJqjWBoYE357CPuts1edblpfT/
zJrYcKQIMJhhRS05HxJYaHh7UGWAKL04bcQ/0EgwVV7HtJvzSsqbWKRfUxAG3A4VG4vUTGZeIZI5
geUQioMfdzfQLnZMtWw0EozR9M4rNuVzEH7imj8xI9wOFRuFxJdxHIA1PwpNhGmVwdXRu4fra+SU
gML69zTVmsalTEVAZW406683pKJXTZM4Ne6Rx54OXrXeMET8SO0lM9y0qkepmNu87fRTRC18ZtZt
yNO6Dm4XXQWZnwzM6YUIP/HTiTdkgXjdCk0FjwP23VTkXqrBqZUHWsbp2JviS9BWi8xhkNPBfhVY
I/isuQQQtdPPsE+SKYkB/aZG/ujq6b7ZIJPjNraVfE71CNmdFGzhNtgy6PAcxsrtwqd25lk3Zo9h
AdTnemKfIz/bp/Kr26Stq43jMWg8abBNYj/N1AEmtKnjevin37EclkoOTdPlsLeGg9lcdvBvuRD0
xzX9s+2Co/p07GT2uV/JGHukSkE+YK1e/x1h5gcLpH1xOmzhBXX6G+nKwKscWYecfO6uSdIWa7So
a6d1t9NPUOPTBV5wsDUECZaE5b0uly9uQ1uxOda73HwKuDpL+EOwhTclUz/fHvrMstuJ5zhX6PvC
YiIfQCC7n0OpDi2Ymvch2x0nb70P255q+EyW4CAsk38NV+3wfTsMbohVaieg/TZSAep3n4+JvgnF
WOMS7Rq3E9dOQb2NeKDGVkMuq+iWx1eydoMgoAV7uhP1SHhFeFPnyIho1snp48wbt9PWTkC1jCOD
5sGQw/5bw3aOFZNH3K43O/lsZtOG3ogTEbTMr8Bov2/G8fPbO/H1NIvaqefEfcairRvypNOf9ZY8
R2Pz3WloO/MMTBLM/dgfVR/guJem8FRU0YUVOcbgK+eWnXgGA1+4GMSQKw92jDB5DZ6ZR9vbJJ7T
qyQqFwjUU3JQlbqkTPDrRHntJ63rNDK7aCaW9Hmn5u0rvPsAc6hF2V7rlDWPooH9SGI8uKSTee+y
Ef57z+lOwUjp2fClHZP1OZbwdwNBUBfcK8Ut79rthYpwvqoa9hzAjevQ82E/TGnK382A9mScD/pq
nIbkthlGuJssS3LTbuVf/STgVbqt1I1YQH8x8H9rQBpaRt42byKHV/uHLk1/eKXn1O+ldqqdRPAl
JFQOeUBnkaEdo7NRwgzdbY9ZuUI6NNXYxNhj84T2Pd3ZnrWjG2wYBuSnx4VJUUmiUHXP46qClCjc
qLaI8yu3mVtnUdfKyi8Zl/kGF1a2wTezTJlb6ZHaonF9b2CH0axd7gkoVZIoeUqD5h+3iVspA2u9
Ba3kSOSVp77GUXq3+YObuDKs9k5XHGadgifwB85ZW/2oiPjuL4lbomDD7je0vtNSY0laL5pvOLte
wSZ0qmvAA/B02g2bPbidsgqge7+/92nfvfNMOl3Y42fOuj+A94wY2I/0Im99r7vd4IJ6t0P/B/7C
9YGzkFyRUEbZYiI3DhO1nQhJL3ltIGGQj8Y39bXW6BlGwsNZ5LSDbDi+rpkY6CAljgT/NmBoF5Ch
d3shU9sTfdtYPJcCT0HTNJ9IuExXqt7dbLuoDcnfykH6UEZu85COAaytKByyI7dGB6VWYO071AOo
X/NcgUWeldzvIM/NPrituZWEx2Ewzp0A0bAn6iv8p/0snaVTySNObVA+RI9JgNJSn9etKfGsf7eH
w3phsxxj6I9rF2NbWfgE/SXfrysJvTuYqV/RSTcHFFbVQY2xfx/CvvGxr6RTOoRf+yOSud5CtAxQ
oWw+1uI+jOkXhw+Aka2EnEPBBoqMs8i3RcKSW8YLjHXE89uDHwd5bZGsaxC2BHITzIdI3Zbe1Gl6
FbXJLU27b95+SejnV/3qtd+wbkPZRE0w7yH+gDmh6/USNz9lJJsn0qEHTUztvexLFT9WXjLDzNtQ
/i4A4E1nQgfqKSwZZjJ4S7MdvLJef5jJg1/323/92alZdylQZJ6mEI7LG2+fVGYG3KZdVQ7vGgn4
5UEEoqc3Y+g3dwPeKbc1G4N3ISwVv8qtCR6Y4tsdWbr6fc9YfAUtN3V4e2LHpXltyfzTeyH1q0YY
RUS+sw2+0bRD32VyYlNjQ1nHxUz3OGxD3MM6SNObaPG7w5ZCXtFt6tZ5AcJjTOAp34NSYmq0dBZ5
VYLB4ja6zRhQox8HWg4oO3gAvMx7pbN1cnp3xPDlPV112P0GM8Ry8fSlC4ylYR4Bqmlw4Tg680lt
zoAsa73FjIo82JdD39F/S584GYBg4tYR4aVwmx8EqgLdxLBVZNhmILBceDEdj4JX9qLNGaBmGEnc
S8gpVLDf3Gt/PcgtSB7XTjgpWmH+1gnRwfJ9C/uY52JOkqtxFg9may5tmXPzt2IctASYDa5GoImZ
LPcJSJQHrrwAwayYy1MF87fCtWkCpOB9K3IVR9OnbmmeAjLLz04BZSvNwaR9FBSc7RwCIx7U7NLP
1QxxKLfBrWhdIG6zSrlg5kcxZNa/6xLy5DS0TR+o19CMSSnIe1TB46ylbZmxZPr+9uBnLncb2unv
cvEnT/K8m1cZHqqB05vYC9rPvQJeUrN4e7fqoHN5AsSpDccqxcRq3/g8LzctDoqOL1PH3JbJRmNt
fd0mLRqcud7q/oCLLz3M0ex4MthoLIgAyXhrF0RWSIOPS4qKAuTSL7l/nfkKNoejE6gByRGhBae3
67IbH5NJ3vVBct2gbejHtUsKGqe2Kt02jGlES0QAr8qvaZW+S+XsRCbE2NbRCWNnf4FF13Fs809I
67sqjV7e3qNnciubyWEMVGgiiAuisKdQ2q+DQd5TqHrdSq7TL1WY8I9v/9DxkfvKCW0zOSRo9DAi
T7s8rSK453QxnFHg1i5v550u93JTK+R2137MkpJyyHpN5lJz+1dd4JWftvF4aSRljeteoIo+mPfr
stFnNofAcptK3swz0RkUndJDIxtQYqOKHHzZNi+xZM07sRMn1Q98RPuIpzhdlhgfUXr+16bjf/HB
iTGHoa2jfZUatEGONkHIxA0XgDXIMfz77e92JiWwaSTp5qu+3zH2TrYPbTAH2bD0TjYUmLh1sitv
XxsYzeFcYf1jWUXtVdLE843TzG0aCUrWvUHfDimkFvTA9fw3FF2cajlxatNIEhCGRjEmbd7UPkQQ
YzNnQTNcyGbOrLnNItFeW/O+qjgavtuPxRvnw75w15lbhwkEWX3izTgP29m/MTP5PjfGSegAq2K9
1KK6Vku84numNAlBZui/TlXk0oLA2Fb+ZUy/DJ3aeF6tNLgpyzg6gNja3LptFjs6UwiXsBZnxDaN
5CPEWx56z+wXzr5z39OKz2H1tk2EuODCba/v+jTp7lHiv9StPpM72g6OXdrXCk+ANq9p2FxHMcjm
IPhU1xvvnWrFcWqzPQLGqt0wzfNAge63ds+QjHY7X2xFxyGSekpW06DXMbysI/++6f7O6ZvaVI+u
FYuvlpHn08rqazP1+gBh7sot37LJHotsergaYccsq46zJkwfOgp5Y7epW4EE79gUQkt4/vph/4hz
s8Zej5yw2PiaViRRVHP9AX5PedQAJZDSNqMad7/bzK1AgsVfb9SKQgpACNG7xO/SjPbkkrLdmXTl
D7qHxxVeRBEHqd3LiIm+zOV0RUfxqU1bJxg8lscqPWx12KHoH/J8h9HF2EA9hDff3BbHuu+gke3P
akgRR638BAq3PJiOXlLjPnPK/EH2iCBvm1Yz0mjVDhmkRtesLGensjaeF9am8bqQrJOGOKrwwiv4
p37a/NBtVWwlNxP2vj8lOB7j3Xyd1I1YmNvhYsu4LR4KzgKcrLxd1X23tC+8Wy5ZRZxJaG3I17gm
02z8sYUMhxjFoxoY+1QFsr7qpQRHk7Y1YPFxMEUZk7X/fdW6dHvJ23iwJCCrP7WrgGhECHXQCZx3
+Gj+H2dXsiQ3qkV/6ClCQgjQVsqsyaVyeexho3B322hA8wDi69+pXrnoSmcEGy8cDkwi7sC9557z
w+uKuoiwicaY0EhjXFFG+C3qHfR2HfbNzzu4iLBuShXoukz7FATkbp/LPttT38zGhYSxFZgQuoVI
m9o9/tySgZ7Isu9XMoQLYdYFhTE5J0nCKjzCJpPeseqQzykIVH8sCk4p9zt8x+0LuphwG3b8glkt
Wb8pVPh643n2jgVDBZvOdEY+PCbV964UTxozaJ4bd7z+rtGoruelRb8X7U0z3jYt8+JJYOl/JhMG
Ydlcb93TLIPxTBi5iTj1jOIuREzvdiR1hxxhFi/q2kQ+T731yz9caBjfdqW1hCnpZAbAF/pGzbdp
A9TB67K44LCBHvVMGzzdCcQX8oVt6ZA1hEvP++JqBCbsiJaOjt1TzeinsNYKj/bUa5idpS5GjCPK
1lON2pgcozanJOizRE7XmsoXbNWdTmiU2KbtJfMjkMK6r+xq74K2I3nSksDvdemCxOKVJM2hVvUU
0mrKVrCuhdE1VqBL23csVRKAfNEJbFHjn1WfQb5+Pk+t6T/U1bhfweZeKIu5aLEqLBWYdWeU+kM7
noVtdb710YZkDRdIc/77JicveiZ8bPK6Z5EcGlrWMfhrUxny90cluntRU8/HiYsfmzGgq1SHp/iu
xtuh+cZmc/azMCdd220bVEwnDfDoyXbeaZTcBlP5xWvx/wDIZp2AWArPtnLlQ86IFCcTGZ+BEZa6
CDKwA+upM/ANJSFdHvK1PwXx9rvfzl+u1E94qr47VCpK2zwZyv7uxkNjgCH1GlnGzp3yRDita9ux
FYUVaMPcKVquD1T1foWVf1usP+18Bjya9pBzfxqXUmf7mv5VxYvn93SMFkAnoQkPm6dNrOm9Ad3L
6Qgr4+du3PmFRs2czwlgxiQxHyeimzNI/DzboS6gis+hnUWIZwn0FOVDxebueanSxXPr7nsK5H3j
EqJxppfhH0HMu0FcY4p5uRRvVHZdZN+mBxY2cYNrPhG7otWaohNuI5BUQlp6ueuHiF3Juf+tR7zx
X7ngrdoaGwYMCKtDKZWxWpZZy0Nxty/rdp/M4HtYpfkej+nS5VQFNOtCvmQQYFnuOjClPc6csBuw
6pHbcm5EHiVh9RyzjZ6OLdw+pNA9zI+mjO7AaMJuhjVsbsoN76I8WcDKcCKH1WdZlvGNTkd17tO9
DLN6Wukd3zQUTVYQCpypPb5UQd/dzI0Z6E1khtHkaJ+XU7YZjQEpqUbyua0J1GHNGnT7CQjPoCCl
xXgTuGXOYfhCh15j7um2WxuIHuvKcpGJKlH3NRujHjRyEyt/p1vUfQIFGRocEeqfXwVZjmcIXJB7
LpDoAEI2PmP6tb8Sql4s6K2jd1relWXD0bUItdBjeiLEnvq5v5KiXYi0LrZNgzmYBdGM9sdeLzcM
PPxg3VT8nAS7vPfyli7AjcTLbNoad5QIi4mPKfxtGNdr+KFLR/Pyu35yaAGnDceXQt7NeZpbEw/n
VnejD+88S10oWzdBo2rCU/Opw2Bw9iWkxGtUBSu77wVhIYN2oKC4tEd81w0HWBVxO/1eIy6QDQrj
YgAdNCo4+9LnArNwZy2W4ez3QR1/Jue9GeNxBEyODH0eb8n7BaIxfo80l182CThvUGRF6hfIO5b2
VY56i19GL1wkW0QUanPdAIGbY7mJm/0RAB4vkDVoBRwjDXdg1hMAiJ8OeYDjOAjll3SX9POvz/zf
OPdfHyBc6BrQ1Qlak+hu11TydzHy4u9oQ8cnAyxeZo8y/Np2y5GvYzjcxnCGN70O4yqfooPdN702
Nf4l/pXXBRNu3ypRQRMy0dWAvw/NIy3JX8vc7lccxttBTbhYOhaV8U4hCPLUBQFEyIk4CMZE0XE6
TetL65RM4IL0um7CJcAVcacZnhfNk6jKxyGpnoUJI8+1nYQojZUmL/wwT1raFslWh+fp0CdeVihc
FtwedZ4QD7AGczSLyTCwR4EpMl69JuHKKVej2RLJeQ1tvjgEc4ZE5OuoVz4kXGhbXWm9Kg7vNKRD
lJc9RxQ1+tpb66KlOI8WDuq8VM0TSuT0WD7VjUluD0CJzkAiLyKbUcx7PEBTV3SmAxtLp9RzL+Yl
g7xIOedjorb3Ztbxlbv8dnwVLhRO005Iu728zVLx51JBcVyOfYASqVmuxKgL1uLi4XY0eYK0Smpo
SHVHjvm8HiAG2WMkRyR7m1fD6AeOEy44TpqoNDZJUfBl9nHHT8tqFV/5FW/HcYw6vorjv/aRl9Zw
cgE+DmwGyy9smWmUsnSDzK3dvIpNUOF7tcH/JRuaxOkGbDi409g5nZLjzNvgy693/rYWJhOu7Gpj
mTaAZDZP0RLpHPknpK+qfYeyICjDgBhXy92cTqrJLKdHBsrauQhaiJH/+r+/dHBOeYKABabbxhqu
JCHfGtnewnFdeTZcWtrJFfr4ECtjeOQrun3gB3hewWPqxRaPU3MsXU0TctUJ36RfDPRS1/WLGa4W
0/+tQ7wRcf8DjdP7cZQB0pzhCBX4aaeSfVoMpsGyRtjeZrpPhr8Vb5cyLzXKyac6bsoxb2243kWj
pbfJWgZf5d7CTmZVnkgZk4cDMCbg/leRgTN0+msuSehV8cCs8OsLChEszaHRVT9B4PZGrIOC5JV8
9rogLtiDW3CojYeVEAaMeZbSQ2SB9SqmCBfrEQPHYKuYVTjmLVfH8IVugefSr53K/0aAX1dVR9UT
dA3taV2n5hEVJy/qACZcrIdY9BRwhfdjlfbx82qS9S/V8tbP37ioPU1GMgfb0Tyxffssmn7IY6Oo
Z/rmFLA6GScVMl9gDuq8NphqTBJyrfR8weJdrB4/UqobvJ6fNk2OsyFkh66zvOIoLy3uuHgRzWM7
UUz1Jl33z4GeX4lxRr90zQXoIes0m4D+8BMNxihjQr5fw/CDlwG52LdNUwC9BqS0R9PdlwhSaFR4
GqcLfktIOtvGqPqp5KPM0zXK+aS1501x/DcHA4yRW1o/7XL5tpBmz2IZ72evU3ERTYAHJws+J8DH
CfskRfc8pNNHv6Xj196wbXvSM2qwtOrHPI0HcVpi4elXnHgpMMuPcjULirTpxtx0t6NZVr8DdzHT
8ZiQBsxmQbFj0jyPgrLO6DgefnfchUpVPGwNciTsXK3RYwIr+txs++oX7F2UFOTb4zLZTYVCZ3uu
xlO6eMkiMuGCpFobI1pWc/VExXQ7DfruoPovr5vigqRoN8UgaNXVU28PfqJsPTBhLoxfXuuCpIZu
sl0YYeOtxRuDRnjrzDX1Uv/EsTjukNoZBU2Fz7lVOnzUtAlzQVjplxa6MKlmxvR9szdBMXd1eQtO
7OO0ATrsd+yOgUr+Itqy8rJo5fgc9Nu7fWKet9wFSVUW04rg84ENtT1im8KUSjDOnpfc8Yhms4Rh
uLh6Chi5S6JB3o0mre78TsXJaMUoEenrsX7ih1XnJqxFnvTHNYnrC9HTBUilcQeCTY3VF/3+SL+t
5Q+vXbuTFyAcr6s5QjoRS2ihsK2Y6mvzvpdeRu7kxbjzLmJRgPSwXeiHpCd11pJUnqahFe/0zn7I
tu+Lqaz2p2Db9nzbJ7++qnDHMlZEugoolwoSLxC9KQ+7n6Xpm5PfoTm2e7AXcceFyacEh7ZUR5u1
m/TzOi5WLYjwlaHlBiaUsB7zOLAPJg69FO6YcNFqrJdKy4DKJzHXp5FuOfWTbMDSTmBNN81RCIqw
dMmarOntH3E1ebU+hQtXCyfIYQct1m5n9pjW04+hB+WD37d0zHbTrGqp2CT0BGWd9aFp7jSyMr+n
gItIa3QXmJbOWH3VewZ9sHNfboff1l1AWtsyJcnWy6euWcKsagKWbysYm70OxkWkgX8f9L4GB2Pn
7iv4Fb+ka+UloMeEi0eTUIgD/E8hxQNS/Y6W/ZeKcuXniGPHOkXUz7oLd9wWEqPFGDxo4Mb8zuTF
O//UshqQIJExFAirBs2HMrQk08JPzQin4sTVRPYTk5D3eOLBkeSjjpFEVnNyxWm9/Pw3aiIuFE0A
XQv+jjQomiAqM7QMofMqlDlZ0Bd5nrwTX0FikOo2IkGxgrEQ0GN5M5cQq/U7e8dQRTCkbFVKPg17
0uc2rj8t0fSX19ouHI1sEfrXiqRFhUTmaPY7EaV+Ruoi0dpYjs2A9nvBQfmH+al0u1u5pn6VIxeK
1tVi1211pAXUwFTezRE/TeXxxe9UnBoMX2uoFx0buuyQHS5r827m/ZVTeVnijcvoItA60oKobNRB
AVRBf0OXQd83Zbze72xNfkelqrnx+gkut0yAqZhS7nMKAgF5CsxxgI3FE9wpXDq0o9ZcWDzzik6a
7aEBQ+cdxsvOXjt3MW5CpqILRiTZ5dGF53UCid7eB9cE9v69fm99ACdcb5bLWm0wVRR4m1MYhsND
e0BRU7f7N6NnuJ+QmALcnXWmy+2Z0/m96sPydKQvMhWp/Fhpxm4NpAtztGWB5xjspyFOVD5NSXi7
qeo3tSn5Kamnu2id3y8NaGTCBCjPhO/VYxR1DZBdXiLTTLgoOm0OiT6KLYsKP4iYCSz3bPrs9x0c
t8MIIUJEgSiOmkynqqyeAaSZ/Xyai6Ozjeprsx14SdHuURhwZPW4nlds7CUovfGJXRzd0EPIpQnj
tChH/rhS8YIO9vMMLgXw2gdV0LEmLdQc6yVTJgzGfKRL5zdDJFwkXZrqZq5IlBageF1zvaV/ot3v
5+xdIF0cbXO08R1i2zKU7LTuta7zqA/4lQz+QqB1ycmgcYhmoYZPbls55yXIWe50sjXnaJXWzzm4
iDpSGVLPK0uLmYWFmnrgbEXn+UhwEXVHUttjV5j4AGEM6zIM0IOexaSjpH7FichJE5p0BN9FadLC
rmwC8Zzqb/qgv6Z7funaOwbLSbkpCi6/Qm7m4xyEvx808du4i6PTdoePtCMsihynrj+HY+UZp5yq
PhTjyBCPAwyK0psEvWgMOkTXGrSX2uoujAtghr7dmwZfdN+ak6k3cbMQu+RdacYHMlTtCTFSfUOr
KCSZmll5r/kYnCeeqttGIV7uoFW/cnX/dT9vuCWXw6xkEd/YGJcFH8PlYRRt/5BqFNuy2oby3AlF
IYPZyPnrrOeyywEjj/cs0UBDnUjE6gf06+pTG/NpyzBsfDx00q43Ly3YOgurur2NWn3NC71tydxF
s+CRHG3VPImiX+P+XJI1frS9YZ/jKuBe4YW7IJaOtqpmOhZFLenfkozfpomtJ5/QxdMXC/nptVI2
HVgu5w6hqxooRILmJNsN88r1uYthWYwFnmBpRSEH8iXBUGa+heMffht3khNQKq2g1hS8ALiDnStl
bzH+s3idinCBgQasWLHcRFqENHiXLtttlKiPPvsWLjIQKRtAjRzZ5mTJl35ej2zZZ7/5dPEfYGAH
S7BqSYt4ox/bUd93MFa/fTsOeWcxmemwwmWW4rnsyLc9JVdANC937S1rd7wxa8gSLxGWXsjx0JTi
R9Bwr6W5iwg0a5WARwqmEyd9myd8BVshaLF8joS7kMCqnpZhV0IUKdPtqdyAkzZTe8UHvn0o3AUE
0rjszIAyemEE0Flh21kQ7HCvS8hdiFaqpY5DoEiLyJbbbQlyO4y80k+/Ppa3323cFSunkMMzaEEL
vDfZfqu7JswoL+1JaQsP00TplXftS9z777XhLvYKLJQYq6WbQDa/oZSgW6kqsORH44mxsL0L0x3o
1Wrwe6RzF4gF2cPJHu3Ii2kM/0x7yMJFkVcFEK2R105YgL+HVMHMix4Nxyxh23ubtM+//hoX7pGD
vPofiLKALRURL+bEfBoX+S3tFq9Uh7ukZIxXK5MNQVxahhLam1X9xS6Jl2Ij4y4iixGaWgNZtUIc
5X4C6dxvU8L9sJtA7b8+cdvsZCxLLN5OVmSPKQWY7NfnLS7cSvJ6ZR3TilQNwzVpYvoubmjzUDfN
fhsbcBuqeKpv2mgLbvpQjlfs7YIduOADSMRURuiJF3WfoI451VndyR/cxAVH5+ZE1P751z/t0lVy
QoCqU4F3KOTtDogMP43BEuUq4H4oNe6iveIXrumK7byAPjVwz9MLi6oJ/OKAC/ay7bQBwtUwVNiU
OkmI0J2X/Rp/54VzcbE8zVDNM+MjKwCkeFSmve3n8h+vI3dZt5K62lsQ7rIiFnV6sk36PCTWXrmq
l/b94sB/yv3abZks3ViCygK8NV6I1Sfgb+SVhsyF1h6I6F8vn4B0g6ztgOuS0nDIeshb/lalSfyU
muWPIZqO89Da9Qxj2bLJ7Os7JFt+jGLcBftsIlwMKMWSAqNK8rT2cXtDiaJ+sdmF5Gz7QORheVJE
Rxkj6If0vQ2H+NqT4kIAdSmpFKnmEJSrrEjnChQjB2tO4KjGi6WcQ/PBolXkly9yF+ePIVlLEhEm
BYvo8jFhi8lNosYrAfrC/XIhi7WMwq5pKCuSKhXnGbyJJvR7DEPn8fXlArggOna7JsXezw9yjP+R
27VZjEvbdqKxCmtMBmP8uQiXYzsn5Ijvl0SPJy+LdlXOW1z5DcD+lyM3Wz7Qjp6SVPu5ORezuAcx
m9qO4lS0bjNU9oL7uONe2qyMu3guOffjvEe4LTwa1M3cmugWBei//c7Ficj1XmNIvknhjILgczmQ
Al0/v9kdzpyYvKVWybaCo1tYG2aj3W4gSurpRV1EF6SwMbQ+2KSQSxCeSlViBmAXXkIDOHPnbZRM
ZjhqZnDmuv7Bd6bzUWJSxuvMXUDXUGLERLEOd1H1zZKHK1CirKSJ3/QNd2FdCsVZOEeFc9+PjyHq
d9lKqWd+6AK7jn6fh6jtk6IOg/J+ncd/ING4+nl4F9clbYLOE+DyRboey325i+EG9B/XpjIveBgX
18VJW68Ek+t4S0d/Qmzt0UzLH7/+pC/B9Y1H0X9AXcuKOVZhSUHblnzoTdjfj3M530nTNn5uPXEs
FSmCnkKoNqEvNwZgHONZEEuW/3r/l47GMVWKqaco6QJaxBFof2Qy3CRNfI1q/NLiTgIbz1Z0oZ6w
eK3XDNSPD6y3fu8sV/A8IKi7BEn1ctdDqBZo1NuV2v1KJNyFdgF/VUZgxU6KSoC0qFM5EKl+G3fR
XVuS4MqwISkgufN9bpo/WpJ88vqYLrirrGQUzwq7jlvx3prmdo+8RDcZ9Nhex//VllU/VjUpYjUk
J6OnMZuGwA9HwF1GVVVWmjd0JAX02v6I6uC0hPSH35m83M2fkm5i+iSZagj0bCnUOaBh0GeDpPbk
t7pjm/tOLBDAAy3WqP8tTRRuOUBufu8FF741bhiA3fG8LdAOMFnbSJnVgNX5Wb4L4ErEOoIxZKcF
GLDHTAXlX9Z0v/sdixNF7cTlvKSaFkPHf5A5/CGm5IvX0i56a64HkdY7i4pxDtWQgaNSfe2p2P1q
jP/BD4TzsMtwIsUihySjQ/iuTVc/83SxYTMRbEZeRBBBwxPr2zBXVeWHmeMuNGxYdR2Wso+LpFT/
ULRclPKzoP8Aw0B0GdExjorQ0meQx75LIyie+n3Nl7D6s3XuuinlpKNipSCk4LtCXVeK0q8f4gpY
9lNapwedo6JVKqcHWB0bPyoD7uLCBgAO2jiasDRNvqey+tiBIcPvTJyQ3BM0+gDOJwWDIAAIMYLv
4+ZZ+XTpycQ873WsD1JEzRqeu0Hc7Gnlu7hj9UGXymZqZVxUff8lth2YLpv1N69DcdFgYwyunX3F
HOWwGJWZmT2PKEP7uUIXD3YMBpwOQpGCD6z/K27D6pOMqu9+O3eet3ZS/GiGjRRzcJi7WLcfhtV4
di1cYrKyhLqv3KOoOKbguImXKTgJ7Td/wl1AGI2PeGpA416sY/955xNkflYvzTXGXShVNdYdaixr
VOyynXMJpcnMRoBm+J25Y0LSll2zjnjUqnb4YaSGBQ1+bLfcBTaB5KljtiFhUTddcsuDbs1jgQk3
v507NiQXWcsqGsOis/1pVeQxoM1fXku7wKYK3DQj6VUIb2iLKhFf9057DXFwF9akZzJNJilt0Rpo
4uaYlKVf1s2Un3+98wuPLBfa1K20FFSHYbHptepOvJkHlDDLOPhTVlN/pZZzgdafu/gmAGV31VsZ
FnFXJ2VO41F9VGEHYUk7qFyAXjcztAc7GR7eEYGuALQoTQA3agN5/J2MVXX+9c99+9mEzvrroBh2
7ZhOtLOFgNjorQjYH9Mm/GhHuYu0AvV+FW9peRRjM5kpX2Zw8GZRHwlIcJSi9+MX4y7gajQx40uY
2qI/egPCCM3yzjvtdrFW/Viu47LgvnWH/gHOtzqnbXUl0ry8aN540btQq35P04ObyBY8BYyfNkT9
UW2SnI+wSx62eWgSP1N3IVchzkPWhFtUyZLjD14ncx6BNv5aO+Dlkf3W73A8yWj3qRZNbYs0Tvcz
Blia7/Uk2N8BUHz3jOsKnz2c5vOw2+jEEkiwUB4F0AOzTeyXybjYLEnmagGJYlhY+g+HK87msPas
LbgoYhmZdUDzJCxAS5bkHXTg47qdr2z8X0HfNw7vPzxeQcRHDOva4lhCCTIzEGAYsJs/rtUxnMpG
1LfJiMFAbbo+L6mNMpU2fd5GA0S66rTN2FIOaPGTpcrEHMRn0Niil1rt0GGi1XHcNmMYd6eynzuv
hyi6zK99ht67gSyqNYWJl+28pOhr2/DwS9MhrPF69bEe2csUOlbvZZWhM7/fcCq0595fLPGnR0AY
zF0ZGmVeUDSY5zxUVgnpF65Bv/56cUUAQ16s0IVu0ZnqFcglISjhtXPugviAuE3b5YAfCiKIEJfN
3YA//NyDi8lLD7tWdTrYYqfHn5OqFfCkybNPhOEu3qqnTGgZ9baAqta3/dm2zd9+C8evT3vFsMks
7ALH3HcTtAAYytHZBr1LzwMnr9dXoVWY6K5sQUE6+E7occzpvF1TraZY5S2rd+qVW7n341iOtmB0
JRmU6/rzQYZrSIVLqzsOuV0nMkwTVodCfJmxagqzPWm9MjDw6b8+mABzAEel2FFMq0w+N0t0PLNl
CbzuIjizX68+JIJ2JBBH0VeDOqsD86gpXf1m5sDn+3r1oFF06KNpL2Ya/UWiuTkNdeTHRQoC2NeL
y7YBjG4ymJvo9iZftCpvgVuUVwLFi3v9740B8aCzOrUx6avVFBFr+Y0pVaxOaR3yR9UmzbeEk/nB
cAkkQbqunr/IxWGVItYjCN22wlRwNtOMWe/w8KqYgAPo9e9BMaOe6CK3AliF7b6Mo+gmwaCwX2Lr
4q5iqhUrwTJakDmCzGTN+W2EHrXn6k4Y0WN0AL7BlqLt6Z1aPwEe7wW8AjHA61NZ4pSsdqBLsbTl
P2H9o4Ysnp9luagr2hm+l3iZFX1ib6CdNmerDn/4OGMML77edrBbTJuQdQGq9h1vzZgBfFVf2fdL
5H/j4rvqj0c/NwlG9JYiHef5JhmP9QzAR3wXQ9z7od9L8o3L/drU+tuek7lqkGqP8Ciu8ENiK6Is
6dL9g1mW5k+/Y3JsWKXraOwaz5jJ2ew98O17BjkrP7ASc5FQBxsk5rC6uYBK+HddhkWCeWmvjbs4
qLhvo2XgdCowLfM1CcyfdRr4BSvmAqHWdk/3qMeV75dlKBrCxtOL2/EzVZfUaEiCuAyCfS7SAbNq
SRhmqan96CqYi4Pqm2qbDQafCviy5h23gJKoYPQSNWfohL02qnhpAyNXDcK4xjZg5N4wCGHWD35f
1LFYgOUGm0I3vRjb9SYIO5VBvNJv9gw1t9c753jqs2VnU2EaHtwtTdrdHmrxtFEXRBUHkSwZqaei
78knDCHknTHffn0qFyozEAx+vXODMSd8ymkqYrKwu9Lwu0nvCB1DXsbDcxAl5znlfzCpqwe1yuYd
7QF+Okx3rY9wIcq7wKqjMij5aDMVIlLHiJEWRW+XSZC/+6oyj1BllVGmVay/1VPV+F0FF3AFcWqI
u4l0LPpoWR6HYR7PfU/nz78+0gse1WWJ23BurUCqW4RAcZ/2YP1tVH5vAOYirkK9NdGi1rFY+q8G
BY5sWHp9Jexc2rcTifmQkCnt6VBA/PM0RysmI67VfS4t/fL3P71CD2MO8Fm0OBItPt1E+MPvqB2b
nkcujkZprIuBHyjMtxkNqN+wKnORVmO8BGnCzFjAzU03HGyl5ziiZe63dSd3bpOh/Dc5LzZeRtko
u2zGjKnn4o5Rt+BY21QQDYXO2z7k2XL0nsHLxVkBq7AiP4mHYq7C/pFN8/5IBr85W+aCrDoyLZWo
k65Y6uje7uuXzlxjar5wBV2IFei0u6bkti8aJv7EGJrMJl1/9PqWLsKqZV0JNMgxFFSQz3tgHpsE
Objf2o5VDkC1hjX6ckVAWaOybmzkI4gEaj9X6GKsUrPRUBGmCmG2Ka9Vc+QmPDzDoguvqsRwlD1J
+4Km5begLm22rYuf7bvMWaQhVV2JWOGuLNHZxsFyaqP62e/UHescypVi6PHl1OfwDk+Ur3MV3/56
6ZcP90Z274Kr6pjWTZQcqsCkA/t9EEFySiz6BAtkUq9MZF+46y7CCvw+R1yWAzw5DT5DzAKEs2ng
915zIVYBj0ljmFUFNbs4BXyWgIj2fpSCzEVZhR3bIhnJvhD9fuS8mx4sRNmvmNKFk3dxVslaMdMH
w1iAymH5sFKiT7wU0ztVArXv9XFdsNWL8jpmCuuhIBbmZJe1ydk0VOfahNYLsshcwqxR7laLtYFN
saGAaPLdZtmVisule+OE02oILV7IbVcY0tUFxEHLc2Nic+VsLq1OXicBTbuasTTLWHQgI27HMs2C
RH/1O3fHXkUdg0MoGLqiCjt7L3UiHsfRlCfoPl9rilx4lbtKjhokIOGelF0RBWP4KdBa1Vnc6uVd
3QjgjYOGnY+KsCte4sJhuZ3wpRmXeQKhXHH0x3tW/7VYP/gl+7ct81MuBlYGJqUZu2K2ydc0GD7E
7TUG+QubdvFj4SwJsGliKBa+qPM6P9qJ+DG6MxfgFSiI7KIujbxjGHjWNftDFJWeDywX4LXW4T6l
Ou6KdajAABHsbSanwK+U4GK8oEgBii5QwRRJ9OMQQBvuNfMsHrvcX+28jwvR9Vi0R4nyVkra+2Xb
kys7f6nuvRGqXIzXSni81MGkihUQGPFASVI1OVCTGhILPJHfVTL6cWQwF/M1A6i2H2OvQIIb3vJ1
/zTufuJtmO1+7Xf0IkgbD7ov2q79hmra72MACiAvv+NivgYNgPQ4IAmp0kpNuWLN8bldJMYjG7Bi
+mXzrjZlt6m2jCLkaGbRey6UhcZdeY0Z6YLNuuAvZCIYgzmIKqKYpnnEtu48ipldOZ8LTtNFf9E6
SNJuXRDP02l6p3XZQ2J3gKYVuvHNnkeEj7dHp6IrOJMLEd6lB0uWIdR22nv03qIBogeaACaHIcZI
1d9//cEvHdeLqfzkPalMIoUZVYTIoM0EgXYFSaQfLwFzQWHDUi5QHsbieqD0sYu224k113hiLp3N
yy/6aee9XlKzhiPMAGwu57Sa/unoWj+0hKgrH/vS2TjpQ5dySNQsUVcoovOlhPoANd1nv3N3jHhN
9VEH3aKKncnvVTB+WYLpSkJ14Y662K0NEj1WHrorpkSvHxlglr9NmPaUWdsmczbUUw/dUOGHJWYu
nGvv9nJG4xyfIamjW2am+pSWtPJzFS6aaxe9ZSi4w1U0y/eaLHcRWKL98jcXw7Uz04z2GBUq1lV/
MlX8nrVrf/b6vi50yvQKU3PQjSsUJ+KUspGfW7CtXAlkF26mi5jaagiSkHRTRWKapxhvliyd129+
O3du/VbRqAKIRRWDYffDwqpMQtnd83s6177ubciHcmwLTcU7E+qHbt38Xv4uRGo7tgapSdQU/VSB
0mwaTBYtq99LwhV7DEhKt5brpoCkT5cD7RPkMrJ+T1AX+oRynFk3G9XF3JdfW7wTrVqvLH3BF7jI
p2At63HBeGIBgfIQ1eh6LO/pOK8POhyiZxkEEdS4VXtlwO3CtXSRUCkYmPry2OpiEFt6B91ImaOe
WV6x1wsO3wXQVItULGltXWxrOfypj3W+kSQ6HlboTl5xnZd+wMt//VNMScr/c3YmzXLiShT+RYoQ
GgBtqbojXA/PdnvYEG67DQLELKZf/071qi27XBHavEW/CF2s0pDK/PKcai/0NuuXVudoz5mq49QM
gTh77SyXpJnzJoaybYHR5f60dFt5tw3h5PfAcrWL9mnd+smEBXo6lte9tI/5dPiZ/YSudFEQbnMu
Gl68VCAeT00R8oTAQ9nvTKDOW7dG52y7RHvxsir7qS5hIRqV7/xm3MkbR7axEQP5B7Zbfsin8ZXh
7SefoaUL3uai6OdYNxh6jR9t031kDfnmN7QDVsBUOl+mYihetJ2gzyMOPOFCPzxP/oLn8W3o846Q
LGqm82qmpyXoP/p9txNLMrJS5NAwdB6wD+wI+6QisETzG9zZmgPu6iWsdPFCkLK72wAkQ3JB+2FF
8hckiiy200yRTNL2jRbbS25jr0hAujxU0aI7rNgYyWLdR6/nvYteFzb3uvSki0MxuxZm7svixXZ8
eR2XYr0bVCy88q7S5aF2Eq3B3skCPFRw6T7X0ImlwY044/dXk3RxqFJj/xiOT9dWkzJRRAyvJXSc
W8j9s/nBoqJ9DhS59bL9fV1WuiQU0MslDuxKsnogWp420ulzV4Tzj7iZw3sk29r7vR/I6RCy9DqS
ofr4820SENjW6UiTbD9s94PEZD7jQZF7dR9KF5AKtiUotsniHxT0X6eyeBNB5Mxrr7m6VGXeSQPp
YNwl4Q/I63dnzSS7cQle+x2cfSz4hFCkJcVLCz+yFxP2/f0RzPVz06Aa1HBlE4O2/mfUav0SzMAP
f/4Zwtyqdp4nkrUbVnFcwbKz7v2aeqXLTZVCLVi9yK0FW38Hic43/VjciN1+H4xIF5vK1cwrcIgq
s8v+wazVq6PaveIctKD8PCXlsmrSomXhReR7lPTr/nHOpefice5cuu6Qlmtx5wq6P/Mo/GHU6Icz
SheQYmybdAj1qcy201Oz5yZhQUD9bhgXkbICWsiyWPOsrs1TM4nPO/pXvTaUS0hNZcTnpeAkAzP5
PejX/oEFs59SiHQBKdjJmWE8NpXN1PwoA/DCI/JpXsGZdAEp0WBts3zEFdBDliFuli8RtX61YPkL
H6X6QY9rq7K92j/DaObt0q+f/Gac/7zCxTzrfKMyz/QBmdCDL1/3URY3jt5/a7K/JpKB5v48ejNI
ERa4SDKI7bQvexDN98sc21dFZal91nhEPAxomU9gsJs/RIUkb3DEtU87rCnhDTna9VOg5uINC2Bi
lEDQSJzmbVZx0i/1/F2gDeZ91PH6WxUeokhYWYdvbdVGRdKaEHmcQnH7Q4MP/MSpANtEhroB6biy
u6aIm9McU/u1jPvjHgUGNAWvxrwuy4DYZKvmFcasCISTnqjZJiWWzEsXigOm2YydwiJuoafU0DUR
ZYni/DpGKcCL6vMWkxLynPEi79l61FlhSPNAIKb7FK5rj09alR80B9nAn+e2FyV8ITiHJXQ96eSo
JpTy/ZwdpQuH7XICpz+qPJMwcenWsEsswyHy5yX3++qCdMmvPmrL2l4+vEfP+48Rj70n2JL+oyNT
vCpYNz/++c9cuRZc2Gva+lEOIsyzYKAPedy8WxHS3/gnXBv7Eqv95/2rwwbyN8sYZzlFXYc0+50U
g59pjHRZr8bE4QFkIs9CyzOdyw/QJ/QLVF1trXxBfqZRU5w1QZwnnLwjQXCr9e4SmPxmr7vKWnEX
dRSbR2V5jRb4me/Fg5lscGqnw8/gWIbOYRWaZbJmgAv6HE5tEor9pYL/redv6pxV6wE4tyZhnCEp
8xQcVXDqlqDyux5cgS22gIOO6iPOZrns54v11Wmou8Hv6eQKbBWdnkkJvfZsmPLvugu+wen1f3/e
RVdeHy72JY8ZAlV0zrNyEeasC7bcRRz+2lUM6x7VkuPpgHj+jT92ZVu5GFiDtMwGtfQ82/qKIQnX
vpEm8koFS5cDQ3O5GEuNU2ef1XQa1HZXrJEfMihdEGyRYopbOeHDc9rc97R/VUy5n9qedJW20JrC
YMSMX3dpYwEpgri6k6GJz3/+ga/N+eW//+cok2YLoRqAqGiawvxEgqFK1MF6v03lgmBTH8H2MZIq
Ez3KfvAAWZJDVB/8Pt3ZsUUV6Iv9tcrC1sKGhX7XIvc7KKVzudpyG+vdYFagZvwYD49dNPi9VlwM
rC/gHkeOQGUwenpBiy0EPeT41mtCXP4rImNrxXr56hAN1jSvT1FM/FoApAuAxXVwtEN1qKyD70zZ
ky0R8DTwWycu/4VlV/C8FSrbOvWqNXY8l7TSfkvc5b/0zidoChRRtun2oa34cqri0nPru+TXFFdl
U+sizPSmU27yp3jzDPtd4msrddiFsgwzvhZj0gbrAxvVF7+l4lylfVAGcDaowqye/ppF+7ruFr9D
3FXYMtDRplGlw6zR2O2KhU9UtF54pnT1tQxOpiDee5gjziQjyxdeH+/85sN5jW95YFoaXOaahDQL
SEUetxHpNq/RXUCqMfAuG3cTZsjlSQgDrNupjoMbge6/BevfRF4uImVNs8HqAegbxIqx3ffW0tNW
hcUTbFwQvkv1XZGoTPZ4kymVJvyKvWwe9wlnT5kPXCdFTde7kM8SZUaC5oICF9rrrWdlgBp1k5/2
agj8DlYXDOGQMQ9X1chsC5LLop68Co/SJUDCwnayajAuDcMVOiYdTdrqxjP2yhXpUmI5m/DAYzzC
PqxT9FryhEWRn3u5dCmxtW+VLIM9zJDu+BZS89liN/qtOieF2MKqPAyYktne0vWs6bjec3ncSlBe
mxUncKjLqpuCopDZsIh3su6rBNCPXx7IpcI2FcCsB5xMpo06Ib78prbDL+HhUmHEwkJbEiEzhccz
ZGgWZGvq2POSdLkwpQpEZhNELSCn988SQ9NNcD+vX+niYEdTQ298AeSnRU8gmDN0UI24SXlcaQiT
LhDWMD52zYLVcoGQkuViRBGFsC1KAtxvp7aI+ZsiZ+N7msMw9ZTPatQJfK3UQ7vP6ymYh91v2f6i
vzUNCyUqZxejuFfk6DN0Vnl19EsXtNIa6YVxtyKbSp6ZvsuCvPAc2tkOsd5t2PYxz+gC1o3A8JnP
1S2c7spec5W9cKZpalvOsl7bMw+bh+BY/F6mzAmi5172E+BIlqGQeqdlmZabvDH0lYzALyyz0Cgo
KMx02PUtbFL3H3ySw/moWeP38HWZ5oHptpkFYRkC6acjmJ69d5tLh3XVWlGIZLFsNpiTkL7tG+W3
VFwULEAgoLZlDzIe5zaJiE6Do/A73lwQjErd930Q7DjehuqsShslULBp/Sp1LgpGeM/QjlTSrN/Y
930cUBfRNz78ymJxQTBmI7FH9jgyXao97c1lkc9LlSxKeEZhLg0mm+0obc+OrAsHk6g8/9xX6tY7
+kpW05XPGsex1UU8HKie9cv7VhTV22Ydys9y08WjGKrR81XgamkdSD4KJfcNxQD1Dv2VYEVnv0DH
RcNyZsBDrnLN4qXZH0nRdafIRn59IPCs+jnTQBWKGEGH0RWPznM8DfeNpsJvZbps2BztR10sE2bF
mjUhs3o9IJ13I3y/sjZdOuxobD0eeERmGofNyQRt8zjpuHhYyprdOCuvnPAuEobefaviFp3PRQeW
BcJep7Fjt17X177fAU4IJQ3rd7pm0R7BdTvoTQZVFf16yUXvF3+7ykp5WQ8w4ZjWjJfD8DgRyFhX
yGSfvSJZlwiDuEwHiWzMDgeOkDSMfeaR9Ys1XSBsaLoKVl/NhqaVCqIGKkpG2DbdWDnXflbndq2Y
HUbY9mwZld1yz+GA80AN+pb9psXJUhmqgriv4yUL4/Y86vH12k43juNrH+5s1mXgKu+NXbKW7G/i
poxPrLCT12IXLhOGdN00i56OWTOTs22/wRfGq6guXMk2JmS4NMc2ZUIFcPtsu7t1qf0KyMJFwpZB
zBvbyZgJ0hUnUcRvSVX6Wd0K14NziISJK9pNWak+1NRYPHtq3/m+nAv/yfEStVA0MGBsK7rPupj+
h+5Wr50pXCCsqft6aMpqAtdBdAI5z4HPjdfmES4RVhqO9JcsJrwwQUeUjJ5IOMReF4ZwibB9a00x
LpcPL5fj1Hf5czhzduezMbHWfp7wre6gCwJXnwwmYy81jb7uqnrnN7SzMY8Bcqkb2u2yHPIuScXn
N1r53f/CZb/sYHGNxmbMrKH/5Ev4njarF/IsXMYLmeOxXmcMnU/Nq3x/oPPk9VwULt9lZV72CjbR
WRnY4tz0OjjBs+FWsfr356BwEa8GpspDDyvVbEIV7IW3QXh/SeH7HYSuCBaSdF0jC9Jnu9reszZ4
Kfv6vdc6cWkuQStYbHRFn4V7eNw3hn4nR+TXzCJcmus4+qGu0AWYzcX2NwOYYuebwda1GXeuzChX
qj123WVbtL6EY3/a180r6S1cnKuSZQ3d/a3NLCwOUxWq5YkGxk8AUrjmfz14DyvALGUIbfUJ3Ydn
scGoz+vndIku3mgdMCTqsxbKyHe96OxdFA/BG7/R45/Pq3xt4NCwsSHbd/UkZcaX8EaI8vv6sXCJ
rnYRrEINo81UXpP5blg6kD0Ttd23CMa2b4OljB+jtTl6vx3lQl5RrWDpGcyYJxHSuzyy6lRP41e/
aXLuUSYNdHzDqMmikXwb2sgk8ZAbvzvDhbxy9I0GB1EmK8buQwCDYq0Cr2BOuO6aYUGPQc+dyUhk
+aOd5LnJD+UV+QuX8ZK7ViyfZ5NNEkzyTNAkHFNkDP2m3LlJcT7GfWcrk0lD+3O3jOi+hDy/5+jO
ZbpsfWmgqd1mRxF9Nd2e5RZqgX/+8n+Tc7+WZYTLOYE/ihWaUNsMs2Mfw7wv22Rox/1shTGvoOyl
7+UQHG/GNbIvczXtdybogifZkgpnXzTDD0w35nw5DFWyiiafTpBiHNK8sktwJ0dQX2wwO2YbatSn
RiAc6KpieYHjrB/uDwXbn88FamHYNGjsXr5H3xcRPAx298o1CFctq2RRtQdwb8umIU+6Huaa0gq/
NLxwESojjm0IKuSRGpbDgWt4ndee/uTCZag0jxeOs2xPl848NvDB/VGuXfn9z4vmyuXnQlTqqNfF
BtWREr18N5M6r0z5sRjCpaesyAdkqesjLSmH7FQwQdMK3Ul+lpPCrXF2Wx1vsc7DFBDCK3CUa1J1
1V9+0+LEBLTbAGDv5kghUD+cNnRdPkyR8JOFEy6cFa45iVU+72lkN5bmwlQJFD2sF/CBW8fZQ2aO
495ImW62PZ4CXulTo4/dLy5w+axK5ShaF3WUErm8j5DUSUqVE7/j0eWxIpgT9aUsQkidcJmsiCST
qpB+unNwZPx5YmaDiuQQ2j0FTz7cr1NZ36+5n28rnv0/Dz5KiKxNUcDTVUafi1bfi6n3a4gWLpBV
UYujXNY87SDTuqsPbd753aWuKhfKAHEYtjFLucLej8qRn5BW9nsouSzWwicEGDAMTEll09zCY5tG
nk0BwlXlqtowb/FcZyk6Z/fzpCJxrrhfik64NFYcR6orh4mlxxCMp61DhiGHKO6Ni/rKmesSWXGL
Pu5gybe0E2XzybB4nR7Lg5bUL9Pg4hkE/WDQ2Gh4GpXobYt1YmjtByILF00oo47gLXBg2sN+TIIV
SogXIU2vU9dFE2AA14R7228pXZct6copOo+4oPwOFxdW2xYGpwdYcqV1UOgEkpnPTXyLWr3yk7qs
WrHCUuRoCA7zTvfJ2k+PA10+eM2Ki6qpZRccutAsHXgp7luCJoBFIengN7pzbsUrr6GdN29pNe/s
VLP5KSeTH4UsXFat1Ud42CJiaXhqdt4nYTF6LkSXVTOWR/LIFUuLTTxCLwt2meZW+eXar8l/PsvV
PkRxPYRh2lj1fp3ze7T03RJuuza2E1kspo/qol2jNCj5G3QUv5N75Hfxu7Baz9tmrFq1pSMpmuI0
Vuwi8S93+HH4rRUnsgiDPQjGSGAHQZYThfyPlW0+eg3t6kvRpi1CneMiQjoG5iRzF8LNMtR+T11X
XwpKnEDW4BCXSoZHUIGy0Ru9bfbR79ud5VL1jPO2QyTXkXFKoj6+hzjz//zGdpZL0UAtnUyWpXZb
0mBeH/fj8DxtnZfucMhwV/vCUgiKbvdEWJQw45V6JjJdekjNGyDYAHPe7wA8upxX7+OIE785d+Gh
4VAQ8Q7bLW3miN/HCHnvarM1fjvJhQaDSRvICw17OpeBSFBnX5OWopfL6zd10UFIKlYwg9VbasK1
AurBxscWxQG/nJFLM80impu17HhKafnKrsvzvkS+X+7ko9RIO7aHZE3lQtWzKvflMQw24ZeyZ5cj
8z9VI7PAoQh+c2taHXDpmuuy+RCJUZ79Zt3ZpYESPYpgFceFEZ/DnN7BFcyr1UO4SNO0Rlroyexp
1YdDQpDXOcH8yM9WXbhUE14t4TDt+HA1DuxJxbu5y6EU4bmRnDOdD1JVhcCkU1nrp0DbMc3NcUuS
8LIwfpOScqGmaFlL3uAFh0OgmO8DGvHvjQrNO77b8cY/4BKo/O5PxD+vGjqPDYGkeJCOURu/LmI9
nptwDO82ExPcIdwPbhUu6KQGmJUPaxSkUVd+FtHwJs+5X4TnUk4NWcg0tCIAClfT1zzmbVLMYeiX
+HJBp4UJPOv0ZfQ1eksVMYkd6d9em8olnEYtewhcrVsK19L6g2nK9fUaceiM/3n4y2/4u9/W2bPR
bmkEFnpNDen3d30AU5sExs79XVMzcj64Gd/osUD/gylL89ef/2b027/Jf5G/2HBVQbjLpl0TyIed
4OmqCbmngNw+wtF3fzMHAzKhf/5jV6JBl63aZ97t9ShwoMrlf+gB+Bop7XeHuWzVEJar7FvcMu0a
n2w3/V30h+c94JJVFVzBB7gmLUgbNOVp6RfUDmI/XxHhklUyaihk/IclZXVon2D9ttzhrTn4xbAu
WhUI0VtoyCzpPEJ04lKIgiWb50Z2oSreREgTgLdJG9nxJA7wP8V2Y11eWSquypZkeb+RIcCHBys5
bxeSZYyMn9aTcHGqikagwShWvSmgg7OSJbF03d56rXKXpho32G40sE9O8YCtHnVE8sTuQ3yj4nfl
AnB5qm1q0OTSN2u6QFPt/cygNpc0Feq4wVxCy26uPKWOhCu3RWay5+iEXFN9sM+znJN8QV7bb46c
aHwCLVe3bbiki55kAlWUGhzt8MlvcOeS7zvZgPpdF1wBRQsDXPWy2c0ry8ddtmrBXjL1OthURVtz
B3eTDinK6LvPh3MXrzK2A0iw2DUdCzE9TP0WQ0MDVjF+o1+ugP8EnDAkWMOID2s6FEV4osdiEhrL
0XP0y3r9z+hdDuN0FOKW9NCDTeoJ2u9Gdbck1H8fWXHXEtNOVnUNFPJTJHDFPcWJnBWiix/3MK+9
bhDuolZgo8t1KYopXQl/hWaAH2sQ+jl6che1aoOiCocay5311XwnLd0TdDn7lVlhm/Dz1M9Gzfmc
53NKxN69Yn27PNazjG5EnL8/ibkLWylVUlxSx5ruY98lG1PvKi3feS1Jl4i6XNhhPldLugr6VJkv
S+HX5cJdICoWNQslZWvarXt32ueDJQe3ndfxxV0oCqKV3AQr5oTTZrmj+6zPAr1nXqkK7kJRQb0w
MigcvJTtVdraEmL4MA7y/PbLFvvPRl0tD6JpqTE61Mfv9TGNpyGevJ7j3MWiVK3qjVC9pEMcfIDI
5KvooH7r0IWisMRtW1eY846Z9q5q8zctJfu930J0tpBoNZStKJ9TjSb6U0HH9jS0N8a+cna5WJSR
tga1oWwKa8PtZPqxedjmqT7rtfLLyXGXjZJClLqY9ZxW+P/uJ2RdH3Qj/cJ27sJRbdHSbTjiOY3B
tWSEHB+Dpe1uIMVXZseVuzoWjidtRLcUGdG6foTMX/O2pkP1NBUsvPVHrpxhLiYV2a6FHXQwp6ya
H9tAfNyj0ivag5DYz9vJ7kY0F4OPtAtGnswjGZOa7jcG//2LEDn+nwfXEG+m8A7G+agl+uvHRd2t
m4VrK2jmd8HM2hPrC3oacrT7em0EF5NCRxaDGvWypGM/spMNaXNHi8NPKoC7pBRb5R5AKmRMKz1l
m4zf8Kq9kU67to6cHaxF0zM6I20ctkw8kXUA+m5Zfx4gJHQjQrj2J5yglcboWGsiFOzikm3/dFRV
d6vFrkvGVt0Ko668x11pqBhyWB2b8Y5VQ2W/2aqkd3bi3bnSe/BUhBN/lDttvAJl7pY3icVv3BxF
ne5H972thuoupHhoea0kl89SFBqs8dgvqeHxx6JfdTIW6Gn1G/yyYf5ziZWgWAnd5IQqofwHfePP
aBr64Te0EyZ3lUAab75cYeB5uoS3S/P3MPWBnykKd+GpOtRl0KtoTVnDmtdFXsL1c+m8um24S0+1
Va+lzacpjbdkPVr9fWxy+s1vYi6H63/mPIIXx2KsGpGe6j4apt+OXXx4/p5O6ovDKgBkwN6lVu9T
MhXyaajZjYzglUPUNRws50uz6SC7tMiD+cTLlNFWJ0tfB0kt19c6yo972fhVPLlLO+VtiNQyxONS
UHL6xINSJmHc6Ee/38B52iqqDDSkd5taXnRfkBChj0sARWyv0V3aie9q6YIWv8IEF/DX+V7nD8Gy
lTcOhMuN+Gt6k7u400aFXYgKbDqLnXdJt8b8FMFBpgBYgZvMRIz4rSYXfRJyiqE2SKd0uQgNdnCW
Sli+tzdyaleuAZd9CkNDlro7xpSGe/5Ot7AQaPo2uJ9jSIDc+Bvqylw5Fz/pSGuPuFhTtTXBaY/Q
ELWzlryszFbnWpXFfYfMcxKvAYO8I16tnjPn7HEYv9O5DqfgWW55f3fAM/uObH58BHcJqXFZ2LAd
S/BMipIn+SHBM3t2knCXkFobgdKixOBN2bQJ5P06GfvdCC4fFY487HmAoVUI3ZN4bk0yA+/y23PO
jm73Y1m6iC2pOlaEEhxCzelQR9uNYt2VxepiQLvWYREJYM3NUto8GaauzIo24qnZYn4jSr0sjt9s
bBcHqgnr6WaQH99C/QO1opOeoW7x5+n5N4H/u8Gd67g0Izy9i2lMgbyWChMPinm/1A5KuI3eoUuw
f8yLenxa98qc5qI393Qx+R3vjPnnz59w7Z/nRPhR3Ri74ldKpYFKahx/DfPhq9/Qzjav2bbN7T4t
KQk2eDn9r4r8VJu5CwxVwwHTRDEjijH1Gwh98MWPFuTCuapXCWSyVShYSEneIvf5VRR+ZnT8F22r
tszRUzViL1D9I4zQizzF9d9+U+0E7+2Sw9N5P4aLu/rXaXvLyOy5hV0Lw6ZZWzvHZfBslEFAt91x
o268jq+sPZf6zgO+Ne1e4OgxwBqifj2Jtf3oNSMuOFmr6ShFjrELq8EfTi0aIEI/poS7cCMaPioe
dLpObdt+5kammlM/YI279BS3lPR5pOhzafd3SpAPka1vxIpXYhQXndJduLbtTOhzwQf7SA5EDqLv
41fGUnmGotHx3m/unU2EslnbHVFOn6GameR1/grq1h/8hmY/h+kTUu8V3CiD51y1/1STPltYy944
ja8tR2cTVWTbZbjG9Bk9MP/QKPq0j/ktFYVrYzsXIcn7sGgLTEnR9q8Gw+QZnrjhndekuAAVtifW
IcOHD6Z/o+MBNppq8pMP4i4/NcITuBpySZ/VOr4uuH20u58KNXfhKcjDKRPXGDre9Cnm8msR0lsd
VFcm3EWnulEsvZgEPpujNKy6bwTPJL+F4ipB1byPCx1z+hzG9fu26f+Ku/ZGRHPtsy///T/PUL0y
KECN+Gx+BE+LVg/jJP3eP64O1Ag/rUgPlxkpv3bj/hy34Y3U0bWPdjYlNS1bmgDzwbr6Lp5Pm9H3
fivb2ZI8r8iAyPdyktR/0fpI9t6vh4y78k9sh2LoqDEdY1W8bps60bzxe8e6pFSx21LCAMykE136
JDbbcT7K6ZbJypXZdhWgDhGFq60rBhfG4n1JduinHbvn49Ilo8qSrZyOmj0rm3+uFvU5rje/G9kl
o2w8rBtfLrtmyF+1qz6FLfVb2i4WZbpSTcuKZZJbvOfmQkMxLI/OXmvQ5aIaVdR7gabjdNS9foR6
Pz/bit96C1/7NZ27sgHyTokJsOGV/bw0493WWz/RJO4SSXF86Kqrjxq0IY8TbsTf/br5xW4uklRp
FuakMAGQVJLMi304VuM5tHNXttWW63ghVcrghySqZJs+e/2SLo0Usc6ofMPAaOrAAdudjI394hIX
RZLQmYQrvD2eF7nwpArHDZ2SUB/x+3DnmbgRVucyUFW62OolqJpvQzj4QVTcZZFmcdSRzqs2xQYC
QEWB0vIE8mCz36/p0kjwuVjWmk5NutTl8RgW3JzDxTel4+JIW1FPSk51l1ZV/2Xk/bcxWv1E/bkL
IzUkN43Z2uMZViRhsrOFJkwLv5jN5Y+OoVtYFZnj2fD+LEz+gfPyVlrhypnimv0NsaEj0O42Jbz+
nB9oe5+M9HzGUmd30imOu66z7NnO29ac5FhFkNuvFj9vaeYySPmicVgFY5PmRH4h0NuoaOUX4TMX
QdoaQsegiFpUknNoPvbTds+1utVOK3+bKWKuxNM60QlCZqpL977vvq61oP8bO6vfFYviDz4HAXOF
nmJohIr44G16rPuXpjIvTFMv9gvKvj9HniMbaB6gzThVndEvoo/oUy0He2O5/8vP/5rpglXIz8NH
s6y2bW3aFMre5hxtZrjnndjvi2YPTkyK5VQMHc2TQM/zhyOMj4cVa/jrStb5E8oCxSeG+z0/w9c8
f6iXMvy6jUhxhMFYtg/QqJxPcNAJ8jtG5Xgu9BTeH5NsvSIA5gJOvLTQBMS8P6P4dIZhX52MW828
HhPM5Zt2rncpVminxvZIKtM/1POtfsB/dYl/N+lO+FwdAoYVQdelmuAIPmnQ0GcoM9rosQIm059m
uMPIE60GqL/B9esRyCvpT4Tk22lRhbibaoGsoJwrcmZNHFQJWjqm97wJaJoXi34oi4Wea8iaPETo
JP9khzh6hSZ1NJJrpcZzHuz4YYJLVNNyEfy12ry8h7Du+DIylJeNnrYnqBV2aT4Mt+oXvz/7mAtd
5ZOuq2HCdIbm+7iqlFo/AxnmwuQRPFJs208dwhJB3w7LvCVsVpFXbZO5SJeel2VWBb4b5jGvwvVT
7QkyMxfnUvAtwfsA3Ul5WJzR/Pg5JtIPHmcuzNXVMJPMJanTYRvfqTKHr1Z+48S49kM651EdEdag
ibBM+2qtkzkeqwe49/g1yzMX5TJsi9q+6Zv0IAN/2aJug4CKp+sKc2kuYEpS5aXSaVhFr0JKgZo0
XjEs+8WwkG7cNBDjSsFF/p2T8cMRCM8l6JwW/QL7V6K1TjH1byKCjGZkNj9LXCSjfj7/TaU7AR8j
nRZ4kyS7QXmsLyqvBARzGS6Q6EFEzEqeRUW+1DMyPuiT8TygXYarmA3Zi2Mmz3zXH1nRpaLxI9sg
/P/zpOimFHXR4Sk/j1P1srX6aTA8fOMVK7js1kT2JizjpQTyO72irVmSaur9SqnMZbdsvkkRib5I
W1ZuZ9u3sEwoDq/nDnMxLd4WooB/Gaqdgc7v0AO5n4xpvXIFzKW0Wg5HOoJsbGoast11LI8TdIO9
85tzJxN2zH18bNhFz8hazU8yPo6zGZlfiZm5rn17F6+NLYP4eT7E8GJQmHmkRvnha8yFs0y5Q2ka
NmPPo9iWU1dJnthyIV6ZPOYCU203BvUKgcjnKVD1aQqO8zaUflwfc6Wm9iKagijc42fSdXFSieiL
7Of55PWbumJT0wg9H7gAx8+a8PJVTvgXEs6D32p0eal4DpohppANCMvqXd7x9a6Rx63uq8tV+Zvw
z+Wl4rIZIT2dh89oqhT3keDlMwiq4dz1fPH8WZ2wfugDUm8lDZ/nzQbnYGD7e7WN6q8/T/2/7cK/
+xc42TF+HAOnZRM9j9HEoi/o5IzerY2iSXno4HmGjcgp5BCNW4a8fiPaEfZM0/85+7LmPHWt6V9E
FSCQ4BZ4Rs9O4sS5obwdRxJCEhKj+PVf+1x9lffss6v2ZQYPD2jo1atXdxK+BJEtTxOCZn9NCITo
j1kOd8+278kx78b1maVt/JABrB4R+hV/S3SpTgvdy3qGQ/QFIwGIx96RTfu/P8TfAJk/9Tq5WJJs
cSq/5kQP9zArI3ejpbBy+Vff/k8BGPy5IZ1paX7N1vaHi+yXBBD1333rPwBBEmHJfGKZa9Qn4boX
bqs5Lf8Jqf/d6vwDEZiihFGd2/Ir3Dk0xj4d3euU+uQ5kYv5d8DgT83XlOZI1trmHGQFD6/FXIQD
68U/0XKf1/R/WZ1/ar5sjGxDg1ypq0RP/Fk5vl06HJ68dnM5kjoePMyGaJb+kz8l/Zuf9/n3/19z
CM3PebG7y69rWZQNZlrDSZBINbA0kUcDmPL+D+/98xX8tw/2B/aOk11N3Yr+UNrPyfLFZkXn68Gb
pCl6r2sLF/IqkNx+4TqPswaJkSlG3BI74w2OHmkF5afuNvV5dqGqy77LfONflQrlE6Rfo60ytxDs
Rx1DubGvaP8hgf4T1D4VcS8euiniJzhwrV97GKpcZuPFWMXc0BvQBt/2LuMHK6w6aQzU+L4qyJKc
ymDCyZHIfOuJjW5tT6e1yhnpKtvL8TtPEcn5Dw/nb57NHyeeQcZwL127X81s4KSYmO3AJPkHsvTv
3vCf551fPLgLRa8ddvUJRgTdMdeZPWjlh+dRhu4fOlT/SZb4b2/4D6Aiwtg5Uw64GuBPHF8GvToE
fkAvUa2IIDpA42S+w6rAvWM4Ij+oVHwkqcqqRIe+kmiEnEYRin+QJfzNAfl/1DyZSxSHbvg62v3X
CFeaqtV4tP/qdf0p6Imchfdf5tNrNtOfm676cfqHc/1v3tWfeh4ScdXRHuA9jsxWLUb6Oo7XvGJ7
VtQ+Lvd/t+D+tAJCUDqVSetSvCpF6qidTob9S712+n/UfyN3sB5myRV7if0eWNEePdyq//rfD/+/
i5PT/I8jfp4D7LnmJLvmfVm+sHjarqSj+jbrmD2MnNvjOhThyrJi/XcE6Z+KQB8vgS7KZdcO9Os1
w1JtkKnY/ruS6k8tYCJcEPuks6srM3+VxiSVl0n55X8/rb/bB39Ug8FSEoeckKvZN2Mqb4FI+Fqk
3/73tyfF35Gwf4ZZgvAeegnK+GpjKnhWiw7+sL62MYmytCphdBI/7+tCx18SPHZpqm7vNjgNpN0a
wUxIFmne+mpXuA+GCtF2pqOPHM3Fpa/9mMyLQC46LdC22+0YElVHjPTZy/SfLVhNG9qov/nsSr5V
aCPM+31HVc7fYWagQE1tHMERSTXsujP3qVz7gw9leuJwUY8OY2xxWWzLLM8ag77FQWCW88fUOn9C
G/82VaFDFKFBoPMymDyuMy3yBvaNMIZLBC7gcsII3NlFRX7bw1vwKZFxmzXxLsVaza0SRxgm/+Yy
2n+1nxY7/Tx1lYvL6XvLtvbe8p6+6nKbH5ww8VEwuKKve6u732EM3lb9Rvv2wcM+44cuijg6CUxp
9w9sHrE8qhHoT2ORyy6qFEncQymVb0YddxXcWfCOg1qKxs+5Rq1L3K1MpEASsxsqRfsvg9qz2xKf
AYbRYtrqfkzahkaqq1U36yfmN8Qzpt6x44DX+RjDYma5L/t2s3Wbm/wBHvHtQ9Qyee5nnUTVDC/w
Wu1wBD7vakuHL5BjI6Nd6PJH1MHSrWCcpg3R6beMy/i9zdLfNCh7HTrpX/Ky4LbCOFIsa+jHVAMF
d97oYRwbn03zsSv4CAmIjFqQyQyGgn4Zh5dh7FNkgPQCKadelOl8XsWexg9ltEGEL5bVrefOtxv5
5uzg2CGyBl8/h3z75KEzo+qFUX12kiYXvACL39J0ENdfhpXDGGZYwf5MlUQ0X/fS8mKF89ioyiAO
ODZtN9WR6QtzmxT40opIu9S75/Gj1DzO6h4TVceWW40s3XnN5qiZxtXyy6R6KR7MNvujxHq/7QMS
EGcyjIi4YwNrzChJlaMoMY3ptR+emCr6+JiPjsVHU6aEHrt8K33bDHoHJ1CBRLfDg2HRXNzlrnXi
xThH4wdbJPtEqxbIMa6NMMop/Cauj04gD9Pd1NKglXSlmZn7YxrG1R8xQMvJ2zItcn+MWoNcGAnZ
/vAjXYJakQxmSbq6KkXHYqnUsCzmNk3jntxuaEzJd7nzRN4mcsR/1Xgm+RNSbOKoCngZ+VHI3NAj
GX1ZnFfT+qI2cQuBWTXESNGplzGUxV1rWMlfGbSx/gilO3x5CosvaHZtI5gSrFs2tU/IgICdF8Te
dD0KN2TyAyZfI3p5KM4W/jAQLMRTMS8LvVo7dEh5G7QE3zDwGV3uCQGzy6MqZn7ofNSiqeu4W1g1
lutKv/eEkOHVBURHPhWZzoFY4gLbM5uTgZx3k7Htd5eKaMG05SodDN23iF+IhhVDk4iuE5eJimH6
IKXvyF0Rd2p6Vb7cijMEmTL6xnU2AEDakW0FFBkdyeqCrUP7gq8y8+Pg8j1m1UqiwtxLFo/zCZaL
dD5keozN155l23zHEqxr2ALriB1cSsPwHf5ac45KsxdYx4jJKE+Dmkt3txM+iXPZddr9iPci1Xch
G0ae1It38cwrhHQRemGwIDC/fNt9zpNYTJWcugTeJOd+04HfDJBcJmcqSiB36Li3fr9spV5WXqs8
t7KZ4i37PF3nJFq+m53a6TjMbiC3KU6jkB+stG13VRIjVd+XjFI4AFFT0rQyZm0zXmGUDrKdHmeF
vmz4TN2Tx+yRPbRlO+YXDCzn/atpw8iuAjGTR+lF3p/6Ff8fJuS7bQ9wAy3cU5sioqqvukSl9gwY
E1bd5GaJ+zMGDuVmjntZwFI99Hgx9xHN0A1Ewuys6QkXEeYGklLK6bLaeTUfDCmf9JxajEZWEsYV
vBo99b4ZRtUnv3a/RPNJJzCv6yrv2RIqKvKo4WMiI13H2rr5zaZsix9Nb5RBdDkGpTl8ppLYcdBU
FDTS2JddvFd7YnFBlbmW7V+Y5F2jZ+aSZL4aOPNsp0z3rLhNVLIU751Nk+TbBEsjc+womdofJPFr
eqdZ5qbnrMMi/b2k0cIuAu1bF1dDlCbZX/AnmfyZ7FkU34xm2UyVQ/HvPtiyLEFUZEHA5neWyjE5
WgnZ9J2aYrrdro6gOKr6hRfqbZ7mtrwvkn4Urxs2wiKqjK1j+60Iso2OXbum9JiysPFbiQGCqHYk
JLlodJoRWO9Fa3RSfnb5zYoutnwDd5T2DtNLS9KNTSvTEjxLjMskfkcSXiwb/CCtVPO5OcZQt3De
DWuVmtTH7JDSJFe3MkXst6x3OHIsv3btRvXWmbyb3qZdRgzlWejCt8IWSnwlFiqRj7mXJNjGFxGd
8yOVBHzSYZqGpLiFg5z2T2kXxaM4a/jhFWuNWdLJnWfhNsLPQ9nK8KEhV8f1IHOStQcMfpZaVkVP
h3yr6K5lTmGMjKnjrJrSIVpu08LJtjJlmzHctm07wgiX+snnyQG6AFqMjSAmt9mJzcs0v44SRjr5
aUUiAuw4Qwal3M9uzt0UajovaJbr0GIQrCqC4QutqEmiYsEYkNxObV/YUZ1ajEzypJG0LCJzBT0/
k6d0gXngWpOtpO6t02YehoqoRMirFZ+mUnUmk17vVV+sTGF2aRl22hTLZJioS/Qk41NnImQpwa2O
dPkFJpNBnVlkkuV3Hg+UndZURsNJgHoqmnynfq1HpjsApk2OIpfHxLKW92jKLNQcaLfs4dTTVaWv
USvMeNjmIvvd7cwkH0wvRJ2HDYEtU5qldT9J85hGWx5XVCVddkKKMi9uSp7GG4Lc8mIL53xPyLWA
63XAfb1qdWx9tMTfDFF8P9AyavPuxNNNRbdhjJbkvdBpfM6yJOtOBXJquwMcuMd8qcsFKX13UsRJ
eme3AK+gGixdCjWRW9tHrrnB1LheFocBCBIu0ezNga8z7GqHGQ6HCzwETiVglP+JNi6Ea/jIZCwu
XpWrKythtpIdClJA+VTtiEUwlxXIEqeG7ORclXDAfCqgwTKuAqpaM3MKakrT52SnG4+OhMVuu2pq
ZfcUJSMs7GBznQKuYesm8OhgxJTiLx4R58+FZNekyOxFpDCYwglb2td1KOFO5sZdyaZjIS0ueTL6
Av82mmisIrBw8i8VWsxf7IuIxBXImpIfk8fN9QCRn06f22GP1WWZCixACn0CGhtTl0/6hCxyh9+k
UNk+n/H+NvW00xx5p6OWv9B0wmXYtfuZI17xN2OjmMdqXcwyPBL4cs+3bBCheyAYS8ofwgZy90sg
kOGeoVPUUlRLL3LYU/ckhCMiGUb7USZJlB97PsXFazazef2SzxB6f2m59u17h98VeEcxtouf7cQQ
mQ7B8C7ow67LzmJ0su+nGJ8spqYScS8xXDFmAfvXj8uW1GBsZahsnDF+KcBvH7vNQvEE/6ZBnlK1
sBFnxaa6h5bOPAKi7GOkXELWIEsNychhKQoEEec0RsZjHUvtoy+zdXJYD2hMtPlw7vuuP5WswFU9
sbYoRe1LExGAsz1nv1pYsBFX02VY43u6rLm8pNue2yqFz/Vp11n3hXWaI2RZMdRxR9vZTBbVGs+x
vssKbwZRqa7Q7j5tVW+TaqYI/8X9HPl0xIuLeLffwbFUzLbuhhAq/H0EcVWfi/lpxAWB4w9C2tZv
FR+laUjw2/Arb0P0RPcM1buGzd6NAUyfdpxoqd/B12UR/4pVC/9TBlvL9TIWANEVRslCfJ9MrkAz
ti3zkt9ShAFmgAyLLeYDvnF/VjAy2L4KNpTrdufKZHCPq20Da/q57+MnAAUZY5RShYkfIx1T9jyX
QCtH4+lcPPlyEOtpnFl7mxUTxobLnJ8AubjC6EmsSn2CBJskDztgoD4MKdaVPXjMGI/usuQ2HxwQ
9Se/J5IlupNz55bf49pN7K8VVgsvK02LDxSnOMyOZdAwGl7SdpubAVajvwIimmqJVuJxGuE109a+
aHlmahw+ZAmHbsUAjztlMxhRd+EIdHYHFPilKppsJnr9KgbB16lBR3ZyvImyvSBIAph9Oj/m5bim
jwizjV6lWwvIZTgqg6ImwUhVvKAyhp/IrAZkCCKBCtm0rO4iTyO4RoFazfJGZGaCeddUTndiI/Hb
SKgTQ711UZe2TboMUcIq3WES4IdLsmhtIrKZWSFyfG2XO7etHQJbphZIdka7K+7Tw7jxdvhZyKFY
Dwo7In8u8CHma+nYmvc1Wj5T07khzFU2FravdEQ/o+sMXHFTlLtDv7xZkifJKRSfiTw12yIfveCQ
1dSjdo1UOOwCsShrVfp0y/LKDTBWPFElcnEXNk/IeUUK6YzgcliqiGriGu2WcUdnIv+CdB/lbzVs
MdMSLoAzbtI2JhXzyuJ6BEdwpf1namkGZ8ZDsc55YwgnaeNVvL3KtYhOLE2zBzOHKGqiDX8G904+
HKaqh+PUue4Oa4XeZIUq0YSaQlRPy0AumoTla7dR+2Vmudoq+JmVKNdAZE5Vgm5RqGLYBdnyK82y
DW0IM3yQbiQrqHVITpzf9mrjJX0qFpRYgCSwoUtQFp4kTlpI0fYMI3yrehyJxwm/tTu5Sqv9DXbX
mNQWUTogusv9omCtUdNpn4C+1+WcxxMAyuYR9B0KXUNF7U/dsPAmyffxPJK8PTHertdO4oAqksXW
g7b5XZKAsEnE0AGwQRhXZK2H+/0eH9jokwqefKouUrLWyDy0p2XJhtdxGXFowVms6VqWHOBFRQER
DKtIsX73U6lQlmUAThNK7r0f44PocGbMKdtrNdG1KiyiTAMB4YEw8hcikHY/tRC+46BoDxH4kxTP
IGqPk4o9KiY7XUK0vSOckwI1chRsmuH3kVZtdbKNLZ4/T5Ox1mpyN0i3T1EFZPNv52jybehxfGQy
Wl57O661yzx9RHxb960jXXtB2GJ77QpncJ64sSKRo7XuEn4IksC9JaGaH6AaB2wSpYvOmDSem+A6
QDoEYkw/59AV1dBCPt1BJ/IVU2PoNlHCjwVCi89qAAiE8G7bszqPdAvTPpTNAdqjEzRe9AZqEztU
OY6GE7cLRb4uIZM4bG1WaNhX5dtfmfMAwChus0enrET5z7bhA+LJ+DxmUXjOMPh5spwtCiMPOx4a
l3nDOxcfeuKGd7Osxc1M6fiFb0OKlZ9KNFMomGSBxXB0OYfvdjdk57zj+gCzbCx0r825lz7sdSin
9agjp0QVu1Z88F7Lh64k/IddFa3SJdL6QERiX3rTbuGodDfSq4ytOko90blJst58yTkfnoasz9/a
ZJC/kecWIVqKApiVRfFtt1FE7hBcIB4Wb9rLmooyqjY4TzQYTAcGCGq2J4km0NuEc9Cd6Q6aq+kE
b09d3iLxMBv6WNS7bMO5LRMuDjaOorViseqSZrA2B7k1LsGDOupm0yhcX4d2b0PyOuoN93Il+xDf
JBnbp5c0n2C5X+ZLJA896pjxgGo9y6pxL8U92Rm/IwlVM8JbWQ8SSYf3OA76lUJvcEcjmL3h3aFE
RFm5gE/APRkdJlb4L3BRg8ennxF18ruVnRrqGBjqnnfpRiEpnRAlztQ+PvIEEHPau/ka5hSJXyYp
HL9HN2xQ9zvgLz+oKeMPWVqastk5Mnzx2wNf1AWu+jdKN3aBzs8eUxr53+0U+x2c59peoe0VrDLA
qnmN1dHxuo+RXlanEJ0/ELZiG63LZ5AZS3KYAPQ+WvNjuuXMV56VJYxhRzZozHF2xF16htvvoDVx
n6bkgwSC1PmTSN1I7yI/Fb9iJo2oKaKtUOMhxPg1HjKGVYwOQHyAIAYwheGt2kNfhOknMN74HbFv
7Yd1nuRVUkQ8remaARqL2SxQg2+oMuuwlMuMzTLGP6Rd53scCsmbd2L98GjLPa4FhgerOFZYk9G6
T3frWtLrKrh4p/2U/wXIxr6bWDPUZNws0U2A+/lv0QK/VemQha7hwEn3yz6Kvc42Ut4kfExxmE9j
+qwmoLcqxvoX1b70/CYFAhG160w6Httt3M2Rj9liLzSx+uqSTwqE4YeVFb6FmYA7NUiN3om+JpiE
YN+R0p31Dc9nCI1TDBnk9bwig/B+ymMFr1A2YCDtcdwYTrYiw/n3uO9zG/3YgOquud+mg4K5HW32
eAPjCu8jVR4g8Ji+wCYRLvpxthU5omhaXj7t6LWewXigNsOhGLcghore3ropjl3NTIigzHU4L4R1
NP0u+FA+7Olmv9oErmLNzqbW1xkSf3wzuXbcZ1wH2+i+9DTb36cJRmxbXIzZIQraPBPEkP+MrGYn
64tJ3syOAP7lLlPjOaxSvtBdkqWJUc8+rTDT/Oh21aszJHb7XPsN1N6RaoxtYiCi16895NAPGL4y
9wPD1M6hza3wB3AWdKkNahB+5WDl5zO+orymkBiZE2EJ7ZqMeov3FEvH662I/XCgFBrjWsRMoOaA
5mNqJp+Rp3INeKH43sJVTJj9IdbQLlcWlwXCPMiGK8vCLNPcrLxb32Q+jr5yoUc/g7qsOMWZn0Cg
hAAQno0rVMiLVCsDOctFI5DIvB8k2bi9yr3HTlWQaqQXPDdODzmZuoss0eFbzZTElxSP7i2aV1Dv
PYDJXUkwmXBs42EMF6aUzS6mzNgPP9tFPTIqEcE+q91gQ+Bmo+4C8kCog2cgyM57tC20zmZd3LRi
C5gsQU4JaG26LMkDsFeYUCUsk6iLZYslSrhuWZvWkc/7N21tWZ75xNX3TMZieCqnRERPLCRpqAHQ
7XaKxgEe7Sqw5HFeTPemph2FdC4D6ExYuij0VpIsee8FAwIhRT7yQzINEGHH3pP5LouzfEJNu8Rb
I51kD0MXLX/5aZZw6FK2PKDCA7GC0Z6hRxCU6N/ypSMN2+cuxVIPi2gMBTLwKMzssShXcfIYt2SV
knn0vi+M3YGRKOgpEBcun8GV3TsZfPy8eK5RC/lW3w7xrN0jEyS+gIJ8FP1KHhKEUV7hDIcna4PF
bKVPWway0WhBTmbcIFk1cuavQ9mHrooTslw0nbqsTuXGT3sKB/sfEwIJDrEbPQC+XW+HrMtQpa+b
cU2+5Tw+RSwZvrthTMsGqNdbaNftPJxcWBSu5BmFWTWotDhYEJVlpW2CgJAlE8NdmhTdVI1AlrrK
iJ6ehYHhA06XVZ9s0u+/BJnRFe4FDF7vh3Tx06EsMe57zR2OfrC8BdBFLs346RkUAazFqYPhSDXl
MhPNRne7HJAuX3ZnReOC1mBHiT7CjkmvjYmpLOuVY5CfjitFzyPQYCsqwdhUSbziRCWZKe/zItrq
KCvk+0aUWlBjyHg5drG3DKmQGzBPHPiRpqbsqqhEFgoqB5jwVVxYPV12MwTXGBtEUfU9Mgwb7SBh
g4X7oC5sJvQBvHXedD3h90WbYZ2kkr3QKQVfVaDMrWB90eoXHk3wRVZb2QPqdeV/YrmyTjU52o2f
HwUikGotZ+6qNSHTiRizx5UeSX/Y8ly/trOYjuk6o+gXo0afZSn98+xt+JnHc47Jeo0GQr16QO7D
LCVOgrTIi/hRwF3+a7/vCh5c7aCeI4U4pntXIE4GxfoKow+L1kQ45G20gR2FRHk4WcQskxobj5lq
HOAeX6GVFp4td2FuwOnjHkhn8H/VNMTDdIl5z954KZT5vZNh7SqUl2AL4sHiIRnk5N60nnRpbUxm
oMdtRbQ/OspbdfI2WhwQ8lTeQqs/PbYzzNMO1MiiaCREa1OzsVLttW8df94w2bHUAR4LX9FZ8x9D
wgJCU7qkO+d90p1wz+Nm4k5fNXgxDDmhavzsLCziQa5YUzCrC31+I9wqxmuQjA5oqIFnOM+81Nuh
70L/5kB2H7ht5Y81o8srLGHDr4DC5goCHquOhO0r3JswK9hjWKc4qtZlDzNKmwu2llybQDLX18Zj
YAnVTc8IrItINH5NbDbRE9W2Hy6fEvlQozmw3psMuoAbNLBM+TNse4JunAf6xoHh9ccw+PDud5Hy
4xovydeOozvGpUsuUC7Qm3lNWgSMDvl42vZWAqGjGfMxUY9VwIstgXyGDAyNYepQ97ZIas0piL8F
syJfi3V9SNs8a3SeqeUMgGCrLg0CmMJNv0q7jcsd0lZNejCU7zcqo+mlcMTfTqvOTyIuED4MWk7k
4HyRptQg0ne7WLxoEKTw0b1oNuKCA5qTY6W3zIN2AF2KEEcMSpwgr09/CYemSrVEaM5Mslt+L5j/
kTjqF1VZLtuX0LuNYXmNzDY88gsOntVNd3m0yd86KwGCczi+58hSyNBlYVyud8NknD3bqVBftkig
yYmhsW8brjZcxuMuQWBuGRrBrjDXVpfJc4gIHBJFFB+WIbWHJEavrMMZg4OOABmSQrADBuj5dR9m
c1wJfnwST+I4SgvOr1S4ZDSaPJVhhTiCFh54tbJFumYGs/asVIlKDDabaL37uL0bpAXkXdQ2vS2d
ck3r8xy3StTraijS/dhKOPyhZ8Xb2i5lel6ZWV7YNs99PXmcIZg4YXerZsOZhNZk6O1I+oAKDP1u
NM1q0+ceJEDLyevYy+U4ac6foBwomomytdmGfP0+R2NoUrScnx2L+geNuJQaNKc9C9ZGL9jtkIvG
8NCvwIYlp7n18WEdQSDgLuSnnswKO0i2KEsKBKLVWkvsS70bQLiAeQ+6irckcRi/zAuL0k3O915D
71m0wL11gtbWOR3BAcSey7uZmLQCJbqh5Jxglrj5zFdIuILncpmRJmj3vEAV0qQEo1T5xvKztu12
zhI0Y40J4RbFRjhu2BGPSx7JMyRJ+aXvbXGcIr2f4DrS3059Xh6M694NRtlqfCmGsgbfymq2ClGr
wcrQ2HIrH1WXxy+rtGmDxmT8AFK3vx+kTt6x2EmzZ8LWhCxt22w2RpeDp7yyRMRVa/b20KqleyMc
nCHRMT+PMhEN4/uIUzyK3iA3a0FoyrckUH1CbGpxXArosbAusl8Mo4ezOOywRudNh5DsJ8HkdAQj
jbZou20N8Ww+sSmwqJLt8hes9kDNdPN+cTb7BcD94fhKnzGmi4Bk2Arcbx16Vit4+q8xj9kJbd+0
kdFWXorSR/fj6t7oYIeDcgLdFd6WSPhEaw8lSIfbsmPZVzAL4wmklbrGOYbWIDp0uMhD95Fmkz2D
h6RPvZ++jqyXL31MEcs2AwNgQmlsYc+m1A2cU4vnpJes2T34iGNES10p4cu0sjboKkwsblqTvGOu
bMTzXPJmL72GfkUEyg4GU7u+hpLFVOWaL2stoJ4QuOwxutA4BVmT2yb+uEXyNe3gIvYmVkM2OIWy
2NDswJHtWM9iF5qc1mnGRahohH7MowtdzG/1PKYkOgaK0SqwUtPE9xwbQOfL92UvN3MGbAvbF1Cp
nUWzKvis/CbGJXvPVbDiIRYbcwebFMH/loHsk6q2VeVDI0bh0ru9hJ3yWyFdbK943BhXz1MoCdDm
9oN4SGEVT253r1WT8UWn3wNJdndNVaLRbiTTKtxziZEyj2tvSXBLxr1L1m/l7IX7KKKVulCZQSYe
cl78A9AGDC/XCu7Ts6jnrOPgdENS/pyn/v9xdCbLkSJLFP0izJiCYQs5KzM1tkqlDaaamCGCYAj4
+nf0dt3W3dVSJkS4+z33OjW0H0b5HfmzdvbD3GX/dyNWezccx7dimco2WXQ0WPtsVtWaMtQNKS39
EXScG5ElszCksneLr1XVPppXZvlBcy/zTL3TUEpqpIbjpk3LZlvfbbLBh+e4jJbiQLCVY6dxo+SN
oYoLzlBntfw3Q+91b7ISa/fiEPg/pHHJxW/Y/rEMVVLyslbXXkvVprFDwiZ9JzKWn3Atd91jN44b
n3S+Ma1N6pWBddoszoDU4PkgM5c49vz1it8zyz9Gq1+jR6otu3xfF7HJZJt8ubyXneJhcl2kJ2fv
rYv7E+E1cp5qhiz5v4L4v39TCIlNxBygermbhR3RzfZMGM79MDleyqRps54ofcZ8r6PCeosXnhLy
b/26UDZgQhnWGWuzhWB5tjWVHRvdxpK58Shmkp3TqIgm8zoWiDO7UkM9WUnYA/rC0vajaZF97cye
/jmLhODbo+f1vriapmBdkA4y0Afu/XHYs7vYmj5qYXXL35iRUuQSnDcYNnW7E1muJlVc68yUuZ5K
xD9tZP7DqywUcfJBvMg6t7LQUburJLjZpXFBjmrEeJYN3OJVtM4J3mdYz3qwdNvvQt1GzV2bwcTH
sKgiqc6sj8opi1i6u33689Tm6WJ7uGXzbkJp2rUtKbj/FYy2vGfDSgSpdkaHU5ARlsH6dXJTnU3c
WeQRT4jWLoSG7fMJzYnIAAZkYlm5uWqHlOn2gZ6UbjfpXMLS/ohVCKEP3hyUG/hP0TOyeMDYm/fD
wZQzM7DJzoPmptDDmt8IWN32Q3NgiX+VM9oIk0HZLKV9srGB+i21Qggrh7ZV87vvRrctI2e/OUHX
0TsVozWSYLo5FtOGY8uXmTdnzhMaONbc9e72YedzKHeeHqOyfkEsWJf+Htlu2No70kfU9itw8sB8
NeFU1Cjca9D8MkwEJnUoPS8vDjIqjZKpdsWmbvmGgE3edICr2DAeaI/bt3f+RW7sGkSAn0eVoofm
dEbESdqYQiv8CQnJie4/5v11uOfta6J5F43rcINKb7qbI2jN+gN3aRix+XcS9CerxznBJ9028hcv
c+Xf7NEtVaIWb/EPTjUWvP01K1rT2dER+SNj/C8v7PJrpv4xIzpXISKdsjkzbvOj9POteckCzXW9
2ayx4jAJqjPiVite66icssfFbubxZkno1AtBFWxPy/TQ7mDWxZ5N84LaZFbRnyKu6jgxXqV4RXPK
CkpGNVrvLWd2v+f3b6Z9CRrd4J+PvL0T2Nt0z3wGOl8i3wL5CfHl/lGe2SJGCwiojLWXyL8KRGp6
DqQN75gFA8CV08fNSyTLmA1iJrCDYDc3tjsQJ+A3HwWQzfQY016sKcJoqG5Fz+rhw+rx/u5ljAic
eJPZpJuqAmvg+9KPi7ePHdvohP5he1z7ftn6ZMbgsaVVxfz1yYJ6EQckZhazVN4qVgoSox6UqyaT
ZlmTFScy4wpUyWJlXw4vD27O3jUvKrcW/4e9BLb5sllv7ezWiYac4ei8vhvXmQeKY2Ibf85O3B/H
BWLNy4PwHHsjYz8BW5q6dcOCn8i1eZUYZFS86GXIBDtmi0Yac49tu76HAkjEVoRE6PMAuG9ZLZgS
ycZqSKCvmiftRyp41FS7FC3FOBnUwqq91HUZbucAj/sZfD34LWJjF3uADfvDDcL5NeebJXpwUSuZ
rW0ADRraw8sAIxD+CZjN/8oy3paTqbul25GDwGQwtCkFzyHqu38BSpif/dJfGfK3XcSyJWHP96W2
qvqhqoueasNrpy9fxp652yaWn2h55k+bhW2dxjIr/KSffB9VL8cnYkGvpkuczVFazVXRcnGwSYUx
I385UQkjNfFl5Um5Wc1NNlGw7/J2PoooNBVZ8wtjCPv7Re7dGDVklcNnsYwbnivkdO6KWeYho1C3
fnf13P9tEAr/kIDcb6+bL9TnamE7eK5YhZQ9DENtkTG8WnN8yFDIhz3g5CZ3cadbCpPFK7q7WIlD
S7uSIcoBz1dlvQTwHZi9tnr4hST3zRl/j+t1Ykw/MdE3hUSyq3N7yFBi8spLl3KCgBOrF/es8Iq8
mgtV2NkjA1y8Xgm8a63/sVsqd/YFKAvFlh1Pcb3rxNo6R0sOlvth91mv3nmrwuXb/8CAa1EsEH2M
GWMPCV9cG/7Vsax/lU6vHJ6hbSoO5HDK4AGGjKu61Pi+grhWYbpZjnsCUKo03koGC6Pu5fMcuIrh
5gCqUD7lbu/nLwyqghdGsHX+J9D0FPZUzR892Y3PWExNlzoB5wOWqUlz9ltTY73knF3PfmbyMA3D
WUT7wBQ12GmoLL98WBrpNT9qX3Ycl3lhidNCAxae4oiR0SEMGI8cILzKaZfbC4hKu0Z4d0SuYHzC
prLXV8U/NUPCvhmfcyn0u2jVe7YPELfh5bly31rDcNccG7fdvF2Nce8pH9kisPehkniutnZp04Il
tYxnFzcGXEkIhg/7x2Kti+yzEU0lrgyE5ixKA5lFfsIQaVN7TwWhuEU5pfEju6mGc9uXno8IPSjO
pamK9WWM1uVN6k2xbFi4ukhi1aI69Eicx3ad8nPYctKf5nXSC8sYAfgQODiHHuSq2X4OPmrXrz23
ElB756/8erlkUPkhtqn390ssfX6MeZmH3bKV/BZBSQJqMGXda2yW8M2Og/iHq3iSU9a52da/1ciC
vxZd9tcdveEzsuewPxgUrDkpMmnyfbMxOk4tyrLgt8vZZxXJFJMy8hItgdj2c1to9e7j7LcODdkm
2Z+OMiP8sUkxPw+52zxYlDovWkYKBqUe+L6aTKxoDNMUJrblV5rBcbhqnvqp6VTx5KuusR9nBw71
2mSjdZUtRAs3Z7feJUvmXejsqq7vaizQVCA/MVy1RdPsRWgV5AA04yZQy53ce+vg5s69Mwb5U9cO
RbrQJSSSZnpOFhHEp6GD75w7S32wPkjHSZO7xaN0iN55EpyKxW6rxv4nnUkOAKB8qq6eIU53q9tm
YOcYG40auKW6KlI78g2HWOfGxMJ4xuWMiortZ7A6fQq2rKdvXN59arS28+d2rob+NWKhZ3UeikZ9
1/68Ksm2eoyX1tkTLyYYS9hrF8DvWFD9t2MSZusG+8Ks8pWOJO73anDnu+924pbLTJ1j6gVAi9hy
vReIFuPvaLa0ft8aF7wyXIK2eStlZnf7MjcQOw4aDBPBJdP53WYf5WPt2J1AYah1fciXrI1OnZxF
eQXiqxgQz2rM/iEpVONPFTeyf8vYES0SCqmRb2Br9S1jIOsfYODHiNHjPPEP9dir4wAoX3ARoTGd
4n6cl3MD2ftSTW7tHqQrs2aHNLzmT86WIXUXFjDmvUUMI2CmdejNE6937eVlsyYee1nn44hLgptP
3BC4+SW60gVUrHircMoLHSRdto3q5hGZ3578eis2BJYRlpMZ+XbUvdUeGhifs1o4KpIKv8WcUqiO
d83O68sQEcnT9X3+HIe6v4yzy3bd2AqggawVempAaxF7wXbTW47+lfaTxSZNNWSe90FFsQZpaPm9
d/Y3sf2rJG/R27I15a0xrvrUWE7ypOrZcJbSri/rbRzjAL6Cq2NMEWIh/+RqO9XDhDq07Ftl6fNC
yiE/purDJ5F9R+Fakzfd10aWv4Y4kMfQjDb+pNEz9gmEXwyHeNlC0gU3iuS0+57yXJhlZsxxsmI7
+iw0nf9GsRBh6s+L06VTOXZnMIThRfWWX1Bvrv4a70TP1ZWCgS3F0zxtUAi8iSOtWmj/A51o03bs
3XrP/1z5yA0q8B48Zcn4rFs1NDvsYOy3y2p68N881dNnvq3jHs4LO4IfZP2wl05Lb+83rTsf3FxL
CkLLPAo1R4cqr+o1naeJSLDR4bDa9coej2rT/R8qrHo/i3q5Ct9pDzgmp52hvLtOOXPNHs/B5xL3
FQ+krAlC2mS/8/XYPjlVJttjU671I9JIeyoc0z4qq/T2nGUumqNZ58NALZRU8RafhKzWJz7lcdpT
EjYSmiSwx5QOF7rUk/lhytELniWXzcAXyKrnV9uwI8iP5bQDqSDM1eQTsKo/xBDdfR0OjAW3hftC
ax9NpB9uvtjyn0L6xv2vGpzR8Y8LLiL3YxiqkqUD1dJcXW2LV7cIoh8Z5Fue4jHK5iSyEIlDzKs6
GdrK/Wugo7bEjuflVoh+OTVeDQTTbgi03fA9NiA9/YEA9Sjnsx+8315fB/0BcRXvAPJ206ZzRzT9
Od/gJ1rHzeXJzkTsURK4JFbZuX/lG6MMMEMGWFU7ilxj279nbD7m9ZK+NR4E7pxHU6zjjT/kA2yL
YBOCCLZXvIeYWutoqJ00Kyb7tAloo33e1FafDvByG6lM3BXRpvNzvlgmkbRfJ/Bx/drXg5cxUwrm
9SWMOgYNG8l8fVIPobXeAWbhwin6rP+C2UMOX4b5+67f+qPjimg8InStZt9xJdp/bXv63tIA6VSn
DCZgDBfPa7bdSJ+7PjIXBlbjYFFC7q3NaRfSph3uig1jT380dudbO4U6WrwgLrE3abJiGosEcU9R
WFZ2bMWXrCqyAdinoTuKIY7EQzhOKKQrF/SJYxAwa+xkRoO59PMT/bz/FUsdYDny58KwONrP3wPg
tosdWupJkObl7/1t6J075eaU7ZweRP6HXdYWY0HbivbhYqiWeWijk+KZoG6jwC5SQfuILOawL2yH
qWtakzYM+uFp65YiY5hnHMXkW+cZRAds7SuVyjzx35Y5loym796IKQ2tyyLp+PY6dtR/vt+bHQdK
/sb+CEpbgvVKyu9yiwNWtCFJFQmcNgcB40ROcRsR4E46HkUXqvy85zt2vmwak30x+UIcuCphFXKw
ITSvmko6GZYa8mRZIWxvMwVrkHKbGn0ljF5VBwcIZH1yJqUdRBPW3xy+z2H23iBL2lEiGiiGFC+J
U+zzrQqCp8XgDU9kIE3wGLci3B4B+YrlDBfxvbnA5q26Vbyq7WUOhfZPay5Lej/bLP4x7jOn+Oti
OSAv0CoZdRQIrkti11n0M+4jP3hiy672eamtwsVp1Df5LihsVtZNJquDdORQ6NJBjthMEgX7pp7X
kbuXoz9vgLBS0hrtLtVcIIgRUzZCc6arB2x7jSc1CCBahtnWf/y7s3822I5ZjOtF13bo++zmDF6T
7ZfO5O/e1BVf2MMYd/uFWMLdMKyC8W3s+9H0jhrrdw/tEiL6MKYE2wRnVXDZntIHadNBJzOWKZe5
KgzAroaOZ1ik9X8uph15aHVY2scuCue/eSHjQxFsWp5Gj34hYTHqegihPnPUmWm6q36c2sM2r9Hw
0m1TbQG9lDmLIrJCDsV+jrv6t4WIr+9dkUd67/vxegxCa1mTpW8KK6m+XQbUy21+WLOyxDyCWTkN
TBD9gTPzX1Qmy2vRhyigUeHS2UZLCWyybeN6GCglTIpLxpZv6LZ89FYe2kzhiXuukryZvew09bLN
7p612d9uz7HzAMptaLGbT0Bh97NfdPnYdV24siQ4EG9Csn6UHt2OqqsrcE3eFo048TevQ3xeW1eE
r8M3xoVAh4Z88Zlotwe3EhtylGW2Gw+SQyVdL9tJa5E9NRto5WtLw/7kc+nCEOCr22VCm+3qVmUd
HiJk7k+KLTL13I5TtEzgnLcf9ijiAS/gAHkdrd7MqH8q/aR2N8GD06ufOlbdbkD5+Rvk9kqpQp7d
yZqX4kex6O6NtxnhUmTuaULl/a1Ksb0aI4Kr2+nt11pWzYFMpOoa2mHARg2YBtQHAMNyqH4TdCG7
tHHFiulamKsFmKfTaVAG1S8fPloMDbSmcgrvLc5QbgjuTsfqWpyJNSPy0B3lz7gMLOS0ZnsHYjSP
G+rjubFCvINtFpf7iij7B8v05d1pZjrjLbOYfoWKaBxaMTeEMM+ng3Lc+Qg6Mn7ClVmPS1GisENi
PmAsVfEeQ1v3BzTKTnHMMK3Xi/UWFcvw0q/SfJHKba4OZpUnE5pLzYN0pFZSr/asuLvscJiOwOf5
JZqH4dxbLnS1VVNjEv9l7x0x/2YugRtHF9UVKgwXmGsclrfE4ifgsCTFx8TfF2MLlMP21/685cI+
uUu33kJOYYCTtv/R50C1Ft/I72Iu+39dE2BmMaP1ZqCGXsgzWK71bKazDwRy9bxq+FOvnnVm2Lec
+aPobCiri1sU1PE1n7+JPp05DSShg81zoC5uZjnsOMkiBo9OlyOG2esezRQVEiBbMB4zMDdxhTaJ
ix4XTD4F8oVMJjODgEWWSmg922fXBXAUi9Xt3bFcPtq5ZeTKcKuId+s8FCddmJG2mMz6dKho+mbP
L3cybF2uVBvolMW0mswbwYQ7zRv2tDPyGiYYwFDlN20pUIQh65vUrp0vXYfWmQUV2SWLTPjTWL7H
UC4SNzSQ8ddaWRPQhl29L06I6jIt7hWBZTlb8zY9YITpdlk8RPucgMaLnKxyZ1WsPUcWJYg1sk0y
Uvl+uw+do0fzShapOWCQ+grha0/jFs8nmlnvK1JyfNCb6J8ZGjJ99TS1Nsl1qSXDuUFusX2OvNI6
wsbWWBPs+GAwYRLomW2/NwenWYUZ/EcwdsOvHAfNM9I4hucFoVJazXxkSdvIDcljBH08TDsGWK5O
1y7c3nl+gVZUH/2XoW/VO3e2839r3Vl7hAB6VjTru8M7h3g7ZfZIVWp3N73WwkmF5zuvuSWUQZq3
28ua15JGujLujS7MvkgETy4b4piBmFFtWLrA3nnm7OK9WIcxrdWUlwkrxrBIRwsVhLvpXe1OQEBM
VdbX0ZpkdPDrtfkRBT5TWEZwe/ohWLlw1tUTTBhTHQYF1nmVcXvqPTRA1vRhHOKM7hIq/3qH5276
HXRB+YE/QyN6hAtBY359k3nRvsR6Dfrn1sdFUBSy/dAde2qTeCWtJSlGP6LBwReNo66BKHLH+i5r
D4QLsOzYiKq6TG3G2JvN9wYN0KyXUvr2Aw7t4WihvbR7at/6zVAUwv/hcsOMYTUojCwiE670frR9
/dlFgcJ3PE5chFNQsRWAkBSEycBzU2cBrj5V6wCkW0wuCjSu7R1VxbwLmCmAD03t0a9W8eUC5d01
XpKdG3XctHytAbfIQgtUoE2kVMV1ylNm3m0gsylBGsN/F7AV6CxsA0yuNB16YXXlYYGGwNeO3hBe
8EN6z/0SDM/5tq0n5bT1jLpcTFBNyvnHCt72gkXdhudvLbjD2KcBA8pS8V/FZDVP1m/rX+p4rKN1
/am+kYAzhg+Iu5XAmk9reAJRX6GbYIuqhGKny5IFU9qJUjC6qWLI9gyDwUkG6aUtSwJ+4WtDSIYE
G/e2VuN/GR5M5wdRBvGzcVZAjVyVU1MlgbfgAcSMMh3CdnTO7QCqg+VzOqxzjuerUG02pbM9hhfV
5KTy9XHfmYtDNgGl2eh0x1Ebh3RcW25PIqBor2M5z7swaLYfWVBkaVuQy3qsieP5zPtA/6WoEKeV
luqwicbeY5/p39wtct42b3b+yh73ipiijHtpQ/JbvCb/LIbZLcB7XP9atN24Jw0WzJh5jqgTD+ce
A7iFONi4tJwLxMXCHHK0PscYMx4D5rD+Ty2tf27H0vpixOB3pxUH9APmMkJi67Y8L7YabiK3OiDP
uFfX2pp5NtghdC9WfrdYUNvyRjGSIqW2wMOklzhh+mX++UGp9zgOBD+TLd4WkvfLBMkbXQ5695UM
sOxmA6/cc092R8ZtEj+SWg8j4wM/sfJZFnvi9/rXuVc0a1XDKKaovP6+ll3/qyut7smKA+skQrW9
Kegv/J8Mo7Z0jCdZ4XWpmFQGQXxwp7p53rbFO7BkWzB86OO/Af4kAgw2+xvGZlHwSIoRq1HH+Mkb
ovJaZ+vy/o3E3F2U/f/C0J8/moLqAz/V9mdwNLD4ONM7JDSwzYUR2pp6w6QvFvz/87fJENuLxUOR
qtieb0a3mGlGd/td2J73EoJanzMvap8qd5t+eYO3eJg3grrntEdqgPRlykrMWo0IQFOnsUA4HIR+
OGUH32TzHZKPkENi1boq9XXFMBs4IoCMyqP+v2jGM7vnplkf83Gqur1mn+BrYHNN1Phbf5nJBy0y
MUL03caLVX2VmYPO5KxQ4jGzk382pOHeH6Zm+1sSRXbQoz9Fj9HswBWNVjNdhxzfxYXNSfa71oyp
9oWwFQjgKMPqXOQwJj1D4Xysd5muYHDKimi8I87rqH0laiV29not+huksPWfKxlCH+LOV8WhD1Gw
0xreMT9gJhJ/ZJEF/XFVOGWSIuL+JgzJbe332gkC5ziwm81N14YvgUCNed6GAOqvw5VtJiu76HU2
sUol1wC5datwsjWl4VvUFcpuZV1gPGCnYpxUzQLPTzGt9KCYpA/+ZHkV8wAwG3MYxlGcrXBV7meL
IJ+OTebML1yC4fi2LFFenLfeXfxnotU2k9TK4s2lmfMewvX/eLnO1kfQr6i5tpnVkOZGIV3pu9Cq
Miz7BcY4kNQBEm6G0o92llSz1R88EagdELrLEp0htKXkX837dbJ3axHay0/g/G+5kE7XwnIk+4hY
E0Jirg35e957h54Uv6HN1j0nY1OvP2TBBLa8yUB7MA2dWpy93RIluB71ttLvIsvW4kZairukTHcU
bGQMlD+/mLGmDaoD4Jc2s31p0kr4ergho0URbpNWDDkcWQh9l4i8G7YHOcVe97INkHePdmADf6fY
DbfhyYvo26GchYjf7M4exsTM/mSuTNvWL9HHwCAJPpnp0BfonHEyZOBsFNShCGbWWmFeIbRgHHbA
FP1zBoCDbYhdgZ+BifBnMCA0Xop+Vr601Cgf6ITqwleoX2NRZ4wRLB+zRij8Xwq9+zPHtHKZlA+l
7yxEOPRdy1QpRjH7xevCYHwgqYZuc3gsnLFM2SReJyIaQFCWMcBNgYHvZ+eNHX1i3NzWQkZv3Arx
0ZcjF1NZc/e6kT5ucKv0CMzAd3TM/s+gsT2Jr4F4tQSSwUmr4ZuKYezYpk1Eo7UrmZmwu6HvDkED
yq511Qjmplnj7yCQ3Ke6ycXDOMz9BbKtfwGl/8UG4BLbXqV/UjZWB+0G1X7NeTViv3Ve7UiOT3Fd
N29mmrNnTXCASKGI7VswhPjvba3n7LX+Hp+ngTXn805tFjcNumV/cKaVwINN5fWHH2dqeV+yMpTH
mFXShqQSTnsi2Yaca893/BlK0yf9IVrgm3fcGjPLRHrTFcdCcBJTkZeDPASV4WKdM3hFEgwixuz/
n4y2i7s4J1T46Jnvo2r2m4mc+N5XkUcwxwjWv6ubqOj/FIR9ZIeS5JbgDjPUrinbeYb2FnamrA5u
sSl1FAjXnAwmtG4N7hXYLKyrn8G04fVVffmlXTC4PeiF92RnylBfBj3fE8KeF/8kZglV2gWwkQdV
T7zKJial5xxk4Tae0e6YOyxDp78WQPvyjLWqsTC4GZYxOfhpY+JuKljFEKSuuXSBXL7UEs7gFqAS
PvMIFdmJN9i43rAdD/VpbjuOBRAL7T5t7AGanoIor8bjINw1fAuh3a7uuMpyv64EgZwYHs2I93qq
xxS0ZWz3ucjdbd+sbtm+uEwVaLoBnDBQAHX0H3XLCvar6rCa7+aimqijRe84SQsESJNDLSCvrNCl
ZAptRLF9zRQhNUtr5qfODvkp60pa3U5m/SYOMhSzBKOp9ZZgIHNpbqop+Oc1LVcKV0z4PrlSn0ZT
1p8R0xrxPaabObWD+Gxzt4gsgfsNJgyotchu4Yy14qeyY9w7tkG4eNHCdqvrwL5JO1knPEIpMMSs
n9YChb9sS+dV+xjYdriY1+OIhWoAUO2i7528MC0Mt/Cd7XtjtWHqmrxzQYiZeBwY0lgRazNCLB5z
biMFQ4+Z6hEXivwMWMhdHmbpT5RCZByaZCHgAeUsHzhp9MwCC4qBeXvrtir/rGq9cDyGHXNGCKCA
FBynlDjPcfaYa1E14ce6FL5Ia3Y6lOeJgPx95ZrOuvqyrvVx/E4gOUJYNjIhyDE3R4fRp/WXYPS5
SnWZD998TlzlvxtetoWdPLO7Qp87BLN+WSKWsKvE8XT1yxpnLa/SNNbEDUyZX/h/5rJS7b+xDVH4
GezXzXkluIASJTOE4xRDU8y72B064LsoGnB0bEVT5g9rob83QBPgFXI7hJ2QL3FnF36R+rRP86Xx
lyU84uSdNAamXoujVy7hcCJuoHtBSYlfBnaav42LNO5+4Etpd9zHpr1ZYzstD8xMqueOhXY/tjlY
m5Qd1kt58IJ2yQ4NQTWnXvryoexq5q+0/QguRFA4F8Nzlxa1it7LccBx4lOw/i5ZvpxdvJ7q4mdF
IFCAM4LYUTi9df1amdsqdqQs+gvYmwi1eaLEfBBDnIVHBs4i2ytQ1VteO+WXwYz06lmr/2Ok9kEg
B3fhUBJF6V8mQhXWZJCTTQQSlW70inqwqNcq61NgEMZNLfeojOKHjGyBfVRNuNsibBlmT8YaND94
yfjSM749uONm31dCCW4IiQISxMpH8hxJNCL3jFHLfwAMFYBqnWeHb6gK/qsC3aE/E2XaTmI6V5kj
pmRZXDAju+k+8+Z7eLnN0fLFGLp6LSbT/DUGzTPlDYOYGymCdhxg7YnRTXZg8Wfd4a/O5PtEHNlx
Dovgoc0IkPBj17rHOdfOJJk9H3NnWUBrLZS4lj/5Ho9R6B6bbdR3TS4VFk2dhVcTQM1UsaurfZFR
Xaa1Xddv8WQ5H13ceqT8upNzppOtaNbzyuwX9ovbO+b0Av0JpJ8rYrMqqB0GbEc/88Qujhz0dMlu
aiI4MKEkm2wdzFDtaGXIs0PJGI/F60mtCScYVGijmm3rWWA8JARH+dsxo/VIyB2ev1QoF6z29Rgv
5ylew8NA+XkQQ9U9wkMRxAPm0lz6il03KHzLvWnr70ohK+5dX2UANaP3X9haTn2pmhZv94RGcY9G
FR+9KrZ2g4ifV9t3Lj4ZPMhzWR1f6IXlnxHF5BRWRgdPncpifUOs/C+nfdlXodvv1GrIloqtgpMJ
wYzXWm3P/BTixjLu+czgXhMqu4xEhQEuEMXSXvCt+tSnnThrGr3xsSFkBtMaOcE50QQRHHBWFu1f
i7Tmh96o+oLhbEm3gG3bQa3z36Cj40dUdgPcHyZ94gQ0kSJBxMcrCORLnJmhNFLDgKeVfUj1led9
PDakeeybZtL0C/hFvzuDbwFnmQbsngGU8y7zPcFPYEMA4t34QUqFSANP/mld6dzHjmA9ThiMxsXc
Hrt4E29TaevfLIkeUDTG+DyUtffaw7aQb0xTmfMqODA2UQjGETny6FkMxRjMoMuztURRauB2DBJS
DdYHT5uFmoPKLeEdc3zGhb4/AlR2Q8ZQsGW4JPua4WuwFTdY0ujSzsrw90Qkbilezu7dKEfuM/Jb
roX0oy9ZL/pXT0zRdQ2+M2mCFQoKIfmEnc8B+EIeueiAaJDQ9fO7vzTBCzfrvGsdJqtEYYhXuhTr
GjTLdFVO0Yw7n2+/uwAAOpfAZwMfLz+RIj321G8MYIrfO/h6JzXcyeXVbxr5pYbBOcki4mMVMAX7
3B//x9mZLceNXdv2V07UO3yw0ePEKT8kkC17iZQoviAoikLf9/j6OyD7XitBFvNWRjjsklUkMgHs
bq05x4x2KYDYi9hr+9nK3fS7jqC9Pf3g1vX8RvnO9mC8lz2FVrc1lHlFqcov19hejU3fj/gxo8je
KcQ54YfyErZc4Lu/1XqJZr/EPrTSURJvqZoyHD3ZLMa1xmHV31l5XN5blei/kEbhI1nLJAh4BWqB
QeHFRKbAA0QqU6y6umP7U2MWntgKfoKUqF9a4pdOoldK9lwSkyrtWqVYpY2cXbOVa9Cd6RQCvAkl
eRJU5W5M6uxKD2xv3WheczFENNZR93oHrZTkB+KhIaeMsoR1IZ9ZcKu6lH8UJce7PsELIgwRfGJR
j28MIyhdXzGKL3LcJjskCsYVjdR6MyoDc0BBnXcblY3tUkuLD0xstGuMICRPGKlNt27SyYBaya7D
Q103t4MYq7Sfv8li1L/2dSttpEGLrjg1YZYWbbI2VeSXfm51wNqgJP2IsXx/n+b5djSV+Iazmhhd
K0yHK9HmeDHbqYnWgCIE3peccxokLZidPVkLIcRUbZ8oIKjGjU1EQgRkIYSN/j2KcqW4jFjUAtxI
vV7WZNUgsU9WQMPYMa8qydS9azlg00b1nHic9hMiy1CL2BQXKXXPCBIOFEY1sK0UrSe0MLRPKILS
W4Nzug7HxQsaJtbUKKb6mrI35wuOLk0a37AO425e5UaCxvKK9jrpoJsJxIj/OqYApzfWhNrtk4TE
LH/9mJn6V0jWBQi78XtEOCZxw+zmrm0klSV+9vN+9YKNC8chNfuxUA7cnG9lPRyySj5Bkf6LT73M
1Q5rTZhJkokDFkksYds6ac5M5VnGaksCdUrMNvowNCNHt8lY1XJfnMdqVhcAXF/yqH1UsXLw6/aG
485Xlr4TwOu/uiULdProMYkhy1MOYO4wa/ufpRjB91lPcpnYbfQyWhEFm0Seet+1ZnwyedXP/N3z
9/kN+U6XAZ2LarYHKDYJc7XYh9KZ2RPqEjauYstUqHofAjT1rhoqKggaqzrzYS4I48jnrUiXQSGw
pcTkFG8QP51H9VcXuQRpWQBmCPXiABV4lT+q0Xjibs/D+h0quroYkxULaMCZrDgYaC8kJ0EHh3wG
EU4IQPbMnJVlWrdm6hgv8oqLiPinWqQ3eIHds97EZVb3QHGANT4rDoltPcVVfksl4+d5v3o5Nku1
iVMzJjYagLGsrfG4npf2s0zqHsq2oqEUjgcZEL013OpjfB5YXlnM3kDnQpzS/njwyTR0NTGnq3C4
OO8F/5VZ8tvQNAshl0otDQx7S71BLVHuUVy2Zz7KxeAMarTFtdX2B6PvLmrhb+U8ujvvUS5GJk9y
KuHTd4dMadbEN32rzebMO74YmZYKALARdXfwiMJcI7TR12Y5Kmfe8cXwhIeF2x3xzkGMkXddDRxx
wdaH562ay9TuGHhDqatoVevZJ160xqvn6ed98mVmd2SjY+griLF6QOfflnIOC6kWn5i2/mJxE4ux
WUlp4aXK1ECVNBsE2dSUvECc90iXsd2WXQcx1NKU/BcTsb5/WWn5eVugZWy35NdW3PlVeUBGgcQ+
wVZdCoBeZ73my9xuzR90ENSQy5nAgURI/kM0RP15S9CvXI3fBj9JmpOix21x8ISY7Wgmm9kYlNJ5
H30xQi2BlGQy8/zgZ5MFKKO7piifn5cnsUzuzmAgRSLko2MGiVeQQTYCk+uZv3wxRNukDtO2Y3EL
5eQeugu9mKw9Fd+r/1qI31mgZft4O4SFS1bHSOfG4JG9V6Rom2vtF7qIENMKchbh0uSzYNncF+Z0
GPLKGetsutQtO5028CT8Lxga432kk2djerXNWafKnfmgQ5u2/qEPKFyQcLUzcb5yaHXfeRWnXRgN
qEkkvKXViCaxRWWoj4p+KEfw7n33Yg6gUXEvrigGWLd9Zsc3iYx6EeXacI0bIzyYwKRWQSDtk1b7
HFb2TURCVdt3X4cxGNbDFFMk45g3ZVy2MDOpv7eyLN40huyvkdXYm7iy565qcRdjL1knfivQAwfd
XiAQ1JEowE4fL4bB9DdTrrf1AwEAOzWp+nyFrUv6AQLYpHKgdyggoPF2QFEQ8ajbgh77JU7UnCJU
BEg2CG/s0vNu4GGuZb/uvkWjgsOxMdyRcNg1ev4LYVWPE+3avdYmN1LW0XwISunerPLhebDZGRjy
RZrFkGS8wtwJCSAPnkqgBFY4k35N0QF2GDoEmFI9rISaIUDBq5th0NFWlBguQ79FsJlfiCLZc2jN
Pg+W5211Cfi1gYz9GnQZ1rYRiV8HEVBTbjtdve0svd9wCEwxjZoDbi4M4U7mSc1ajfrWMSI7+RqF
yKrCRtoKJCK3MYArGGzXNKsyN82jhylJLYfdWTZupkLawSu5L6SxpyyChZL9pmvTERtd+Mq3Gi4c
B1EosKNqGHdwA0DZx4F1CZWxR2UwXkp4LfG+6Y7wPc+xePqlpOom3n1j2HqQRXeGKjAZZOYG/VX9
hSojcoSOjjLMf6qVZmrY0GoSVIyOAnzLAWwib4xeUgwHZy1eNEOpLiwVQj00G62EsEzfrlFrfV+U
Y3Pp2c11zss4w2nXlg2mb2tV7LLg6PS6k3bjrm2My97PHvpm3IrYarN13mFu0mwj+VTTqb8cdfkq
gkS5rqEFO4FpY1kSoDM7OLMXuJsapynlB4EiZCNDweZFi+zU0a00PpgTzVgTXb1h4fTV/C3AfHqP
9dzXtbihRfvTjq3RTU382CbFp32LJcotNQySvmGlJFpMcIFb+XXSprumIXbq1vbNGox5XcEWEsMl
5LsRnnPGEDauLQUVDY2X4WokDA0WylhO+CPpF2EXbDr14JNT8ai1LS7IypI/g6UwLvU+x0gAuzb9
2kN74SZovUPglT1+Bl5zpVPXUB68vCXoIN/HqiFfhiBdH+uyljetYt+WUlTspp7ukBm4YIz2hkpf
3x66TT33mrG3iXWpV6tWo35pocHaWqEPHwdeAbwE3mlntvbggRnuYkhAm7QPD02sXsAx+276nXUt
IgV6U1MxssepmB6nMEnAIoShvgX9rzh5T820K4NDKqv0vNJ6BDEB4paUCRsBuaGb4bQpu1C91BUz
8l2lHeQNvOYrPbQVy4U9jjANGtcaVYUnudlYzDurpyAg1ALKCeHukZG/Ci+TKJzH5ZcwpOUt6qxa
B/g9L7vJ+5KExuwPm7r0RqP0s1HS/EAPnrEBfNdu5xpWrqEaRDS/gpvDNONpO1wGzxgkxRdb4hCH
ZJ1EWLqnpStR4UQDiHyWP3fyjQ7oYj30o0QfvpjFTWYlSWsLN8xDgFtqbdWV6VpxBSvH9CueRYC5
bgzl7LIekxuENd4VsQ03ElN4kVEBVFUJcTYaGrJEehBjTAcChPg3YRS7LK52vGDSjY9lZ+OZAdBj
GgzWgE4rr1LUAXoJRQujH8PZK6cfRYYwKq7V+DMCLgU1Ye8/CsnuP0eyZjxWWStdyTnKR6dvG9t+
ojnevkjAdyuoOll571XtK8I16QL2HVrJkUeJwrU9+BJIupEn6paNOX1iUzFtmjQoJhcJMBIAumQv
nVZxnu4M8tgkDChyigNo1JInCuMjkaZdjHmuUNb2VJVuYFcZxPbqtukx4sUNUXuq1vjoTKqBJ6Pl
hg0a3H6ipOjv5KYMvyIJaPJDJ2nd6DQo8C6jvrNNR7Wbb1WNDlQFJH7o0h45XVxbI40co3lu0T84
md1MyDI0/d5WZzFJgwHRo3HggjfBUQajGPcHCBoBOsSpwTrt7K6wtlOc+5c0TkA+i+qADzjAW11q
t0gsUlel3biXbJmWg1KsVR2YtDOm/i11RwKKJq3te1A+akBLdfhJ+9YwLySo4eWTSXvHiYfK3+qF
Cc7Lru67IBFfZR4pur4UtxU4ilwr9OIBdtPUulZZ5aprRYr5mHQ2nbZSlq3rMp128JjHnaaj/RmI
f9iW0YTJVdLiZz8OjNSlkJ4hOFN/gtWwPuUVHdMmCX+oMq06VHUif2zHTL4oCFV/7OYOeYm/102Y
kOFM5IEZrdjTJE4Qtg22jxDuRZSI7kZq8VO3XgqdymwsdQ/U/R6Hltj7qAWxmZrBg1kW440Updp2
bnOgCNYGsbYVTGgA6OgyAfu7iZpuutXkiYOHqh+Y0HyQiQkE+k1RJ2ZEigWiDsekj1s6qZxULFm5
ihbbFjQ90iKrL1ATgqsimKm96zE93udRV19aZpc9YJZq142u+l+QpRZsENDDNxtSgcYd3f8hP8SC
FCBIfIFO2lRNm64NMuagKMlXfcHhWZo0DBxaILkI19ehV8LSN0bV7XPtqgeUu8IyzazWJw9a7fVE
FXh3JRpugXmpSrYKKyn7Olg1assV4l/ekrB88NiIOWjJstvRj3hyqSmdl4kpz1Fnv238mxxJG6gw
7dDkWhk7kVLqKNtrVDQnjop/ESsnLw5zWE0bIAOjCrME5e8KSAJ3XgGHA0xcAeA89v15Jzt5URON
AvztAbucAysMu8i2xsJJ+RXAxVmnGFk/vlXg97o0KrBd1aoyjbeeMSSIcRpvSO3zqrryfCD+7WEk
eWy3Fb7qQxYSz3FR2QyMQxH5ypfzvsGiCBPD01GR/akHU58Fu6V9kRSETZx4leb78N5hZnHKs9lv
qJHfTQe/xQazVyVEtIFng9RTCiXszjsGy4uSDKrlNtd1n/fJ0vIvRpUNX9F6Vjfn3aHFec8UFa+r
IY+HdqiRwpEm2V9gwsJnds7vF/biwFdEAUwdhIaHuJLIpWg5XwU0mYr4rDdI2IvhTJ9RVTsslVQ3
kNkEkPRwZCXsKM4aA8JejGZQcr2v9fQdaEaaSIdU8OvSmKP9Oe/+LMZwgPkfPKY1HOQJFFjZh82l
3fn2ibno/cKSsBcjGNFShRovEAc1hbfupKUJYTjkSHjmp1+MX3KvPeAK1XBoEHeG8Hn93A0Dc8zP
/P2L8eubUjMhlpEPAuo5JwW8dzEPOT0VAPxX92cxgjXyYzy0qdMhkdGVp1aNrIWEyP6sQq2wF0O3
BtMoizTvD6glxa3Sx7nnIgs0rTMH13LwJniPWgUmkZ547XMGTIFIQF3+dNaraS2GrtXXhdrWQX/A
kInUKw/53JaVNuflogprMXQVRa3stOfuEJtg50B6hPwJ9OTwet7HX4zcpFS1CovLcEjSPnGRlnDO
ablmc967aS1GbqcbTaHVan/wJsv/HHVqO67jONbTf837//0y/I//mt/+ayGp//m//PklL8YK/2ez
+OM/7/OU//zv/DP/7985/ol/bl/z6+f0tV7+S0c/w+/993Xd5+b56A/rDCnbeNe+VuOn17pNml+/
n084/5v/v3/5X6+/fsv9WLz++cdL3mbN/Nv8MM/++Pdf7X/8+YeYg+z/+/ff/++/nL/An39cPSc/
wu61fvMjr8918+cfpvoPDr4WFVRDyJi+dW58//rrb5R/GJyLZVlhnkaVYDCcycFpAn7oH7KtqrCV
VdVAoGeY/FCdt/NfSfI/TFnWZX5S1/hBw6aj938/3NHj+c/j+q+sTW/zMGvqP/+YX9v/7AZMzTRh
kankf8lkDFGYWcy5KKbG0Kgb2Q27T7bxKY+xs3EsS1aC/HpqJVV4Iey/1XrjmgiLkX+rGB6Ij1C0
xUTg2QPRmLYvg4/PCEhM7BYvHc2h3x7Dv7/p79/MPJ4m/30ZfOgyZi8FJcxiOhaAIsikCWRXRyWp
mOoaBzE4oKFeY6XXwm95/DVOdoXm1MmhnNa4t0MUfrErIb319+UDu37JRKkLssZF90hKTQM0V5AN
7lg0VBQHgBQZ9XXL6cGhXo6IKxFrXPDWpbgeACPla5ppxQhbeEWhCaObnzrA0X+oz6DD9MmhuCAr
bk2mFHC2l/GlhFrYuxFuMjRNpKKG04VpX2b+50nyKeGstcIt4rXZ7WI0aCcm5TfvAc9EMQ0ZlZlh
alBpjve24ElKWXS8ByWwIpoLE74xG2tuhNkDWJKDZG8AAW38rbXmX89IM1lrsDcYiMEWl02yQh/R
sspYKvNhA2BOIICsixNHjl8SlKO3nG9nKgpfTMUZo1iLlbODpToA/5ncwNwDVipNl2SAoL4CMQL7
4UUzZqTQyqie0+xLnVwL/SbN4QNHG4vXH+t15AyrStuL+zKnRHNb2V8heGMAuDEVrIYXYXUTdsim
J28/9N9G9cFIUUh33/z2eoi/E4j68Zv97texZEyb3DoU7cu1rsIEM6RmhKbUQgJ2kyftjM3aBP5l
P8LEDBHpIqDXjQSj5wDtdfYe3EbkMpm8yfIut7ZtcZOSLFxeJNOzHv6Ugn1Xam5iDk5VPxg+Xu96
XfR7uqp4FU2UsJqr4+mMq8Ht4zuj3cDyW1FH/fiLzYvc8jFhdZOZC3kJhbWYGKBFk94SG5ObkMa1
UilFhYM1kM+CgcVrO0ZLqZ1473/1n5bXtIWl22DldEUzFvsGVZ/SIEOR6sKdubIJogxj7zrQtcte
R1ZD9o/nhHG7g2CoOpQcgi2yr3+tmUdL5u8z1fySLz6CZmqGQTYVCkuEAcdjL1fpXIChHFzk5Joz
KZdqXa3TIXvpx0befnyL37uWZVKglY15uC9POFRNaSfVTCAW6TguxkXZMuEWeHnA84bN//HV5pu3
/Ga2zdJn86LKYnliHgs1p3HJhSCTXeZRWa3yCHJHqkBrHZPqSzxHlcU1AnLrxJB/Z/Jn/TQ1m+Wb
RVZfrGvDgB64bHS+YhQQEYyedDt2hn9ijXnnKizstsE4FDJqpcULq7Wykml8RzdofCrvWemvEQeP
J94PMf+axW3UOQpCc5JVAcRh/hi/FR5iAlQztZUn18bNbo1xTYRasFbpHTDLQOpKohscG7ojUX5c
0XI8MUm/szbogqtqTJwa25XF1ney+6TRyG9Djz7xqORndKSDK4/dQEl8RO+iz/iA6sRV35kMdMHu
gMqgzFWXOxM7qdEuJT6wzGyIyRgQk1Pb0RouquERVWYAgjqxN373isyqpkxAtSUvaxfwkGK/Hyh9
R8AiVpoA0WkGnolaNxVOgYQPa4Ltn3i47wxIXVVNg64zLxL14uNni5Qir5tuoDklbnSYRzSk4K93
dv5zBLr68XB891qayXiAUUxbYP77394jj9KAFON6dL2i2BB0I2EVaojtiKYCZ/8pCcd7V+NKBEix
x2W2WZwnvSZM8HyBvo/bh25U+pU25aGDmWdG/GonbuM8BJZDhHvITs/gP0ykx19Nlf0BuxiSY2Ab
4GwHiWi6BPvA372BiqyaQtWZr2VVsRczNaVsAJY2V4E+r6315Knr4u+jXkJ9U8MTK9ObudMGEgVC
R4N9aWisTsffCAaASqEObLutsfz1kdXvaChCQIzlL7AWaaiIaV/HvlMbwQmZiZj3Q0d3k2sbmgU5
2WS7xMx2fO1gHItW7ZV5gxG+TFX2gI85cQbE/26d9xheShc06ZouTIomqq7caqofSjqvJ57qmxHJ
57Bl3aSDQPIbO8TjzwF7DTZkX8mgMJsf8F3ydSFDlyXAJAbsvgqlqT1x19/96mxH2QgYnIZ0bfGI
o9Ka8P7hNFbjFjcMvC4wJXewB3sQAHMoW6jchW3eQ/YpLTia2s+ss9dNOcanPsl8pcVDoOCic/qz
DdCt9mJxgQwmBA4JjmYxXQ+8QGSTK9JBjkrpCyGqSEDwdSRkCG9s1C/D0EvrTrYOOkxummnBiU3n
m0WAAyeHREVnotKYjxeLgByNbTiJaILzWBDZGgTzbEz7aHRLsm8w7dMXLoKfH4837c2wtk1ZsxWN
Z6+pnHYXL6ICzZtSHa17WQAXTX92HBB8wgaLV8bMnFWwUjF4ZWspQDawsacvqXGtxddy/ZR0uL32
ivQU2NdhSf5rsboLb/RD0u/83sYsQtLZtsXeqb8qeIsZwtbeTD57gQsbvlD2uf8lGr91wc/ZkRsD
MThRwha/5r/j58tOd974qQB5VO7r8cs9SQZJeAV3NMJJKB8kTp8mObLWLb3OTVV/w7PqdMaNN97n
CT47Tq33VnwxM70CjjD6ddV/ET6Ei/JOawn9ax6NlgjhR4vmMsdaAOpUB+3NbAfep9YKx06ROETR
F5Ljr0vjFmVq1eBf2aBk8aJ9ohKgfpe1d5L/Q0muOuVCLZ7z7ErrN9+GeKeS/Gm4rXGnCjiNrvo4
fEuUTdt87YLPSXKtNDsdGQ1nKH2Vf9eDxyF8JPDVkCCZg2PeqxF5m3ToV6m+6olK/0Snkr6g3O8y
oDijfttUxPGQgvOQ2zvkQWV237/A4MHOnnnQTrcx8duRqzyYEG/IVpqu2Y4nAd+D0Ne1TUqhveGY
rasXhX9n6U6dbTIafaJ/ML3PZQue9tKE4zOtJWs/b0WrcFWaFzTHLXnXfavL9UD4D/yVxqUm3L2I
S91zsLbKyiaN9wiFCp0I20NkX0fjiyFuwQhtQgKquu9p8H3I1iNJisWVPO20ClpKscqxlAgs35b6
LBtXJZmshEJxGFt7w0XZ7AS+YJBwcDmtEyv82wmTd8pkzFNakmWOvMfvlMXqROQqmyZq/9ZKwCBl
S0imuZR+7SI0HBbz+ok18b0harD/1S1KOhqm9ONLxp6gAz3Me3z+AalPp60sNAKnZsNfVaHlcGFn
JqO6Y2USy/4eok28W5I5un13g3dYBtys3Km4kbTV9AIw1pKfiup+bD8N2g9VewUwgUNrZwFDUeR9
ULsiWxEUTPbU1LmtBcJgRzw3dlHYUqYSOKJ2DesR38Yma/EpPQZ3qPy8T9JFWpPmusrXwR2HFk2B
IbSaLppL/wDWTFkFxia4aK4a3cWOSHLrBLprq19V1+VnhdgezL4jbl4XGUR+R0kBe3wptv51l2A2
3GEWtdPVXkWsQC/9pWvurfBzBrBz/DltfEAaJSIaV8pdBn3BKX4sSRAJAW/pXwuiFvOd7l3Q5BZE
EIzXYb2X6g0t/6q6LoKdQmNedYfuMxUBi0QnGK/Dtp1c4KJq5E6AOMg7Lzeadajrb7ozNnfe9DVP
HtJZpcEo68STlUKCTPtDA4SRTIiVIT1r1k4rbtSacpgBsa687dJD3u5MFaHgj4/n/jfbR86MMksN
JUrNmP/3+L1q8gbeWKnxvI0IW3LYvegV/kDcDBdEtXru37+aEKwxlg3omXrA8dUUI9O6WutHN+tV
J9Ko4oFNwjYJoc3NrOjE1d6e6Cj5UouybEU2GbHLXksV1yj2sGwj77N8BCZd5vqqWW3iKb4iDzxe
GbE5bCxa/l4tPtuVpp9Yfua7txhNbJPZy+qotNG5LTbnuE7yoMV+5w6TzXKehBFJ1XZ9YtS+dxWL
MrZhs1lmy7y4Cu28yYotUIN6bv0I4YKuUvqFJ+a8d14UfrmqGOSOzU9usY4qiQ3ArvZneZ++SXDz
OoRQkmNIKNfKJKLixLN7uxGar0WxSNNlncLGYlsWlcRwtB020io3yl0kHWyZMhqnHSJnwNkBD3AI
Jvt7+gyTeZVNEDeRWgPVUv7p+P20Cm/COQo/S83A3+R95cjWlTJ9L+tQOvEFlwcPLsVlFPbdKERt
QrCOLxV1A5kniBXdXtjtFctrEVvqyijtBzWgkO4duhBKIeLOzcdDcLl2zV2BORWB3oDK/vLXzvy3
06mQJhXTnFeTH85MW6YIuVNBqDQ8BlSbvUvP2TxxyTfjEHitCSWb0w7bbI7+ixeUNDHRWh2ZMsiy
AOJI1ZXchS5OSWdspRhGaA3/Q1G2bVvuB3kSJ8bH8tXl8jZHLIu6DrtbDnrHtzpMJD+XYjtH6wvv
CBAdGWlsm6qRWgM67E8f3+DlmztfzVZZpClWsZdebg4oLxlegorUlYebuqe7K2tgePBsr4jlCTat
ZT0RyPTxNd88VIVDLMUrMMHscmV78Q0Lo8P+A1LDRQdXOaWCRN8ktRcIM7YRABM/YxIWTrzAv0pD
v09uJM+z9aHowCHApAC4GCyhXksiR8nm5tbtFG5sopBl79Kq0K+pN22FvrNgx9j7hP9sUMo6RbGX
00v+0Em3U/8Ux5tJ2hEOM8lPQfcQiQLI9iYkqUQvLtv8iv8eybftbY68Hag1YHjVyi5uW4Fhm5Dn
Fb9AJ+qGvXUSzz9K8MpKeJdT/vDxzX3z+vA9TYtCBBu+uXS9+J7WHFY1WnHmko3y2esrYkShuDgF
+W4r3UBJ+vHl3kwM1HB4c+Y2ig18eKkuGSBJG+D4Q5cNAbE4kB5BHq+wAynwEhIiSCEY13J422Xa
7RlXFlyeza06l8uOx8kkQkM0eRm6YxS/BoPoYWbr8FC7QNraMruoenKsOUjcPnHht3eYr0xBkIo5
mwNNWcwPMCOR3BKnSZdS3o6yj2oTsNYqHBsbZtqplexNM8Li3nJfhTbXXqi5LkZLopOcojcTMMWk
plFVg4I2jF1aD3u9N8brvAZ/Ciz7mkYZxpCkzl3LP1Vz+VUaPx499OXoh1Jt5rPQjDm+2SqQI/xj
cwwiuahpgoIcKGT3IDp2owpBnlq4lvuHdEc+x30n0T2lwxrutaDeZsmeF37KW2KqySSU1mP8nOaX
kq0AR+tA5/oOAyT7HNCZspqNbNza5Z6DPefQNN60wnOKvHQbUq7LZ5ovJO4wmPhvBqHooMxT4Cj8
/ZQQGrlp7I49MSblgotdIsx0goa96N/uD/FI9PnpM4/QpKSXcHw3MC9ZfurpHWXo61AMPmiStLkA
fjyH8AqnJ7YzR/LmVr5+lzd1uVL0IDgxob2ZuOdmOTICCqkqe7Wl9gSIPwiEiaOA6GBtTaG8HiwJ
+8YXEwcOlOdxPfnS5uMh9/bNZyXWLV351RdmHj3+3okFGrGpYP1ODXgcVH0Uv0Pf8TXKIpq8+vhi
NDH4dUcvHThOlodZIsFlWaWOL9dnLdw9idxh+U59yT8xt8hfQKgbqFT8O890vXHNH6WXjEhT2pkV
yqTLjqIPaUxz4tYKkLv8MF34+yFzBXl43k2pk0t10w5fW/sGQGVUbi2xQe7KhI1DQH0e2muTV0gC
R0OJdV8EK+S/wEIz5VM+fhvwDQTjCm1bTk9UQqkMDB1omFMIWHuOUa4igtZLpybTL3DtkoIM1Yc1
Fh2zdK3MNdvd0Li17cbqTgq3KJ7TYJOAL9O3XuSo8AXZdXsgK1fZrXozIZeny7xK7s2vAsY0YLLY
GaWdyHZatLW1reb/yKzNUGypPU/XoOqsjvzZuailfDZ8Nzd2iMAT+7rQN1UF8ccB8BzJ+6LeNGKb
ybtxui5gg6Ket7e1v+X/JMbVzpD6bsdmH2eb2TzTb6KnOrpR/YP4VpC3jhPtUrkeHvuf6YXxpGyl
y+y1pM4S6zDXbnyynUgZA1bUdgQ041h7qcqHAkRVegdliDKAuC38NTQLmWjz0MVgY/8IrqYTM/Sb
RWl+cRTaU7bMtpUu3PGLA6Bz1FIgnC7qd14DuyCQzaSoo9ZoWAY1OExpAgndVMjYpZu7P/Hivvve
0t3g5Z2r5csibajjegL31Lg6qTw5wBdEXG4/dlupjiyeFgHh9AjkVez1CAQgcf/Nw4/F15/j16n5
cEigWH/89QVfODIqn1dNqg9pEDSuUbafkwmo5ZQNJy72Zh5iX06hR2dtkufpaDEnWIglG7NWGzfC
kbarR++KCv2GfAnULWR4+w0vQzSCY/74JivzCW4xOXBdxEIW6yIYpMXkkALPqKreaKDt6d5WdMqs
31CUFfml2pZZO70IdXXWQAAV6uPhpkkMnbyXUDj0SCcA5GG3JqDgAsdO7Wat8kp6snVg30a0zqR3
wQYAMPXFsPGcxsv6vzt7q2wheDnnHb4mI7I6fkQT3cYOo07pdqAtK73d0YLD/8iesQXthbAn/4oZ
8uNb9mbbPV9T0anWz90weyn3M9LCqu26KdmmlVjh9GFrQB3sSuWCRo7EtIqH5+MrvlkvVDQU1LJt
RZgKp9TFt+y8BohthySKwkdzSKTvCYgkq2+l634s7z++1tv3cO4FISObX0OBNeb4jobQIIi1ALIp
sRbh/KQaR3oM84wEawy29qzLZ1ucnVgS395U3j1ZsAIrlkGpUz++rB0S89RnOcGJCgTEWtRr5Dby
NvGUcU0A72MctadALG93hCovzFzzpBVO69FaFDfIHRN6Cd/IFVAr4EhRZew7aprG1Hr7TJFwEkPe
OsTFbN0DCrHJCAR2OhH/7WkWt86s0uKsapNhtdiZtoDbDSArKdJUZTU0ukIlB6iWFqYOXFS8S7zC
gwHlXZ/uPn7Yb1+s4ysv7nrUT7CGrfnKpksQqUcOSWg7Rq2ba/+U1fvtYnJ8rfmz/FaCgFipQAJD
FFuX0tNocd4PWhUZJByw5npqLjWAxPjXaQN+/B3nu3c8wXFdplWmAqpkKD6Pr5uGGWBLrEqu7wv4
uGPdwknM/BPnt/fuJNt6jhgsFKgiF0N05l35ZN1kLoHDBBvLuKzVfoXDNXQsPTglNnjn1bU1VEa8
uECNGaeLpSkaa7JP8iRzoyF5CY34Zy4RmtAJ76pn5cg9QKXsqYPENEkUIMKdVuj+49uqvF2d54+g
MwGqmq2jbDy+r35Fs5LFMcMR+FQEczk9MwP69lF26RXYQOWqCy9yqScDUBPP2ihJK49GQBJMHpEC
osdrq87USaNaty0Qyipiz2kFaeGA+o9WdZCdmEXfzmx8YEB6vGgcvbhtxx+4VfVIFchi3SCSboqu
xBynwQyuYhdQ6IZyFZDHsBInVqg3L4ZGf5mSEGJcSu66sdhDWZKXokIhvYIIoW6TF9GT1A/gk82v
ahpb51xMZaOvUGDkWLOYSXIPzFYH5cMljNxn9Y7pacTiW1tABaVv+/Eb8PaboY8kY4fDGy/gG6kx
uiW5h50auYNffa/KGm+qZW/b1HRBSRonHt57F5sVZ+xF1bmyv/hmXt0G8OGtORKo3FmGsdU9rVsp
7E9XgHJ/fvzN3ixGGnMFXQT2Y6y32nJ0jRIhV6QshG5J82BjRkbK3t56zoihEKk5p2n3xolZ6hfZ
5WiaWlxzsRhJKc0aELuEGHloH6CdbPPCIPoya+XHthagI3BYEpi+AVA/zOmUOx+S+SFm6+5kyddp
4nBmEBFzQU44nmvVPKFbeTN6+HyIBajT0DAy5KVQbRhbj/kPmzWnAMltEzW5UZrvZe5t4VuPrh0H
t6B3ixOzzPxYF3eF2YXaMZedz7DL3elgVCopqRHVRskjFmn6LuyT9f9fbdT/XMWiGqQauMNmM8H8
Ii/VVBbaI19RvBAMeFBs5JAkN2T0c3Bqf1fzf33PGuPOjn0svtIYuRB8f9Rx+zhq00UQgP6U+qnY
K0HwzMRb7Ht5yFeFUD/XlRqdGAbHi+i/PqnFuFYYCUjrl7NJm2tVTyxPRFUSBqWdXjell7HX9aN9
wRnXVr8FoX8ZGqN24vH/Yuwc3SOFEjoVdXpAqvW2nB5kBJPQDmJMhM0uGgzyU8BlVGWSbMa8UrYy
quhaR1HsCR+e+EBy9niR5vtMr6onMMBfPh6ii+4Cd4J9IrjeX8s62kl9seAOkdSbckWORYiZ21VL
FZGJS6xZtbbrdE1Udb6dGvsR5Y28SmPqy/+Hui9bjhvXtvyV8wOs5kzwlcyJSqVEDZZkvyAkDxwA
kARn8OvvoqpOWWIpM7sU0RG3X8pl2eYAAhsbe6/h9P3fh4i/bo+ikQ12B7LkJYIyo53ew348X/Uz
002p8V4bG5AJ9Fg2fgoBc5g0nr7j+wX43zvilAalbNv6x0GtGjsX2sAFlkKRA6HmTF6cWeFUEhhu
pcrayd6LLAp66+tt/xXp6JB9r8um/NUuKUXvWEjX1c/irq1//mwPz9Xyb/4vJB+hTQMQGubNcQLS
qmQ/yv/8n//cP7OfTZqJ57dMpL///Z9sJHTY/iCeBWIrZKZxrpg5R3+ykV7/BDFsBlegF0Xmdvtf
bCTL+wMx1cMm6kC4w7Ln2txfbKT5j4C5fMVjoJ+NC/4bLtLrnvV7/eJwYzs2GhnI9jy0jQDBfZ/9
mDryRc3h5U0ifuX2l1GvA3TKVx5Q4iOfyytJCBVcnPPrIIWkREHrM/P3FWp/6gkWmVBKoYji13gC
CcwHh6PJrFVZov8/HCC3jTSMSKD/vgkXZCBwenztx/+rmfx/QbI7uiT+F050CxkaBvv4NL+r6ueW
q/9EDX8ufjRvJ/lf//avKW64f9jIynXk/T7OODOh468pbhh/YA4jN0AvBxnT3Oz9a4rjT7AgZsw3
kgYL25bz9xR3/5h5UbiOhQwZMF6cwP8F3W6xJczeBmiuzIy791MbdipWr+wO4a++aJziOzXdlTDp
l8IwthpEweDqcOEP1zAmXr0ZpfjPuXucXPL7hnijt0dZURY9NxtzjKZZ26X3t2YHuydoOT1kqno5
fY/Fsvl9kzk1enNe1iGYD2OKREWsux0mG1W5djVgq0uSZN2PLxTs+T4z97U1oWsB5+S2CGzqnnnD
Rdj4ffdFOspdYajMZlqk58O2FDgjUQ3iOVBmQlXeq2LdRptpQicdAjVQ0L4sxO7Me8/h4He4+H1n
hNG37235WuYXs623RuwtKbeQtIicfoamqj023XgAuNBj7qrWZEihQnHmtu+Ptb9vu4hOzJaJhP9K
GcEO2b/urvh1+wggbvEA4u65ksT7rfz3PRYxWDMgKtNMJYpLvbWqbH9l+MNW1dcJKB8Q8l6l7Bx0
/9jsWUrTZmrQfTmMYzS4UOVRcLciPfC8c7Mwi7ljBYRO20vR77vi3rGalRDn1IIXNYq/33KJZnYn
bUxh/NhGNochhI72iwct+GSXwfjSQYWrajCi9l4Sd5Uizp/+fu8T5N83XVQjiD9qJSxl0G8x9aAC
CNnSx63Ww6sYSwbOZls6mUE22NvTtzv6kouY0zu6IrIlJKqeqrvsJ0ikONVzN6CPMLAS6Oedea+j
N1rEGkZhWGMxS0a+5gWldY/yEhoC/uv0mRDREiuUWgdZPuuLfjbA4Rz08SpcSuI6OGWogdZl1EKN
Kcwe4L9xKNNDepdJsknjIjIvhs6DVUTYA9NL3Ys04FfFAajQcZ/R4DvN97CapuZFf8munC5sHvLY
0Z77Sy3QAsTKxDrI5/KqvOXd2lqxNZDUzkFb+2GzqfHjmzyP2gOpjEcuQY54RHc6+E4CaaLgtSJw
AbIuYBEPzbgg+9re9rcNORhrIywvSRtCJT2CS9UO3mp7qqJxM67sEFB2ta0vynWrb+yViooduuUU
brOAkza7TFy0u/rKv3VxRV7BMe1e3Gqb7lrGEvDj7MamL/mjdZlsSb+Vu2Rf7nJIVK6ndS5/8Bu4
S+r1qn+x4WpTXMEWPFuN23pbbL183+2aT0bG11bOmx3BGISfcE2ZEfgMgQe/gcHOdh6sQGD4kcde
SVYGtVaih4IZ/j/Tz2lpv1JTPgjJS3CTZg1SslE3o25evroZeIYPsxIzoOa3lGag+dKwqb9lhgGD
32nbt1UsMnQ/qRPMmdzpJbfA9v9e4ssI7Y4InmZPI2LvdTjc68JHOZesBvjbgt06ARoNw3T+yAd9
T4W01nBWu5igJaU1zcqZiT5NZejrpkCRvR+CEXhjtKxMiDEGoxq0LQxe/Ehm8hZFmDqBzVaXmBDZ
JDBwEsBlSCDzsCd2K2BXrzVNR7NA0wGkaI1LMUDQBv4vgdPAl6yGEQ9PHj2VYbKpL3liAI5O0o1j
GVbYd+prVqTXzZiGecuTgCd2PBpwaikc6JVxuYGZAIBjAAHBOdfzxFUK/CpkwVYiS+/KtNklRgMo
mwGMiMfkRuU2eKaZA4MZ89ovBlirvyTkGwxYT4/60Y1ksWflgPVC/LmiEc12uXzy/eSFaPpqzLrY
qzCC07qFT7IiBzLB1QhfHHH4TBJyJKYv0e9dmujQSCtoZFD5koIcURBrlVlIAQBayBJvX2IqtrV1
LqbPuc0H03xZ4rJrglKiLmgkiy1ezYEvTIVJPu+aQVnepr0Kmuw2lQrhPdnh5HTmPY8lsK+1wTcL
G87LJgxRUOCCQWtcsA6EBxBPubVKK7Ly82qPQlPv3BTl7ec+6lIJ2rZE31iwLbooogr9PN7UX4AZ
3M0fNS+TNdMOfc1jx8BO7Zp7WH/70ek7H8mAluQ3CO92rKncHBJW/l7a5krPoIkO66PUVfsKv5/T
oNO3Ojqq9vtEstQHTqDdB7qRAquF6hfEubdzGLAkzRfiFsiMINPaToGZ8j9rJkdJ58ey5tdF9OZD
jlNTF6gAGBFatnstmwI63AIEuRIpKAKGsQfULqDKu0adfgtFzoApQJ1Ov+6fggsfTV/z/fva8Iu2
eIaUb+z3bPB3lFcgnwNMU7aASI4+hemE/mBzhCjG2kt4pu8F968FbO5kfQVD0v0E4UYu6VdQyy9h
8YxGwtbyweaxIBcL20J3QxqgUS5gUliW0DFFKNqyeqPh6wH9gwZ/Cs6XMncKRxITmQHREGUhw4yg
leLLQiVVjl1YuFAvhNgr3BSD4daawLp6sXlcIUlMt32/rf2oILtE343eboKQJ6QrxnW5Q1QE1sdF
QqelgaJ7xZ4s82oQe2o/OfZtZ97742Nl/2rtB1HcGf2WWXAj+9W3kAKN+ibSnY1ubAWMPgVc8eaH
btJNDYe8fqf1uzSJEidy0p1WbSDVGuRQqJj947XKvOwJGuGkz0ew2rRdblnXrO7uc7O+tEoUg+l0
ZSRs71cSlmDWzlUSlutjaKHbwzo/6hP41cmrUbFoyq07t263nYp0fbqyyaPlfunLYpspteMJ9lAs
97ay9/Dl3KR+tk3J+MNAI9Yj6g5W8eiLW+QXjLpuVUO+2O0VSEERPPgg0VkcCkt8b/1072XjrWFD
ZqRJI9W4a4grrhKQTVKgngw08Q3VfB808BqR5QiwS6u8eJ5gfhoAgXIDNuBWTajmo0IkeA6dX/Qy
cwyG1hQ8gGv8JfyA7nPpRSoPHP4zhfOK3ZRwTvrW0F9Zsqu7DfchMQH5WngPH1KQgXKnhuOBAxfJ
YgB5y93JBIe60Q/HCd1SRi4Gy4wSrVpD9z5WEvCrpoe529AFido6LhTl+Z5U5GZueRTtuJadBUxY
toaf+5Rgu0nNXd+Ud3wsrnNg+HPDRnqiR9QHj9TbwpxwHpprnCnvW/ZoMTUzpHEm8DqCVCm/ZWL4
XhWwCyt0cByryLO7iFfNAXaqa5XnkDLzRhhDk5+2Od511UHaQ1jqWDQlqwGdF+4BAsymnl1AHe6W
jfahU+4dBFVfCCpcE2tXTDd36Vwld5xL9HNcFUsGLIV0bnp9uDQh3F5MLpoGMMxCvcISxk6jZeTY
Zkg9snPTWCh97TjOHj5x+7xj69T8qlUU63e8SRPYtSHdhs8wh/tl9mz7zSZJURFoYJutPyGyBrMO
RJHFhpud2yfngPJRoFkkYoYCZ6Y0wQCVKpoa2MvLfsW1ep2lZOXMx81fIp/RPkipXEginjs9v8Jd
PrrvIhXx4DRme43VR0AshDShh6TFAhfoqub6ldWBRtjw0G4AmquuGoiclALAbQq1TZj/unfylawF
pmAiwdZ0IaurQ40JCizwNu+FDEu6yyEinUDeWFiQSSF5yKAxZxf3TfFV15HtgGVjrn3qbAbDxh4J
pWKibWkpwh4p2thB+8hUweDfJH1cFbfM6wKfyNC7h5NmeCbIHzmWLVXzp7SfWN8nLLKgvGEWe8ov
uHlf6F+xwwQOTp1k7NbE0YIekkKjihvfCX3krDqc1HRofo0RBO/HIQ9gHovND90807pE5nYl0LG9
Sdk5wPMrhPeDb7UUV0WFMJ1siD5HQllRik0YAn4r+Fxui/qptW91/6qeQBMGL5eZN7VpXJJCACvZ
Xpq0hXy2F9YZ+lpVnJmHPt0PmGQm1JHhL1FhmNM65CzsICRR8yerxXR76WQVSk7R5oZ7IDSIxtwF
iVqGCRD8sGreQBUrbHoYr6IdVMokLLR1A2tP14FgLyKGLO+BOM/8KRQW+n7Wdy5+zUcAB8jKrAUW
FkhYBglfAzjIFj1nUutgj/UYwmdt+AaqcDiYlxVg86amblqolJjAJZr1DWsjnkZmfm2D8ObC1xP6
stgX0cAtssvycazaTWkSECWSFexVQzn4ocph1ojL16YTjJSvEyhwQq+5aNHH8u7h+BDY44uHoNtN
9Zlp9Qoy/OhrLaonmlckFgPoKsovSW5sy2IC9Mp0Y9WW24Q1QcMip73r8ocELgRy/CpB2BR9mAw4
SrvdeupIyNvm3oY/AOF76JM3LAth0z0fsi4GT9054KmNEipddX2As8y6Y5A4AqwQPrPbnNXXPivg
RQfQGS3hF2dGAm6+JulXKRCflkL5ANXOoWVhwcCv7sEFngV7wYeG0D9a4N4OkgWrXGBfdYr1JMs1
4NRr2L2ugL0OTKQjp5efd+SEgJbMu9okLAEMgP9oHTn8K23MkEn3gM17r0Oy3k7aHSfjlcz8G7Oz
f1Radt/pW3iqH0x8OJbwK6uWUe/KG6OOYEi4yZV2Pc1mYDX70qT2oymayE3addeaUKQuQ9dnIcT5
cYjuoZlWfHWbGjL/455o5c4yAcrmzx3snX3spbBLWMF0dgsFmTUcCaD5pl1rXF5Xgxsl1bBKJQhC
Xbcz1De7RLVvqoN+LNduOx4qSE2prNoBobkVArJp+FXq7rqv3a0Ohar8AfiztTufmMs7msObsXZC
/M71svWkQy3CITC3Jzj5nwser8eQj6bjouZVJpCw8q08vcikuyI+COVVcwMuGYqW/V6116OGH3Oy
rRJnhXbrF0EtyDeMATfaWCp/e76s+Or89tGjLA4R8LeGsgsxtIjA4RTBy9rr6rpRpYFypuKof3Uv
FueX3BvukX5H1nTXRgkje/hgI/5qgS/bmzoAJAnaU7YeKvWo+BfYNYLcjLLCIF5EN0Uo61/AlT6k
HDkoaW+nsswvQI0JTH83OFHLzgg4HTvM6/O8fnM+8Srb8Vq4jEaS2qiNpU8WKlqVu2oNuDGv+tzd
F23yALAkPF/3rqWBoAD5g9OL5+jNF+cTNkkjg+Q92jQoCCvDXMmC7MvKfxZ2t08lIMeq31sqAd6z
jf2c72t8Vs12zt3/SIVfX6QtcFF0NbNOvCgX3nVd0b0loRXQsZjmqPFDpOu1djU48VTmD6ff+UgF
Q19kLDWD2r0xKgdEHH9VoFlESDyf6+fKCSy4V1BQDLjzua8LxP77r6tneksgGmRFuSu/uIjNDuWb
yvlhpv7eIfciq1YlfEvstI41R+29dNo7OAedftWPT/bmEqnTy8LwLdhlR+6Akpxwt1N3pVxnleM1
G0a3kJc7l3/Oa++faxJgvvfvafYTlHlbnBOluobzzSon4ouOd5xHVuu0bf2rkbAmMXJslY21KjIX
+wBS0/ycPMORojwg2e+foIDaaWtZE4kYdksBjZNcWaHBUCvHeEqMcQsWiMkJHLyKDcNjnR7jo/dd
BEbOe6MebEUiUBOQ2EOPxF1J+tCYHhKcaW9g6N1CW40Vi2V5dryPfdpFDPQzcOocdHCjEVQlQPl3
TfFAFAoDOepvmuNBgXPHoQiB9kPeJRcFsW/G5AnmZd86K48T1KOt2oZH97nm1ser6h9KUdDzzQAY
xdm64uYzBee9sZ19pjtbRhWSfn1fa2pvUOfcfPs4cAAF9/5rA5mNLnJf+dFg5i8ErUfhwttieI1X
xErXJgyFyvIxO2tDevQ7L0JV4ySJoxHMcAcrJ7P1lelUK2t4oglZpWYTD5AxI9WThPO8lnwqVoGi
/v4tRdo5kDnyNWTs/R545n2OblmHFTyHRVJ4ex3NSgO77pm5fGRUl9SNzjFhgcNsLYIo234OGCXW
6ThZ2L3VHmbCAdT+sH6NlQNeyus9/xWm6f68kPL/TxgPYIzejPus1PxOSflqFj/+z76sfz6/RXe8
/qv/wpd0aCYjrwKG4y+40X+xHab9B3gn4Ep4QGlAThnR7i9sh239oc/YZiByAZb1X2Efv+FLoP2D
WATcKNQj8N9/g+34KNQTwJrnkPQmYRn6LKuQ8ia3vidyVI5QcUzJpJ/ZMY9dfbGReC7V9QY+JTdF
7nwVLSzUFZ82b8Y5/nM7eosROXbtxRbRGB1oyJZIbmmRX/vgDK3AqnA+efHFPmC1VSsFWmE3YGl9
q6BGEBVJ2Z+pYh978vnnb8bc6hvuZBRP3gwErT4cvDUDtnSnh2V+wuXePX/QRQbqO5NdAcid3Nqa
QdfwcS+feQESY9IL80yP4djzL8I1sDKVNk24haG6cV8ObONxnR5OP/+xiy8iM6l8NiY5oTcTBzeU
2vbD2OpYc3+Drz6YMsfGZhGBG9rnk8pwfPT6EqzGmumhY2RpSFL9zLz5aCfH6C87am05ouiKXOgm
8arpALh2tavBggpHkKCvR0YhvW10Lxo6i2ei/JHhWrbUoKAH9yiY8d3kXXc1JdwPOIVI7enxOnbx
xfIF07koCmj83eiJ+03jPQdAyXk8fe3XIflgoi5bZDDnqjqv6fqbRhprE/XmAfqhhEZm+0CmLzMS
ChWnnF0zma+1Ak5cyY533ymNvHaD/5b+d1ign3nRV67SRw+zWO+yNGaD9qa/6dDPGarZHnGvidsh
P7g4+DvWy4gy8qhBSsqMevLkDSgqY8lyKS9A4Bc+gzT16y+yd+a/IwwcQHtvIzS11spfFvXPPOmH
R/d5hs3f6k3w0ElNxZj2/Y0F3WvLegFKJnQxIta4B+DCGCBQLFig1WQ1yY3WVaFpgzXOx1AvQGZg
8kxF6xWa8NGILeIM90Wu1aYSN7qAmMDgQxkPqBMBa0AXIwTUihkN5IlWNxSWluUYYHxKFXpGH+R1
HVKbgogHMTk3gt4IhY9Pd46W7x1Z5a+9wzcjJJTHsk6rshuQS3DCr71oGPUnAvVtZqG60nI9HOoS
nfWqujM03gW8gTkmdfKHntSXjS5/ZZV/mVXiybeyW1Nph87PnsYm+aI18HTooHdvjBcDqlN1qvYo
XRy8DtLFY9pELbVwLqxfmIDqJ0UfrjDGb7IXaBLJlZ+m+05TsPWju5rkF+k0XaE+dIe84ELX6bbr
YMc2S0FoMGHBiGUGXalUXTV9t51s4ybXmm9ZgW4LQBaBZUoYwtXbNAM6xoU2oUTLCc6bK8WhMKEN
Gz6yde3kadgOcmPy8cLJqgt42G+bXu4J768so7jl6GAmPSsgGETRGnI/GQUXMRw4GkD9WiZjs8cG
l0LPOnBVl247boqD3hT2dTqhCkzPut0eC1TLwA7jTs+B0XWs6mpjZvUml+e46kcuvWwIwJ0ys31h
VrE9YEJMLUSkqurr6Rh47NqL5MsG7JNA6QYYKGlWKFjRK0Ky29PXPrIKljTjXmtgKOY5MjZ00jTg
kjjpTc5rGNdKF7p9p29y7AUWORj8aJVnJ6qJFboync0vcv0cd/fYpRcR2asbw2+kJ2MN6DuUocvb
LoeQ/+nnPjY4803fhAjNgQRJbiVN3PtkCDUHxXKjYfqWtfpnDNgRp5eVwBE+ypV0DXhJaiqeNLBV
INN3DvJ/bHDM98/fgXRT9MlUx4OH/cZ3YOg51Cz9XE6xrOPBtSBviM2bmI/8qwcMsusmP08P/LEH
XyxU4aewHE27OjZgQhtSNcFs0arO7EkfXxwK+u9HBc1C3vYDwg6nBrCLePKwEN6n1ipYSe8vnlta
Udp+K2M2+t8nnvlBmelncqFjD77IszissnO7zNpYNAQl8KFaNYYUZ4LxsYv/Y42qRjKCi5s+3VSN
OaFmBl3zz3xP0JTfjwp1xrpjFkGUkXW66yEKDgE8CIeevvr84f6ZY4D28P7qohfMGbIGxerO7tB9
LeGGye4kA/SVT78AzrwoWt7HTl4kZ9B4xwZrkdU0rqvQcpkHq2K/MJ9Cq6DNp4IlhKHfv41fegkD
7bWOzbpCtIe2XlDa9u70UB3Jx0DkfX/11oRrelZpVdy3XvFcCEf7OnkTzBZ6qC9PEm7GDNMs5IU0
r6AUUdMAjuzwWnEAduFoZBW9QzeTp7ov4+RaV1wncLOpmLeC0jPgkFyBT666H8yFWJHbG+d4EMcG
fBEQWia8cdT0Nq4I+ZmMugFBnvbM5Pz4MGYvC2C0E7T2W4GP6TFtJ5waDrGW96Db/dodeH3ZoSS3
5pXeRKe/wZF3WSpdTS3ww4Um23jkegArPTSj2/QsOOPjtbBU1AftnhZ1p2GrVXB10WqvDZqZH3L6
0T/eECGx8H72GJYmJ96pNnZImq1QnBR7e2ghJdEZRnz6FsdGZxEqutxpcF9Wx6lW4sQwujZEuYtz
wI1jV59//mZHh3kkwBYjaWKvVWaQOM0PVyXnDjsflotB9AON6t3VyagpkWW1jGfx/UhvS2PfDtl3
cNuRicsKKPWxRweTpOygGhMY+9ySa556/plAeOztFqGj9DiirFvX8SSa27KqQSrxf33usyziRqlB
DqmGNEtcevZ3GBT80Jv+x+lLu/PjfRC/l5TIgY5WR0lWA/M6dpEhlRvkVgH9k1YzsyCpE8i656O9
Yrn36KapDbcCQwJdMkJQvoU7gpvyYutPgDN4g9/deaLQDiIjdDP4osTpRmmhRilU4UWL7ZiyGpJg
Ll8Xle5veercy54KuJZDvUgTxFz3GhCRKUmhu1/QJOyNVuxaDuy6Pw4W3LL4BLUMKW+Icqoo5eg+
t26XXWk+lEYtF9quANCRJ+ZrUPNLabqxFDPvSjW2TxRixBeGRA9hEINaK6J/hw5KHuqDByY5ALkB
LNwBaoGp0XZw/SevF+N6MEkbTHVfBdnYv4wZ6FZSZJ/cbZa2O82gcZCmSxm3YmTgT7MJ5jriTKQ7
sjG/wjferDYXsGm7Z30Vjwk0dFTmewGc5H+CioiaAymAus8rCi2HHCePqUyTM4npkSi11ICBBSek
knW3ihHK06ihRRlovoC4rdmfucORheYtsjyz45y5RK9iWtNLTRgkKM36HMFiDqYfLAdvkeYxE7K1
vW5XMcTQuhBm80MIs3gNlQNNRYbS2Jmvc+wlFsF8nJiodA/Y8qaSUIyl3/SivD+9pI99gUUQHzMm
iJKDjIdUWF9hyi5uCx3OJo3LzpESjj39ItapSbLCA80z1lP9cqjUj5yRx889/SLW1ZUy8wFI2LgG
an3fdgAJqM7VDw4Ox5/bSJcC251lMk9XrRuD9uJfVg2gz5BGr8JKkfFTFfJ/mL51WuepWgE85laG
CwAYGDD+cMYw5cjgu4v5P3ku5OYqXFvjUJjr8vpQNZ+r7NtLPSOmhi5x0f2Kcx7WzhYScqe/6rFn
Xkx3jxFNwWbejXnfRsIfnhPrnJLusUsvprs5jq6sG92NPVgGhh5NWJAPDfvkg893fRNFa1+DFwAE
vmOZGnBKKkc7VMY5O6Rjj75IWaxh7KXDhQtSIED0NW+vqNLOmUXPEeuDSPa64b998lG2ZgeaSSz1
vroaKBopCVBkOwi31KHlAx0vveEc8OVIzFlKsuhwYPea3nJiMsKx1M/LLCCk1q5caL1vPjeFFqcQ
zfeZCXl+Jx6qLBxc+aCZ/s9PXXopo5LAOMCsapjESAlAc6I3xmZ0DLn63NUX65W4bcryvsODKwoH
GlLc9anxuW1kKZjJUngDWJlbxwXExuDmlKJibj+dfu6FyNmfXMNZOmOxaGeloDSHAE885pdFC5gF
YSEfN2ZxT1PgmarDCMwH+CSj+GlaL9x61EHRstzIayA0i9/Ji2yCWjM9E/de+2UfzOil5aKdjqVi
wK3FcCkP3HGEUypfwVMPLkRmBP11NCrs7tqTecT6q6KogWZHfATkapQoNs9NDOkWn4sLS2H9Ic/L
yXV5GSM52JQzl1zVEOw9PfJH4sLScKKw26zCUbKMKXEOXikvBlM7F4mPtNHgxPs+osFZyB30jIiY
dO3w3UnzLhJV8ozifLapwMILTOmAMJxVLynt722jeqgKndyOarLCyunSQCQuTAsYBI56F32rsjey
lVWZw3Vv2MlN2eDvNS3xdmVZfQXdvQ/EaH5Ds+FgSdg+f26EFlnCiOa/09G6iDU9/WWaYAX5BPDj
0xef5/dH82wRaSYB3w3dMEQsR34oVQtEBA52ga/Es5kMn1u5r/yON+EZRolg/Q0Dj71kfIbv3os7
PJx+/COzx17EmwmweEtqvYjp6K+Fn8cwsjw37uaRQL9U7QYNYJLpNPK4Q88ySsfJuANRLj+Y2tQG
Fc+SyBdNVYUgfdSrNtHGq8Jq+e3UWXXYDBXfDAyECzLk7kualf0lsUA5SjKUDlucBIGFMO4dczQ3
tB1+jrUFgdkBdKmVcHBqEdnnOvK2vYhsCZ9o20G/BJUII6jNdIsTxeei/T80saapsHidAHvoqK3r
FQ9Oy88E5GMfdv75mynjEbCr4ZTKYkaKn37lPxnumdB67MqLREQfRgiqdyVwinBAWtsN5ChTrfnc
ec1eBBzHq4ntTUMWi24QayORxqto8JnF+uqk8sFqff35m1GxCs2pJmPE5b1Nr/oQWQ2KYzCai9By
F2C6YPNd6+WzNW/t2U+YI2yF7eNkH81tEwb55pTDXCsdUD94IDYo6mKELHsK2moalsYd1mk4pfcM
ghakegSwATlywCzzjvZy3aA6iTu15GnAT50W3l7zbY3E+1xVaWllP+iaCWoO5/E46S+sRGjVtXOL
+chXf3UBfzNy6EZDMIOVLK77Er3ycVNCr+BTMWiptp9BJ9DVWAFYuUwuS7O5rs5ZeR976DndffPQ
VjLkKYPkOuLmbC6juWu4VH753FMvwgJHgEmV44oYQrHUjuUn9/NXXsWbZy4FYPeDO7LYgmTSyges
LKq6+pzX0LERmX/+5uqMskLgwImrl/KQ0O4JdbnHzw3IIi4UpRRM1LaI9Qnuz0nHqq3GQSb73NUX
gSGFZ5c79iaLJx9S203JrmxqnmO+HxuVRYZQlaarQak+jxVkKAw3bcJm7D55KrQWGQKdBmINEBuN
VVWwTQKXR8srN58alaVoEbN14N+Q1cYGyDbrfgDpS/jU3H3u6svkAFWnxDUyEdvSfhR58VJUOOqf
vrbxWoL4IBabi8VJk4qxzgXRVje1LQIxPAgjx31ArIWXbaRDVi8TEcxm5hg9Tu06bR9d1GJNZYYK
npIKIG9faOCOTmurs7Y1bI2G5ofF7nEFWA4EFncuTVzFbaHj5HY71H4DG4w3y7jMEgErDEzS8rHE
6dNFbLdAP2xbSPxNMQJ4VTi7sot6fTOH6sYbIOKSb/GTCdNCG/QI+4e00qhwv41lCe5le8Afmgz8
SkCfWqJeCP2hky8GNQLbvsZh9xKbAfgPP+ox8qBMjuiv4WOR0g1lns7bQgnekJHaW9xdeu2dk8hg
xItk1W0OnifeR0t/UlXh+35vOuf1PrikgVqwBsJbnx/w14hur/EcDhi5BPR/jN/rMMJ8QofoB1Sl
A9y+ahoYY17h3XL6s+urDQYEu1mvVxeU26sOHr/Cg5NlLS8g/eODpIaXnfc45RmB6Pl1aXT7epSP
1AfSsnoEg4UNyWWHY40hMlD53Uc8Q4L6SsIFnB+f6sYM3ML5mtnQHgB3WIAj7+opbGKMoGkPpnvp
oYGUJkngooIKG4Iw0Y31CPkprQYBD0NojDosU6JO33S1u8KTt+3XvHDg2Kr2hT5LZAM+WK1YFc3v
aHZP4BwcUAQI9EkHaeqTi20R8dMB7V7fc/K4yZMMFlrOt6RxzyyHedJ/tBjmFPpNXE7Sphd6hWME
2Gb3XmsO6EB17doq8SmzOm3DTPXOmXsdiXZLpSpS1m7dAxMSszS57J3yi524+9Or+tilF3uAZLKC
/nLDYrdL7YiU8Ku3R2/45IMv9oCqG303mY+66Ng8iWE8sFacqcF+yLVD/WLprSXRtHacwcriAnM/
hdYQeEMXWGAgeawx/+eMp2E3A6Zen+6g1nZltA+nx+zYp1/sD3xsCz7mNI+JxX+h56XF1G+qe+ES
9svKHP+KdBCHOH2vY6+5xDPXitpuNblZTGxf7ge48N0UDViDBc1Q/ui08QB/0SxMctgU27TzJ6xJ
A7whqyFhgYUfZR5EnU8/zJEXX0KdPYiv8JqLItbzsjqAD8Gv2obwpwwawoia4DV2Of93JqB/16eW
ikGEabY7qbyIwdl5lpw8CZU8n36PeTv8YO0ugc+8tSZRA8QSQ9UEkgq+lwQ+632oVVlZpLPa32k+
nx2JzfJzR7ClKJA3GoqSkfHYLPI+BMAF3Ub+yUbjEpAMr1FTOGiWxmwovxZF9Sx084wQ/pHw8Dor
30Q5K60baFR2HIIe6sFw+2+od56ZTMcuvYgNs0Fmm8MRI249/YE2+aOsnXNlsGPXXqSHZd7UrV4a
PPZ7/ZEyf8Nle2ZPeaVxfDR5FqvfoKTsuG9nce2Z4mL8H8LOZEduXE2jT0RAIqlpqyGmjJwn2xsh
baclaqAkjpKevr/o5UU37qoKBZeRGSGR/3jOFkAmHY38TW9bUrUdFZAMyxTd5YksMBv67RlIV6jN
s2jsytYKsAemFruxHRlLsi2u8usk4Cj/XwnYFp7U2PCcuyY+9PglSk9D2ZdtvdT/5Rf4/1Lq/5yn
VXpzPpyz9smucE1G/UHiJOnQK5fwjK/yGfHMhoEK/CPQY9479BMQavn4E3JFoG6ebhHVjkUi3Op6
f6L92zxeupXgN+rBwjwgqTbxWPXJWCFaaxWvbqGDS2t41ngu2K+xf7EaJlrYx3bNT8b9DewPZ//L
vfD/fPX/SeWIxySYow6/HQJfsR3D//aSUQhe/+9j4z8HelU2KY/qaPc0hHP7uonZHlA83d859oFP
TgxxBZmxqvpwDKrQD81REkowTQ69yDFMA19g3LpGhKMANIhMTcGKCsaPHrvLlScamBup4Z4T2qsH
r8ATCaY4zl3SuSOzAN6gseYe1inqrzcRLnYzInOSjk7gOMUmPJjZ93feSF2oZqSXQM2IRHQn3aHF
zCG+IU7e0yl7CW7CxTV8bEGdzdnKQLWMMJBh9m0AGnvGJn8Lzn5Ry2SCV9zNWC4W7ErajCGS36ZD
YEf2zj3fDxuVfcUGIv4R67uvNPPxt8MW6Xc7d/pxZ1Ofiz7rq2zHD4ER7ihfbGg/awVyBd4QWH9W
mF3ZnFIQmFZYGDHEf4jndTizjqTlxNhzGka/u5ZtVR0SUkTxoE6dadcL5uySpZC0u2KZqDn2y/J1
W7zPZ+/4fcrHb85o89Hu7c9smofPZcT6LKe6PnrO9SEK5rEIxg6DH5LBBy+DwRy9We0JqI8YXBwQ
FSENTS5cY7kasxWIVP0Oi98kPgah5oeOzF1Jhnr5QE4EyWSGLeUvvoT8EdLDZ1zXhSEtP20Lbyr8
3TIPA7Md+s2G+APoSvtJ+6Kbp76CvqZ5rHstHsXsGJJwA0Wm6H75dR7hv8Qxso3ZfnLjRoEDDl3R
B1q/ki7BewoUGAaHAO6ijXzEX4tJD0Xe7YCB6r5ZMSXoGouPyontvO2iDtBNjsnvzmQUGmg7l42G
54CFC/ycO7MHMSa01E3rTiDKhOeOh/h2VjU1AEBuDag6Q3KM2bj+DHx041Px7NzJNTiaDDNYwwYN
vZsEVLkqjp5IauVvCBVYWGgMBB0mO3eXOu6aHPPdiMqSbXsb5LCDKkpa1PdZtvElH+JU5wpnK8bH
5riwJsMEkgbyq7BhYuMcemI/FPDv7NcMd+izMrz5NnE9Va4e2G/ecDUiL6yn372z3SEjkapCC8fW
VNO03DKyPEzpygokGexzjDTrC01q89UNLDlLD90ggBdwPbYBuDnUOv0PVgQ8oVPQX1Ls230JBXEi
35BdWtdD8hyS/miXjR5c3HSFYGSoUMGNIfmcsyF3djWnfdDzWcnJftWRii6zB4gmn4Z5xRthOMgx
E0ytDgmvRUrFljA39EcE1UNG27NSvi3HNfanRSQ7VmWy7HkbWnmR2c5+wpXL7kOAaYC+w6r6xeLF
ROg5NGcoPMxzq+esanCbHAOf6qXqTDJ+hE6ya0S4wiqy4+iYDVuSZ8nAvoEpA4WnY4E9YMBE3ymL
cg0KpyJ8aNusr08ulPGGrHrt73YW7aBusS48p5bKx3QJ4EjGVjlmR6No/PAy6o4jNmrejXYcZFIG
63megfVWZeHYt8ATiTDAXBIWqPaWIjdb1Li/bhlenHXx+18d7dhYSQcYg0sTrcEG/tWEJYQ0HUEy
ilOC64eC8vLM4rmxmANfzZ+OJOC0IoiwHxZWoCfEcf7frAgOj87CvIp9KGaf0x3AOEfpCFhbNujS
8sUTdCckA4lo7Arf7lgdrIHXWujo4NeYYOWcLbarwOUaS0hU5KUTFFZAiEAq2QKgpzSbc3AJsO2z
tew67trcLTok1TgpFDGnNDDVzidSxsnaVACY2ucABcIbvwmoVoOptt4BiiQkqEEYycNURp9M350x
+5fGbFwebdBJjV4UdgEOfGICasbr7Ok05X7HUJnEAw85ZE+SU6ctLRPSeDCLshvHIPI8rx2QvyVF
L+136hZsMvkgemJNGO85jgpeYrcAu3SzoQcWaQCrGjdUK2VwVkWWVySmEXAl7V6ErkH8qj0t5tYM
gOllrSp5p038EOqJFhH+9Zfxxn56u/trg1Hc05LYda5Mnfavbsnq59YIh6qJApA2moe0tDRrST7W
2MoChgwgxbEzYT6TBdS7bDD5zdz8xbbI/N7GBMULaJceTLrUCNWb8cLXVQITtqKCEMqkWCa8Rzpa
5jzTLH6MN6FX0OgmhDcb+vKyps2lVU4ee+p4FWSjfCeLkqeWR+Jh3kJYI1qIh4J1fQQBCXGL0OwR
vxUr2nH133W9bc8OQ84A0Gbu99jx9AB4DvnkBvAcb2f2047hgKcLduWV3YjJ8GvkTRf8CkX3JwCS
pe1GXnQ6ZM/DxMFT2qDoikLrD2KoXz3FBTACXpmnWu6ly6KujNMUmtZktXDoRl8733gOhBIrUroO
B9AGb5uzZIdvLhzvMSZnHvXowbLaEVY6xwCvZjtirhDe0IFBvsywOpHPbRtViiG2A6UPIr4BI5qt
qaPCAqNHELXm24j/3rCvWYKKaW/K3GSEqtjOz4hn/gQyDvIummL8uYzcY3MeCDRMx5aQT6cIWlfM
utBDtgznrVXiOKrbb9SY5qBa0P/Sxs1gzaXymHKTPChSOxjW5+DFx0NYoXHXVz2vGaZ6A+Athbc3
Za/q8YTKYH6Tc8bYYdIhTLu9JWBDQ+Xelot1wCHuAVjZ66YO1sa+oF0WHzaW/lTO/pksaY7bRutq
mHpcY4jdKzYKUg4svbFoVzC2ggxvBN7RuqJ0NYekty025CZuqglunoOTzbfL5q1oEjHwPFPSiUKM
ZBixOSnUW7ylMw6rkQMVmtVg78FvpbNpO+IwQg2P6+CoJIje3W03U4Rkv7DQJWkxe2yNQjMHjiaw
H1fMrr1wMaQ5F9GS75yAaYoFZkw6LN+3yPYBi7o2T2rqYflNDPCQKUcmMdGbxLWFQRbYZluIaI6O
hNUQE8sWDMcJ7/RoO/AwcZNcxolOeS1jAhF19qPdu/gsBSfXcfbvTeBoEWDa9+yWkP2MM6DOOt7/
U5sDg8xMH8nMmpwjkEPptMd8iNoj8s5JR75QAQXTbY7g6EY49zluojtECsSUdju0UWp/avyAheYh
VNgkCk/ptNTvsfXquuP6LG/7nZncXnGY+NKQ1b0ve9D+SUXfn7do3c8U/oIDS3Fq442d8jVJV7wc
GhRRNujsKIUeCyzZA55KVkav0rvpsMikqVYG+eWQKVNkLHzddzBc5wy7sbNO4us0Js0dLLg96o+S
XTrEJhLIZZmC+6LW72wcaFJ4vbW3jwzQAPCa1hrLatgkn/kAdyUiL+RQJN0K66PhYdFUX+NlRfTb
hM4+7emavk1KWdA+qWB/WhqEh9ip5g6600fEjPQNUM8PpwGU9Bj7L7e9CcqN0PGl6wH4tJgXqTrP
skdVK/sd8N5fmkz8i7M5qNgs6DsAa8RBEcynk29oeGrjfcZkf5fcD1OIkeY6QOV9su12rRekFHCp
tcvtzl6gHr8BnzFZjQ+GyDLwkLUDKpfIn+AU7q6I+74vAy56nIU99qm7LD1YoR+2BWjqfZvELx5P
3RFLznG+j+NQJqLdTms6/kMNH/mN1e0d6Nb0zmLD5LCaOABqRX4PQHQVGMNYYfsY2oeNUbz5ISK+
mTqFqdNwg4M62osFvlgsQPQqh4FwOEH9jWORtxxdWw+OpbX7n7bet62AYmeF8Fpkouojg2O0zag6
ZCrgpmj5KnY0vE0+tvOPMajTaydDRIcIYrCa2/+ZQNs7zNu0VLRvJjxRwY5JLsd3bJbLANGFyuid
bxsgc9Nxrprbbu+UwKFBRP8NQWD8zBgc6hYF2sMqkwVwTk3Gt2zmI1YgRlTW8XP/tVCsnkXdkLyj
XXJY1QzB387H8zIkGeJdKw9ZkGHM3fj55xJP7NcsopuMegeGEdVxgMfFesJunS6J8/Y4zrW+ehE2
p87t8t6u4XRSxoGAW286d5iJBz3QZg/WMf6uJjNfI6NcoTEKkGcGj1SDhYo8bXG8BWYZkAy0LYya
uG46simcUlPz0Ft2u+frtEDXITnHbAYVyc+3uCEGJxc/QjVoEWP8HBFxvKm2WOWgHsK2Mchg0Ttb
gCqt+Dq1pVSwniIa6F+7DT8BKufJGSs0rcB3R7JPbQjy2NXJn6M2nFXp1KQfi0lAkVu3EDveUWDu
Ve33xwHBRzHMCf+3o65wQ1sruSKPrfWb28CgS4M1/tvUfXiaaKKKPg44Jsmg7Qybdj2IKP4xWZ8W
LgB/gmfkH2dBcAAQhh3oWnOcqRkUwAu2pt+yBrdeOzTjHbxw8d02BWE5T1l35wd2cyv0+8E3461J
ZOJLIEOMtcyS/p7W7lNJrHwpZAxIb7rw0e83Sm0Evc0pEvofRgy+oj5yU775oa2WPfvr61ZUY9jO
+UBD+BQ0bmwzz/igrA4ekAnvGIPHSmWvluiw9TihUqu3R2dxum3zOhW+a7YXpFLZy3az+rZdu1aW
wNIgA3xB2HqISzmABK7oTg8KDrUcSzbTPdR10SWiNqvUKoMzgSq8YkTAIpEme55BQP46pEjpcQoh
yduIk1DHe/sy6xtMDgsOmPhxCd6EmL1KtrggR8oZFExN2Fij8LinGMo7gAvOD67GYwXS1fLRrSvm
NnCQ564V/yC9MYUzc5+3oBCW2FIaDjAJy2MnrTtOLg4r32EzWFKYcBq3zg+OKqFxJM//2qkWP4Ze
NHe4KJP3aTH9mUT0lq4vEMgDK3DcG0C5OVHIHnc7nVuabg9TNtQFA2oX7O9oe6jxtx5XAC5PiA2W
MkwxBlnvZitmu005Vo38M3q0+PCnlpy0o/vfbWFxSQK02MY525/EhvaPk+OfcRDkOR4cqWY1xe/p
PtanGeH33YLqL+xJSCbWEQSvdN0RdbBUHHiHHSksy0Zv4zw09/vA62enJFQbEfYfRoQniPKHVtzb
KWQvITX1gWO+6dwsu8I6YOTesdOMrAKZxtlxp6p48T88B7F00BLFJpWkaFQm0InggsoJuAyAIuLq
EluSPMQeHVYLRuG9Dqy8mjXyWLjJtpvZvHGnLcTIgRw5PEWBlMdQoWQVN078AOxzKSUE70+ofnCw
DeyvWgBDimtg/DnH0Y3uOr4oxx+pA6ty3dqhTI3oHjTW8fJk8vQpbpcneP2COI/Iyi/B1FpdLk2Q
oImaECjVl/QjnpKw2BPxIwWTjcK+WAZm/0YG9mNo65+9BsA2HWEfVhauhGQNSrve8MTxMrXw1Ky/
gnqKzinWwKt+2UTB6JgWBvfcG7rRTWlQyDloMffV1K4OS0FOXLeIYA2J4FVuYgPBcNZ9bRTYYdQs
IrxT2XedJPAxACJfhdBCYZlRiwsKXc89pvBQK9llJfoE4GxqYrA6ERWB5AuUxWCH6E1RRS+TxGnF
pT9t62Jfwn0lh0H8ngPkoylGKo89356QHiUnJN6uSG54IjtMn13bPPIRDhKutEd2Fq+fRgfJ316j
BoZ3bk5fenSe72hH6EvLIayPmR0/lIJ6ozYKLhW2rLmbVQd2qsKUOxSrFxROwgcRIUGeggRo9iD7
oe3+wFqAMzn6+Gk9TGW/0ubQTwCW1W0vSg9My/uIcsN9gND0b2c71JEIwFXOwMBkWn3fT907PjNR
Dnz+O5gQLpk+s5UfYzSkJ/OxmfQVAdkTWAJIm0P6JbLhzYyyO2OYNylG4qXL6yhFmlvjqlk9qhAb
e0CuYnK8LPcjzpfad4Dg+n04K433E/DRpLu3gugrwU4P6g1yfTJDuv1KVnYLMlRYmE5skGmpcpmi
g9DZNbMdh3uWJJfO1Rb/TwTpBcjmB4RPQdW0AsXuzLYfsLGWQZdezUBZZUz8A8Lod9AC1w+Gx/Uk
QKi/xmMbv6HULw5EtuYYG0FzNdYpvs4bf9MeJ52Of21jQ5GrxE94DIPp0sZDfPCgHp/4xOICycAC
IHy8QrQEVYHMoxEj2X5mz4QBbS3TtGJSqCMBIOVCmAZxAPl8OY2iOaCANZcARPLTqGZwSdQYHXgq
ITtcxrYaEAeV4DZCW2z4VoTLOn4ubRZfLEW/17ZRiTpx97BTveVJ0iFpCJpLMOtyUrrFPRr6g8Q2
3tV2PXne6dK9sw6fOr7p7C6lcqlsZhAFEPqYpCEyxSjC65WO4IFJZJCIBv5EZkJle+K6QIT/iHML
UEdcnvfLzu9sPV2TUITXuVkwXCGdypGLk8eabV9ug3xtnBGkREngimkdhyPhvUMEsP+Jb1UoTPu9
JspmxWy6JE9SBdUSvmvgNtSfUC0/SHsbSwzEg1sx6od2B8jxKnxeh/GOshp8goZ97GMCbMucQb6U
XBePZSGq7VUp1RUKj0muNb3qiUMqkTld9S78A14iqvdzgXwPBM7AQfwt7S+HagpDDBqu9TOPMiTt
+7jBxqDEZ5ygft0t0OLMSCjOfpvoHaByUWGSNAYGOcMm2txekp1eYo2eLg2PC4uOIaqeSbi8gx2b
PqUSSOwJHsLLkpmmIBR53kqQ8VHicC2nQdnHsT0EcXYW7bRWbUtx2vZ4moPI62cMmHZ/QmtyPgfv
eCJwBRIhijoygH7T4OSByF3BrEGsd4rdcN2D5kuz+rIM08Myxl0+Eoiv9me9Qy0A9Zi4qRFc4jHt
EZGmTKNYHTinp4XuY5GQLIda4Rb3/cB48CsTMiuhMLwE2/ji9vqSpqQ/JS0gnwvCzOeh36uFZXcG
F5wx6WHDbHAjd1fteObzdlSP3cyuikh6SUb7jubpE9g6QGCuz1rj25e8xrZAH/FiHHZ/cs4/NRiF
yqcOaPgtEvKp77Pp4NfdvabAMYIHvf8ANn8+CPKl5u5rZ6jrc9AOijhCY2TpPfZGt0Qc0kTFv6Nx
v0ybg0WjhWRJwE67tAjTlinPhvnD2u4NOsFKmeR94BLAZhgtViJ/Jv3yDV8TJqlxWdRyCG9bmVeB
i54kIrwnsnlBi6XYx/0ZOMjxTKkaS0PRTNsXWBzSsf1Yif3XOXZiMaZfZ1j0HFcvKBf0xy4GCzXd
ZZs3q7sip7tCC2VKuYenFXOwRd/XbZHorL9v14A8JC1+/NDvFe+Cu0XsiF7leKNvt9nrboIWc0T4
zEL0H9Ya3I7dQH+4LFEFtNFrZDdZWFEDG5WNZaZQSfIteNp9g+lYOsaoQUKeIQdrPpdUbxVva9AN
dHvtl+CUBPsPbFUFlQ8RJiHGs6e10VnhhhrVp229n2cM74brb8XNCYEkySkS+X3o/sQqc5fdgNAd
p+qUrvIoZ/GzW8QV+fldtOHur007v9Uhu1uSv/DPfk6BurCgKdX6iNCg7AWKIYCMi7uuM5gKRmke
eY0PoCuIpRafMpZ/tMdxkYX9QTFxQ7omd3xN3SU1qPnRZmH3I51eUMsFq16xtx4V9lz5/aKNglGE
YA2ahJ4UNPE/BZQwUMmY+35GOzQyT3ybLnpqfqL2OeUi+8rkhALYXLQYm19yFY7XANb1g4JW7Nwq
agrP7qHDa0oH+zL6B/SREozbNypUt7OpOy8WuxrZ/jlmgc65n6EyCR8kuFaFRS+tSPi84Dmj/LLv
zaFpXgE1uQvJU+iR167pLxz39zX79nqAGmEPEe3Z3dyvyYDq67B+Nzyzx3bCEbFx8q9n5BTSeDlj
R+WMlEeeMenVodVih9++ngZyceGWRkesxwDJrneIqUvMhQ3oaA9Rj0Ce2Rxp+vtMsg33SsoaHJkJ
SO6jS9QvTf1fTdCaQpeTPbfUvde3VzXOBmD/owTpWzhzBCvEYbJnzlCgdbX47rHAThZglxVS9HFB
BIF0v39Dff+bDGQ+EWyVLjFUPEM/Pwcr0l8aAWEusKbZBkFUMRf/RGk8Lukc/tMDbHgYHwwl4HBN
O5gCRc2lYvBdHJf6t3ArMh4LYv+qNMqP/ecGunfBh/FeZlfMj0Ou4VzVa7yzBI7sPNmiF4IWlxvm
b4v4L6BgnCV1uCCSlZiR2yBumAJ+IBhZJyYBZj6K7wYbFFOD5GqHCxUrOuOdw0fkIARIAnHX2+Au
8fij2O51p24IXm/XGV1WeEKVfFzj9QWrMlXLzBFWl88kE3D5JSb7C9LnMYhx4dVIhNAT/9OMYVJ6
v313kB0EY4SCdDr1hdJYWNuAQiPDU6qal2BByj0zCYFTv951cX1w6QTVYN2dxpnUwPnI9j4StDtm
1Hx4rZJii+U9epzwiqxokzAHsEmNgBrVmd/TgGE4i7t1R9fCNkDoi7D7iVIXamMxbD2QOeO/26XU
hOXx5GQVx+2Gs2d8JWv/FkQMn49+YBEGJOr5l8HzWejFvKW6i6pWgiuP5uivJcx+D6L/RTP9Gz3G
vSIpnaGfWGWJCyYuSDe92p1eu+BvyFWCMmnUnTimqq/W90O+NwYCPZnBGI1gvWK6vYSg40HFhqZG
R9jysi1RVM4GhiZhkDq1wqH1jLp43aFtRMJl+CtWGAPmIficHSQgpEPRYdnGsYDCHAchwwWVUDm/
2BaJU2PqBLnkpj6RBb4A7rwf+5lhxDOBgSOWGz+lNVGFSNxcBDzsT7F1H9FE9ENQi7ra0xCjqJE0
B7H26yvMdf1H6zoUhnmrX9MEpbgWfoR7dP7iiqxp/JpYlzzPk4XTgm+IP9IQwIN22p/WydT3SG34
60hE8IabgL0kzYQgLVmfazQLQPxR6YFSixAlbpMfwe6WYzJqic8aZ3kdePayzNJX/xuqZkvfsBKb
PvY64wq8hkJimhAmgTe2TbyKou5lSi3QKQDS5shKZLmHNnv28Z7e0UXiJAGJKhdcfGGVVR5HBMlF
vHugDEK0sTCBQI/oLEDdtETNaV/Gt20RBic3c8+DiqC3WWWfZxa8vnZC8buB28oQfe8QGtzFcyIK
gr2F00TqvuxDW2MLaV5Pu58Oe4ind2s7UsWKNT9wYjfox+pffgd7M58MWioZVnfLKJpoFcTNchf2
Mz+TldJK2HErAGK4G0aqC9nR7GFoMopKYG2xdILVubc25PJK6S7AJwGVMuk32DMSTAH0ARbuWNiB
0hh1uChrMPOGjkHyNEN8tJDb9E3wjxl8X72M2BtncigjAkMUQDR7uY7kc1nRG/BmUMgm0KT3Wf2a
xBxlO4eDcy7werAFr2AHQds8kHdQM1BYWrHjjAeoQ3Soo+FkqV1OoUPNANVF0LBFmu53a4sP0W2R
Oje1x5OMMZmGlhxXfKk1F2+y19tlishcDj7yTz65lRw4rDa6HiQCKSI+vAUZc9909ky9f0N1IYA4
ct85zvPannYnsod1T5srNWY81OuAeQLv1dGJZX9OqYfvZIvAyZqZqO9Xs3bneBXsaxF8L/c6o1fR
UQznG45O1sxvl0LUtkcjkIr06LEd0fVl+M7mkd8JXguUYWvoVX08/q01BxrIjSECRMyRUEyI70H9
2y91f46ziJ7NoqGsoJZfgZPeI4ABu/GPx2v1iD8886Jdgv0jdgb0psFM91usg5dkMsMv3lN2Wb1E
dtrW8ydPPfuNJlmMGZh6PHTo5BUY78JdgYopLwUo//eofDbF2jT0QaYqyyMWjKggxyimCmzAXqlc
1yO6YG01iwTrc73WZ2UHlPM2lx7RhWafagzCJ4cv5UyNNHcK0c1bj0j+JVs69Rdw+i3B5rxgZTAG
5tZswzx+iBEXYTA6E/oFDgxi26cVRbN/nLSQx0EhZIq1nrwrXN2j8D3UmSynrh+Ai1kIKvnG1sjn
cMxgvLo7dBZjCXlop+Syu757WOdk/8t2afCOKNA83Wy/VLAgv5hkduq3ACdjLyDeATH/G0+9vbqG
jwfML6YvuzO6gA8Y0+IcfKgN9ego+tnQFh5blcI14Hak+OEE3G6ODi3HmtZk1va4JS1+Bt/Guty0
gEaGre2TkU14TXRD4BZN4MzhUNIEHVp2KIamxwW/J2ZzWIL5t2VNvyyPx1OoUbgWYO8DNzDuIZTg
KaW/4hgiozyV0/ZdD5gNRbcQzdJGNl+OJP4cBCx5S5ah00DMcF9Sqlf0a3DwoiGNGh+qAXHg8ABk
KANO6fKvw5MbdlI/dAm+TIzF8fQrQq/1GU1R+UVF7P9NmUvzrqtRYKNp9GRUgoN+WZt/a8z7F2HG
pEwsQ9uvrv0la/HqDWpCJydkHWyuCHMbXPfXgWts4Gz+boiZOg8xx+jE2sfL5z7h8smG322TNPpW
uRlOhC6wPC0wM/mM1ye4wSqPKfeqXje4QTnB3sDkU2y6p+0D+mIf/YybM+s5npKgfh2g8Xzf1dZg
TQNVjaka9Rj/4Y1HaYngb2/8OlwyinO464060LAPrzIyQUE92kHJgDGeGtXur4BkzcOcOLSZeljf
0fZNHi3jQJws6icxalF5hwwFZ2K7R998HGCw1aizdJ1rMYklkmcfIkZrfGN6KA7F+jRhLO9gNW1f
tZ4xIiAIhgUy/Gkkazjqb4PbB72O+4E5/DjENtN5xr4q1EwRrUi/IFVPJnYn07r96no0IYN2+Gwm
SXKJk4AUgIJFolxCufxKmnj69PhMqiRacTtgvxhgNYwAbQ5jNbkgsj8urf7yvWrQCoVROE3WI3an
9VO/eF0gBKcnCnLlw8Bj9pH0Rp+42EZ04RhKUyuUgFZHG/IbFR6CqTZV4gZMekSDL8Z9xrRa06If
HiKYXabtF422+LgFvj6gi5MidU6TKoHJo5Rd2GMaH/3iPfPrIUsJ+sU+M/d672M0TNAbamogmCEf
MfmCxs3fucZ8nR8WGIkx+JOLATste5a2R1avKHQFTX/fJJEbc2hDmiNlHA+lgPE31tlHBDU7WHvo
Dv1smVKP05r+iU2grtQ3OBS0DHCz0OEdZ76r2hg1T/MWAAL1yrcZpQI1sXNtE/j/2qS/21Aju0qK
rrmRjhQo9Pwbx3gEiMqMV++7BeFtByan9+bVYz4TffXIf0Rr3aHBCesTAyIcC8k9CjVMTvp+p/0G
rTRFJljj1Y8HYPgoyFSPEVc/8fgn533e1hIZ23haRx387OFoumzt/1B3Js1xI2ma/itldZo+IA2A
w7GYdc8hVu6UGEGlpAtMoiTsgGNffv08oFRdDIjF6Cybw0xe0phK0QGHL9/yLj3tZAfsUt0E+mNc
aSA5E/VAOKbWY4/BZuCH2n0v62FjOq6zAaFmkPilCW1GwLCR30QrBC3Jq4Oa14+BdFbW9LkN+glA
kC3YFlW+dcICQ2+3Il9TyrsD9B/vGodoWqO7vfbt9FuIc+S+8yhahaGeXQi9AxVht/W1zTWEhTRI
oeuu6OMbhVPZQ2SO1uVQ4BYvNP+j7zfmfggT7WYIW4xGyoofy2a8SZxOXobQtPeWHoWXSVVUe1V0
AfaP1AVWXS+1u6js+rXVie6pyeKx4N2sgzeYJXrD3QS+JozU3vEn2vhV9+SKFhAx2f67II1HRWfZ
NW5k4MTrUdKRKoVhXVmAfdQmq9vqS1L4A5+wJY9IPe8paY38Oq0t+x06nbPznPaxDcb0pilpS5qW
mW1Ln4KT5nTNlQ55b0/Vb7ybYq3FGDTP183UTBhBhc4mzByxFtZYH7LKq45ln1W7vhLWJZKc5qbn
bvgU9XjpYYzXVUVH6SRcWxEoC01vHyikUwavhbVqtaq89wcj2UambQYrGtr87qKo1k0Wchwa5j0N
oG8B/bqt1eGTqkIc+cLskkb4pnfHcGVNdX6lJgSQwl7vjl2KqarWjdExmgCNOYHZPrnUqCi6TTix
jEpunREDcIoadCCIIYqVHKwP/NX6SnLnXqDs/BSComQ+m25v+1H6ZUIX77G38OzhYPBvqhabwRz4
J4ITwtvaE7SHEUefLwa4is+aVbs2O6f28QzVP7S81Z7ZtR78oKgOnu2W4UpVLSbhxVRu/KHeBINW
bsc886+NDqkxszHHA0TJEQ05C/+nMc3f4yUHFCpRYOLN0o3vA8+VF8ihEXtXRnsFcGF4mGRZYHk/
NpvOLL3bmqbUn6TKZJghJs5P2hBCufMVeZCKHUrbrdncxEY33pNBPzoiG/eIqWIHaQRteRMY/aOa
yGvNcirXnXC/dJE0ryv0sEHBUFim8ZjQigQVCdvwAQ2dzzIunlw/iCkFRLPlIFX6VW+r/oduTrR+
kqwdOVTzZkOumnPgk2Og1qd/NR1f7LNCxpeW8hTUNlqGOPoFgSjXUW0OFTLw/Oc0LbSLUQbJhSts
504L889aP4IBndCou7C9qLjJohFclAvT0VF1TGdZ5fRf5XuR2Jia+gUdLieq3o/1NBwjB5E6RbcO
yh0d8zBL+n0Sa5/TATNPkFjyQipaJ8msHblHNTG4Tl0ZbmiKio0IOBwQHcWrF/zy46jJYl9ZKr3M
0c1cd/kEkXuSnyTQleso68RH6QJHicMu3HmD/8FOh6/4n4abJMusLYAIyIAFSwoPM/+hSNwLXd71
E4ALO1KfNTuL7kq3yh9khV8TbpIbwCvGFGnwBsMJjXpQ7wG9i5WdYhGYqohKvviKTW295nb/Ebv2
rpH7oHyvi7q5M5uivrNhJ06tHWx9B3SiG4TerZ6OX2vDyDeG6ij21rHL3dXm3LbU7dLMIcXJM+E+
eSVKbKvGAU2Faae9HYVe74aoRJePOsW2kYBAaw80Hkyrj3jtpmuif0R3dN/RNoB+7YPNEXhv1kn4
rgQB8Qknx+mHORb50dQBYjhNazwA7Eg4iNqceruGl3PQxX9KrRYg6uNsIjzWxg2ge1Camnnht5q6
wjuthUuKT9D7Jh3AElGzLWn7+U751TPhxwLXUVsFCOvCoAULTjtCLLuwAuDBqYHLZs310WODNcJN
pcWlqXchpbnLwTOji7HAabINjfoGXXBCSgwJ/Bo36TTtMRKcWp+2exD0hxbg3R6wFzdWn/pbD1Ti
sdSLFKcrTJuVHwdrg1r7TRjpwRrYBBWfjgTHpp+yehap9TXKEoGXeJRoxVe38Sm0OYZGGTGZNO++
HwjE+yD29h5gu28lPVbS8Qmgk9kl27qL8g8lrvDgDytqIetW9+KNtEtzD4tAd69DN6F9l5Jb3CZj
jQEEhMsItI0t30dOw12JxkNDNvGjpox/11pxFG8Cu3N/OLh0raoW3I5PR3TvZ5N9p8PEIZ6K8kOf
mSb69x5VySYev3ogU68KDTqhSigfdhI6DpbDMebVLS7MqFpfN5UCCIHpsr0zKwS2DMyBeJHZQhu7
4Nsa5Cql+Bi4QZA6D46eASnRcAaLB9B8RCr6XpnlR4qPIY666WztDIQcu9tvaIpkXz19aO7Iwf3H
jLrW3iun4qqYkoH7LCIpUSzQKrLHCzIic22IrLry2jzatCRGH6Zowr6h7hruIQMxzdAOruwiqa+6
qocM4MRgOQZTdns3yYK73M+9L11HVa+ya3/rZEN1ESZEM0VXDJhX0OG4mvrOvICy0RG82sQzHila
OIKhHJIAC97RcstPlbSm7cBZuLLjaLhxIoiKRER2eCEJHzBMoLspjAikUSib742pDRHWxUXxkXJ1
9jDUwD6KSPOvS+SPto6g1zsZQXRo8ra/GVrAlIiKwpnJyElE03n0wFL7wTHCQ6iX/l7P8b5LMuMT
QJoWH2MuQ1dU/gWI2WKf975x2SgHBJcViHhVBLZ1EIFb3owg5lj7VbIu2UfUdqTHVqejFfo2lXxt
sLE3zqmr9Cwm3wJ8SpKcfWg8FAdWZm9jCu64dbj1WtHfm6UffA7483XsdmTFMZdnoXxkPMaovTIy
N97WSARvlReoDdqTwTqVVDUClNlQtOLMpV5/kEDbN+hn0kcMovJrjWUG+UDcXwQAt9eGNrbXnTHB
Xo/65DL38KePJm/44UifveBxg+65ftS64CqnudrjpqHVHZyUOp6CLXQczuU6SinVBOOftQv1nfrw
06S37bYTICt1EYzhGt127cKyy8+hWdK2BGC0BbhjEnWmQQ9HBP8N6qRQPJxy+NbLSa2ChPZn6+A3
HPdRuC/ZgXd6PME2avXmIy3jdFvgRL6dSFYv9dG1r1LlxiAJ/PxzkqSfOkOn0BlyhlgOpA6/GD9p
WjFBjbEk2PBaWyvwvA8JDAYo9ClbeZSOxJC6wKzGDlq2g4UF4jMh9P+2a9r+e3H3Jfte/+f8i58K
NcJYCpv/ffpj/fPn4HsxW5Wd/LDNqUKN77EqGR++123KX+UX/fo//6d/+Mv87Diq7//1dwDMGDLy
24KoyE/szxyIcf/tzPSbadqHL3n7pWl/+xu/DNMc/Q8TAPXscOY6BtZof/+HYZpt/yEhAKFKZIN1
ELPFyy/DNM3AMc0xHanrnkHLzRH8rV+OaZrJL5SGaYGzFUJaswT7P9793U9yJdP2cy5+/fzSeGzh
XOS6lmt4VDNdR2db69KemXov6KlYgzgJ9ezq0MnB/tPFd4ltrVt7bQzzi8ZtEHmPhLip68S8jKo2
xqAnMb84mW2uh4jEStPq8lZyPN6Td2M/GIjpXpeGs8d9odhO8dR8fTG7rzzxrDjwT9Lozwf2mC6S
EP6xl4I/waRHSoZJfQCEhQH7ME1sUQU616y9nZGG8ebt8RYs1V8DMjWezazzL77FyQzVsnWnVK8P
VFv1D1bp3dvZNK4oHffbdnD/TFKruKJ5E194Du23pO2HVW6BFocu5K6U1lEkCAjJsHJd46xHoa4P
ahrdablmU9crIFLODlqCs49BPEDGMMcz/OBTkvb8BiYrybHA/An07JbUaVoEnCBj1hximVHfQWZq
NSLnAGK5Trdj6hz0uAKhVreHt6duITX+PDD9J0O3DZa3YyzdIrUh7rIpH5pD4Y/tFeiWaG8GKrrO
2qa9grtVrXpHQwaE+viFGnFFzSa3xv62Oqc5/tqTML7p6NLUHekuCd6pYQrlpyV9+FzWdAELceOG
U3cTtWVDbkGFj0o7DNBary6pxzY7CzvalQWm7oyOw0Kc8XlOXAtYioPOgDDd5yd9seGUNSQEomo6
JGOBtbkPW87r2/6xZAXtSfmGYzXU6JgMurs2xlzdsZuSbRbJmYZU+giCdO77PunTP02gIrcp7mMf
MHlI7/TAE/szH/D3zSY4nlg1ps1h89sHFJljpNDxzINb9tGtE5bqKVRZAOQhqm9DJH7WYqjsfeuP
+SFWdnVlg+EEpDblc2ktGXaisKcdfxztAV/Jey3S9DMTeiq0N8+n8Fz2JSeirju2vSDBU2qEIprH
4mDBNdrHikb5BElgHSOHuvrr0+GxjziROSstmIunRwHlWfREqQHBxLIAmrtZlMN3KUJAwg3A1bnX
CWy9yxv6NEag6w+m7AeHUvgYp1tPVRXS7UZk1lusL9ph5yD6aF+DuTf+7EQpvr39tKcc63li5ieU
3C6m4Uh7vkNenls1uGSAH4Y4pNkU7avOn3ah1ak9PFoYDV1Mmz+dxssIrfNNZvnGme/yLDN+clB7
DK+bhmED/JNcL6fjkzGpNoW3f4CkIz+loPL8qy4LEMYpcks/NH4wilWdDxCTuHbolJYpqrsbBypp
jmlwLT9nXjrmm0YhxmH4ChTCoA3+o7BS58mjfrxyhlpeE8A6NcWwkWJ0aINwAb8eOk9RZaOZ2IaB
CyU1c9tbhgdNMXp9TPcnsH0obm1ZYJQ3JQYF7KGjaNi05jSt6yKnW2f6g3XsaJQSqAUSSkKFf8E3
TPa8b44Z1HToxyxI1q6b1EdHhmwFzzOm74mwh4I00CZKVZgwUwS2GrDXYzxbA0qlUshajfLMLRUD
tQ86etEgzyaVrzEWy0ANAUQctkaXTtRayiqa82sjrHc4JcXXOnEvYgl+RXuSlhUF6JiWUkUUCRN3
E/lRJjd5rY4xlRj0Elp8/yyjEsZurEzT33dUq4dNmVDWu1Rg2S5BO1UwfMwMUF2du6BnzF7q67zu
U+PMPWrMqg6n68EwKU6xGEhSOVQWihJBbgETilvnYGfobmpQdFZZi799pynrcyFN+KYV7zwVUh5M
U4TfhjC1zizK384zWje6Y1gCk1iLk2OxJwx0I7KwaJyDlpXJ3pzUsAa+KqB550ATHLM/89K/HU6M
R9BnCt3zbNt1FoeTo/DqbMzQPWha1F+kYYoPYxE4O9ebgjOH0yuvZtGq5KB2HNNGsGSx3fyRLl8/
eYeqCJ2VCCWYY80gTqlBH2eml+7ePl5eeTWuMQJH4iLCRjE/z4t7DMJfG9C28A7JJIP1VFr4YujJ
d4QAzL/+0Yh2hSOYSpy0lva+pUX334d1dOiVUVzqvRdsAoA0Fx0Xwqav/OGMkNNrK1XqlgNik4DP
JkY/fbVMJTpa6bl2oKNSXIBOElu0KZKD4bJLc5sbLWraWXshB3GZltaFl4Dhfnt6nx0eF9tFWi6I
KtOzLN1ZivD7ntHVVaFJVDI0jr5Sc3RxmZSlXm1SOlH+Rg4zr6DyKYOvfJECf0VGwA7WVe6Ix6mR
tPcclfry3IPN+3TxYK7OnSvnWJKi52KhCQGmOi597yAjQC2D518qWtuXRmkbB5EnznXRAaHyhN9t
dI2OcVeMPWWZ8Jwx4++BOfGcZzM98A+E4Sy1lDj9IHlFbnJMm0x78tFi+CgLz7ovQ9F8a5kMelJj
E+mrMk6HL2bBMbfW2ygwNiAxNOOjB7DzAzxsQPFCBh9iLSrH1UiB07jF7UR/FCYvuIlC8NxrUjVw
3iBvmWaVWpS8IqXgEL390X/fw6xxodtSlxZJo7fYU22lmkHVrX/QQkRFFBS2VTvZxq4GqLUbRHVu
D782HvPGOgfR7BpL3U24aTa0Cds/eGZ1kRbUXmCKPkxRdl81bntm4bzyvYTwTE5D1o1tuEtRSAoa
9I9rVztQVUwPhWiie9MPQqzcqHrlLdibsKypc+tmtQmrpt9ASaNy0ppPNSfzbYAgCKQbn34WiMQL
L7Zd+JQefPvMxytpFY61e+lUNbIEqpyuRzsqP6I+6J95jdfmjOXGurcsduVSwgZImK9Dmw4I8wLI
0rb/GUPmb3CavqaWvn17Pfx+xjJjwuLmIIYjhhKnBxE+Q8AJaqkdBJ14gIPic9jTvnak+PT2QL/n
RxywnuSCwm6cwdzFpu7buslG6QXHIiybz+VYTF9gcwAcK6wBaC7wvVgDmuXXEYl2h5I4MGf7M35A
qKVlhtaoM2brr5zBPBBBwhwomEz1InqE6IcIp8oDUOGVc+FoRf+uGSeJ660TX+gxpMim1FPq8rlC
M8h3AeUF6i9JjRFBM/cCMyxCfs/A7n45KWEcu3UahkcvSPtLlTqg9KIxPnO9Wb+dp0LaEkwUVSLy
F32x6fO6wnimHKLjlDThJiQA20Rt8m8sW0nmQiJHJsehuVhKWVU4nmlG8bFB2mCVa/VBjuKygbm7
Mdrx+9vLaeGIMM8cuSdXKFUvlA1MOb/zi+BgzG1To+MeH7mxN3mg58FNPyB8urajsYLwHjbyDpkG
c+7poxkCI8bUYIooY3zXwx7Rt5PXjI+pqbx3nasVX0F+WpdwrEun3IvMRr4hNXNImhAvqjPFklNl
vudHl8ZcjjM9z7VdsQhTbaPTvMno42Ot11exHXH1OvVjkVrXukyfTAOo3NuT9fsmp0QiPY91ZtlE
HYuVjr1xMoW1iI+9O8CaoOG484E0b5XfndP6fW0oao5izl5pqi/D3zSXQSZaA7lYBdUsBNkKGw1U
/mik5/xLXxvKNmyPJWDbNifL6QqozBiSV83lTPwbY+NdBEhGJBrsUdyz355A5/eIxJKMQUXQ4DwW
3mKsITTiRFhNcUzAML537cr8GEyu89XOdeNTa4zim+ha7TbOw8JYyyxxPoYVFKhVliSwySSsN3pU
THsSQ6de9VVQPCXJZCXrQIuzYa2cuDI37Yim0Lab+ubGV0k1bViSYtr2dVS/yxNZWOwjC2tuYHHV
J1tT9teq8pH76QWc7HVXNVNwFRuunOUljP5ea0rnElmHLL2h1Tbc6HWQIgoXYOoIxqOyaf+nEzIR
Q4z4RDZNpr2OgIaM13rgug7tnMh9X+EJPpuUIzAL25/WwYr+UflJyyzlrEw/DD/rahDYZ8ZFlW5L
jLO7FSDQ/ofRB4Jrq2x3sUbFFNUpD8sKNAjSYJ2hUIamiKqTjQF7hNA+6OCTZXailRtoO/WNKBv6
JmMzDHcJxKoG+7oYFa5xvE4bpZ+RTRTzwXQabloOa5baK0pl8LkWBWpTzPBso0IcNMhCJGhZq/26
oK84rAYpHX9j6FOsk427dofUr5sAYK9GY12mVfW+oH3HiSFK58+JmL3Z0AOAq+6iP7zqQGDMcGJx
mY+B+pAGiM3qVh7dJVVYAK9pBd3EEvoF4CHw0ZEdo0Lcw7tZm1nfd5hWOcn3UupRtELA3HQRPmqM
Yev0TfwRNSXtXBr0LA69mAnSSebCJr1zDX3eci8O1djzYoj9eXUEIus9ybzhGq7qNka8qlOA8oAC
gLaYwhbYNpqKSt/bWt80K0GR31tbRlbsssz14P57WWWs9KHwnzQHFjkkxZLeXCT0T82QClAQpQUh
wXQVUl3IxBWreIpksEq0hBp2kwaGQFVa5ncNHwCSUmTbl2e29G8fXRp8bsuxTds1weWdvqrCasGh
s6yO+mBqO8PL/avQACWlCbUN3dG5dmjDnjlGfj+xKI2LuWLlUuqkIXI6JgI1VQM5sTgaVK03parA
sGWWs9Wrfjy8/Xq/X/lkdXMVUdi6y3iLNV3RuUPlOC6PgZGEW9uo2603DOdsROeL43S9MMpcroRi
5BLSLW4yCsiykWFZHgcrCTcAAe7DFrwRTVEYpc34kKPmvZJdMmzffrtXUlf6UoL82RJznXt5Ho+G
pVDCc+pjTdjxRUd/A5MePbwdHYtVOmkGCIEm3aLskcK3TNw7aqXe9zgM4QLD+T1zob/6OGwZQb76
POeLeWg68OF9ajfHQRnD3oqyo1mhcufLtv86KrBmFkDJ925h5LtKOmI/IEn1PsMP7MpUUX4msH3l
00saSSZNPUkms3RWsXEqza1Br499ibwLnXmo0XnnnVnLr5wVkkgSuTgWsktNaLGYywCOYI9/zjGK
YuNWD7rxqUkKgmYvhQkcQ0aHYq8FJcYfVn2V8azj1hAeYiIlfW1gvXrKRWTrSUE9VWsr97IMgga0
lB9NTy2aatC9bU1A9QzK0N5Mo1lfQ5EEZesiJ2NuzLBTCUKslXzyI1ixZqNlHkyGik79mdW2XOYU
IVhqTCYAb8t17UVk2xpuR9t/HI4eHba92dXcmkktykt8eHYNdZx9Luoa9ojziIpmDDjEVHs4wHAS
6IrtsiAeKVmUxdXgI7JZhLVx1Qc+tP1eH84kFM9tppdbcn5WClkG5TLd0E17ERd7o2FHjZLDEd77
+CEth249omyQovKZIiBSx9omAdM2xSkqNKyVBw15g8vaVcVV6QTePUKnzadYtuekeJdn3/xc895g
y5oCb9BFDKo6hLokxKkj9OpgpfBPvG7NDuWadgx3b3+v14ZiPbqeYT/HoYvPFWi9sHOAjsc2Agit
dFhHvfCzfYtS8vrtoZah/PxW9D2E6bDjbNbw6YmuNzo2AZk9HuebEXGAsD6OPVI8KH13t8CI3VvD
Jqh5e9BlfWAe1BU0GnVaHp63rFYaXtlGttMxaAnMNzAHAcxi0LZdQD1KL8NzJebfjjcGZNU7ZO0m
bV6xzFItw0ybum30Y1Z74w6Jjn5YyyAKb1RXWQB9/XKvz82EaZDUQzrjEVRu+6hE5t32eVCdWeKv
zDmflgo/ZSWmfcZOvAxSWoVOPZmhfqRcmay7qB0eCmoOq77PjF1ZmcMWMfLxzJz/1lSd58Cz+NQA
Avhnua/cyhKJqdzpCKRHu548iSyzFaHsMATNvjYlkPVKK46qytMdVi36sab1tqGWpK7bvrnVaHdc
y8rS37dKg3Gjq+mGSL/YlLYmzxzNr6x/GmN0IcBbSOoti7t/SuiDoE45Haswyj7ERQu8bYq8XdXV
6sxWe+VkJMogdhYsDZAk5um3wEeBA9hKjaPlwPOkSzFepmNg7mRaCWQyOp0cA5GDwU+aM/Hb/JVP
zzm2GypsEjQgrb/lSwIl0ak9e9PRRlHqqqnM8Z2PvN3bO+3317OFzbnlEuPQUHouIb2Ih0cEKEhx
U1iXKsk2HT/+metWtvKsItmJWg1XVYnpRxY03ZkI59n5afF+z7n6HC0KKZZe6mMXlH4WCfOoJgtE
qqtZD5n0MU8MAVcDtkLvrdpM06R/yeuAyLkp2gFFPjQF2rWPjOWWHqaur5XbCUQehlA9mlBqLwZa
/7gyBhO/yYq9O7Dglb6Z8nH6AfgwQ71Ac6eDa0ftoS+0T1JOM+UY5MKOZQANxHId8cOaZHHtgSWZ
rhqcCxBiqpMIUoQWXVYR2Ia1RYvxQwPVD2YxCeJ96jkFcgRAVsoza/25WHIyT65LEwb8CQUH2kTP
AuovPpGbdnMnzk4ewaGW6NiZertB9xKo44iEwzb00tK81+haQCdzrOx95uQxZG4/A5orohoK94Db
IDS2UiD75jdaDuLWKr9oKDHOTVvTXSERBiJ6yPN8g1I34py047PiWmsaYBPjEMRg/bOye5gcqCY7
z2zk1YjBC8Ko0ECjNfWeGk6K5XZ3Vl7Gn95eos+n/ekE0B4TVIoFWk6WJxeJTKFl2PPBe3l0RBhe
K5W1FwZweQhcgZ0HnECzF08WtuUdaU0MwStt8J1t7WJcW6WGkGhhWEa4nmVxk5WYUpSlB4SCU+QQ
QjSS2fQbi0bHrVu6tJodLynUxtX68KtFX6rZulUS77qJ2smsRl7dJz3yUZvMnmDxGbphnUnW57Nr
8bYUMYmyGZOEQ19E2vQvVJcEbvHYdWW1g9rHOcOXC6/8yJtFtl0YbdKtL/QA0bzVlCXlmXPntzq2
ROEPdBkv7pLDgWs7PfKsNmnr1o26R08m/UVSZEhQOU1y0eiNRHpYtpdan9R7CIlcxqlA9a2w4/eh
Awfi7S//7OtwMhfgdH82qIBgzPCr0yfp9CFC8KEYHsesbz45qBuDmGtCmaAq4qKsHyhJ/2gwlflx
0icSo8BJgvvcMc1uhxNF8z4TnbPWkzH9+ZH+EkLzNnqqirr40ZwCLp+Bg/9EY96r7/mhqb5/b26/
qOX/eQLc/H8DqUkTcK6e/2us5uFLlDd/u/1SNVH+t/+1q77kT9//4yVy89dv+Ind1GzzD4+N65JG
UVzk36zn/nvd/NffNVv8QZF47s6wycg55o3/C71puH8QRlP41A1iXJo27JJf4E3+iHOQcI0ra44Q
wcwssJpvYTdPIwmJsTCRJskd+T0NBFbZ6QpLhqRuBiJCtCEM86JAoX8dCqSKkPsZzhzki4L+z7E8
RjIsmy4FJYXTsRD69Iwh9sQmrqf+wqm3WUWB0ExCaw0ZELaqMwLQR8G9sqE5w/MNuZ53bsWTEAha
++YH1AeIS8nkbVAtzlZw4jakwjdOosszYY91Gn08PyyZDK0USeOc8so8cS9uHdNtZq9tIbDMcz4E
yZQgi+mmN64b3hZevxpUR09YuY/wFLUNhChdH9FKHGBgZbWLrLYmuGnbBIMI4X5NovLocHGuVYN9
gVPqlB1bsTHduNzEE/lakQh4MF2zhxx3RcKPOJ2m0q3sc3eDpEQDwSQPED11KzKdiV8kMUHYGWZ8
5erAae14I6IIDqL/IEpv2PtSOyLPfSWR3vsZtvylnf/mnj7BYt9336umrb6zX1T9t12bf/vSAI3+
/+AcMOdS1xunQP/92/cTiPfzX/i56U3rD+qrlOTIYWhcscn+secN/Q+PItpzm9QiZZmX3a8tb3t/
AAxGyAAxEYJe9Nz/e8tL+YcAJDMjn56BitxIf2HLn4a8aJjxAGRVhFJziqkve0VtKsLcg1m+1tQw
Im/aOsh+OfXGCifzgqKu/8OktrOtdYlNyos5evfz5nqJFD89bX4OPZ+E3NIgYkDFLDZVFpT02pVc
Y1eLJ55pqduoox3sKiO/+neGIqKn+s7ducQrUzULDRPhkDXa+uUmS6iMRqUqkQjS+jNvdXpU/Hwr
QgY6og4tBkibp29l0HSpSBXk2ohCrCRaeOEYP45nin6vfTYa7BYipETCBJqno7RZAKlJwc/C18S7
aMSIJhAVevwm8vISYw10bAn8BZaI8WCcecPThPzXGzpkKzTSacoue35tiXlIHJcSWD9H0arl0L3M
9LTYdZlAmaHnQPJ79xzM+bXVAqJkruIzLiHZ6RtTikOU3WbUqAHgHOjjsKYukl+oKqnPxHzzJ/pn
oPX8ghTrYH4KqjxwIhalThegAGKHNnJB5hhm0NWQt5+ldt7Tbxw2lhl1qBDMrDy3Gm59VYufp+q/
pFC8soRYOPN5AC8DOYPFx82jkLZeysftBhCaZjELOfIxm1+n978cZ77Ol+9pCq583aSYZcnFOJ3e
Dl4Qx3JNGjBdqgaBf8216xvk6WGGFqF78Zd3IcALGhQulz7H13JekY/CbclBtFc3xIUd0PIaR3t8
lA30tX9jKFJEi3gGfMIynU7BEuBhlMn10JdPaaWcfeASARMsn4Nwv7ZYBAPRlNABry3XJa0Pr65k
xCTiNbB1kGEgBcwC45Y8tj4ijDrQx5Mq/KAnvnGDGnO2eftVX9mOpqAi48yhId2txVd0NITTNRPp
mFCZ2tHz22jtOOF4WcLpfsQvBz1CJEXOfMpXzh9WKGxKj1I519C8hF8ERHAS1RCYzG8RIeNWBqj7
ZjTBdsiNaVco7bX7tvLkTrVR9ePt133lHID+xNieMcfPS7PerIuGFhlZa23mJqLnRiv3U5rIjVt6
2pmZffUlPcJtymuAe5frFc8DzlBkx9YNxi0bo5ziy8EejK+q7uxbKOjRuw6vBgy1lAX19C+/JqcP
RX3K+3SLlqCRKEKgRlfSWudhnF7U4Gw2tYFvF9K24ZlvuUhxn887Ach3rnyRlfzW2qnBP8AgYayg
gkmOSQh0xXxqd1yl00pH0iH1sSnv69I+iKzARy12vuFcU5w5dhcIrV/PwTwDwHwGg87n1YtFRYUf
HFjIc4RiYDn74SOcSW8bzaa2kyp1aO8yW1te/Dnus3Kntfr3tyf9lQOREI0HISOBYjQHXS8foGlz
MOShZa3rHKlTvEyTa5G04c62BjSOBPJPb4/3ylqmigMUTZ8DRNBpp+OpfPI6S/YssGJAwCZCKkan
0L4NdKzW3h7qlWPquc3v0ZWZA77Fq02dVunSJ6FLfSAZhYOY/soyxv5g92116WfSxhcImzhH9el9
1eEL9/b4r7yqRecQqBAFdQ/E/Omrjp2p17kG/J6KSbZuLc2+QBxqXGv6WO7fHuqVVyUfplLjgSZn
3c5//mIZKdV0uY7VG/JoUr8fLRFtHOryq7iH9JAGlrk2pR7gaNNApkvCcvv28PPRt7hVXw5vL245
VU1aUIwahONqXrKBjuUCentnvufpUn2O1G2+JLEQ6Hww3Yulo9sjuE2I01sEbLEMNDP7T1zrxKbw
dH/r0wM/A2F/dTzBlyOu5bpZYgpVSocNi021RdoeNjuK55tK5XzOPvqCiVhw5vVOv+Hz6wHnRWbZ
dWDZUWU+/Ya6Gfg6Klz4YKgaYyNMQHYglr4kyvJ3dacb11BDi42NMMgmJM4+cyKeXqm/Rud2m1N+
Eq0lzkFrjZmeTbXTl3BpsDoUq8S066tWx7wuSntjW8lavHt73bw26JwksnLpmTpLjoBBPX00jbhC
khcTcnyk0q1eW/HWo730w3Hj5L0ztf2Zz3p6xT2/qTc3FgU3Kd19a9E79eM0dpNEVVvcvSY0WQt5
EWHwttZLNP7R5sDEDInBFq6QEmcm+ZUV5bE7qQkTOAFamR/txTZt6eKPkKSqbdYA2W40LbiBxeSt
9c4xUFOd9Mu35/e1VzVALxAP8sLusqPnhE0cm2aP+6DeKqjGgXPlyB7hlsG2b9IiLePZiKB6AEly
Dmj16qvObXryXILfuQLw8lXTUMMLPuTTjk4fXzs5Tmph0wwfoA4423gczk3tooP787MCk+WA8+gQ
AJg5HVDvTDvPA6vaKiW8XZ7Zcqts/LbxtJnUY+HYsPQV3FYEBCwv/B7m/4e089qV29jW9RMRYA63
bHaYU9EKluQbwpZt5hyK5NPvr+SDfUQ20cTUNpYNLxjQ6CpWGDXGH1zvfRpyoxsIvEMVE85RwrhJ
Mv77SVRFqDJQSbOoeax/UqZMOfrWHaoShfjM/nIveLkgWJRaPTQT5B6nFg/7NDIwmlHbidNaYPtg
ojP9eBmsL6L/fgfsU4zDuB9k9rr+HU5SyL6U2Z2nATxm783LcyYiN9BgfhxsrvVN8F8oSrJUdiCV
k1RsPjvWVWosRjSui8jx3pi4A17HsO6/Ph7Q3uKiQQHPgzKRfIasB6Rx08WzDRLHQ7s60HFuuOTq
rH1WB3sIJiQ5Xpaa/r9hITNEjZouKVWAdcA+jBsnUZsenZG8vAyLOj3jpiuehJHG15ePDdQRf1GW
Bi+3Wcd0eso5HfhYed4051p1yhsClghjR4MX4FHTXB7H21sctH0B0jA81XM3Z1LX0lrB9qE7I48m
LoODm2+Np9cp1MPsIPfbO47I+uDSohnIPzcnL4gtqidxDICqsrF4tZbyE4YU2bvcjHSMeNCaS7U8
ioHX4kD5eJQbcMN/XxBNG5V3P/9DiWD9BZca2gBslu6Mvaj71Hkow00JzgWzM/YXXVGGT8nchd/n
JO5ucb546q2Pkuyi9BVo5hiA/bs+VhFHniLHfWXDMq2oUMfhk6n17ckGuOse7KSddIBHmIViAquB
HSV32k93RYhLcKN7Q3cWZaa98dzp9WSo2nuvxLthiqbhnZooxp+0d8sLNiPe7WC+5Ir+/ymdnC/Z
c5ZQetmhYS2uw+dWOlPIDDm7kOXz83gI7fPYpDhqJEployC4QIn0lbDz/qxbxQ66YegRHUU/8Orl
ZfsZ3zTj98e/6X5GuDx5d3O4O6QLP47bn2bErOtm7BHaOEPcwxcxHlyc4Jz+ebGE/kejzsbnTM/d
32iqzL/NdWJ/exz+fvXKu9tmSqjdkjxsktzRrA3hVR0FDwvPZ6vJPITOdOOqd4Py3GBZJj12I7DV
KEI+jrx5Jf74GEQEUuZJ1RIytPXHwGM4RFZdITT90lttdQiXjUI1UMaL6n8dZbGfOltEr+AR1rEU
l9ffaYkqPj/+GfcnBa04qJwqgBHgGlvSVoyE/FKVc4UzV+1IoUxMgictfefM1fz0K6E4QiU1ETLV
ZvWxiys0wQkFg6D/q1Va6xxC8cGx14ntg422911tKkkoywAId7ZgK5FlGAcYY30Gp9ItaLoKRPKN
3nb8OXSX75hiAM9ucAwgQ/Pao4Npb1FzXXICwxxyyAnXn3ZKi27OPPTeW/S+XoV27J5o8oE0MIry
lOmhcuMVq9wyV4lfmaV2ADSTC2ezyykuS9AXmDcu001mkIZW4/R6XmNN7JZvo3oUpEcIn75Ckbi6
aXn28rTQI+mmmcNME277UB3nsYc6pxRnyPXRLWlwjMm7ycIXyZmWV9BK4f0/Xkr3bwwienSe5UkK
hnt7jhq1IxLsQsAOqnWAZiwQ6rRwqNN14au0pgA8emgxPg66t2N1lhIlZuLypttcN4jppC6yctXZ
wUlGajxmbyCRRJcJgPxvijU4eOeMyAOIaOyCtOqzt3Yfi78f/4qdDctNB36SUi1thG1tp8MTyesi
FJBbc9T+mrWxuCKLUFx0q20PzoadhcT9TAeI3hqlw600zKJqcpmiMjpmQ/RPp3uYg4fI+xmo6wYW
GmBHqKi9GZY5Ju8aSeUwtppLHazyCDvl5kwNeLQCpenxD3bD7BO9X6zt1Nwc/2g4S2ssGzCnB5kb
9igrhU5+fvEsG/wCDxI/hUtAM+sdzH8ZldxKsO1E+2WCF9LSA5tMLTDChtri42A7q5mhwukACEWt
/4deyE934AKJpsEttTlnc2+9GYrCeL/YwrplWLJz+KO0hoPC7XFMuUM2h4ThoPbgSECqYzubbNuy
MJZJZgYYZY32XoxWGHByF98fR9k5hinrEEM+y6XIxXoa04pfbs1WfR681jjNvZE9hxn+igt66ijk
CP4bEoZDXl8XN05/YfmS/nJC0H0yAN2ug5cGOvfW5JBvG6hoFjXOGmMMtwk/p0m72phU2C8/lsgi
ZCeTWjsreDvcfgSWaITwbvGR8uu+bLDQdsS3vA7/VrsRpdpoVPSXL1W2pkfvVxL+oS+uh5mP6qIW
M+U/XCimpyLz3Lc95hIfatQBvj7+nDsHAqtTslfkOmVu16GMutOwU3LIH5EzONWwz/wyLJRXWNcg
8IkRzUHGsHOPwpSF362ZpK7g1tbx+FZO6uLJfNZT/CZSk43BY3R2TokBtaK3K/G61Vqoi5zH0xmz
XueglrX/AwCQ06KW62gzYEsi4yeLHzAsSAu2sE9fo8uILE85FK9rz4QjObmRP5RO9RUq5JeXT7cL
lAFZGNqb5BPr4adDnuJF3HVnMozFx+gemeQOp4bTOOrTMwd+cX0c8L7eIvuaBvuUAg//sqVfOQUV
NsvKQSItGZSjrE5P0TRpyFVMn0oMaZ7GeMAMeVHAlWLM+PsM3/+UTsjbNYo7vnv8a+6OKH4MPV1I
ISr4UFx/18NXsYwYPLP3gqQBid5OKbh09JAuL4/CM5FjUELceDOvo4ReVs6ZsN3AgFZ6SXu4os3Y
HvWmLP6U1XELzJx7lF4pjQM0bzZRKsaoL5GuB1MZFzBJ2+IJerEAkmtEt8cDug8Fh4QKChcJmBvg
dusB1REqqZWt6gEU1fKbYGd8ducOm/EGs94XhyLbgzAtM21ElTZHjzcVPSU3SE1olSL8VysJurxG
iqA1ZhzmnB6cdHK9ryeRTyR1VaQwIxnYZkFYreuKRKD/3c72X0oRjkDJ5hp+gFQTLIRyMJF3m59I
dM/ka50SCifQeiI1FEaNxZl0ui7YHiSl3bxN07J/pwprfKNWXfcM8KeIET6Ol9vYQpw+2o4ywmbA
QFMAFbpI4pHlyh3yU2Lg1FVtJeaAZDAHLP4NGrRpBJwn80s8ugjTFmZrfDHTBc1m8Lz4cydNOpMU
TxpSc0bWohP++IPLC+zuB/Gk0pDdofi5vWsE8iEZ/hdG4HaK+Ydb4w/b9lHzXo/yD7PSLR9BkfT/
xJNmHay0nU9PKqpRAUYzjSKh/FY/zUTR2R28cPpQeZXMz5hk4/GpRj0mYoZySZfOPjh77su8HPke
+0eKzXj0NTcBvWExcPy1l4AyGgWTVgMtA9u8Zffm+dDh22nVPC/RYdHHYKbH0/m0kXLlpKZh+++o
6lT3Hs/9zr7mF0nAPJ0r9Co2+3rWBr0oOaEDfZ7Tp6pxajhis3dml/cHoe7zcAmn4ZrnM1N+5/5b
T7eul1obwf0MDLpz59SN8d2rsvHVPJrlpfAo52EBhQ/RAmEJgGd6whe+e/knJzv1eOlIdNbdF0DT
unTG0piDAZPSpyrU8kAPzeRcNzysIZ9HB6fLznaXaHSkTVCXkrn4esxJl4vEziw1MMy49xGua95o
SqM8d26p/KN1UOXPpuI1vwEUmcRpIbU1D6Z9Z5EDWpDpDhVpynPG+hek+FwjW8AipyaWPetqr2OX
2S2fy0lf/hGVBzni8ZLa2c42Tw5qFNRjYB1uFjky5RmMj1ALMkUV8TMOa/Ez7rP4USu21bQnGkHY
BpdVkeGkZ0rPscfxd6acpwc3CIRrxI+2nIQ4xcw3Qac5gLyTXuDiYSI/t7l9re2htuAhO+3HvEae
r9HH5ZTP8S/clSQYgLZ5HgAr2E6AmactyEQkK4QYYJshAAKtJJrOrvFSNiL1Pq5kSr4SM8bZgrLN
+utO0ZhnXu2aAR4CuHBm9WKcBWsfuVVcDaM0c751pdEGbqy4N0ivuUmOpVnYUeJ9Kaw+fvN48u8/
PlcaqnigEKGlkPmsfw8qFZo20sILLDOq30SJPd3IaFt/GJf8uUQr8TTE7XilNn1EzLxP7KhMUe7l
IqeLBhJ9HTkzyKknb7KCCV+xm5Nb47PCljzAyt7vJlIgCTuWqwvdsM0ZluDvhh679MhOTGRao0a/
ppgUBqnRmEGWcYAcrOb7A5pwpKyaxN0gyLG5rRUUvBhzZAfjAuuuDKflbODh7vOlj/iLu6Go7UHm
QQiCTG89gwixu4qbl3bAZYxVAzLM/tzFDv4UztGxuDuNZB8cSB4CbPpmVEvUJooWI5YHmh/p/DS6
JEaO3As+Rac6SZODU3hvVZLbAQWmWSarBuuRqboi0HXjdafPTf0JQDBcCRDVp17v0g/1gtBZoRnh
tbIx/368H3YHCkmLq4/6NJDAdWSIRnlpjII5TbQWw2xIuhM+rG/KHn8x+iVH3ZjdePRjIHkY1Gu3
zXTNRfo5og4WeLQ2b44tCtS0LN51eVg+YXPS/v14fPeHLYU1udlB9UCH3uqGpbj75NiiIWxkM4F6
hM9TPFt42S2FecFhA/Pbocaeq/Wypx7G4uVx+L3hSi0ni68rVUY32xH5vsLIcqZXR2HpFoaWcQXS
FFGU93AUnqKj/rj8XOtUFYVKiOawgCRga9sBqGeRmdHY2kEWpu2bnB72R6WzDXLHPgywfXEukR0d
5ce7QaV8AWVBWvLbepexeFSF3cqGXt2Zz14EjS7G4+Zcu3N4mxUMTkXd6wczu/dhHZ6VvNl5+SGc
vV64sI8MrxG4oXVuiEnUoCXtpQOTYvpaPNr/4p4GP1bVkgxwTFKqvomW06eXf1wAgJRKuUW5yzeJ
RB/PmPPEuhWoISzSajLwVteUMKiVBWWhoT96Ge0tJupQvMq4RiiGb04Jb3LzvKC0GCi6MX/Hkg0G
PS4u3zSQ9Ugnwzz66/EAdw5cqQCB0hI1Ahv02HqOs1ytq2KAOCU6zeBinJOLRcp7jpzh++NIO0Oj
VGBQb6fsw0WyOW/TPoPiWy1OUAOzTrvyz2qRDsVJihFIYx9173eigbkGcU1WAmjrB1fzp3dVleXK
tCSqE6i4PfqDQUnCGQwNJeSpDbo+Hg+Sjvt4nEBQZMDpy7rBVmyvbcK4sNGIPE+oVV0wZklOAmnw
U5GmAlPQcTxIAn7gQdfHgA1ahw4vuT1Pma1QJKLS7mKoPBbacta/T2bifneXDj61GNW36mKYfxR5
Pb6P4zR6SuoB7ePQ8eKLWiTiNa0IlUZD2Z1yN3S/kMDy3n38teXX3P48Xjfo2Ook4nyJ9bryDIWe
eBmHga3n9o2dWZ/0GUnFx1H2Zp2dYnL2c5GT76+j4KQ1wcWYETFNRXWtuyp5cgrnU+F43VOv9Acr
+P4QpCXHBYO+AfIztFHW0Qx6f2SOSKZmUzeedKDlJy9EsFWNyukSW05xhqt1hCO936CUhMgb+Mpc
cOyedVDTSLs0tnGlMdVcPWlLEeMEGpkX0owXt2tI7ciaSVFAwslC2zpUNaKC6Nb49KR5PD33kYMR
td1g6ZHXWLoJ6PxL5R3dLDvjw51X4/iBHCEBweug6RRPdN3sBJidBbZFLQYgq87wsej7/qB/vBeK
3iL8UOYSkMgmVFPgfpaFekxBXTP+rUO7KX0brgBbAYuG6+OlubdBLancJpVa5L9sdgAvP1sIUSZn
p5yqf2p7bN8JsQz5aaRHdcXoquaiNrERmly9/Y45HV6tJf6ogcCVyO97rhpPmMPnORLxmwZ8zfnx
D9wQfOW7DWQEaHrOfx5wlDrXM1/luRFiRxifp3HOK7/VjOQ50WvlXZpYanpCEB5f8anQ3y9Cr9+G
LXYQHWJ516bp9DeNUc3vvNSLwFeASZ3UNuz8FIftdzpufd90GLW6T9ZAL7NRjrjJG6b9j58um1+Q
ISilS9WZ9U+vTVA9RdjH50EtP1a1mqNFncWSJhXj1AQEKC66/poNGEUK3GCvCpcq5ITBfZuXenQG
M1IfzObdScRZB5eQXiCddP4p0/+f7huJESsFLnmnVDjxU4TRN76vJhXEzOuMD5aKkfXjz7cXkO3C
BUDjShZ21gHDvqwUfDHNEyV484bKsvFcD/qEvkuJEe8YH63nu80D140w4HOlkA3n7Tqe0yyDaYXQ
qMxEiEsDXQV4AniEBQ3T4PHQ7p5KsuH3Qy6HRi4IuM1ckvQq6WiBXR9FY7V+R5XoX02DWUhhFAOu
LFNvHlY8QVl53UHonVF6JpkXpzxQHvKh9SgVHmNdUTfmaVIG9wxNKw8M+tYn0xyGD49HeZfdEoH9
RxnQkf3xbRfX6NOWUhSECzsRy1kJG4cKRTgFdYHxHA50XZAX0kEaO7zAjYojYPl9IZj4jsSakNQ7
9Ik2CygmIrihlPhQeoIOievE97oxvdWOjbpmTf88wfm1C/FO04T2yevE/CZz6uYWZaE4PZ4MGWyV
LsgfI5XQqQODW9uynGtQEJoTwX6JdK84NbXmYGpRdi/fpCQLYKcwkqLavOVsIcWFcqpTmSew/ONl
8MraVwAt+qheerD6jaOn4e6oeKuhxUTHhffwejXNEEQcbJMRTKCj8IT0Vvl6aMb8YO7u0hI5dzwa
JMiNE3GbemqiACYiOvPEmRv+bVQkXUZil1LGAAVvwPLm+xnE0QHBeef8AX7LC5/KAhx1c/MySkn+
NHPGFzhBFvxrp5fF5Ft2rV4Ws9HSc2+0R7Wh/YhsFmp7FLO3MLtWb0bUx+DtNAh1IbhUZWc1atDO
NfBP7dOwP5jX+69ncC3yFqOIDO1j29ossElbkJzGU3rQlauVuv0T7cYj6Yr7r0cUeowgVTzyri2R
xkSYKKY8DRkKa8t3eov9odF681uBlQ7AzVnxcGJUcb15vOHuJ5OkC9FT9NOAYcI3Wy9NXkHs6YGt
YEInvA1hi8OnKtxz4obqK8vNp8vjePdnOvHQaiT7cri4rc31Qde98OrOAzTdm+XZdKbyaUBL54zG
CBkSvtVBhUwQgrYYGT6OvHPQERpSiSs/JXi9zXUyR6YiwFEbJwtlvCDqhYMqDx71bedgpwomGWX7
sb0UUq/LKvTpoiBz+UG1wO4+/iX3l4uBeBjVDLpP7NXtiduPYJ7slENO0fBwDZsmPqla7zzbFtKc
j0PtfV7WFWV5sjsEHDYnT5dEQtFDVCOiARUkpzamU6vNyg0lw9HXOizKfyGexdxKxrF8mK6XU4dN
u5A2ECeThXWOlIIJxCL39cBXhSHbzQfP372pBDjCzpQqoKRA63gDftc8FxBxQDtz8DUcyIM5dsfz
gMjKwVfbOwYkb1uqXKEzuM3skk7JbKMkVOtEiPaS2AVG6R4hrPY+GNgFCoiktFSH5YB/yh8jMUcx
TvK4HcDxxXs3t9EqncNTG6Z/OaNzaNXFH7e+b8mv6MGw/9kW+rZnE9L01Gtck0591zVkWKl2zbNS
ge3Zds8dzO5Tp5X2wSK5z3go4zE2dgFUEbpS6zFqNa57jtObpzDSQEcrqTe8n+ZpuKmYmVa046b2
vas0xe9mhs3zlKnT18erdO8QgjhMisF9CXtbnsU/TTJqLrOXgQE7zckcBzk20qdiaJKrpnjeJ967
NY+Z0gsUuxa/PY6893mp1ZLgcF0i6LX5vMbUlZUtmG8Xp5JLZ/aNnyRVcvUi1LqHzhiDx/F+sOy3
H5iWLzIOGo5CgFjWQy1zS81sNWJDdp7AZz4qbdiS0eD+LVwevoGOfnmJQEhoF4FtRLjXzVjbvVWn
sfqqhSVS62ZR16ZvTKUWnaupdnhUJX2HltJQjaPvxbkQJxdk3hfEwLV/c4rO+JVguNPdQPxnHQzF
EjFx2nTpP4bTT39m9lS2Pj0AIBxWugylXy9jfQBv2FlikhsEpo1zgbRLfoefvnBfxfSvFwji6OyK
S5zZtm94eX+WVrSnuMEBfvbsBqc3ZEPyvjzCDd2/qUmIpIGUhVYPm2u7jT2j82ordA3pw5t8mw2z
p69jt+p35Ea76DSk7fCxxxwPo0krYzp+KEo22owW/9In5tfKNSPa5HHbWNesH8L3OC41oa9T3ka6
UQwk3qC5itSPaL3APYoLcZSQ7ByttIbBPP0QN+BpsJ7CdF4KK25J7BzFnALNm/OPAocKnwf5fHC0
7oWy6BiDSqDnB+5mHcrIh7rW2JCsG2CXfDpaNVq3cGvk/UF9Vv7qzX6Q3KD/DbW5EEv8ETQzYVSW
NWivRr3O0eDjaeTzCsRXEETrdJusark83oe7YaUkMc0aDlpjM5mmGSGnkjBCt8En0zfNzpTMyQEJ
SLUe6q+elyjn0Gzdg7h3lxYPdEp4snnC1UX09czOrpkNujXAAV+q3M/tSflgzFX6/vHo7r6fjAJL
E3YTaHKqlOsoTmrgUdqCKDD6CM5LiKjRMmfN2wlJnIOE5m4iZSj6tDSfcBihprYO5UXQDOmSjgFo
URajFqLmmAxjdWZf/dNPxfg5VxGYfPn4eJCCkwPrjf3CZtGYhWahy1mJQFHElPnD0FX0E2z97ZBb
RzWtvQFKoQlAUMgGgAlbDzBvl1AX8TwGrTbG7pNt9UnyoSEbtz4bk85JFVVkHpYu8vhglHLqVluD
qQUoAk6GHcjTeJO7iWU2zV7vx6BWeetHc7ME9dgNl4Fn/xm7+uH/GE9fjzTUwsmoU+IldZ+ijz3G
57zBkxLMl3uJRkM9uAv3VqlUJpbdYRBX5nYvKGEyDnM1Bgq1rS/AF0AbD6E5nEFYJwev4qNYm2Vq
TLWHLHU7gq4T+lngr/VczoPtV/OhrfBuKFQIdN4StNO2WzzqjSavp4VstC6szzidJKd4LNTzpNjh
SwvncoXwbKOoR/WPM3T9xbLRU0SlszYrpfWugkfWVW8ROfTYHr9wcBENsInM08jv16GspnJLSx/H
YAGor51L5nMMBMXXg8f93qK36WNzXdOug+uyjhNnyYQbNY530EqT30wlt4O5s9Ln2jGjjoxsOdrf
e59LguA4xCATQ59bB3QB3EOHjEbsL4zuotqDeWlKetvhNOi3lx9bED/xHPgP3r/J/aqCQpO+hENQ
oXJ5zgBgfWJhDD6KZelBqL17RuIQ6LByPlJFXI+qDeldRCp6a144dk+lVWv4nh5WfnbnDtIhQFlZ
bNoClrMBk/A4j1l/ttZcU7ugmWiPQ+UnVZ0d3Gl75zC07/+NtflOvVEZbopFeRAtXX7FztJ95SiT
+2efK1qAqJIT4EL44kIhSx6uLuIAEmOBvvl6GvO07psBUlGAX3n1T6G1Y+NHvRseLPrdeQRR4UhZ
D3icmzvGyvN0KFH+C6YZrY0n6Ovmcxx1XXvF9eOoLLkbDMF7C1IA5fwteqP1Jg/OW40l6NiZoW/U
Vvw8960yX02NU97/hTVPQZIeKVIOwJvXM6gphaKOWTpC7S6qt3YoqLROxnOUR0cUzb1xMXe0KEA8
Uk3eLPkQcS1N6TKWfJVHgbqE7RPl1c/xWCkHx+7dc5VVQYVeMgbpxqJhtx6TvTStXSbMYE3b8Isy
afhfV3omXxHJeex71S8nJT8tU/7l8WRqe6cjLWB2NtxpnjSbTRDZnpIVAjtX3iTLK1sAmK6subqm
w8hreVCsa16Y0/umHpOvtLbCV5i/JcuJl092ruKqu9rohPyhhkOBcosdl/8Mxjj/+/hH7n4H9orM
WOhYbxczb7k61TzuP08V1kc80yLfzZXobw9Bj4N9szcdZO90wFz4/Pq2cWyVlWs3DpdSGcIIWjgf
LnY3Uy3RAeXQIT3iHe8NTZbWyXR/AMQ3S6wvtYSrZOJqRwv87JV2+sWU78mqd9tfSI4oTEhJN8gA
lIPWa4ytG+dlwdDsJqW8RUut/cLzZMR7DuukI1z23sDkVSFVZcFAbsuSlQRrUJQi9dPS8CbUvL+V
emKcAInE58fLY++beVAqJJ2a3N2RP+WnSsAIwy0yhdcHqGiqt0gHDzyV5jz5WLgDUobP/MfjgLtj
k6rcdPzppm/b6aPZYBqXpAMYPFN5inJdZOhjxwubtA8PLqm9axeiNGhD4OXyabIeHMwOp5pNYlWj
OX7IMrtXAp6DqMc/HtNOHAl4AWMkmYp3pXNHR7Cj6IhjCSN+soq5OedhU3z7hSjQ76Bj8M6ytqeN
lSbFCIhzoCjVdajUVrH+FCW68K7/tzibtR7nSUuix2jsOZz82Z3qcz3EyUFp+r70Jil9ktrEGgev
s31vWKaXjBqguqDG0n5+tjFc0fyqzjmWxibPvqpobv8p5qodbkaVazxGhtjJECGerT/pEerGWQXi
/aSpkYJxQyh4gJVJ7nC86U7/R1tqmuKrRpx8RPI+14OwLhve+VqcxW/HNivlMTgbI2aHpbGcBrSa
kW5KUvPJ7XhKnNsqWz61c94ema7tbDjSJhh6srkBgnuTdQqI3UDjgEVGMFtPbpHMHw27Gm9mlZaU
PGblF74m6SDrhpoAXAuZyP20wbOwRGKuRX6qIXUqfCHU1nf6uj56Hss/Z/M8RueT/hFMWQq328qD
3jVFOtZqH/Rt650509JPZGtqUNWFdl3assDqRWkPBrdzmABMZ1RQCahkbnGnC/rVi9EzmWoCX1Wk
U/ahI56vldORlt7eHifxlI7zsKzJQtfzOORUVUAU9yzXDNmzuci+GGpoH+Qye1H4TpRSKBXxsJOr
56evVSv6qCsQuuC8qsrXck5E6ou6SIPHW/y+2ccHIm1BVBJZNU6UzR63vD4zO+wAAkIMamC7U4QI
LAjxU1km9vemE6b23LRdJN6Ituw/AoSf/0ptW9HOppZRM378e/a+o0To0Punk0zevRl2CdM47jgL
oPPxpo1wbRC68W+p9Uf8gr1IYOiAKLMZIDJutkMj1EkNF9DmLhWxb6MWlTezLrPJDwFtHSTbe1tC
fkveEJTGwNKtR5VNUZZ3htIFWqc42hsdpGDmq2OqVFjYLEn2wUthcfjC0Ke/Hs/n3iEDToRThgo/
l8UmMZ27vO00EINBbKmUbec+p31Br+Od5kX2qS/j+Rc+oCNFfiHO8abe0jZiS0EARhlJI3Ik8BRH
gaOfpNOltvX6YO3ujo0Ek3LEDyjM9hEIftjM4EMFVW/2T7TE7FNoxeN1tOvhyXLKo4Ntd8XQA0R/
QCIit2I+0NEmMlvOGLMbw1dxpRi0Izzt2Yi1I2vovaGhYiaB5hSRQPqsF8wIDbkfE5MzhiLLdRhx
VI9Rdbg4Xdj/rhD/IG/5sa+2hzbUE+nTQiODoJuAoyO8mPJUgG6udirGwfWQf5pe1RMKwr4ouulz
iY/Xd0PBZNE35jT+YBtZebRR9qb455+x2ZTU5zrU4vgZI9OCjS5NtGqYrVNuxdEv3BgcdyoPbdAq
PEzXI45jY6TF4JF+DjiOJagvgT9Mu0vTTub58SbcO8vx3pP7TzZRtze9popUm2ZewPGs4G2EZudr
Scz5+jjKjxNr+w0BVFIVoaBCYrEZ0eiabTcp0xCEONnb51RoeB0mLvYQmMsHne2K12hhVa/jUoWX
Ukzmk5Hh/WdI/Qif8teERXY2OPMNtVj9Cjuq+lSGlvXU834+yMc3Lp8AUrl2PIvlBtyC/7MVPde7
PCrTtsHqTG/7f7LIGa/dUmrqpWQzX+u6A3+KC3k3XnU9az9lieN9jXEwvIBzTP9EV1orwPq4XR20
tSgPvtfeKgTqx3MSxVxqdJtVWNYgOzVq4EFXtg52rxhi3gC/WH/g6XrEFdypWRBAyqKD5UMzW/6W
n+75ippmF4UzG8/Ba0KZCnScXWGflqTtTzQB/+67Zr7VU3J0eu4Mks8A+AQtYngmdzu+rRakUnUK
uiNu7ue+mdjoVkpSF2gGHuEHJ8zOOOFcgGfihIHgsCVhmkPYiNEtxyANXdO3h1lHfUc4vmjq8o1X
N/olydRv+iS6g+fF7jjZe8wwtTUQwOsJdroKFGBeUBtwUxEUqVWcm1GLryp8kNvBDpR/1mYHUoWn
BsCrFhTcVhK2BFswG1rDRi+N5NbMUIlLpx58LwU2qvSY0mthJ36LFI4YRSTpSTUQeHz8I3bHS+4E
BdUyeUBsT/Iwg7bS0/qisV+/Wty+ea0rFj9kOGz37d0aEhFrwpWkA87Bs5lbDJ4gr1OGHSF5vbPK
yPoQ5rn77InUuakxcnrLMjtBUeea7xizc3bT8OjK2Mmtfv4NW08Ddx6pThs5RT+9a79OKlI8dhPW
H9UWlTIxJd5vXVpkB19650QnN0WRhn3DO2e7a7vQQwEZ5lAwdqPwszZB3I+09SDKThZAFMA33Mic
61vEcxQVaZ/bRNEKvJujOK3SE5aFzlvUFtRzGFOpOUhUd8fFh5QQGClbtUkXVTXphrBTmUwkeBe/
8Fq18nFUNv95+SLVfoqzyW+sVIkBp1KLpANSX8RUhOemzvtAFKI5AG7uDknqB6HhxuNwm5DmWoQF
gjWwH/oiwo4M20hA+0cVyL1VCDwUZ0W2gyTQrXeCbTStWqd8KowA0IBGXZfc15zOw9w2QcxZeytm
+whEuLfVeWlTtAOhLUlB66CuXXl5Mfyo6FblMxLJ86m3QiAb0JUPju/dpSgLB8hBSfD7ZqdrC7CJ
vqdvhe0mlHaQqZq/uJxvMDPzICq77uMvrBAa7K4UxJMYv/XYhJsYFT6eHNuNgQj0NMIUKab+gwEU
6elXQpGf8WBBkWkLM9XmxVVm2ZPTuiy7xTPWBo2bwmaojPJgGve+GHg+CCj8Tala3pI/3fZmK+ZC
U+Rh1VTN70OzRH9Uc2S9FqUWfno8qr11LzN5WprS8Xp74fKO751ByHaSmrqfMkvkvytuWf3KgCiD
8aoF1M67fT0g7MM9tBm58ajiKRc9rxpfZG19E6V65K62twSxkELyB4oqmPbNiojUYZk0l4u8zofo
4gLYveVtmn1Cn6e9KGkYHhwce1samACDAkGPGICxHlrb4Lmbl1RZDXNqgnpQvXcxGmi+S9UDCxcj
Bve4hH89/mp7C4TvRTUUFBIZy2af2alS11Ne0U0tMveT0Q0CsPVQvwqFWfuPQ8m1tk1Wfgq1fZXw
ds6aDLfdQHXjYrokcaK8zStHqX1bxN7J6a3izeSURocQsuYFj4PvfUzuTei/5A6UzDfrZqnTxKyV
kupL7C5veG2+yy18nFV9Xt4kenyEad/bDIC6kK2QlR6kINffUreaeMgaMQSxqYaX1rQArXfqizm8
JH2wA6RqKXgM6nbrKH04kroLBaJ7FGtPUEPnV1GW9gdTt7cupUoNRXPKEHdC2Shw0JIWGetyGWYw
OvMM/5SScd9a+sXA1Men6f5ivpEcmgSqUy7jk211RjK90NOoo0wIZjC71n2iwplD/PXxqtj7TBzB
LHtKkqA+NqsCI5/asJOcxsZU1MAIMvvNjPDr+XGUvT1GugpmHCo0T2W5Nn86hCdUMg1rZOGnfRN/
SdJy8qepniPfyexfSahMWMjQCrhZkIFex6Je7eSDTUHDqV3rgq93celRDT0Y0d5uIhflZDTAB5OA
rKNIhDxkTVWg3t73z8NkykTAKq51kRVPjlMdmdnsVY3JAiQIlXY7MTf3GO08FeAF3oFAUJNLmSze
NVcS+7WpLPFZhJOKEXdtXTAYU/w+s8sTj77wuujzES5/b+R0mlmTUv2GFtJ65L0YhZ47QgS0lYa/
sbpHCw+oiw+EFIOzKDW/vXztSHc4KsfwtVDHXMebHLPyhp54pd5XN8eMq7Nt1u2X0ZjFAQJ3bzPQ
GZXQCXTe7hHpSYhGv/BEEE+thy5Ll30WSJZdXz4g+AxkWVCNpPzMekBanseGNpXQKENd8XHew3Fd
cclesZz/lVBo4vIWp+V195ypWhGDvIsnAEF96Ke49/qNFo6f8lnMB92TnTOSFgJ9c2A7aDZuC+5d
1lEe8wilxZZ9QRKg9Oe8Fhdbj9qgGhwX17DmSCBp50KVOtw8axDSR9dG/qifzpURo8Lc1XoRLIaS
/qGnrnGr2nE4GV2b/TsbiIvpXYKO82AcrJSdA422HkhDutugl7ed9Br4A908SwSILOsXOvd/d2Nr
3dQ0OshO7pYkxSJcuyUegWY6VLj1CO0RAHqSxBTd4rw7zR1AgYqm64fHS/JuT8so3G58OKBJd1yl
OGtKqvc5UcZBPNsga96WYZRfSA4/xIjtvRSCKsPBWMSgnPVyJxgR5YZox5r6Gv6g7lVRhxYXXTN9
jSGC8dIdIJ3iAGmy+Ki9IUOynj99poMZVj0iud40PJtesQQdcvWvsLk/SszlH7XK7ghF7k+jEslQ
MA+bUGofFU4R4Qhs2CILNIGKntPa2WUu0a8KQfj6kNabp5rity+8KTr4hncbUIbnTSgtK6SC5CY8
DFurSuB2BEXn/Q9n77XjOLKE6z4RAXpzS1JS2fY9bW6IMWvovc+n31/2wdm7RREiai7WYAGDqVAy
XWTEb9oTlbL2U1PWS1iSioVd1dL46tajJOVmH8igNEslfp+rYDvmBk2FtcCEOdSyvA56J6rPtTJT
Rk2j+Hx/je6G4s1N34BCOMvneiZtwZXbW0YTOsIRlz7TOVtskvWmc9aDpGjvU5I8ICROqVzysK9D
iX51bMAdTah6sWzZo2H+Q0+qcfFjdB0+1sZgfRT9nHy9P8KdvQ4gQ+IF5CsSZOx12Jaf0s2x1oSL
VjsP+TqRXcT18B++oxwWjx2ub+DS11Fma4l5+rJOqmmoLoal6KGbush5zLF3+g8DkhgBjjBIbVtv
ynh1FM+MGBCCLs0no2STUk2zmyNm4t7S+CX+h+6NDotlOyRYSG1SmA3IyrQ8uW327zJ6AFMm76iv
tBcJ6j9kGe5uWcu//ngYlnoKZRJsAzXhPriAVvw289SXKbOat14xbC36V8wRuAcJGr0OFbNIlBkr
mNBqUsSqp1m9uAJlqLo3i8f787Rz/NMQQVmYRQFHZkv9YwmkU5QvVRjX9gjXci3U7FUnx3vMbRcv
4sZxmx9vD0lzAMQXFcLb/vyKz2TKAHGY6GckttCF9bN+Eb6mDfqlct2jJvnelv49nvz3v2UKSxEx
mZNbhnCrECRpBgXtdH19dMfICIsuSS5I6icHjZCb9IQplD4poN+48dTtkVxxXVs9JMNQV6rqRE1c
DQoqKs9dIbpAjHrzEnsuMnyLfWRMcDtci5oXYBmejwgfbBlyTmp1dtNxglVdFz8WsUA9bYDzMcXF
8Fmquz86Olvl/pzebg6CSsyxpJATebNiPR3gSjtNTcg/DfoQlfK08I7wdfF2kzX4EPTvJFcX+SLC
XU/nWEsCr+HQaC0W649+WlZ/wZr2c4mK18HmuFXyIRaKgjSywOwA5d0MK7PsQhGMDEQmBEh/yns3
8yulzn8US1W/QHysxqDtS8il46L1r8DNuWxzqGfIl4s4/WFHOVxO1wQa69//4rc3Bo9q0kIOCqgv
7nbjtlPdlrkJV7ZUjOxzRnEuwCLX/Ho/yu3xQKcJbATyD5QIoAdff2zLxiw7cUlsMkw4MfhULJ/u
sfdlzJvv+jy4B7tmb1AE5J1OpQDYtFxmv21Vsdqd2VLhDF17MM9dVwztezVx7SMR3r1hUYCm5wwT
lkbFZljUtyvBwmnDtYRZiV1QkSMmZse+NPl5hwnZUUX/l8TAdYZIKYzXkSQIcnBuscWZi39yp7Jq
3SyJHzGdq9+Z9Vo/2Cyv02paSu7ri668wh4xvzhrBIswmpz+NRq98UduIyUU5V79LYPb/9wPsfs8
9Jn9r1nW1leUuc3QWbP4U9FoKe2r9hCMc3ua8evRbJPFWeTZtwwQJ+LJbJhpF6brUDnI0uTqx1bo
xZMxzOU7zxnUl8paje8rXPWDx+XeVAFckOg0kj9oqtdLYm3cZnEng9R6MP8dl9h754m2QgnE/KMD
/3tUVdwLB+QI4UI6jhLAfB3OqFIvUru0D1e9z/+pFGt5GJFLDnieuP5YmkfFnZ2DExwu9wSnpnQq
3hThsDcwqwF37XCZ9OldMnSaT/XUfGyQWDo4MXYuBkLJVx4BeXttNpeKvrqa5xoCk1Y3ibPbjtg/
q7wRMFRgJxdG74Z9nB7ZmO6sHeA1VDE5Ralpbrsw2kzFgW4t1lxFHH3tTZh6F4h6/fJsGavbUD/t
8x9plw0XrQEheL5/gMn52uw7MkzpbEWBk3th832rPircvta7EEuX8TtmoHPQueWCgc2cnJtsNP6o
0M+ITrU+p5/WKj+Kvzd6eAtA8375xW5rI14vInQ5+z7s4jX/3oyAuBwspx9bR4kDN83El7UZ54em
do46DjsrC3QuUFP56bmZN08KCISWNixjHzau4oQtnoYfdDVOnoEsFB/vf+TdUFRjaGLLCuUWwjPA
jKZvUvch9776UIrY9EfgewH6ASK4H2pnf0oNOwc9KVkS3bZG61HrBs9iv4wq8mcXoXTzwI1sAfHU
EN899Xpy9NC9HxIA1fWR4GZGYacCifguc+iO2m6U8hq0bCVIhbK+TL21vLlIIgta//8gbyxQWuxV
UWeNOsDqQoSx3dEVGlbxYqHhfnAo7A5O7k26viBLrE1FclZ6DX3JvEdnfDK+pd5YvIipUU6eWFMQ
UoVnf7g/gXsbwqBvQVMW2weq9Ndfs0nsRhVp34WJjqRbVKMH6E3p/1I97T5AgV6fnN7y3rl1ccTu
2cktKFWAJMVhAz7yVuwga+e+N9KuC6Mxt6EUll2g5vrbX4mw0qjASDSQbKVvDtm1Ra7Y5pkdxmrz
Z10V4hUhYHSdxDqc7n/InU1n4hVFqosJGci+zbOm75ta4GvGgowaXBoycosZn56gtQ5RPzuHKNkP
w6KXByV527M3V03vQVWWYWcYYx9gVNo+dyP0vyBKlf7JnRrxRzLN+BSaVf6SjQDs7o/1FvskW1TE
p8DFi5jNf71qhIvKUCWxCfxxJCqwd5wmqnitUpuXzqBQg3a9e4rJf/xqsL2LlCs5+A07OwU6JU9W
khB+w1aTLM7UdRlQHA3Nci7OSBPO7+fWA568nNLSOzI831mtv6qWkM3ZKmAjrwe8jkOPczMDRrwi
eS5qO/k6jX36cP+77mxGovwqOqkWD+3NHVGMWuKQcjCm3LZ+TIjy+J5Rtq+e0zTPeebMn8hZGrI+
cXTu7C0pUjr45hwGUiB/M77FXZO5UykCxJr1kHSNG1YZraQYreSHHlkremoavl3CqM+OuxR/3B/4
3mRCNaaZJftpFDCvw+tZXkSNSU0g0wzBkeN8b0krzhg8/KsqiX5wyO5tVdo9nHeAFUljN5MJksdM
qpRDQbBsFr9GO/JJr/L0naDqf7BMb6eUrjtR6LggTkon9Hpktet12dQ6fejN0foxsa0oKGuv8kHt
WZd0bpswTiMYUIgKH4zyVlOYpBmwkhQap3BKrfY6NG5k/ZjETR86VhxNfp6goK6PSsdBG3VN4aur
bj44YrZOjjK57Ul11vzST1WUn/M6MX11aLvMV+wScV64srAazHn48/7E3zZT+ZG0aMl/gQzQld4k
+K4dZ3U6d0PYLfH6rAt5E4157Y/DUl3yyR1ehP2Jln7oxSbSVOpiWw+p0b0ZwiZ/BhwgVh9FAVoh
198KaQm7iZG/C1ecrlADn37EPZajOD0VZ22ou1MWHfpk3i56qNqSLeKiXAsRR/77317XsdDrNI56
WE5ZhgimIpZJ84u8N9QL6PV0Cb2hW7PL/Q9+u/bJfRGbQnSKSiY77joooDIHJSWe2mMzdwHNxzhY
Jjt632eFdVA9uNW3sqXYuslxyQVMJ2Qzt+PKlvBwZwsjBR3Hc9pGpfD7CL1/X2uS+WlI0ca6JAN4
MN+YwcIEU2Uvf4lOmYyTh3M1mBhhua/u2HVloDjj9GPWO8z1FHd1/yiWuVnP8cDK9PtK7d/XU+Ee
vQdv54i5wU4UgBf/oF5w/blA9tZRkbEoxwxBdXO2nQBUlPJvXCcFdMmp/PLm6eF1QgpBkYu6y/Z1
1toZf97Ju9DJzNj2TdF4H8VsWl86a+azHQS7PZwArfEWpIfDwcv/uR5dk2cZapKOEiSFWrevuW5E
1o85n20Lx9aidN+BerFmHw9gVqlSKG1/tsoxi3CoN7TsXMyD0KRVVfNNp3+IICfC1onvqnXyGpcp
FfJxSiLKJYp4hzAyklaJ13hf2wYWt08dzaKoMrvOh0xUyRcxCgS4VRT5s3OUWcl7J3LHl9lV1Dis
a/Ihvy0S2sh5YTho0dVtX59AGVmtb0Zg+4JZGS0raIvFyx4mmF9rsDQzBhUiqbLGjyHQxk9lXoyG
n9cC212vWFQ4YSJqvec6FXEW6F6aTedBad3xeSLDS7534D1RcdSHWD+1ndcsuCyr0QdjybXmYXWg
AwMaKDqHopjt/hQNIkgH76ub7YqmtbyhOJJYfGiBXs8QH7VaEm7NQO2M8iGv09ZvBrd9iXT174PF
wF+6epnLSDJDRlIKwPD2WVWUdT/A00HMOnGqH5CRnLNntp3ul47d/rwf6yab2sTaXMDUaqcqHpGx
TfpC/Twprv2zkZZR96PsfjspoAPKiWN9m02Zau3Ohd6YAaKELQbLrfdprPXqKa2jN/MOGJDGJNEx
BIl0w6dKa8/OI8w+A6MxPcyDcCLHRS9/0MfyCLArZ3w7T5TaEf1CfhUK7ub5O5XOMusJQGd97fAj
VNPmrICIw19rii951mqf1qW0ftz/lHsTRsVRLgwIYyyU62WYuiMaAhMTVqwlazGd3FDTMbS+H2Vv
wmSOJAXwpHjGJv1FHWi015ah9V2n/4i76n9NpTuf7Db/D2udoQDmpu0lKTnXwzGciQfFtBhBnUzp
aw1AskT0MkatQ0TK49sHRbmHOgy9C567m1iNoZd24c1GkFCgDy0VR8xhxG+gXtfk4G7fmyX6TBDK
SOKBAGxCJas2Wy2CW4HWQzoVdZxcnCF6swkpa936/+Ap8tm1vaKayoKilaxIPg7dXwiytqcy18VZ
Z0DBZE9HSgG7gwIHQzdeenZtB2Ur3mo27oh0OC4GL9XYI4QcFU50JPy2t69ggf/fOHJx/paNSTFI
3VCIY8ylc6YN1fi62Y4Y83niLIRXPBXs7U/3F8dNeiG/JZU6ST/XLYQQroNiOB/bRSUI2ptN40dR
n36bKOqf28RxXovBrY/KkHufU2Jn5eOdfNvYJJ2ZlqPQobL0O6upHgfR/FnFqn6Q+e0HYZFQucer
dluAXN2pnHW7R3y9nIYnr4UQler5cnA37s2YxJzRzaWGRCH9+uPVWlaV6aAbAR6DKYgltPIHVDsg
83MvK5H7PHvRv/fn63ZgtMMkKB5rUhS4tgj1jJZ4o82sfZIQPfSsxv6kTYb75X6Um7RM8slQ/0Wp
j5IxrfnrgfXlpCfJrLLkAdBe5qwXzygmue8qqF1BOZMD1JNuB1WdjQcn8O0nJbJk70EAlV3dTcau
qX0z4/jMxLlV+cFQjPTbgGLGc81T8NEwo+oEZmU44BrcbgIkCCh3etLeVhIcroeL8UBfJGy+YB1m
qTJsub4K+Tk0reF7xS16vv9198PJOjwkQb7z5utqaWznNqlusNZ2Fxhe6gHQBSa2ZMPfK/KPB590
LxynJchB2TZjN1yPbrAyDIsEWzyfxjYg/bJDG/UVX4vT/CtidcpBsXpvif56yJKJkIhsX/2p5mTq
HCMqDFM6DkiyZ8iIrnnQBtxbKDC9wN1wfkmowfWosk6pyBcmTOC8Pn2HJvV8UeaMnrcAcpamrRvO
4PrC+zO3MzRZQwEVyVuSOtlmdVIF9Iao75g5JZ6fCykD5U2cMvejyDP3OsGi2i+bNKxKYmwTYZNy
fzkURBkhHp5cKaWQmnb/3nOs/ABYtPMVWfiy9IEyGWCm7fGPRvxkl2x0PVOjUDGWzJeUkNATTR1o
JmCGxTqUpNtZkDZMNmkkwxK5KYlXaG6g9cFFl5jjDy2P3SdKR9U3VGsV343K/CD/kZNy/TklWAMo
skSdwZTanNKOVeKnJGA86+46fzCzeTnR4HeCwkTiumibOUCNr3xa4qT85CZ6ebBmbmdTSkCy17FP
+UWmu16o6EAWqrc6uGaX8fzTtSO1DUGJlCe4kPER4WE3mNQTZ0JlGXPzrilnsUDUqqiitnl3adPV
fOkAUVwQkNYu91fpbQleyvC4KDbDb4NtvWUhVIoD4WyEj5jMUOrSalpOKlvi5FGSf46HJX+BCZk9
L4llPs3K8mJObvfh/m+43Y/ExUhG3lJoAW2h1xjcKbYhKFdrcbE8qqnWnOJUJOf/EEXetXTKSf+2
ClnUjFmjBbXhWR+Hh5QsF9MzZPnvR7ndFTJRkVpoUgrVNjZ1MWPoFiWv0Lc3ert4MVIxPaJyHD+l
NqxFX6uH/mAC9z4eZ5gstlPqB9twvTBjs9d0gRxiKFqj+zRo0H2mxu0f3j4sByQytSsdW9KtxHyZ
OW5RUwLByjI3H5JldJ4KUS8nT12QotLio3i3Jxpf8Ld4m9turbF7wjS+AgCjvBZIEnwrF3V9SK06
C13h/hwQWjmoYt3MHOU5mm5ARLjPJQ/o+kOqUTU2ZUzrYtE705+y0Qtm0+keTGkKraX1kaP2zSYn
HvJXksVK/5In/3U8J6lEP2QTK0VJ0jOtEjxZDJzH+JVHbLdfMKSrw1PGkrKEcpGAIdzkKgvHYz1m
OM/03bR61B+X+DtraXnviHF6hKBZVvjhrEVAnco7tegf/6mmmV76Xa5mL4NI9K9CN4qXYs20lzYv
SupIy4Tlk1mVf9qJy+8vy/obj/r+QbO79SPmElOwpEa7+ErdHSR6u1+OM4sSOzcsIi3XX65C6GJd
2E5hWi72y6w648maeOy4fa8cLIqbdSg/nMTPSs1VoNybUOPiGMvM0zss7PWnNbvVn3NUrpcqGxIM
rds+mwKzgMd3f7ftRZXmjag68j/gEJsBegk5pUFPsoaZSM9+AYBZWIoftU18LgfAGEmua6f7Qfe+
KsUSEANSzATc0nVQkWdgrm2lCAvggYAi0LoHEN9TJ6yOPJZ3Q/3im6EZxJrc3OWzhOPHmHeFA2aN
vpVYbZCncxQmmFK89TxmAmkaeCQNXHQUnq5HlUBxNmdJrwfR5l4cDG/CyRqmk5InydnwyuiP+1/x
9j6VAXEUpV1BDx+w43VAZaHUpuMqF2pLnNHAhut2xoO4eBo7pX6ZY9E/K0vWnyS94p/U6/STo2b1
wY26s4CIgisbTW3w5luZdq/E2LOu3Dzsp9QJO/DtoVggP1tzur7zIq/17dKsDoLuzKqkTVJSxPMd
3Lm8qX6rfPTlMI8FHhBh0xjpKcqi+YvQnD5oF0zM7n/l3VDUp6RgA+C6bTe0rXhcrjOh4k6NLz1C
SOfJ1cd3vdUVbz9sYFEBUiC7lnSYzajS0phMo1IINbWeX0fCPSttuwR11R2VO+S23pzS1MFkjf4X
UvbmKi8zyVyJ8pD02QvVOLcujdd3gTV53t8QjZYTmjvmQzdgJqZ01tGzaO+j4pkMQ1l2USlMXM9f
S0Zkq3DEIKYh+jyNSnTuG1UPtCYaDwo7O3ctjQ+ptk+HAAHgzbEqnCxpS2ssYPlNKgLHXfO5iITD
5+2qB600isv99bK3Hyickv3RKkUzZXO2oU4Gqz1fijCP9eapdKz2VDd6ddaUTgS5VpZgT7L24OiR
g7iZzt+Cbk6CdC3F1CkEXSJjKnkGFuvnOiWNr6vcecwNIzl7uaPV/mLq+Y/7A96NTTlLIjN5M217
Fi5SacOkC54ry2A8i0odfDJDzEx7Iwm6avwz9yoNkrN9hKrbW0RUjuFPomdBerM52r21qlwlTYtQ
HUT8sPL2/ZqpFBA4ro4cW3dDka39uiahBG5eSVS2iqpRqwK3b+2jKFXnc40CHywM9e1WFCjzS4gU
bxN07Lf3FR9tMWdhSwpgmQaiF8ppXqrilC1Od377xPEWA9pJsodZ6GZnVNQFM1vluElWu3pcS/Td
fARqPrVtp1yMJrcwlNJotOrd8vV+5L2bi1ok/RbCO2jnbbIOHGGnwZktTjqB64DuZca57dT+0V3t
JBi7ZU18J3W/TW1Sd74uXa4mamzh/V+xt1MB8UmtMRBpvNSuD6E1QnqWukkeDmbmPY461gemWSU0
ZKs/NTc2Qlo5R6CNmycUr04yA7iaMu9n5Ncxm1Qvp7hZiZlGCHab/fjRwW3voKC2tyURx0EiR9Yx
7K18BsJJ64IdR87xOi7vK5P5dNclOnNb/nQiC7BfOzjNu9XOu6OdsnexIDuEIDkNHe6wzQDnajKq
vCuL0Jz0rgnMIZ1PS5/HD5aVd9+yoXH/dL14SXww1GvQ44KiHEzr3oHP61FqUkABISu5/sQDwiHJ
EiM4bXPJ0SH3sG1LxiycVao3WQUS//4y2jsbuMboeUte8g1PKy1sDUQH8azMAhW1eiLUAEWcE68r
Dnbs3tAcNFgossOoIYG+HlrWLU6f1gZpj5ci5YRq/+eiifqHwq7W09yLN1OteY1QVuTGcvmUHO7X
8Wyz00QUx3k4LfOnuOvHp0El0Sww2HtzQoemgcSacxbRG9nmI8Xk1J1n9jmCf814gRzvhoCCpnPZ
TUcozF8Z2/VlSSwpoSANv+lzbhaIB8eJYnBJxqqkyw9IGhOAjDFFiK7rZ/F5pan3z7wUS9B7Y0pT
3Bo/TnUFEw2A87mc5/rgNLw9h/gxNBGw1YPxx3l4/ZULPFjMQeScw0pafKkra84RUO3NB3umXOVH
ZdN/jcemig8W7m5cKiwSRwbWYNvmHfW47IYpy0Njsv9eFCU9AT1wXkaLUjiv7TUsR8v4/NbNAsWW
Yx8I2S/a2WasHr0vs2xr1OBnrXhH6T0/O9msvq6Glb85myYUtxooeEly296kYh5j/ijT3GE8erbc
VLBjWnzGum48+JK3+1KGYgFzY9Nn22KL+z4ZrNEk1GzqNRw/rQuQqlnDNo7Vh0yM+uPbv6K8tUDY
4NiqbqlgXWqPelW07JbKep+4XR1wl1dnd0jEQaS9kfFQYHVIpOvNfbVWqeEqMyODwPATk28cxUVb
xgjup/3noZirA3/L2/tRQkTImoH386rcThrUnlhxaieDIt2258lR+vet2+kf3/79gL3w+aA9gkqX
v+K356Om19T4yyYLxx6UKZUP+2TltLpGzpzT/VB7A/o9lLw9fgtVpSai3QOh3DrX3udDlF1ywz7S
g97byryjpIQDCjSohF1HAWHKJWR6WdjCxH72qsF9jaSepjUt0V8OHcmgGQ778jtrgw4Fb0igmVK1
YnM7xH2FUPFkpCFdtH+iiNJNKQznlBb95K+RetTo3fmSsoIJ54N0lUbFZowRCvMu9PU0rCmGnfvE
Xj7A37EO5mtnUJJQjjqTxIvcLMDO00szaYkyls3U4eEbwRHomuznkijLO5xfjzoScgFsbiMs7qgr
kIlKxuDmvbhklktEQ67FpQuyvrQCO0kcf82cI8GbvVBceBQWqGdy+20O33FUG8zzmDDVSMEXRkBP
p1hDH32mcHR/2e9dsrKOabKLpXfftq9kJHmZzhy6YTFHqq9lnfa3Fiko9UcpNW6aI83JTcwEsSRP
vcRzqQdGwVu8gt4WzKU9/nn/9+wNXcIS0BbiZ9Hput4gpku/HM5XiuKWkr7XRBG9cugJksL4yJp0
Zy+iWUHqyxpCEX5reN8j82CXoknRgrcLH5p5d86bERvkJIVDnzcaVEHI4A9vHSC3D+AA4EYaL4yb
4qNOG89VcyVA3BYXj2Xs/BxcKUlpmh000m+3CM5NEh4GUppO8JZ4gTqV06h5moblMhd+2rfTCcBa
dyrrqg88DQz6/aHdbnwJKJVw7F9X7PadZkQxKLHBioG6dck3ar3lyRbJkd3K7QqRWhK8ldgctJi3
kI4xX+zCZueFyzAbYdlmrR9ZfXbyivaIIbw3IKw4eZgZdEK5hq4X41yta1ZpChrvwlQAvRnmZabM
H97/bPKvXB8sRKAqDO+aVchqvo6CrwxtwQlNrUqbqo9q52VnGynCsONteMn5z3wnVqqPfbu6b18g
EueJXyLajbScNs+Uea6cxatQQpP64mdv8MZzb/Tr/yqRqQ9Dla8Ha39nQZINSeNx2UHBD/x6pClH
TG8NxIu6cgVChdUfdpDxo6e368UuXFwJ7n/a2y3O44FMj/4r8iPM4XXAohm8KivJkPusjS5N05rn
bBA6XLbOeqJZZT4Z6ZgdJC17QQ3GR/kQ2SQeMNdBp9wgM1+WJYzipTrp+eicHPTtQ80elReE0uqP
6VSpB5ntzq4AHPz/gspP/1v6ouodGAkAEHRC7SioW+E+04SCAT0U8ae3f1QKwlJAj51xIzc35EU3
T43UgKNh/pemzTpOT6kCCUNflbAvWUpV7RxpMu+sHVQp5JanFo2I62YqzXrp6yUpljC3MJCn67aG
y4KFDjmoR33Pci/3R7n3Qen9Iv6M3R4P+c0sNqPwPPpRiOo5axuQ6gwns3LKYHYw3bsfaucA4GkH
BoHmJX2F7Zs6ipR+qkcYAD29m2cRL8qpi4zKCzPIO9pDE2nKJdLU6hUv3+gg9s4RJ/0ifmEp0Wjb
+tTn+pKNrSdm7rv5cz946/ulxVjq/gB3viWyrfBOdI5rlAE25wxZE3ZRM+ZgY2JYgWKP6YXrvQnz
dG0P3iU7mw/MGD1LebCh3LcpAHtpnq9w4OYQSWbzqcsnQUVSrZ5Ki35f0WT9H0o5FQdBd8aHtLnU
jZGWR1y415tvVRVBaSadQxuvUT+pCjVMJso9sCqPyJS32wDPXhVsrTSX4KNuriTb6iPNm7FwYkWm
PxWAcIEppuYTVTwYjhT+DyqUu/FAbYLEAXxE9WMzNBAXkLnIh8zVcp/Q4UlfE9RkM79e4vKv1hvL
g4C3C5IB0puVJtk8mrcdp95N2nnR0F7Xus46xe00PKf9MhzcRDtRkFmUACMoHOgkb3Z3kojc0FsF
mWTNLB4kDOIp0jGSvr/udz4eRRtEingMsSq3BSMxGf2ocauGU2LMBhn1PF2iOc6/Kd2YPgutiw6q
ADvDknbLgOokA4F79nq2amuGbrSYI5awpnppnEk5JcahC/LtHiNtpREhtbSJs0UqC1fP0fAWYzhY
ffoh7oboSenWlJN51ignj86HKu+7gxnb+5bo45OmIHQln5bXQ0tTZSRfQfCXsob7lxdXRRBny4Ks
PKS9bFra0/25u93TvMCoOzJrUixhC9VEXdFOigZV9H4sl5OepO0Tpo1jSPX2CMa7M2v0V0A2UW9D
A3SL+lnHzBP9gIWLVk3tU5sZ2iVPeJK8eUDsYuBgbGJqiNsLTeAN0bkaA1qwEvmgZ91wykzYp01y
JLl0++nAi4C3hvUKTAb+6fVU0axKnCFDlBIV3u692avWF68she7DSfaOzMNu5ZYkn+fXLCH7whG8
SQyWEZ4NvPYlHNOkngJMxyVEX6Su4+eDzvNK0GV5GOMSMRqLnCYJcOSzxgCfJJUnbKNahR+Jpv17
EIrVB7k31F/neV3/Vtw+/bIm5vQ3easHUK8t3OhhpcRs+MWsGyK8P0G32wpJTwoMaLQyIG2LEpkg
NuRGnMLZjanX+MlS1l9z2kYxNDnX8Cc03ngOzAf76pYlTUpOdQhSAUorLPnN5eVx4vZl0kDBhuD1
bYmE0mIXawnt1IzjOlzScbbPZpMn7bmbO4oea2T8qzgd+o4iT0zv4Ai73ec41hqU14FwGLICfb14
liQu+pkOQ1gbffrc81I+rXFRBMaUD8/YVcUH981ePHrSoEZojbNm5eb8LXE2My3NtWwg+SotPSjz
HFImuhp+AnbSH/X+SNXmdrNT5vbQUKagT7F2uzn6ibZKUZNXpk7agnXo2IFVfpQt70WRRyUdW3ru
HNXXo4qMFZg2YMxwqjLvUkeWdqYldSQrf7vRAXpjCY4YEKxiOnTXUSbRaXXsECXW3fRE3a37aEYt
DozswTejQ2QoWoXosNMI3mIIMtyIysJrSf/LfvUtUc4/YfN2J1JyVN2iOv7j/mbcGxoiu5DLUX6G
F7BZFg1S9jCZyIsbc3GDrmmnzNeruvczwy7+fnssmYiw/CjeU7K5/oy90owsGGUO195Mnrn9ohPF
p/x1UtaqPbgFdg4ZFoQUboSBQ6KwGVe3LBUnQczjTUVkWlk8x4/0pPYbQEiPGP8ugc4z/XR/gHIA
1xUOB14TL3Ce/SrGVZugkdYiUaXKI3ppR8CKafK5zOcxKBDh+LxaUfrYoIB37tdJ+34/8t4+gOoO
rkgqr4EduP60ixd7AkY2L4+Woqo/m0uncf7P7l/34+wtF6lvIpeoZIxtRugWjjOmM3FcQYUYoTWu
COTsXs25WQ4+5t6BhfIGcbhbeZtuQtFAWGdljVDKZ/P52VDb5yYruMzd7tnO5+nH/ZHtzB2pJMX8
X84p4Aevv6BY8jRKWvk4rSztGUZhyUWLr5w/CaE9rJKlnySj50+G6MP7oXfWqky8eHaw7RnxJuUD
naHpZYcZghuLHJ6kUQygTcAKGPqgfKdFWPmL0yyX+1F3pvIq6ub7GkW8CjFTaDCwJnzI8bB+1uJ4
CRpvPFI03h+gLD9zxJCvb0IxaKVVVw61RY3T82LaK1CWmprGyB3c9Or87ObacHACyD+62YyyqWCA
JaaljrLO9YQi3r0Usa0toZNjV5nHXfwOa++347G5UulEyoyKF4K6GRoCGurqqgiNpF78fUCy6lMh
HBxijFE/op3+Yg5uR0R9j2I3CRQqK/Iz/3aFI1wQCXRUltDu3fK9lRTj4xRHJtDhtH6nLYvyz7Ci
AqP3Tv+kxmX9yZjzQQQcDvknYVmc7ENhW6Ee2f/EiRkFZBr9v/Raqb4W1hoi3jsedRv3dhVMOp5o
NL7RVt9kOVE8i7pouDn1RJQhJtQ28sSAK2tARmFnt/UpHitxoq+vHFykt2uOEjNHospxTOdju+Zm
e7CG3EH0xlKbdPVbN28+qpXazj4F+/SDJlZXexyh+8QHgW/3FeUYqVVESRQl1i2KYZoMICMrxd9h
te2zGNDG4HVf+GKKojcfkYSSPD5P2qpRUrteEPaAbTjOM9TuVqWCw+ugVox6oP3eUtD28JHB+Q8W
HKCOeScCDgEcs3X7UJW2G7Rp5FodsItIU88+l0Yy+6neaQ/3z6fbpcPg6Kui4QKk/MYRr45GPTMr
lk45OCamNyL/X65U7vu2rvsT3kFRaA0QQVUU7873I9/ePETmpKI5Jz0qtuV7Izba1vbY02sjlsDL
l+ilLrnpkmhG5ACH8e7zfwiINiKtaypeQFav55HUtV29VObKrtM+O1D4/KLO6qDsFv2cpICD78eT
d9n1QSIFgulg0aSQL9jNUyg2tdGMGs7jcjayp7Qz5idPqzp/bQXgm6UvPteAOS74fwrkc7o/3xwd
O3pKNwY/gA7J5mCO9aId6Qny/rNN+spxStHWN0qXM8zDszaH33GGYla9Zuk4nDS9PUKt7ezQqx+w
vW/nVtHK2RnCoaWJR3sEDMlQTi+oXh4RnW4vIZIKWlf8XgCtdJ+vZ3bRMFMtPWzKkgz9MmG2ZqC6
wxESYW9AnHZsSCqJ0rDmOooxz5bdTJghtzYt+2jloFmjsQmizMuC+5O3szdk55PWhJRWYlzXoVL+
ZaOZI6ZvubcgIWzmfoW2kt+spRokSmUfxNsbGlRCEgdGRs63Scumqlsaq1HH0Mrj6sFVOEiToRav
DUjNg1C/HIs320LW3NCToA+I78l2XeBKXmkdjsZlBmWZ7Isetp+vivMXLS1P+IWVW2dn0NfqsurQ
/E8J2jvv3TGxSjptIwpDoCW08USFuf6cr5H94tRpliBBYKHweH8edr8LSEhepSChqKhdzwN9N6pB
xYDTWTp0D+Nkklx1yZc0LrzP9yPtFE7IE/FgQWAATCCl6utQy+TGXqtJo+e66c9dX/dBrFDSbbqs
ObVd8jmDL3XBTnhh76oubn9ieIKy1R3Mz87S43eQRFBv40GwvXvaFRruWLAU6rHwYs4NYfmFzorj
aWvAV4ydv+6PfOcbS/1fDAZ/YXe3XdUEH4mmzOI5XJJ0fHTciXrlNFF0syLlYGw7JzLEAfDnHBe8
G7ftDrWsAeWt2L8i3dwHBRyxR5GVWejxFkDR/f9Qdh1LcuNY8IsYQW+uYLnuau+lC0JSSwBJkIQh
QIBfv1l72tFMjGLPLTW7ijDv5UtzocgssTupjW+7bOz+xLz8p0+KRQ+mAejv6Op+W/m2hJS2m2tM
WzoWX9ci+z7O5fTm9B832T8ciGjnQILELgMS/DsdW8GiZYo76jC3ktneLoN8gX1Y9wdTgH/8PBc3
fMAMF5uD306NQomcozd1O7hIbdf9tq57LmAsNo+R/MOb+4cyBVgNrDAQEg2S9+81mKqaacQEBgGm
JR9f7Wama0Gb7ClJh5Q4mRe7qUs8GRd4+P3/y/MCpQCXSkC1+938vEIoNwbXeGmjUAkMTUfUumru
94Ev2R9Om388A6ABudjEXOz+f/ccz2HUZpYCkz+9NOoQJyM7jlM/7/3An5e5GB5ckS4Ij1jGHWKZ
B2Kbej5a9EZ/+Lb/6QxAWQ2BObTK4Er+dhYltq4VjJTX3RyixBCB3KKMxInw73zKQZjmYfqTqv0f
GomLtzMQRpiAgsv4297IQ1qKDVbLu0YtiCqcXXacoZk712GKQTsNGPRS+EX9+7v92+dEXN8FRsLz
cJ0jM+evZy5g45SnJbJWWNU1hEH8ASUchJWgPTZ7EXi1//fn/W3DgD8Fihg0J/DlQbV9WeX/01pi
KlMmBpHkuw3hGB8mV3K/yKV/mFbAV//+qL9/tP/6eGFvAoXHVPL3kijbmIrYpHbpqsYjrRN+rgJI
f/A7D2e1ohj79+f91x3mL9c6WA2XIKD/aqbRs/xeHS0hQ14nJNOBFqBMhlRv72lvO3scMNa5mbKM
fjco99kuQwAYexBhzsd2RpjA1lYlbejrXPv1Ffay3UwGnGn0nGudfM5SQaCE7le9Wyh2Hjo/w/uf
d2yr79BXruxBObZejVGPNQqH8NS3eihVTJa0azi2TlO8VSaDGh1k/heV6ImSohxhCTfCC4KRzfbF
m+ajndtQN/LHBFet57ifoi+Lw5FA/LjWbxyZGZCqdwxapSITG1wsrH5kfRT/xEYEViAb2m+kChNK
kMvbeE9tbt8Gm5bXwgzpz+AwF9mV+dZ9hyexlvvEY5BEpAA/+H7j9YhEn15VjzABMW+Yg27Ifomo
GVtplm46j0NSv25llrC7yfC4ICPWqXzeLF/5Q0WzfEGBaPqLGo/FU/FAR4AVbQOrYJhFrhm/FnXj
37KFF0sbZcp9RHrsDNmo7sJhxhbARV+nGtIk8OGGnUUA6kgsMmgexXDhtucJtXdrB9ImsVMWZpLA
1ik7zCg/XmzUw3J9wnBiaUuah55Yp9l5s828PlgPJRtjSG76w/r+fStd0Bnw9XCRYu/Gze/MjBXb
DAnWCCr1pZbXGIuLm7UHmabVAT/4w8N+v04vD4PXJJikANYu3Oe/7ttlYZj32SIByzIWrRe2OtTU
/onw+Lfj/5LGcyEHXUp+zFp+d9OCMDdXkFXGLfzCeLSfaubPSEeg+4KB00l02vhnygp7Lp0yqNAh
hV6JgJSqb5MpUX9KYwaBNMMH+99Njb/o8j1fMsMvQMTv9NItDGnnQwWQewIG81JZETlknBaNBhhS
dsX7ykCkzU1eI04oUdqe2FpM2wlFSY86alJ+QfxdGkFUIhct3zz0JRkyPleO4D82rRwiQD1UxEir
+xMFNow0BrlAEowQxIU+yqIfsv1s0pET6jua7IexBLRvoHXbJ5zaB+0Mw78W/HLkNMKQeq1ndrAe
PJaLcUKYiC1c9Qv2k2o6NpnrIKqMmuQRJ0U17cXim3udGv91pCzfiII+rzuqmS0fRSflQw060zeX
R9jinEIFTlZWGt/ycs6/KelKSzpl7B0VKXJ3mMkS+6LdsL3QVEZfhpmVd5W3CEAqrWZrmxQMlZEa
5XATNQ237SAmiBBylc7nnnPvbnLQeT9mrfKAsZcerwzfIF8bNq7iQ6xr/wVhVctV0L5HiOFAkxeb
10tBIjurOz+w+R7BRzAw8WwDB0XV9UCJtfWctSyt+tsedsRxiwCo8DLIvroGPglLYjSxcI4aAQXV
BJNZwMYLGnV7hB04rvlBhO3MxDi9ZAZTl7ba6v4r9gP+whQBdtc2tgWDnd2I2aYU0bweFMuDJU3t
++eSwbpt54ZCwUecgxtGdKUHuaNu5A8M5kbuydZKf+V9jJaTgfb0ilSqqSaepuuXqWGgAE6pnz7j
2GzlaUZ/BDV1NNYfvmM6gkuvYUOLyL7iA7z+8OxgRHjHa5BN4by1ND82/PHPXkugxI5O5ZcFVnxw
Fony5jX2G+V7U3Iqd2GCjUCba5qiF+gyCdB0ZXRpQ0XZvU0mnrZ+UTAiBz2a9ciRzHxHxjI05m0e
a/PpIhGHPW58eYdMVATlZF1S3IybSoddY9WYEa2URvxAEUH32Ji5P+gxikQL8VueHdJ1qT6nRYSf
MJ6v8KtVarPlStRF6NtNJPYXjLAnvee1316LTGXhtcoYeJJQfESm7Sa9Rjdr0DC5qHjd9ztYMpSP
xszdM2buaXEuBnx7BCCuHsimTSeImMpuhK3Bwp505mqQFia9LT3uxMXdoAEcm+uC5fPaus6Xfr9t
oeJkXXox7aeLhUfLp+Cyq8n46QOcW+OJqqroyOFaspJpNPx75yd6N6+1EpivyvijQBRzRcYsY492
BaWb1MjQ2GFDwMo8WgvzkEeFSCGCCNlPp0W1kNzWXUa8FP1dCrUTlujgxDPLtUmPTbyK8+BoXdxU
CUWYLwu5jK8Ax+dF2/dDV/SETdWUom3t15usUZjwRj7FfvVD/zTRSySEHzb/QkHToPBNY6UkI8XE
q208skJ9lmIqNWD2iSncHHF1V64IHz9R18l7nsjym5zWSpNlw8yovYzE9QFcBusIBj0lv877bHhg
Uc5AvcisrN4hhk2PsESE+qJgsKblXcnsvaWp6B5TsIhVa3o9C9S/QBUJ7LyTehctzj8Bddc1vBqi
eiFbkP65QljO1C4ZpwiShOHUDKuNEg9OfN+JQ6QnuN/2NeXb2eSrFtfjlvc/Igqr9SvRsznsMVXk
8UHBc5i3CN+umh3FV7aR2nuGkXSI1ieQLNm8X/JuuAMAgvTDFE6A6nqqZCm7Y0/lzMnMtma8daxk
v5CuU1V7hM+H7BDl1hTHSoT4m19dBYA8x6Ww08mQfcIlHrXQHPrsuFmoT1u0AuWDjNKRtkrSBTmS
1VohljztBdIx8mKJr6Nobhi24patbb8l9XibYtlJ/LRuniRPq3tXJflX1jVrd9qkXMuH1dVWHNTc
8PEAwVz8GIZiCxeZ3nRfrRzvBCNICPWaTmxY1qmQV31ajN/isXeyBQ3SPuZurPkRlNnJXwfnJwuX
oTF526CdxNGcen7tuBsLZOyk8wdyJnJHJj+tb0MAgkLWrVoWME3ARl91hu0yi0Krw5gP9aPTCWZE
PlmqYofw663eC4swSSK6wuPhZqp/aW9h08QqNb1hW8aOYLgUias1pfGPPt+UvN7smDwCus/svjdz
eT0on8mjFMLU+JJm/UTLEtVjrNNye1x1z84RSlRUFhSvhRk07FcVk+Il6qLY4EI047fOuzklUsn4
e8w1hMaUhuVWUyzz3epBpbtO8TZnpNXnRXcoeNOcSu+2dd+BEqsJ/LExkePr4ppWIqxyZ6ck4CvO
qc7PDdcLcKteegVHUNg7IdKhCV8VDLUHTIqW5R2Zdsu94EnAXak13AEGS2N5PScSNyboDN0XVJk5
1C1JM89t5RCwfb12jndtDtEBDGl9El2jTC28J1j1mziC5zMPpFSdzUFgDDNgrKKXOXjmS/amtcJZ
2G22+wSuxVISqVywK2W7kJI5c2J6oMpQfjVvLlW3fR0W8bqh9O5uZqQAcYJEoK0Bu27qL4GNHBo/
2Ms1pMxGavcB29q1zCUCbgLNUq9kEFvQpHQBgUV2Tec94lM3A4d+Y8KJ5n3gO1HN41ss+p6SQc3y
3kRD9Q3yUvyzvmRFAQqXDveyV+hUGMNJdZBd0zcEs9n+vYt6+YgUtHzZQ4da+UNe4zGYiw1L3+Jy
okDWKgm+41yuad/CPl4fhGQBxvks5TFxtcfq0KZYb2WiNkfq3CfrTZJ4dIrwDMUJUEhFn6AMQNRL
wiR9iqLETi2D9co3+BA12c6pmAJskjFeU4i1vkvUHFfHtdOdvpbFmJbvXdehkqt6W7ybPo6WFgS6
6qPe4Ni/SwvRj6RKLd3I1Al2C0CJ1gTBJ3a9LXhuK7LhtyLWdobnPiTFkSB+TjOY9bMuysPOwkUd
14qMezTvoAjiHtX45C0bU9iQWRiLYbYUlw9orOork9o1aic87RMUSbYXivWQF17UaIe8T7ETVQee
+XFgNu0OMdJeGkKlpj/AxhgZytkh5s/VIE22l2Um3/ukEvB4yV1y05Ruw2sZk+yNA2DwJERDdALm
E9U7m8Lr54izXN1U25Y3RIUk/gnAoAAJzluUAmtNd8oLlE1xRjk9+Xrt4rZXBdetLNai3w2VST4x
CI4ub4MlWLoJvAEGmtX2EEwxPWVzwUBUDGmQBK6xaiMpVKFfAYvi3hhMjkTvRABixS0xzbydWV+v
5wwHVH+uXe9n7GWDfMQ666pruJ6UUCWuStMDtqRW7Vgu220+mZTuastEIB0QLdyrVa4BbCAUdW2F
s5IfLQTuliisAkT4mQJkZWZrB3/lKIFt9Tyl78WE6JIjpHvYBMrH8SPao27YV8lUNzd8APGLxFSs
twKK7uFKJLisCJyfuNvBfto8x0Yny57bLf4GYoeOD5SlWh97sar3KoZP5xk9BHuAqRoIF4on80iK
ZpVgb5qAmJslxjSXlVN9jco6m0m6SEAlCFuISpgQjjomApRvlDMc980BGUMRJ6XQIG0CxsBWr9O5
BIFLpYbk6DmQsADQVaPI68ulBX5vXmhT4PsxQLs+DPPFhMXJQ93GltcoKKfi62DSRbUCo0gcRljW
uMoBn9xo2OnhiIkNgkVTmOpEQCkqFciQLuZ28mJwRI3VhlzZ0ggJF3+s27bcRJEdcgYEARK2xq6X
dx+vSGb0zBG5Svvd9F054egZm7e+tHWCClLntCMYzpX9kZYrQmoh0JY1yjCQ/siAKO5XFM45CrW8
dDVRK8t+yMmlEUkxpDaHOlKyf6kn3yCFB7KMioAB4d2VdBJxNGNTib2tssHsZ+ThFgT+VxLG0JiY
4jhrGsw49BaN5ii6Lr/e4CqLj1GDVnkcIeFHRsHcYza6wVpka6e19kmbTdY9FBtfR7IiI/AnpPal
QEfQVTd6VhjPpFM9VbgCYy4e4LM9fbHFghukx7rcyLCV2w1OBpTV2axRmoBGnP6cBk4f9TipD7PB
4PUmG1yI9kB9/X7lmV8OsDfNaNs31fAauwD9jqMwDUcSUt2cexaKR7yRBD7laAMOoR9TiKFhcvrG
+oBsxgEpq0mbO5r1LTxyq3PqO5BdMRuXt8UacLnrrp46sgzQJ+/oWuYCxZaMdjCrsKGFO1f5qyy2
ojkXcuFvHNMNvH3r/Ie14FjshiXSn3PeANZKXF5dJTPEG20N8c+DzxI4GxeVEjd+iA0CiAcuX/KZ
ocx0rMdrXhdMaNtSQehCdJaO8Ezxkp5TtUWuXYd+yXad56NoHVP82UGPopDRrBHT2DWd5WfJLUz1
UliPzgS45vKsZ19se2d4Pl9TnxU/edXBRK1bJNrxMllZdQoJitCd6cplhfljE71uUworgwKA4XxM
R2kPJcIoalJMZQzQY2iAio0xOgHjxtmSrXIwH+6zBlJbLM/8O64++o1H0E0T7aWFRgHn+QhFCV0+
C7XY9LYaN2H2WbOUPz2SfUBP3KRAJ43ClJgBStnd2vRA3AaMHyWubRhNYtGB+/CZRFv6wyqGZRz3
fZPg6QXSY6K6Cz9hJMSvWb+U8r6YChhWOmBi7zrKEQkMyQn8LqEUinAwGpu/xhmvf1VJKACeJ0vN
d73zprpZx3x5nGzJv+RqK8Wuc7EZCIBbs13DWdn/hLPrcgWleNGA3hiLH0k8xOvFkRuYgtW1fU7l
2rHTEgvBTzXNVmzA2E+/4Gq/9vsBhdkAIHTKPmAm5b7Zqp+jFnMUkBeDGBuAMGLV/oTJJFYqDIJy
RQqXO1gi1LZ6hAMcK4nJKSbPkI0LSEehi78RqKtwuMw6PcIKFJTPSbGsInAc6X4JmlAOa1NM4ADi
y+VzwfT0u+0Nh+fcPMBKC0GfdkA70+MuwvIHycWvl46He+7UDlWZ6IErWnW3VjTH2wDbBphQ5VJE
4OArXw+xcsVHLB2CbcqmdwvJurmaSY9zZtprHxe/VFmin3DdJaaLh0vsX98hihvrC3/3OJn1zYPs
2LUMBdRz5GUEkTb10UkhVKgmEtNpXM7OIlFsACOIZHQFcdagxH9To8qgD/HOfkYTU3dCdezHOMz0
3Yeu+2pRLQOr3rx4VUmXby2d2PYaIJTA58uj5ihEXgeSsY2xNhWQEFTozToCp/f0Vgf0OLCiglJy
H3zCjg7E7icd5uUp1B3gFiNNP6CZVrgWNQBou4s4boiWBSlf6go8TpKz2T/ivAaG0Pto/SajfP6l
YM0qDzPOSN26LR8msgltHo2Psmdq6XCFbsD+KrYle+LYQT+9nBE2KwCdzGj5Y0C3Dc9KTSoVlyuh
k19ge48eFOKZPNSvCp2hIxxww7ckMTPfVXB77/dKlii/YdNiMFkp4J8AHCcI1NZwpG0xlJn0Ixxn
1u46azbk2cMKNvuieTk92DR135pBDu5GBVHDdRstYUFiVTJ502leT3u0324H5G6dd9ChN/PVgNHB
Zweo/9yAcDZda8OqR6qRc0lWMIFkOy95bfaoX8Y7eJ26Rzq4/ruL9XqWFVDHNl949totQxPINE0A
kC3ix24rg2gSjIhLjhLKdoMhxk7F+zh6S3GCljhy1lC6+9AIoP9JHk36hKNYHpZ85BEpU4rD3OM+
g+1CPEdxO+LMftwSXNuHqVuATcLmrnA7HsO2mbCeTU/wtrXhGuhG/ryhWkZSlUPjvPcJxreEAYLf
gDjCw9qNwExbGMMaLB8dAcYfR/BsSK/DlLS8jhqxDwscXlttxZIfUwTD3sMrXoUTa5qhvssRe/VL
gHb7Ois0vNiLl0qah6G+YnRce5RsoPE9YjcAHMJMDtaXrJ90i8trHVvR8Gpoh0Fnr0U+Y3qx1BO4
WzKG2/6N4tlyzQFkULJqUKOOQbNN7Wk3ISQCIlSPoK51kz/W4LtXBEnPareIivU7yguL6lPbHIUB
st9+0XX1N0G57VMMOFNv4zlZsUO3PlqOKIXddbHNqTkFJaJTGWLYpANWsfQwrk0zHQ3ql2+N9+hl
M7mlB0kzNe7GXPWPIKtG93kl82eD/K+OWFVWj4kQ4xfVrbBEgn8iYlVMlOJX+gDxQ1sWbkJruOYU
UIAPuDpgDJoWUJLA52zHF3rJxzbLhbo2heUritr+ndsaF2NFI8mw/2vMsRBXfQlqCZttg8mwQYah
R7dVhVi2HFaDpFwHhUKhKbof8HQsDFkcuGV75TwTmMikBvk/TTJ7gvj39BXlSfmUC4gxWhij+ms2
y6QhsiqiKwG/4vy8lmq9cna03UmElL+OG4CkGx7lRh1YtcgOtT7MAkieyeLLhsaF7wsA3bge+ot7
21LVtGkD4upeBWyh4G4m8rnYWREUP8B/kz02uRTXU0gATsk5aY5QxdgvEKxXtxebcgzZhjS+og4X
DyZMGhthGJvhJsE8ayGpG7qHKE1wt2vrYLowLRP9xsABkEQ5jYMRdPFuJbXY8pHEKKeeKUj9KCPF
NCx7JPiY901MyG3WEqcGcY3VrzKPoh89FsCPBWl8vMXMgn7kQ9rfmwUVRLutKoMjcE/p0W4aGB/v
kDGwdyUzoFa5Eek5k43YIYlNdF3j4Cv3dIVBIIxuKzqdBiO2sS0XOIkR2ZW4eIwpkps8XyDMpz5G
7YUuWJg2rTq4b2oI9FuuVXK1AajHfGFW9thjMlYQy2E90ZajW2uA7GqZgJ+VOS5qnLaoNhgSaRsc
PwHD4qa/rfTcoDwqtvRzRI7g9zlnAwrfRMBgJV7kuWpYh0Pb9sy2GL+ZCq5XVN+v49YlO+yMsSKL
DuAT5Y0N+bFMRMzQRPDtfcmKNW6HUM7ZbomA+aCaSGzfQomTv88COeRnno+4wTTCEW9DFJqkVc2Y
3Lvt0mbi8Cn4GfnI8wuca/klCDFNnpClMBqCkRrGuqMYrt2l6GnHfomeKzVkuq2TPr2H5TWdHmk6
bp8jgvrqqxlJEq9117GHUtWHjsnYnHyUcA20XafABXLkviEir2luIS5fPzCyqOUJktnxjIZIfUaC
4WQAnxP/Yxij9GGDE3SD2tItyDdGO3AvcRXNe1FvwG4pigiAOlUu0HIOGd9fGm63Y3KodzhYWQPw
ZrXqNCOgFOiRFHloA4Qn4kaLjOOwzNf+LuTUf1G4tp8yvJwO+aNL+muGyc2wqxq+3CxZM/sjPuN8
n/e9RBnbewqkPMPPEERAgfUyOAnuNtEItKOwag4ELOT8NASk6+w8XuwjhPrA9gHtF19LX6GCSDXt
fiDPD3kKCw9RTyobr80tBrwA/eopB0BVMlfEu4AVWuD4FhE4doVZ9D2f2BiTuQzlRV5SLmw/T2p5
yRtK3dlisGH2QTgcNulSztVJlpukJAP9/hsSEAd5CBF67H289rhsUs3ZdmwAur/C2j27wMYFOpfg
MHI6BaBWlixmWFDz6oQhF5NVY06Gvq6BAUW4O3A9lGza59tk3A5FXyIO3TZAZLCPa9vEimRqDcXB
ZQvCZ0Zgz2DPykEs8qfkWvM7z+qVnlbTDSh4QJbLAk5R5DeleyF8hNBE+Bw1ub6zHcbToS1Npuyr
skptRxQwkkWkpxnyOBufxEDqANZEz+nic7gUyXRArCdhY4lzcF+pZOqfEPynHCXx1GuxG4H0Zi85
GL7TnZpgyg0gBpdOfjJxadgduHspquwpjqL3mI/reNXDswDpHiMckuYz53K0z2XiNpRaUb3V80+w
GFOUNhj74RmLbGQdETtHMNSGOGaNk1Phh3S9VTlAdEwMpJt+ZZFz29xinIxG7AANJaO/aLOBJwNI
0YizmcDBfR+YYMtnneDuvIvrmZatnzH5eMO4RccvoytRC7W0KcfkyxzJIi4PQmBGeKKJcxgqm2yr
t8/Iz5cQSpRz/NuEuOfhiMdoTBPZhfMfcCWOpv/I8ijG5k7gvQ68bDB0SRDVonP4wMDO2vRAYDBR
4fBqwLcTn0Zjq+IEdaiNnqGXnFFp2FUWGJZQpwNiuZdYYUsV4F3U30uVldV3W9ZDBRkp5qSMk9yX
vTRAoLp8/JA1bpnPBq0r3fvaZ90ZdnViuS+CSi6x0Fwk6YlXnlZnr23pj10GlexNjA49P8LPGJal
SJzQ22Mp8ffPJK4xKoAZSajzT9YxL15KHkf+Kw0e1wZmJaGBU7YZ8NHKZGiOgMURdZAsDlcmj1OM
UgCvrfo6RNbRc2mqwZ3MuHrs2QlmKrgqrenvEOIJLey8Vna+1lu89XtXjNnw1eiBIgsyM7XeA/XM
45MG1WQj/RS2BIkOYawwywDY0oYin+qPATvmyQbd+xsD4V102mLcr/vFL4XawY4ufLHwX/2pPYwC
rkocAsiRygf6JWJ6jgmL3PpaTACDDz5uhqduHjNLaCNFtetx/eV7uBIM81dmkJqBXitr/IlJ/KMW
90agVwzb5dMWqi92MfK5w/HibvFq8xUYUwHMvgFXDTgcARE0esAkFR7gQ91vX4Oq5ieDv+kl1Cyu
0DCZbo/gvG7CEAE1IuGqSdFsRoLfTui9H+oJMvpdn0NfS2hJ+dfFMJO0rtCLI6OU4WNMt7CikHVx
vEtsqn4EUcQfK5yeriMU+wK0mLm8sga8TzRp5T7KsC/ApBuush4O3blYthuMgZzYz8zl5xm7ZyVb
ajG+kYGCBZx363AjKjDxVrQNaCMzKUfieArVMy5acDIkQKDv45b4FznLCvBpJRyCTQQi2Xcbx+T3
qceJ+BJH2gCTHiVCXm1R8YC5RgYSgkhKkD44vt2XThUI+h5mpz/AO6qf6DAmw4FNtKqeZsgL3hVY
cyDs5L74bGY3BIAxhQk7GopxaovVD3vNGo/mLRsqOE+xARDb6kG1vTFLsp4oFWq8cvHKTyuTZr4t
Sg+MIusKXN+NnoBlQBCMeU3QCtjPmsb8pq4DHG+lpT0D9mxAEsbFP2HwqWiVE1VU+qtiuJv2Pozg
c/Ro3XEbDw3otXaj4QRYi+U7U0MnfgabKhr3Rd6NYt/Rzb5uoAmYPdrI8H0sE/6jj+a6Jisv/HnM
NukOQanuq15WRGzXnPcPi8xh8Qly8YxEtrAtmLIsqT6jX0L7GtOtub1kQ7I2GUu+tGD6YA6D4Sqm
vYubVuDJI8idBKxGg8vKiTwiF/3XM1SIFNLjYa4FqVDp6F3ug39Y+sxJfCW+iAmSH9AXMl0JnHhJ
A8IVcwbHedPIYI4JIM13DPbBfHBDagDqbQHAdb918sw8Sqy9g9TN4XALUAIWW6e+DCrLX+IGjgog
P69YN6kJS3oTSa07EmMS9MGYgZNDrw0EaLPRfX3AYVTzAxib/ABJamTbCsOr5CCSxjwWhm0X7l+R
3s5Mlw+aQ++CUHcc4rA0GOqw510IDx0ieZ6zTqnxrJty5nuau561CqSDZU8LymrMelBkHGqNqfgF
QgCs7wrLJLDMpFAH6Cr78WBl3gD/QQMIEHbxrrUhsV8n3L0IY020w4ykWqdtp2Jw34C7cRgdxrzp
dhmQG3PGJCXMH0m/QfsNf7T6WzUbZMMpNXm3x+Zeuz28t0aISLxp8isVz8stbC7roZ21A8pej+N0
nc4RIGyeoJM7oEBI31Th9E+coRhuDV18AYuAbMdoP30CHXYPxvlr3+vt1INKIYDBRhjNgh40vGqu
i5fE53lzTnDfwf09KVEP/Dtp8m+8MhiLQhBew74PciTYwv2VVzaJJVgUVcBhZa8PIxKwrlz/x6f8
Tq2FERwU53CZhElaAynShSr6P6xTNCkKzoRT3cIHHGW9wNsv5gTcpwGcDh8y1nYGhdW/f7S/8fMu
D/0vHRQ6DCCKl5//z0MtS3AT0RqsGlCZz6Yf5+e5MvQ4YoT//z8K1GyQdWERglul+Y3F21GWiDDI
qoWxfXbM6m45IjjRHnmipj8w3n9n1eKrRDxVDSMv2C6WCMX666fiKwS1Rrsamh85kYEa1w7V2B1D
35dE2u1Pkt5/WCAXwjCI75A3gRn426sbII2joJA04A+E9Epszl/VOEj/8AX+06e6KHHg63hxuvp9
gUxg7VaDh/EZKHzbTq4XVQ5NYP7rCox9e7h0/N9rI4FYBJ4ByFaCMC7967eY/oez81qOHMuy7K+U
5TtqoMVYVz84HC7pdOoQLzAGyYCW90J+/Sxk9/QkPWjByUqzfAhjBOGAX1xxzt5rk2ouRJh5vmc3
PxJTJQ8AApufdJUe/P5KHz0/3DRQVpnYGY0XKuiIXnbdKORmUgFp7xEEOER95Z+l0/+Sa7AMCw9n
ByMCyzAmgfc3VFutxemQr0mRFPGrrNZPqDa0desqxrlv3N5P8zi8a+xRe6KziHcJjcz9v3Gr1hJB
wpoJauLiLeBo55Q0DzxftMS9+4mHVAWVFhkgn4yWX99sZPoMSZfKneOiwH1/s3pKGBdQIcLDpdOb
KxGF6MkGtda/zEP9d90Xiw8bQKe+SG+ZJy9N+0qsCVonHOGVOBt/0D+huQlqv/kKMzT5zMt+aTL5
82Lg6EEf4kbiDt/fWZoKLaTNQcGLpINT7ZTPDV3qDbuaF6pfhR97yEeyqB8+8TL/OkFzk4uPhvdv
kTRfXNce3VZhQ8/7YPXWpi6SyW8609kUXo3TOLInX9UKbfP78fLhzULpwTaJ2Jjoyfc3i5hkNJuM
vpKkmLGeS6TuaPymzVj19kqaWRPoWoOStOw+s3p8NICWCCDYfXBrsCi9v3JpNl5kFyNhtsZcPOVK
Ud5NRk4pdRiH4hOW3q8TAH4aWBPL+sd6dGngSwyR1qQqca0ycrfqMDVbbaaP8Ptn+dEdQTDzwK7y
/hNw9P6OOJaHlFEdJtDRan2aS/SturI4TujjP1mBPhorFoHp6E0wQtELen+pOfNEAySBsYJa63qU
U3htov35hp3IUoO5NEOs97aTfgbI/uhBwhfG67+wZZxLxJ2SqtQ/O06286AX3/HzWyTWedIY1r9/
lJcWveUdtJmsyVjGVUXj7/39icUz3E+2h5XAsPeVnfDGpVLDQ51m6FVTdoFDZ722iCCvB8ONP1kw
fl0KEc6g9XfoXGIOuuTCdeRZa+zxGS8F2zKzYTeZ6ouHeUi9XajK6ZPb/WjkLHRCvkhITUAU3t9u
POHQmCqXybQj9kJ00W1IlBRmNtv9N6btv17p4sGGXTLDx+TBRnZlBSROpn6TZiHI49rc//47/PCm
dGAyIAPprv0yabukh7ShSQqkkpg/JJ7lgGpM/VQnsf3JLPbR94Vh4n8utQzbv2wz2WDgGW54fn3s
TUGqZxGBbdR/XCe2EGSGnxmCL2dN3WLjwtoCM4HOtn1JV+Zwo2tKB9VrUAZti/toRJo1eZtMRyto
GGO/cSJKOMaUi09mssuH+ueVYXRC3VtW3ctIylTvYDjoehe4InN/FlXl7TO6vxs916q/OSiXSwET
U5mbddCMl3H1tuIp+SQh+Stz7/5EUm/62CIeZN8qnx0TLr+/5VKWrmKHYz/NFvdi5gTZ1OpJhIqV
SOkTHRftqS0GombUyL7L3fwzV9zl7MnlSC1Y4rLRLBJ1dzF7ahJwX+p6fTCSAbNhBthieMc0gYeC
pmlV8Tno3n3yzV1OactFmU7Yl5nLQe+S55pYPbFLFcpMuE7Rla5Y2a4fFPHYOmgN2XFYAUWe6hB3
jfscEzv6ycbwgyHLloZvkeMR4PFLomEf0URrp0IGBdiarcw2FciaIupuiti1AlqtFZKR6rOb/mC4
4gnmFXE9kNm4pt6/mH3HZp6LyCBrU/o0tq7MPjtU+2dEjMlno+ijr5VFA7c6VufFW/n+Yk2HMIS9
mcQoZSS+V9jDddXG4ibUpngjG8RmSl2pn3yt2gdjF8uU6TCgVCAml6C1HHogCYq1RIne6tc6ZVu6
Lq4tf+Sy8nZNPwwPDmTYQyqFfssJL/9CUdgImsyGx1R4tMrgQGIy17BrBGEVGittRgn+ycv84adE
ocbEZC++4oshD5LNgrKVIkpWMeg10p1XjBJr1+aK2LW29Rl+7qPRvphbAeagXQDz8P67wOxZFoY9
dIGBKlpBg6jkYWCgaEIsM5ZHY6YMiHsphL6Yi104IrTa/H75+SWEYnnh2BvZGO1hIyKheP8RWoqc
etwzf2W1XRwpuxUbJ+yKnRMlZGiJafYrbNYnoc51YOUVMm6+4aDpuoxWCgKn33+cjwYn+cvAfDQN
cIhx8WkQ8EdhpdNinuHaHItJTre9irlCia0fWR2BZinGv8utXp7AgjhjsnM5Dl6e0YZcVWdliGSA
Myj1MVf3SytKOrfp5PbZiuYd1YQiNJ1PBttH98oWGL+gZi7Im4vBptEFn2PKbEFZGTb9A1kmeFS6
GXmh6gJVwG0Qb9IMcP7ff8YACJhheQ9Jur54xpWMx6SzShmoem7snJToQGTFMj2GuL7XfTVpNEUw
k32yp1p2F3+1R/75mCEngcACDcCIfz/QBuS9nW7g9IDF0T8mySjWemdbj7+/uQ/eKJ3doaPyAi8Z
SRfHQ7SkOTEHswjsFu6AZ5bZfkmdutJE9BPbcu8LfdR9tgYGsSqdsf/91T/4SnFrqnDFTG0B8V5c
nX3C1GZazFDKU/uY2qjm3VKILTtUERDcHK2BYP1dLjkPlotSTWFXYEAHWR78X7Z1rGQu0z1rVtfR
Q3amjNV5oqieOWHiO9bQ//13FGatvizSAEHVyzXSFQB3QMEB5c8n5Shs0d7GKHurjYo3MvHVXEab
yXOmm7//bDn5s6Xjweq/pLdIHBPED8wyULpZbqdKK3YSDE+Ay9a90dGrYxAk6vzfuKhJeUOHorns
nd8/27oQiZpbrMx2FlfH0aTu3bqW8hLVwA/VUr92FB74J2/KB9sBtgEMYZ3nSDLQxcQwhalj52Yo
gyosBEVuo7uXk4uf1vBaLKi/v8MPdjyktuNdZtQuXJnLvYdEQdj1AxuuCW+xgX3sYA2zca/QxwTO
1zm+YRTqRmZz+/X3V/6T73sxI9AI1XDiU8bx3Mv9rFrOLPGTh56IaZL+xNRcNzQhf2LAmDZxbcBI
NOrWenHrsMa7jkYZMYeiq4e8z8xHujEIEvWhjNeomvAL/P7TfbAV4MNRSMMyyJd/WfKx+kFVmLlZ
F13Eaq6sUPGjaTjRGVdXYdSPn8CQP/rSqfzjDlo2+GQwvR9pU0xcaNNwZImhNq0sCb2AYJFum+jy
M5jcR7MUcX/oRoFzqYDP31+KXpEhYvxgQYjGfMuW96nkLd8uydCUQlvrTMBXFvz9xwk1D2A4BDvt
F6gvlrbKRsTdBVZRUSvQyu48JCRyeiHCEnOaqrvfX++je7TAYHqQizhZ/4kP+Muk6JbqXPVT2Qe9
Gaq7Me40PPRCPuJ+1Fb6XITXdlVln9UNPho0RDzD8QEJpf+y+vRJ7A0RnoKgBB/p216DsixPlDXC
QGVBEhifLOUfDBoDhTDgIrZvHB4u1psaQqpC23kIrCnKTrWVtF9a3Zy21NOyb79/oB/cGpVyC+wZ
6ysz4vLzvzxQa6bWOc/pQBsS+aXjNg42YhsDotIh/k76cP7kyPDBBU1c1izi9PoYpxf3RoYIDhTM
EkHWROGmtIe3wkz0XVYXROYi0v5kgH7wKE2uhq8L9ivH+YutOI30jr6vOgSC5kWAsi/bomswUZfb
9Se7hF+4+azYyz6IxBKyHKgmX1zLjpGO2ck4BjKNp51lQC1oCFm4TbtUW9uDFBw/1fIm6YR6EDX+
Gkt481kduuh7Mk/2D1zdJoQDo931BMRvHMMK76Ow7a5dDn0HxkO6KzGx7IillZ+lM390YPgTSceu
Y8nMMS8GwqwZxWSjfwssuGtIhEKMWJY+WsfSEOWXCiUHu9hpjL56rMf7qkngjiAVUt6kUSWYQgAC
fEYr/mANoxtAmwyuLu+6fvE8VdCijt0yVDRbKoiNCpeA6rGHyoKiCzZgtpsVT2CurIyX378VH12Z
2jyFbHoRkIouSpKu1cW1E0djkKrOaxcuIVfZLK9xlFuBJvX8iy2gsw2k5H4yhj4YrrRA6CtxZGO4
6vr71zHC/VXKWhuDppEx8jI7Wzn0rwKr6ctP3owPplIgh8t1qIXDN7m4R4MYK4PlcITZEC7ifHMo
tih1Rnq4I+LGaW53TqP3n9zgB6//MtPAyWVjoOqXNfRJs7o2qzC21xOEExVFLFptcB27max3ZgDQ
Hp9x0355poxmNpjW0pugnHd5QqH1X2mj2028fYm4FlpcbvXKHLZIKf9uX1DnUgxYCBXsYlzWw/df
H9Tw3k4dOBiL6PKA9y5ZZb2LzoiK9icbmY/uCtKUwTdIKAg7i/eXKrV6Sl1bmQKswFToi9bsfAvR
SoxMacg/GSu/HPLI86EwCY2TKQ7h7cWb6GKTQQkLNiFBLn2NAptW/zxXAFh+/959cFPMPRx4dJ4f
/13clBYBPYgaYwryHg6CiecL/4s5BpFXNc+/v9Qvw59bYtgDXGSrBN5y+Sh/WfjszANBsBTMsa02
O9kB2RS4K9eyU6YNpe/pC7C3YfP7i350f5TnDJY9evGAlN5fNPYMVFC1hugI+RrcDD25Kydqdo5E
HPvvXMpwqD5yc+yV3l/KxvemoVpc9E0S2qIlUC3pHnr6ynP+qx/3v17G/x29VTf/tbcX//kf/Pml
qicQX7G8+ON/npKXthLVT/kfyz/7n7/2/h/957l+K+9l+/YmT8/15d989w/5/f99/fWzfH73BywQ
+IJuu7d2unsTOHf+vAifdPmb/78//Mfbn7/lYarf/vXHS9WVcvltUVKVf/z3j/av//qD7s1fnvry
+//7h9fPBf/u4TlNskTI51//0duzkP/6w7H+SdmbqETA8Ox1qF388Y/hbfmJ7fyTEiNNTL4dGhm8
Vn/8o6xaGf/rD1P7J7Vi1aVVSxOQmiqfQVTd8iPD/qfNphcJE1oVYCUwIP/vzb/7mv7f1/YPAEI3
VVJK8a8/3q9yEK3YYC57P95o2NPsAN8PEbS6bl7PBqpdd4T/F/b1oxRi+BKqBr6vTtGvJAE2tx5J
ep+8B0hD3r8KXJzoKWpz9nJK5UW4XGJDvVGdOR2XBpKT7bRE1I/cs9MdRycMtU2IOB3hnQMt3g5t
2UNqCI+TXZbBOE/5i2jdEjqratx27jxsXUq8T3BEonswAogYi3Iw2lVsxYC56K3cxpWn7wgY6m+R
DmEd7Cyr1TAsmTEWzXnsbzR3tH+E4WL5ypMabgUk7trFD9uBTFpp2NvDIm5/2Ca5aWMRGej9FuZD
jkt4pchB0zZ9gxuGWrIlyeSgU3uAhreYpEbUo9mIAFJYBQ5BM7nvZWhQc3CTn7ISudzLqNDa7TQg
Ql6DZChuTdD7QKLAudVDGJ00pa1WpewJZ8BJVJ+NdLQlNhcCljzkwfdZhZhj3WlN/IK71Pva4KEL
8FfJtStgNaE+i/BxRRCNomDE9Keta/JgHpWhF19NYpfSDWSOWtCpBCqMyZV1eR6pH/pDWhRPTAct
QDm4a4QmDYAJpsI9udVY7pGyIdRGcrCLOi1eQ3yVCJYnZZdVWXozuVm1BRCXbApVTX+69QDNrYvD
azdMcT2Ykd5dWZ2jn3RpKGuqJuNJ88L6IXcSZTNAudhlYZbdDFVODJroS1A2vZGuMMN9k1bCYX1i
J/gKqy//SqtVO2KjNU99H6GOhUfwBL5J27C/iR7JHVfWdTIDOJk4o+NLTtUNWB2oKxnep1fPHqxz
aKImZfz0fq1giV3NcRWtc6UzMdWq7UGhpXRdd5BfpjwkPaPT5SapE/EsXQwyXXvtqW1AIRqLfjFU
uxKy+Z7STHMra904w6UDgI7dFYVU9Mp8oRwAnWR+M2vRJqYmfSyVwlxKI8o+LXPtiezYRZ9oyC1b
60U4pRbfM5PStXCm6WeRGCi4zWxK7us5LmdfIJ9F2mnKNUtLfzVzfu4OZaVO3xxSGfCpulTYE+ll
2sqw5ByAoSw2RRnVezFPmLL0F2n04VWLmH3Ni/GjYUWAp7QQAgwkheZijtOU6cayFffNcOUpTltf
AqEJkN5viHZaTjJRc47Q2uOfrlZh06U3g4t8zh5L69iMWqBFdruN4/AgI+2uFriaExxPIOT23Ug4
T1V3V6knQBUh2Z6pHXhwHlYatscvg64dQk9/ofaqw82M3hTtvqmV69lxgyJHgjj1MfSB5KmS00Nr
t4cwMR6UKL7PkuJOj5sdpJWVB+rKTYet3SUng011GI5iRXkToJbkZcpKJzCi9qEs22cgmk+tA6QH
qQeZ3TTOskjb5uHj5FmwwfsfMQplyPHfpxg2kK3Y1VlpvdBPLGncCD19nWKcEis5jte1VK4wlR16
pV5pQtuZCLbn9q2AVrNCZX2oqaIhuI7WzSxa384FyucyYIJCewgOYe4a7B21eyWTPFwpaftgTvlV
BWaCJKUgHsQqmq3dEjTRcgLjoSLEb0HyBuFsvJDonPpKbctTZ8TxPq+KbAcX4gG/g3VoR6veyTht
XgxI6uu0iLINMuY1UZ9nTVZfFQRub4pn4Cgl1jelizdYiRmolqzuNasP9DKPvugj8dAC1BGVtlWT
Q4MqgPinX4ZKSsx1XVDZLqQ65s88U/25/o57FPAhWluaU2+l3tylhVH70mO2l/b1NORtMJPUtrKK
R2wODzEYuyR+SA1ou0VWvqL7n1djoxPkoocn6XQrE2uNn3bDnYMTorSLxRLja40JGdxKKCfqxKOq
32fanuOonpwaJo/bXw04wU69PfTBlNS3fLnwzN1d3Bv1Rh2dOKhjcSdnoi5UtMEwTALdjoNKkWI1
hPNeMZNTQ44m8mGfBRTcnDfGeGfnayhm6yGtbvXZXUhZGKP1kJnNTr5Gif0V6MfJBMGG/dX4kko3
SLzytouLc9Zqt1pHXrnqpofWphStKt4VOCq8gmFfrRqcRVmEuUtNk3NqKGde6nsFe2ri8Nsi24Z+
5+21LIcKVDoNBLPSF7NeBLK3zv1SXwbieB76/gpp/Ld6KK9Rw/tAYZ4ljWL8x8D1Y8/ZTioBmq5A
+8+ZmoPbSZsA0M2tfRd13TEP4frB6O5S5ckyyittwDgWY9SIi/42Y7GwNYgaqjMFIpZ4aSpjP0RD
zx7XW6GLXIMGWuXUvksCJqX1qEvQB7mCGz8ZOy+w2gZCQeSFOwl4YCys01hDYzHrN94vcsmjxPBB
ozjHUMJbsqI0o55aaFdalDd+OqmL3H58iOsBpZSKYWBV6RRaykqODzOHpENpm3e5hRPeK0youDA5
V3NqQOYq8ohBjxOVGdhjfKssgw6DNZLuDoBKz/dP+PPIRuOQqOW07cdYWwnOktJ4rgc7XU9QTVaW
p9i+500O9Z4wOyaucnLotDFwslUlkrTc9FS77pWEOUb49Tg/oyO7C2FdadI+z0CDn0YnH92rKXQf
XYgwZCRt+gGOhe0cXJMnlVsUsNJNQXt7VaTjyTWuZPPk1hnGOJOvSSjJTaEu77SOYW66NjEXDaX2
RB/j0YTWMvdIuTwz/QZFFH4BjNGNVZA564xlcZY5JLvBEN+pttzMI/CKEhPh1NqHaGZFIpTK0eST
24TY2aL0uWvReEvd3UhRvzYcp1cOti6iKOE+tAg9VljKX/vSeaym3FzVVk3iZ53/cECoeFIhjKPA
YiTkuJ+VNmJANWy3ovy+i/R9rdi7skluRFbfx2n8mIvkGComYtQYS0N5M9LIvy7b+w5PbD6izAQ3
FiFwyuPyYcLUuNJwCDNSvC1Q4ENmxZAoiuaQLnAN+IRsb+tvXsczC6s9xr9NNsiYZ6N+HQnfzpLq
MGXyJ2S/kyeXcNJiS7HrG0jBu1pRuC030FLLguEk7wzChvx4aEws68n32EWTS4HYpG4KUtQh4KrD
Ol8MzFWSkT8pRbitcPs1MdbDdtb8Wo3XM4nmOO8hsxWWPzrllRjDdu0oIRRRBioMtz3kmSZo0uYq
hWW26pnB7MbLAYIN+KiV9kY3yx8t3md/MstkG9UtQIy0QYc/jQa+t/uoBf+INLPmgvbG7eoj50JU
5rb+FFmOjostuUt7DoiJCxRKDSM+dcVJUeBT04d+16t6ugIba27MomLfPKvS70072gIRfRxBmq6h
QW26TgsGqwsQKudb3JUFKAuY6Qow8ZUqcBwmhVb7OntvajDxV6nV2zjPD0pe3poxW7KBGWXVSee7
1xbgbsZ4baOGhZrrJZAImUR7O2k2FofnVZVEP7KwtqBQMVNCqydbslEpXKtPHBVvw3k+IYaF2u40
6ENDnEJTE4LzsNZKMd1WCcKquoXSmePlKfETUK5lTkzXFnMTSsSvdAaTwwDYBeg1thdrEk8FWzdq
ru4+TKCQ9W27gQ5lrpBK+XT6f2oewRtR2T5lSndTO/oTDdZdFJY+AkBmDj3zkcJUvp3hz16YTTCU
zmPu+lUVZ3sIrc1Kt9STghJ0YxT1d31kb0vhzPPVlhZklZcALXLI21VBhSeq3IiR3N7OMnkCNLoj
Ze7Eqda37MaHic+k63xpQrVhagMfH+sjFoZK3Ykxe3RmNfEN0vOygoGqTfLJzqeTibWwsedd7vRf
7Gj2i8K60TtvlzTj4zC6LOjKtpLW62QfcV6lm15M5qof5uPcj8fEUN8a4eIXj/EwqdFRD+U3Q7DN
QXp/nA04aMLysnXT9DtDWOIZx1zgtHyGvoEe1bXT97KpB8QY8zOf9dkdoq+mUK+bBB4fFCdAD4YS
Qmrtf7hFfmtM8VVLds5aYcpcp7YFFgeeFJY2UtDwjevJQcEYGrrRXpraVaKqqzJttqIYr0pBNK3Z
RA+lPcVbWirjKhuyFRZqHH3mdEoj5CG1pwWRwcKeJZ1vF0yui0nPuHOj9tA69lqzk3nTpV1s0jhm
2lFbm4k+fTAy2flplq5ny/hJVXBFKPBVOsaBrU8PimpPQYNflzr5E8X9uzxr2Ncz5ZJJse5Eg/NO
kZshG/ttl1bxQ27AL18LSGZyTYms2g0e7/UqizsOjGB/PYf2sRZ32RbN3rCpKOvsS6u3bxu23dB/
nDb3Q0qee8B/5V6NnWKjgxPYSjEbb7W09C8u1kIISoMz78oq2jmQAphDwICm46jBUFXDcyqQv7OL
adp6NQpVOcS4418saHBfVavHdsA2o8xXdR0mN5yoMBeWY8MpVsR95Ocl1C+/QJXzYPcFxzl4bMUK
h7nxlnHSYM5ItBwTfNb+HOxuOU/EA6FXVqxBP1CaYKgpgW+splXOI8a212oIq2NfJcoOIqwZ4NUe
9oOcO1JKpHLtdLZJbiEJ2SCTx/yOYoeBYWFk21g1pf010TGfWCjOiP3VwOXgYHY3pSeczUS/69Vi
rr+qoN2jkPP08NFum/5Fx6R5cGVWf7Xpma2HfPaQ7+TTeCC+oc/82HEgcA5audOTMrwnMxJUg6cY
u06N4ld9nOXkwxrKEH8pQ+HuErXAIUK6DS2Mohp/yixWzgXI7JXuhIdxnIagIt5j2yewjVaOB7DJ
7Sc25UKq7M/wtt6ws+g8v61iE2P9oibiCGMdEDYycdnsk2VmYxWkVbKTCB6eBmzvz5XB9zAmxdtc
es79XCKz0EXWylUzRtfSMPZ5nD25CSZ96DbqdhSiVnxiL/TAqOLqpHjDuG2bzuWwVfXbVIilzqB4
u8HCjMxGw1bu5QLP9cmoBajIOXMCOexZhxAYSbwlraJ9TDw3fhvmvv+e2qOxb62ih/xM98gyG+UE
xFU5oTBhVQyHhZijVcDVwfp5nPe3Yx/HzzmTe8NBbGLrNve5s+tdJ7vJhJMCerPE0cPUvZmwx+7b
wZKrXqvHHQTJEKyLVX1pomJ4toX8IkZegWo4RhyrtmVrWNOqi+zkh2qkTLG18OKMg1OXFCtTXYAv
WWtPUAFziiZml76YcZUeTfoGWJsN9o+EaphrdPE4wY00vLFVqNzUIOpDL/oGQgERAi5nfz72+JDa
pb1tNdmgjHZbX9jWdWNwrKuEuhogc15L+Ge84crg7ETUy2MFTG4zCzH/UEwlX9Pcjr8CQRq3LDb5
bUMW4zdgvcbejtjs879+J0KtODUd1L6Vlzrxo8dMsiNCHma+tJtUxaMeT3TkhcMxzLEApQ8FFK7Q
LEDNUUuLrTbxK13pV5WT6G8F8OhvnCbcVyyu04ZwVJLparMBthxPX7JJjx7CwRnxeVnO2ZSDC5hb
TYLaoMlpYsH2Zx1xJZMEzLGI0+UhLIvkrDoZE/hoke0Evf2L6cnyBjZOcXYi+OmJmapns3KG20yg
boqBg37PNBY9GqvWbay501bPtOlowrg5Q7Odv7NUmGyS3RIEYGUiSI8zCU/KypNT3ZOlCYasKl8p
7bObZPt6VXtNeWOhkvVLYeiPjcauLgYjcdSmdnpQHbEgdpxYCN8rIwWXL9RE1K8wZJMQwoEq+iMH
l2TvObV99mwYDjpIx3VhmbHvwhp4qMs438UhbHNUTYjViCzYdZPbrUkCB1mL47l+Vniv16yqaiBQ
CxG7wq+WlQwhhoahT2ew+DK54XwstMoINEsJj9jszzWJHHbjJFsvBHcAkqgkVpiCTtsVULIcTJi6
Bc0ZfbnFIbmKuEQ0y6/xPIOh773k2FalfKxH1TyQY+EGipUSIZK47MWoWk4aDHAVczsZAtpOG9zu
RsHU8BSNrXUV6g4MoRQB4W7Gj7zuEUjYPpk8zinJLEooqF7Gb5Cf4Sn1UfSN1KiCvb9WKFezlk05
wQkVPbeE9/eegI0CcApMRToepb7DY+n0h6yLhpH9TikfirbKHpMwFyYeNy8/w+Uqx1WYLMdCgxdy
GBsqA1rd3Jq65lJZ4OerKQOUYQNYPjqDZd314M2+51QAn7Bv7fXU5bCnWBj6Q7FjnVRX0HhOlgeO
gBgyDPxJOeRrYcf22bREt/EGkkRcKP6+1MF27Apg70HuaBuoWpwIvcpt93lWlCezGQeqBOxZLD3B
Ut/Hea/selvZF7GxbP/V8EaLa6CxIE62zuSmjHapPvRG+5bZYl5VwKdeYl3ptlUxbCuQcdRFsx+w
n43AnvuSyhkU6HFmlAXdyNnkULuJckA+IYGOeHMMjV/x8C3b1HXrTZMn4xMpgAls2Ijpm1pJy+sw
YOTrzI6zaNIMaFFxFinf3TyqnkUa5z9wuZLFkoY5sgMPNPpqSiQGqnDwkl2c5d5DXijzRo6OSG5K
dfQoSTkQv9et0zA39lPHiS8fyoWqVDCfqRGdNKpFURdwdjb4xsdhOyiTdROnOvEZlC1Zfoyuu8IW
r28Ghw3nKs68HD04fmkIH5H3ZDeZE8jc0DYzdXZ7RYDAyOxS1/1hRlvNZtiMG3iEBIPoQU+h5zjM
brsbu3z086kctrowzO+hzPRvptJ3W6w+5cGckfz6dR/C4WJaLl4jrRP7sdTCM95z80lhY3O2hAZO
OOH3AwlIYCRXKSuCVtfGo2ioO2+8Zk4eavAU2yFOGpIz6YX6+TK+8hQolB0pW4JIzH3ZENuymmqr
vW9gyQQ0iEB5lkg4z+1cK6ektMeXyIh16l1zdZ9AHHTXhPHo1x1U/ZtoKvQ12HGRwW7OKmIl8pYE
Bk8pSbDUs/ihwaGyV9W8e9Qnqeynkelr5VKG/eqm3WvUT17FAu1RdZ7SoB7W9pWi6KSqkIfWA/aO
onqnROoceNXMMUSrxbYhuWQ06VdolZJRug/V68yunaM5qnlJdSZpr5pW048h+hW+UU2HqEGWm682
o7lWUypHTHevEQyETVxpxsmwxvZB1E39WEUqJacY4N1hlpTxfAfmeqBlVMHcrnC0lezM+QzsEhqo
jHt9Uw7VvG11sD9IfSnOtBYb4jmL1z1F5UcOg+Gxt/vqyMG03UBaqO8HT9EOY97oGgURw7ql7FYd
jBriEaLC8dh6AOpgAC7nQGIbfE0Q7pEb1DTjunHuoyqMOCsoSQetxLC/pJErtkpWVo+tp8Tx1qBS
/BzOsaKcwJY5BSxu2MP+UKZfc2CDAaC/dk0WDYwXKBresglxyfNuRWYFbdLpW4MC+fjUgdg7cyLR
ytOkY6Zch/M0ZwF0qRFcH/DeswlD7OyqNaBvIyszdoFK1X4TlZW+NI2bc/Iv4/iY1EI+6SSZ3HZ5
RClZ1OXLjBv/Z6GLesN2pXscCiIZ8twzv/WiS6DrIbq4F2S27EajcPZNpFG41dJMOSFfzs8i70hw
MStlL6x0YSqa8bmyGuOq6US8akG6gW9X6zNFKQaU9PTnxE31cgu9gY0gll5MLlHfP1JFA94qgRUF
UZkZvjtVYHM6r9hEShfvEyajY8a+6JFh8SpKm80Dxagt8aHyTpGefJhFT61mNJX6lpiXJl5roI95
t4q4vMW0FIIqIpNNK9lf90AvAnoG5esCbd0O5VSMtFjoriudwisjmo6sJrMdiiuiPuQqdLrbtqNY
pllD/iBBDQZm6ekHmopiWknXAIEm+MrjjGwj5rh2a3pk+oAdzcTaIv/oB/QePQ/0BFij1jdBZ1Nk
qhrZvvC9GpzgavnmkKSwllJRb2xvnK8lCsyNFusA8ie7O5UDsQLMn0JSVckt9nNNxYZraG/CMFNu
UnV+8BLvoU3D8Q7WF1QYxZbjio8KaWzkXdpElTU/5sjkbc4gwwBa1ypa9t8DaEVggq6yn2f6qQo2
7rVWufVd67bUGlqnXeduVH4vEld8Z24Zrkx7AiYJ/OsYcwy6AlEyP4Ksggnj2PX3LG51ljXV9gda
hj/ytNIeylC8Fh4gbVnF4aamAnOlm7TcViqcFCT4Bb2ori/6o2aGxRmKuvE8ddFuNqAy6i2fNc+q
jkyHXjR7CtjjDdxxU5JBScHQp+wHYidu0+Iq5EA222N+k1rQIFOzqP8Pe+exZbeRpd136Tn0AwjY
6b24Pr1nTrAySSa8CyAQAJ6+Nyj9XZKqV9eqeY0lMpnXIE6cz+xLZfqtRksg3sDp1X4H/zo+8/Bh
N8KN9sBNjAnMXi6UMDaUxq/EkVr8gNtTBpuxslPEFBr38JLTUXsUHEF7b8lokq2bsnkxpGP9xCaU
3dkNwh7dM/Oe27C+lssy7nIKjzZDBW1xkval9HPJx8R7FViVjoYYxR5nfnyX6Y5CrC5z4kMnDFr9
yQVVN6pHraCQ5abMOu974pkfBYU9L2HDmkzGLkqHORzciq0f1zLvqqXo+Zov3GtTqJ6m9GR2to0x
IVV5vNmsymfWRwtjWoCLOsq64IVeozxKisWnS51ek1GdhNnIbaHra11aEXKB8TD2UlzGgvUdt2Va
oeL1uq+s2xYP4itEaGs/BYB0fFynex+NNSo6KvKBux18qb3HyU5OLfGaDXr+wsWV5FCaR7ZfPeNN
fKZ7KTjlzmyemC3Os5jejXFY/+3lYACHC27LvL3ReQ0ArbwSjfke1/Ul6OAZ2uVpssKHfKrvcy2v
F9qneSlEeQzC+D5R0n+xxLJCdkbwBYExUW7nnXJmVSg+ejJfw4ptqDIctkPDg/Y68EauYe6lMT1x
IWELUDYHTzN1l75XfV/YTp8X2CzFxvbkqKlk8unNpndZM3OF/taYsubQO25FPy/Qp3bP6mw+Y3yS
Uab79lXz6DssqdtulywQr7SFD1u6j+Itkt26mWr1Aw3UbrUtlItoSgiR3XdfCOq15/yph6tH73Ie
51eTp+lHIuZ/GhoX1TgIqnc0ce7dZS/3nXDRjJSHYD85Nyb3zwNQpPYYcrdTm1rYXwBE+CXMhg6y
ZmF01MLgKdmn5X3BUXfDtZXdMFb7+mB58XIz8iw8TJCwOLDG11w19A6h3EdLMbD55/Z+AuQSv5id
x4CrQ4TGwXG4WNAOi3vNxj27wSCp91Zfc0gZY9/eJ83Y6KNpr23jlFXzIjVocbqyDjl9ZuScw1BF
3irnbq1ED2yjzUE+E+hdtsO4FJdZ9PMVN0oHEyBL1JrrNG1PqVZvIXLjj6JJWafNXTK8m7PbPJSx
mJCYLLWlK2G+sDmuzch1G/dEp3nm8rVI62s6Bq1uO7j9FUe1fibYJ6+oY1YfGJl7VoIMF3RgWkP/
o2uH6TzRZ/yKGai/TLNPO2Q4Z+4pRJs+1KYzUlCJkyOhPrsVTF7myjVoFFEUeko5b5eMzC6BGNBW
m3jW1iOruvFZ1SMFyGFeeWJHlqa+msGxNPT3TXZ8ph3c6LbGAh9ij+wPWSJHu30sYU2c6eF0rv1A
F3gECuNkzIVChJqsB6TGjpVDvRwYRWkgJUDqsaxMqnNsZi2F9KERXJcxV7Ksmu1sVxRO8OKmEBg3
aJj04xp12ryUi1fsx4YH8UiR1L01WZZLp7XNzWAJrWvmROfEnhuwA7gjm5eiwZW5S81Zhvuq1N6O
ZW+zczQ1zk4Z2jLyBtzIZus/lWXAPstNk/yGvHl8ydwu28eGhWzFDTije5cD1jQPMBR90h8U3YJn
0EjCshW3QvEF3I6CdvieXMzFryl7LZKhu81bnoBodOM+W5koXpFBsNIlvx86JG4Bfr1MO+M9UAaE
5zTpDKLuen6qKU5+xsKcHAHUNhuiKcN+8dz4xrTi9hin96ndvIs6e3UpoYmoJw029EWMj5W1NEeT
kfXNoUn5rrSLIWL2Gt/71LAJC+fGVUs5J02zZuNRIBWWdwudd49zr9r7MVg+7Ywl347tYMuCqnDN
FQNBFejGAMmNZ0e7BSMSFXWXui68u84p/MjPqs6nNc8Pv+vMLU8UIIzo5Y6FKMFDzOhM44tCy35r
unn6UnnTvOd5IE6JdGjxSioabUrCpciplncNTC3FshCO5xZowKlvpfXZgoqNUIDdKxON4dyMY30z
V11wQlpMqD2uP4G+PZaxSR1lyz2RbSw/gzKUnA1fwwugBKj1nsJaRwbVTlrhV18syxOpUnsLlOyn
aLv+YvhlueOaPl8HVZbfsmUOnpDazYc0UOp+RgW6zsqCdSl1cmghKGmbFJz7ozD8ztlQxR9+UCXM
tanLTG55Q+XdT3bNYgrAgtzads6Fkq7X+pjqIiANEbg/+fzjEGkH5wV4YnJUcLzYRxnhnnvoMcyz
5ajcynI2QQMkcTSWdC/CGjEO22W8oVSRKW6QaUylJU7WOhziiMW6d2+Oq+bJhW45UGblbzOqTwFL
dlS8bQkvsSEsrcQ9semy7qo6aO5UnqobPZfNda5TsFwjCZsdtQXWKSthSFi6YKNVdv0X3Ib0VQHU
ome6WPDnhtoIYIFUzwvrsVdWduzXusa5SrhKbuql7XaNxk5UJiQiEEf9qww0922uwU62gAPpHHLV
9xi+dQQ1Y6SWsaivqECNT7TnomDCkMBT4Q8PyqUfRMx5FnXDQICvqq2RPlLOT2FWCBs2k5xeOmsT
dOG9SKEHZdTvPjRtMV8bLQQR3Qbdi693HV6GbdwOd16sp43C3WC2rblt8ULtGuU79rb0Rmg/K2Zu
nU/iS70Qq1WzOdEnKPzsUjpjCbGT6hAlshzrw3pVTgb+VuFMZ9mRMGABiaWGAnRABnxTWObcWj6c
NW60xfOyiOF2djWt4JQPf7O43R2ShgqkuE+DVy8zvB9OJdeBonE2ONqmbTBBD6pTq3yWbfOse0h3
XCRug7nvzmY1+jeKdDCvcedc284w7YH0dpe5b4wDEr7Nhmhs7tAI+F0tMVkq8rEFnFg+xy9+bk6H
ojDbNGIMMzieu/ZWLTwepSVYv7qaEBQFNeFHmqT+0RLdkFC5p8i2+0X+KCTvF2gN37tG/9DHcLAq
4p2B1Fd2Yk/JtuHZIVe2iPhBAYeKEAeuw7Fy2Lg4oEMGl21Na6+Ku1HM7lmNzJlDr9FptNuqjYdA
9gSEYNtSxb8baQT+LKppfbaa2fSjwe5zp7jABxHt12UO8CLvdjXEMQyVP4eKMSRd5qfRnDHFWOOZ
nyMuBeu4XZwONkYUr+nee2wvh9hIoHJRx5E+FP2wDbk27yyE5uupZj8Yyapxf7gZXemsN/LlRgor
vxnxi+28QHQ70clTV/oLmgjzD9q64+CRLBIHnd8ILL3lC2P8q0Ttr/TE7+7l1cy7ek5ZypuUbDhE
D1bO7F8Nr81Y2v7cLeGBZXiPTROj0Bz75RsUCufZ93pdHePAsO9lF3fn2OWysBO5CWNL9E11NMwV
psx9g4d6j0ILOUvHZyslOQM/Kv2R2MN0HAdqo1sGqScapJfIxEGb/Qvz7N+r1kgXrHF2vOsUZlFn
4P7NjT9U5pTxfM2OKk6TrYZ22JyynEpqxis73GPNkTsHg8UO9JhNValKk42S+BEvfzI7/+En/rN/
+G+pgL//O/4eaM0yK5kaUxMzTyexLVIC0mvZ1OHXT/mPu/y/+Cz+6QX/J3f51ccwZqQafneqr5/g
X3/gd2e5HfxmYyz3KEUkaUZLC+bu353ltvkbFTnUXPJEstcKgn84y93gN5M9Iz19qJYYv9cQ2B/O
ctfFWU6yg5JYOiSxZIf/jrPcMf8eryC86FIMyk+no4uf9Ld0UTExhfpB7kd8htlLhUP4rSbot0RN
si7ejORnUY/0wqLdBd/ipaROKJgV/Tddj9nECkvnxZNL0W4M7M/+JqZIPd/NICwO+dLO6VYGvsO2
JysgxVjN6jZpHC4G1Il0zbeYzhKgkFjevXM4KdjNklarbkfFo59tCzeGzcvp1OwhYsX2RSCdslxA
PXriVWP5D7px+j45jTQOaDsDLrg2YBJJGssExaI59bcBLfEsGdysy3eE4ax9kTpQidyJ0ZzirJIe
cNDUycbhZMRFNqOj47tNGarEaIgPNvVoiPXk4ZZdGkeaR1sXxjnmBNm4vV7uxjCuv3o2jmdsSRWw
4G568MtF3sduQYkxgAF4bJWwyw+2w4F6pWe2LjZCmVAB7Gq+ce0Z94jmZv4C/ccFAq/a9AT1JKv2
GTCebzOWATynLWravqvj5Y0ee460ApDkx1Rw/1mbYFkLFKQX8CEIj5thynFi7YIcVC+lGtS2MAcD
OqzbzCUv4OGv67rSSSDDS/WVukn2krC+HXclYbACzc03wJLpBNmiNLVxbWE7XM75LJPnuXUwhYeV
Xl6hUzc0dSjqjpk1wJFFGYt61kS0XL8MZs4RyeESdgc5rrqwn3sST4/XoB5nvYBY7CxUZOxqpO0K
Zcgi1hovtX/Sc821Mhlz6wcEGsFyGIbyRltUpWzHsYDtUkJSPXQ2vw5vr3BBvut4oowQDtKZlZlq
0ahVzEsCgsnZWnaFlWHofTeJajm0yCcgYN9AXXbhBhOGoI7fHiEyGrO/s5jMsaw78Fgj0+7VlRrZ
70bcQPk3jH6X6KPy/PlTGG795si84TODyf4ToG8J1dYBcEZNEQZf8knOFG8Hxgl3g767iK2t6vpK
mkacRikooHvH8AtYjAuGF5CrxQ8d1+yj0sz3nquKey/R93xV/KE9Flzu6mHDUBu+DZBICnYhzHL4
7da3vplKuoYFRJFuNzXKeMVJWHjHsVTJlxkUNJzXWlW4IwT0gdsJLBeOi9CuuwiC2nxIO12xY47t
FcwHJuElXpIQkKeTx/KQyDYMNvkglpdWwqbaAB3tsu0w9zjFDMre021a2X66NwpHlduKFM2wUbke
rnrYhjl3IA37GjPc8D6pTrzGgZRxJKwF4aaFUdlfiwCfCNMb5bSHYiny6txUfu2ckoQl5EkEFDbv
+zJnBkCBd4dDmQ9cYWZtKPOofQuPHvo777llpDauUBlz15VluLjbmdYjHUl8xt7BCMqY1t0wRIjv
7H5htQCT/cmfG77JhNXBuxMUGO/ZwjbWGUZn6R7X2kn9OLVmYb1ntXCqnW+UzbSdSmtqo04u/Zvk
g7BazPRI7EIKmC3AiwBPEjok9rfFHEunFPcz3qDbrEhdNmYa2grLPQOMhD3IUF+pORNQBMfaSW8K
OIhfgwdfbNXaGNYhKOL1E1xz+gOd+uYLQLQw2MGcyr8X/eRjSPKgO0a+aETyiYjmvK8oqR+jGkAY
A6Mrdym1mPqKvv+F6jnPNF/qAZp10/Ic2UnPMtxDYDvFKzI2y3c3HfOQIdNLXn1Uiu5KWSaVT3Xr
Dq81RhhuBo4E8IUfr2BpgipXb1w06mLrsJMtdiK2veTenqsdudIWTkzfLZ/haLEXlJqb8Ja1GjSw
NnAXSEc1EYDFcxKQQKalmgguL31T7PVkcbBLkxQC5c9iw4/tX4He9p9Cg8ncocD0MGJiEBCb2GLz
gk3VQBGVLoyVKJ5ifI4+Gkq2xwiZRlClrPxkmIb/1fbd5IGUjYXFZpGn+Cn2SPvtXG3xvIKu1fh8
nIrR3ARO5+9QMvBeB21b4eBOJ2J5bkpA/ChrJ3ijvF5bB0PY1qc025gVYZt7ZiQxZ/RnNo7Dckyz
QoanEbgcSahOWRvQ7MuTQZHaU0/pBZp1EHwz/CZeM5T5cijTxDsvsdSf7EiSi6JmWWyIxsfjxoXS
q5qpeZLAea5131dfijY/ikLRyY6DkWIuJc9hfW9zt/2agHz0XIVxSZxCjfC6tbyFk0yXeQX/vEym
dx7fvodZ1svfXFx4+snIreABG/bwGgChaNiqTeqOgV/SAbDE+rXIDCrZY0eZPIhlwTa/4n2BSTSX
p2WOOwNfTUoPjew8D/yNn3OrjLGgYCr3TEJR0CYOjizdxwb5Fywtq27IAW5p4p2vDRygYDbCb2Nb
pf4OE1v6UfRqCTZNm0PzoEy0AeEZB5RkjGxWWdrKfPni9xkl1mMUPYqtx8C5imsz76KZThJyVbWc
blOZzskOsMPU4V+GEoEdsB5ByVrYL9c6cQp7XMTDDJtwPHvb/0zFw/wrc/l/Ri43P+vsr2lL/vff
R2LxW0CtoRPSahiETLLr4Pv7SGz+RgyWWZlhGS8K0a6QP/RH2tKyf2OO5k+Q0rQpwPC5FP4xE3uM
2C4lszQBUKPj01H078zElKhyvfzH9dPnqka9ES0iLhO7Sa/Aep/6U+TYnosYgY4MW8tskx3gdeDt
54RCD95DKvb2/aQ0ZNV06TBrWEh6wQ7MavNTG0vJRl7303coVHrekP2ZGa1b2RD6xvsBlC8oMyxE
BvkxjP9dmJIu62zU5yBgmV9X1gRdug6sp2FyvZtUSIM5QCcILC1bXPsiJwkwiUdoUV8X2lkcDCAN
OgZzWl4flzSe8RjrksQPFnzdXBq3wULrKJlA1e4zO73LOwPDbDvk6PuQxIj8+EYatNveN9NXO03Y
avfUEgbnngwfoX+Je4M9NHxNmglH4kcQ06PJWlME8eTMlynpqXpobI46hOos+8L9lD+o3J29HX8F
eDxFr44LfXvKU3QTp3tyaitksOGsfo7TPsPZ5E4AS7vSZUq1e9k/4ozE4TgnyNYkq3q8xW7b6I+s
k5IME/w6MIOmCcCiWxYqoTOnt75oaZGUGQF6FhG7jLI7gHl1mt2UkzLjJVBTcFux/GckdGNMVYCq
crXvW7/7JMVGoQLOVFYnspjhjhital+GTlTNYeIIbLesxhJn5y5jc8PihLM9Cd0Ul4LD7nK7dsLb
4ArmeN7Zsu/tg02fU7YXhgM/GkqG/46xTF9z+1c/R4qryosr8264ZZGZ99sJEx40DAMC8ylkkzgc
kWfVsBeLlllUxwQzcc9RjUcOANkgAqEhvEMdqPhrjo3JPky8om8zpm73Hs589d64oJg6DGV5DYLQ
7PzVI96j2/a5L7LDYA9AM5bMp2GT3HQMaGPMJPw+Z6zuXIK9OCWaMP/Gh71fLQn0GIGAG4nf+P0g
3pu59T/wNVrugWVdd+dYFgemPXguzuSQnO8mVi35MGhLXImwOXlXwei2xI76MSERC6MFoFngLBL3
aLGeuAbgGi5FvohvXeVyWPYETUwiro81LxBwkWFMn13alB+Zx5twT2g1QVarClVtymkKfuRj77zm
ukG1oLYJTHTM5fOTmcK46ZIRosZqPuXeNY7UzzGO1G/jYos3+IUpG/rOCExWqZMg1pTFXzopU9yL
ZfKj7mb7YcChyApAwFjRdR1/EokSX1nZym82u+xzn0mQYrFXfzMFW8ujyCmV4GuTJvMea4aN1Tus
p7Pp9cZMtNRzKxoTzGQOWPv7mDIcvpB6OyVN9s1vvNnY2zHrUeJnkJUjQEMAflEFFCoRYzo1I2bu
cdIzXQOVgcaFkddDc4TqkhFA68K8Pfhr2ooqIQEPybXKu0zWYmT6F1VK8tRLP5s0GN9W+MSz5tny
SOVVVkUdTgK+0tzuf3q/3uvB6vobXLn2HW8vHvLeGjDMtfJT5u5QRfbkyE9CLPxSMsu1xWdDMLBy
4TSoiOa69TOZxYBjVTZ8w9N2CntKNjLrnSKa4TIwW4KiLLCGAotLmM1dkfiUE1tuQdrNV+opMwfQ
uJ7BZfGqniQyELPkGEZWzlWSkv2APB+O/GG+DQbMMguGAAuSj7KcnHXb2PsZRjgXhL2RN8Vtb3oZ
+9uSK/5ep738JOvO/GO45DEjBptC7iHdVtchUrV3hQsIO43TSmervdrKHzLQrdbena2xPcCdMRDw
u4XHYwXFUuA9IO6Yw7VsiomVHhuTaHCdYC9Hm7sbsWeudFaLy2vLtdbrngPAuGbk+UF6MrIsna67
fgyJO2Tg5g5VPEvrtQU2OX9nwLO/sYQ1251d8ng7UvvR3IVNi5mwCKrehxa75pCKtFS3KQC8FOVg
jbHG2sCFWRt2R5tZOA4fSWKCbFvwChGW1THXRg7w1Nwl2GGeM1uY70mcxy926cV3fNT5ssS2VX1p
f05vOHNJMpO/960r2krd37vX/rM5/C/bYd/2//5/9cM/bQ6fl8+f/0svxfqH/uilEL+xGvTZ+FG3
4v55e8gekIUipAlKQ6jpobLifyYlx/2NpmoaKWgVJI8P8ON/JiXh/0bDBXONt4YrTGSuf2dS+uvu
cF3TO/xkftT6KKGv5+/7bWxqQEeBeVcxhw2c2+4wGZ0+kC4odnVv2086Eepf9FCu1TL/GM5+9VHw
S/uU5rrM+hTq/HU4E8MY+rnjZ0ePlQaEpjHEur4MHg/CxipibCahVV4XwgYHTvih91a7L30xf3qf
/peV+l9HxN//FbagAopqDN7kvzcVC/APpO/NnKBgdaLXii8Lq5pksTEje9U7XLenkCz8//1DLa53
//Tb+zYdBtSNMum6NAj+9benHBu6lUu/geEO+llho5iDWcwPIyGNhfcBB4bHzqm8xKtDI2vWh1u3
mjd8S808GxCPv8th0s77KKGgkAlp9THLF+E9486AxEBzrGq5sLngoVM3t8tHEjnKvrJ+OVy6pWaa
reobVFSVsR/GiLwxlHfnC6ISv1w0sWVOdoRBgQhHvJpvjFmJ19phhHLbOWg2VhnKiPeuy091FbJz
AjaJuUclC0pp3eQOYToThwc5exsPaZjWPwFsV7BHCZjCFDst9BefaqWTn6FnxgRH8SIZunCjvE3C
g70Ud22o7kK96s2DE/mrw4mYZdxCNx4e5TR1+Gjp5zCxmm08rza/4HqAahnrR9Q97zFxIDTHrT1s
bQaIiOkh3uR+TrpgqYuDD+ibC8By63WLdiNOgm9WRxdDHL8ZpXB3muzvIVx9XwbWxA2XCR8l2Pgq
2VysKpqB6Wq0Qdz2XlCfAeV5UAeCM/nSkCOYX9HDdvKzpUvqezDCVEH0HM0HZs/XarW0kV26TOiH
+Z4HfOhR9DQVbIkyD5WpFHV1rVQNvdVPui1MVgginTH/XPDS9CfNZQyPohrpe5jDNinv1GTgWzZp
qbvN1eh+sYZsMl73rsgv/M/6Vou1bD6mQIE3ZfYg/qZzQAIsULl/pgRG+7fpL1/jUBTc9oGxG843
OVkF3lJarLsHO2OEfXR5o6ZjWYzJpwpZfF13nY+V0/3l6iycOdviw6GJeeCLFmynXwbRZdKtOrq1
7V/D82RchVg5qUuiMJ/GVN08pKwKE/ouFrffGjGmVRZYEGJT2wwJhdoZDedQaPG++mmGc6jtav8B
Q7ZH53IzhPVpAhxn7AvZWd/DyVfP5YK8uk8qI0S6b1i9b1sNlnZrjarUkGfz1Q4cE9y6dXQw55Q7
/HIQB3CJ3Qgr1jx+8jnWPhUSMrGwLJpjv48xqchNrrmS7ea0aR+KX95mLkv1u8+jFaE8b0kNgN3O
rYOTpfOD8mJ84mVDc9jTOJhzeWknwO1bwhAILPQP0ThBssgOtr4MhMugY2A/zAN49HvMhU2ys5TX
N2d7dZ9jt8aIPigIryRGeahEJalg++TkmaUB3IdF95gBc6dKq5Vi3+QeVvl0KAFDllVJPQl22so8
mQORV765Ca0GK2mSf0BfYWmoRAC/wsztYTfaxPCQezxn/sYtxeuv9NiEz5NXiPJxWjCfRNx+gic0
DP1CG6l4xNQzdTd5raYyEiQJeI3TzLW5Fsus+MYXesh3SWG7yesoQGxjVDJQnXsGwfBYFaK+5g4d
TNskt7kkjjRIeo+qNfBvElWazZ1ZzZN/5nQUqKylrapLaDr0+XLTA8vs17rC+UBkI/IqKsaeYmnP
31cHYXqRkjDXturKeiHiJ2z8KPMgCWKm4bJnq60vVC2mDy71Qe7e8AJc+44RUt/vthKDd0n4Kaoh
a8O0gkWfbQY5q+c5Z42wq7gAPrJygijuxjjWTvUgCuqLliqvL3xpGXV1JuNi5+bT8kCLkeYq2q32
2qGewubGnqqZrDyc0TOJ/iWPHHuWP0OzAvrYydS6jTvXHQ/r+nqJZh5A383RIYE6Zl77NOOfrX60
wGxu6Echjd2Vw3rr84T2dxgnxg97ymVwljktRhsvSJpukwiTLLpf5fORJBpIRItYLFTe2a++w4QI
7xvLp1KbpXQ6bdsaw2jq+dMHKYh22Mx9me7YNpCdHpG46R8IjCfXWuw7g4RKA5QakzxjbMU2TlDj
QO3NTDNGl2Ve1Ey6P/IVYlFQJSyFziMmfXmQCWvF+xL3aHNttYVermUckwJ3WqLNx77LsB/bXp/d
+rOuy4MBs1Vu8WplBXE+gZN4HnJndV+2ircAQO1dQdvPrUFit2PV2IryhCpFBTAry0Jv7IkPTsQa
h5faaGzRHDCgkIEa3KnT6JxzfJvmprySmNyTu2GGC7priBYcJP+Qd56bya1dlg0SE17EMzbi1NnI
oX9zmuXUTRVwyQaTGBlbOdRvLQVULdP60OHBkTjH3TFrnvJEcLHrPdqQGnzKpP3C7qNTuEKiobQ6
a7f4/YJQo9jeDqrtMaDzaC+FeWXblrypTNmOr2FuI3zYsjWATASNei4Izt0RM1Pw7JPBu1PYx4kU
p8QDD9rBxR91Hqm9g6Fn6nxsY0ZLFbMi2ZC5s7rhPF0Hn9Gz/QvKox/vu242nJ0mEk1PWTHJPhpb
khgYL8sfVM9rPyqxkNUHAvCNsWV/nmQnaVqmvJh0tKdnov8z/3EYt1AmbepBSiOgj3qeHrDUZvIS
BLJISSgPYtg7hVMu54b+rUODVkfoDWinvMYjvkDuqGUQXyh6LvtTj6eTuYA70w81meNVkBvzdFRS
h2O0WJ17zYmtw13XK/+jLYgaRHO/9AYfcmS5m3HI4p8qwLhzUVkzBVHfWWQiPanMbl/kIaxdhnD9
M5/HJL/Cflri3WRzqCIbLZtQUWrBp20BzCJRyjLZIl//5G4IgLdX4/fBd7myWcalUXCTcfQH7yHt
f/ZsvQ6O2IUufkDsm3iMbEXuLZTDnpwPkrY1nDU1Z0dcsmvZa0f8xKOWxNz2wuNINA20XBKCbX4F
vDD4CFQfb3Qo1JedhvEZ/bw+tbpxyOcuw5lQDl6uTqPgG4N1I+piwGNfScjoXfxshGXxjesr4QHO
P3FpO1KGW59o9ZUDo/rHkFYdrVvedCazyUlNc8rext337reu+YwS8aAlCAR6gSZjX8XMCNoaH5aw
v2EgpSusLa9iwUYJKRXO0/qNgyB7GosB24+iCy6fkwYlEuNSlw3JobTnM1dl86iSxAcYj4WTBsr5
mJpDdvEHK98ZnkFsKTQwrwVGeVMG1S1jUIP+C7XUMYMHORRMAKty4yVIO3Z43YUEZIGznl2rPhSo
Yvt57twoKOujqkgxO+7FUfQzoKK9BcKJb2inGDAaU9bhDDzeHWjiOzHJ8LrSs9pboz8eeTx8qbAp
Di6E4T4JIwzc8dEkqml2dKF4ZL0ma2xuwXJWO2tKz/w/8XnuZfsdPPUbVZfmlrZA+1DMKeBh+wgi
Zs9a9p4BGSe2Yd7HcmRqMtxjQpov23gOx1Rq5eeFRnf2ZZTDJWvrDLzM3cA/ggVY5p1jJFUKvfK7
1qIzKaVVnUJ1liyYyvOHdEHq3rCMJoVh6PjaMJeYijQNMbjsp61Bb9q+ltY+I/Z/x+A+EVkeNd5x
e1DMfob7MVipvthk+Z+Erb2PfKnTGxp13tmaunciJYeiAnNtEfMpFXGMO1uoKerd+MlCgNnEI7Ad
bndbc/bf/NS8ljhaj9yCho/WcuqTW3mHtGJ1yE7bPWNNRbLV2HrHYjl0eBVYprOR8yzKnagukPbB
GAz8m3H7NtRYDzJUh2vVLu0BdyZqvD1cLxPRdHAcr+hBD4FBbR3S0inGM3gQTlhch+aPAKZ7D7No
UxnpsbXInUmPg46/64ztuNj6TnXjeaw/+8B6ZXLBWFiyit/V1eS9DYQjckT73doV4lKjfwBmPu1U
TWiWDeymUnzM5+EiGg8ZHRzIRpSVeHCqqrng/7mfF/9BpK46VIvt3ZBHCIg2oadpb/b3QdBd+Iyq
J08WVyDbMD/H9VWasTbX+fUvuRqVmIyJWYlNQv721OOfOdG1I3ZiTB4AN+zVMM6RXPQeIBN7xrTo
RnIYiT47Iakqx3kw7PlQZGN97GklvJii87/PGHLfAj0mT4mQHnNjWL7hIbJvUn8qiZTOvnOzEqm3
GTvQYgMZ+54CqWJnsNbcYodYkF+pKgwIKhyMZRY/YpFlL1XGLIWBP7jCnx9HRmgW+3jRLyVlZbs2
bNuzu5TnhvoHQqmxuqdpwz/rdKGJzQiOJg3U3yaL1ZYHzG3T+g2SNXv0fVzNZ9CRNhKykZ3rwhZH
EkPJzjehXFNXkeCegLnzsbTm49xp50kJjjvSAx5AmCyO8tR7kr6VPFBlEfMUw+Sx2H4ZxeYwEYjI
mgix6AVP36Uzs2w/V7nvUu+l2YRjGaJFbR68b4ntxdcLD/CLCECiRy3LVIFx9LpSMtsbShw0bw0S
DlGAJhXmzvdUhL20w/IMxcxKGzPCFGvdIqrxqG8IpZFVig9ZWNBqCeO932JIwgE7L/XZmldtu6qN
8cMPk+E+TzDxs/rMMV4N6MxYui7OnHf7YcopujGyyJ0n4yle8l++pNr99P3pPqSG8MNxea24XKok
yG90ist4lUsBg6tOndB0zw1fHgZyujGn0DS3puzcV5+3+Xr0Qfk0/lBfpwgp1RaLGaUfIqn21kwU
plttRh2FME91Xl7RfyW2U1HWGHMLJ1rG/2bvzHokR64s/Vca/SwmaEYalwGmgXGn7+Ee+5LxQkRG
RnLfd/76+ZiVqqosqKSuAeahAQFSoaTYPDxoZtfuPec7VAPz7Cd3dWflRwvhCmJW57kuaVusejoH
14bRW/tMJ4V0UlwJMs3PTwxwn9tqbL81HeWDTDp9wwweQEXYDhiaMCsmVdScs8h67yz2yr7QD3Zr
7nPd2M1lvB1TLoWrsq/dje/O5TFShTymOY9rM8Iw8PS8ykaaCUbL+K3PEMeHqGQbqCslGrMblKyO
0Rw0XJIx10/daKy7CGSgix16nBFt77if1VPjiaDGpq7XjWRC0qDbrTT83vjZuTG7qkInCt8dutLs
R5TPmyGVkMycYSqrLxiuOgJPJ405WYDeuA2tjanNVulsdYMGIod5g5DF2MZtQErauxhE4N6YTfXY
DhgjNpGMmGei/OaznPOg6510YKn1dXfrlkvQOT7UJpy4J0VFb78AOZdZ/ZZ0IFfy/VjipmsPLil4
DgUSMwUUaqVFf33czbMSvY8+xYAls6o6Y+rnrayaIEqPozU1Rtx5GfiuuVxxSxwNbRv6bu2cYzlU
1rYQafEaNKUPjxKGgxHqDBydtHa2kKuFVzGnWzeLRgSNxc7NoGB2EULmNK7v6yqG714AsN2YETxo
tIYD7maM58otvhVlX2KN4T1t7OpR5OUG5CazTEiQdacd40rXNvHSPTcr2M79HJsgvvBdVewBzDZ1
4/NI+MgG1xOaoQgGjK7wXtdGmmLvEz3Ez86AHGa5+kummuzIUqy3QZjYt5GRaedhbrgzdmm8xydg
rbOAnMwWuFiAAFwD/NRap3o2o3Y/VzrraZozlEWcJK3V3pI9YPDrNGP57MxxMa/9tgbS1YymtfHL
irsTpqX42s2n5LPQGOC1Pu4hrOxFtakrzTKq1RhFORo2wfMaNGGcehody3lFJ4mOxLQgrsAg2ehy
aDhSSzCRlYchZAqhIhwHXjnZxnMYCR/fIsaYo+RP68XA6FcQcaG52UP6qC+zuSisx6uqGSwvnafL
CI/o0Hb1R5VZq5j54VrVPVAyoKd6il2JlJmDkTfDBitdiOCvmG/NefD3RJUH17lft49aqCMsS6k1
0hlBFBodiouh+AbZNEhWzSCbq7rtBTZ57S6KDMY7QI29hm1oO6TheUCmvkXh79VCz48pLrSd21Pa
roo6tT2St2hlwYyw73TFPFOvNGMdgCK8r4zRetO0oIK7kBqHpmfmaQ6L0QxnGkM++VwabnkQHTQq
2rCPxNSfJ9WgdOlmWe8QndwaA+JThdPlSp/7b7Bi8jXGveLQ2ma1SRqnOZjmtI9zMd4WQ+CsI5b6
NXAC6xAlrtyVVjkRr1SQ1LK3DUPDYdr5nTfQyLjBFwcBL+epeKZFQ0id0Ks9acQEPaP5hSVnO2si
Z/wHasX4YOG8D9ZSK26qXt4BvEbaKZLsFtGfTcHjj8cU+5e2hXQFKtXKvic3ozc1kIouU+iVE6ct
z7MGJoQOZ2ifYahA20Up7x9laTq71HSHCZWOZe8G4lqvgqTRNlkQq/tSpjOmu4YJedTXcC1yFJ8M
AfvPurLLpznhS1TsYldEuwd7RQ3JudBsdZN11MO121f3pqCDN+AVWrsRAETaGoKYTTpyHuhEaJMo
VmmpwXLO0AqXVrWt3bb90unI0gaatYBkCy4HWjZ7aC7AHXFF/BpzxTjFXZB7na7CXatzBTEF4LGu
9dOt5s5s/smEPhcIc+KswixQcFlh0qHWFBjP9X2SCKt+wcRosGL8cuPbZXOZuGJfubz+B3ob40Zx
w39t0dTNwC/HJ5UnLjLUDkihhuYKa9jIWRiCCtRIgdujSDr0CFuxMBD/unZhUjwRPIIMjHW8aVKc
iLB1zF0zVhU0mAwwjWl2wBG5/BpJJL7Kuf4WNBTJdItz5QH06+/LQN1NOki7dk4mb5rs7uwXM5RP
gDir2KKUyHFDtMEUAFfGSh/H5gsDh2KVoGZBqUqRD1iso47jBHYi394BeJJXWYOczR+R14FxkF47
42WoUx1ts6266zEwcCs5qdjRqHOfpiCKLnatPnAB5jfQG9KdbQnKEGrt97JfKOGGVl96RvdwWZp5
Y+fluFKtHuwls6DbwW9f6EQhAdQ8JMAoDJ3gCIEQpWbXD56f17Qe6vxONWl+6DqlwS1G8ZEzfJ7q
LdceBACqZHnnTlvdtWjhMMDaIMmjKtw3SQZIeG4/Z7IeD27mhFf0SGF6lKFxmFRS3uidn6znyoXQ
E1Z2stUw/gANHRI8lFSBQ2LDs3O62vgCSB7peS3QlxSFUSSQw4rmK62o+T1BNXF0Fpazk3EsiEki
sQmbbuNblnYdF1p/wDWZXHTaVxkHfBs+0AbIt5JJw3oOSyhZdXeViSw70WcscLab+6jNnUsUYnjH
O7B2hhAknDYd2qoZb2I/Cvf55AfPDvUGooPCScN1OYuyX42WZd+i0FuwvinbaTH10W6smkPGPlqN
8p62NRzEuH7sgsoGdc27M4C7mjq92ycdEu48ZwZhqttRH3iiQzVXBtNuvTmHeDa/oMUOZzxHIlRr
I8civ7VsKKh8uf5KB6HpXycYdumOIqTc0+OHa6H7GjN8vOFrxCSFOGHZNI7YUfPgoOxAyJfEHbzZ
VgXtT2DcFBbTW6dczix98WoTgZdt/NbapN343McZN/HxiiZIs2bsaDHbjsurwlDphhjGZpU1ikJ4
QncAjTxN9euwoAze2m7oVUrYXHFkhYxY89EZSv2LDKJ867ut/TEZWcNZXIzM6sf8UumBfPA71zzC
nOb2FBtgeoZKU7d+8x2hDN65otMGjqwvKOGoBdZp1teYOVmYqkRrYhjxdJ+XsuSxmcVtocZ2g96e
AzgiVRUVMB5C9OdtfGdqo5N6QTRwa23jdg+cCJGFOzDSGgVd0lRHCTAiSH4WnG8rSTcZDXKF+Djq
QgPhbR9sWgGWixZz+ED/pYPNbzf4kAwswBNXsCYLC0IE2N4ZKLnHKZXybsp1dbd0jCB+puqIs7M6
TipFGQybo9vbEcxW+Cnmbc+p9lDwe4PmruNkT7laem7J+APZ93gnXfnaWHnyGXEyhJOh6R0woM7y
tmT1JF5n0s7oFUeI+Fe8Ii4rrZpe276en0UCSQidhWgoGuvsfbLgD8294/B8cD115o6xTdwYe+7Y
0FsQzpjHzgi0K1GmMGSF2V8lseE/wxjsYMxiQtcxWHFxipP+oe3sYufGDUJWWph7nkVSxrMB51Wi
AbJfTfZMeOMGc/gUvKmoOBfkpWnaVI+bHA0I9wwAhRY4Mo4nfvXCMMuWfmfRzTsipJLhWW/1ET0V
3UB/TZRx+K0bWy430N9iem8OJo3TqDtmjykEAyf6NamJU+YDdIu7Sj9NkGwZPjBPs/ITD2KWI2ip
y/upa2B/up1PJ0iZ26A27Hhr0UiBx13lr0YpEdBy/i6kTaOS11Wif2H0Zvee5RQGEjRif23ZLXhq
m+KQba02PuMCCZ9woTEYYPYioRPHhO0hwu6PATXNIrDWN205th8ORk/9LqHj6NG/nB/qBAEJEG16
69JyvcHUd25R3fc60KjUApmGagQ6A/cp9w7uPjlzsQu3P3+I6oUe+za7Rnluh2rvhD7Yd58n3GtH
88TeuKaznRxbrL9qBPNP7MPdMufdkfsIrcONjyACrFWQ+ldTzPTZChR33u7EL7xSqVSeZYa3taym
bawjRrbmoUU33awda5nmFCbOf9hycEnWWIBow4QXcPrbbpzZJjsUYH0n70Z0/6tqEVoSdrlGLGSt
rCb+nLlu7iUWR0WkUNVgoxH0KvZA4DZBFp60vuy2kBn4OP91S9rcjJLhF5OioIkd4XTcPTR8vFnk
DxsjCe17m1vgJg7Ha13DY+u4+Zo40d7rk94zh/ICJv3S+/bMYdN8c/P8Bp+CvpZU87cak+IajIhU
8TmFoedNUUXnHDlpOSYABXX7BlHiSaQdkDFZfhZ6+oUMu2s1wbnprYufZhXqMvsbxsly1aHSvcNy
FNySfHYus/E9DeoB+wLtkYF3uzTsXVZ286ZCn+s5CIeOoLqyzUyXbOXn3HhbmKuABUyx5uYeULuH
tsdIODwHbojuvMJl0eRD6Rl+lW4z2n7gHa/oVkcIJgLjfVa03oEcJXl8m5HzuIL3yjvCPBr2XcYb
iQ5uLQvMs1nWPPP+7EkTOCEDfTbcsMT8jlr/VLOF7Kj4fM4Upk9AUqOzM9TDMwvBXbkiB+3Z9Dyh
MyZWzNYWLmm3UuYaWPjIUgS8w1KejGvur6Km7Twx9aFN68oVRl4j8GxcSheTwoaer0AamxUxaooc
07no/DetzICc0Z9YMeJ+7czO+LbsX1gbsuTdZwJTH5NSAyAfgCIrwKyRynj2GYyNNBYHazjU5sDF
bqikZV6jJS0o3+oovDcT3Z0o7jorixg4sHkdwR9FwRUzoihbB6rXv3Xsp6u//eY4DUsKqc9S5v3W
V1VbvvxzJcp3B+5PKhzHVfQUkXii1ma4t0iDfieRJhbZrQs9DPZG64a3qZm2d4OouDzpXCdGb3SI
tIT6jEdsFXUdPegKBUC7zlrX/5x3hbxGq2Bqa19LUxv1qlLDXc5kvFkjwNDbVRuQ+7rBTzOSXJLh
8uE+n8P69cOxujKsnG8ywQ3k/t2jDoFvIzYlf325+v5r/luY9p+CyRo1GBr6P1en3bxphGO+h9Gb
1jTdT/7WX7/6h0zN/YRRlaVvY1nFkeXgIv1F0W+7n/hcR1qCfy4K/d9MroZBshKR9K5tWAZfItEy
/RD0G/KTkkzI+H7/D4J+8T2C+benFaGkaZP9TJzlz0+pK6cS2ppGA6ZgJOtbbs/ohB1n4uL0CiDL
X40STqJCWUsLOSLjyIhDwicjzmGZyvJQdJK61nGiN7uvi2Otj8GTMpk+IMh/iYfmFU9bcykHWzuB
O6QTD/NTOXW24sTn+4YQMqRfgiJyIJQKmjC7NHGPYZjad6GxMCMLd1S7onGuUbAMV6nbJk8KPMxL
neVm4fUTktWeF3+u8vTVDzoCM2YDE4EPrNKUmumh8r0X6k2mWb3uoaNiH4QZRB9tMb3TbGyamAwC
vTjniHj2BQA7GNwoCIos51VOfPZeNdrwrhY6Mp1LoYHEC4KrYbKs1wDV4XGBVm1g71VeoZMnMDVT
dkUQQY6Z0iBIw0j84sOIzWIfW0aw5yZcn8opRwYhfX9LAgEAWiSKTwznYOLQJF/JJCGoxxVinxMX
cVsVExweS87bFHPxMRS57VGSLzW+zr8mfkDEDs/X2rJz996qv8vLcVGtZA571DLd4DKAsFvDcuwP
vvIRqA1l994YlM/IthRUf2ba0L30Gs0Ebyb2Qt3aKLcxmHDk3+uOND73ZV6eJ80CdOvXOdWswnSU
Jq2+Da2k2xlgWc9ma8k9bqT4Yjl1/wyurwT75dt3Vhy619wstKsc5tLjVDDrrwvVrbnq116WZen1
XBbJxR25NvkMBq5MX4LkLzmJV1kLArmlxb4aijBkQgVMv417g8kJIQyWpGoYlcQG4cxio+sVOIwk
JEsDGxMWL44zGBrGIz3wmugJZ3oaeiP+EoR1eVaLnzErNSpusgIYODjXdk1qRBO3/s5v+XMZMio9
f2o+YJsll84M87UdymH//2sbfSgy/vM/InAOseufb533Q9TOH3X6ln/9/b4pJV/1y5Yp9E/4901Y
bGRakHi55Lj+smUi7FWIW5GHWmh+pVw+8vfEOfuToyN5daWLT8DEqPTrlono10G4A+JLSZKpWJl/
RdnrfNfu/rZlIhu2DKygvArbFEQvWn/YOo0InouI4DZJcw5fEuq8NRETFGaLur6gb0oCC+Mndh0J
NqUP2R/EoNk3qKb8A8YofVOGLlRHETQXtwH8yX73WmIlOiAMFNfZWLhEXKTBFQC0/hwQ8J3C1ovZ
qCLU6xGm0DMaUxpqtjwg61wMhX3TH8cIjB3mj2ZjaSWuGNmL4aSAU+06GuDHuG5bCGjF/JlgNIi8
FMbNgVSH6RT0hjqJeLzP3SI6j3z1jra3wXSrB2kfNEH90vpq3ER522xlWd6m8BDAv+UEfaSIOtZa
FgY7REXoFBrD8BKzo7apJ2xLNao17OgGUgDg8eNtXCJLwOfGxdItJKaaymScHJdHu22HXRrkBo1L
u38f0rHb1ob5UdNd3nD+MPKHiLKWCZccK+XsGLSUhrBR92cBbvwoEGbiuGc7PQw9YD842khEMaaR
rDCmTfhC8o32RWpz64mSwrzPuAArEYHHa2jA03Adtc8zaNgvGfrNfdsa+LkLvNkoPNrkWHODv2+4
SS9hOekevVX6Dc5tsIcAgbfCaOlfddO+L/L8EBY+3Ko8N3Ztred7dpnycagbuJL4xM6BMdunJlQV
hTJ2hH0RYtFeyShVJ6hBTIHLegbN7GoXIwLWsrJwWYEzI6WniOGMMT2hpJ61yKImJ38BvxFzcoU+
NaisE+OqgekYg4N56UjJnAm9VcLTKjp6Ew5pKzvXbZpTP0dq1RmJdbSSPt2m/ZjvbRj/APvy+pHW
Io3ERiRbIBvQBPIGAD+bsKfIDvZAQ4oHGhSp9MwKY2pGUJilZn9VjgQw0ZBGagO0acjKHZNb+8tg
c8xIEl5561Lds0f7mRB3jCatVawTyOGEQlX20QwG85w3zLN0XeA7gi7m2T4z5SRT9iEjx/CAnqbd
l66KV9bg0g7q9SdDGM6DiSp0O3BqamtX98NNajFNaTurx6lFB7dIu3Bft8v4QgUyP/luzmCUuUYH
HtmZi7XZxOIlTMN5scn272g4J4JPDBw/zqIogPIpDg5tMir4PAp3QVr7/ANc7JDb0UbO5OgQZKXo
Uk84aA2ZGJuu6PjXib9lz8xEig26cuj4Kh1fYVuhRqLH/SWXoXqgc/WaaFypUpEaF1H3pzTAKm8p
IXYY6MW1ixWQhvek7QYrA7BWhjoJc7xFbW8J1MKjAk6elXtA7fTQeNBgTjQqDG0CdNLuqRrcefGr
6A5RlN0LLNb5USJwB8dhDtumyLb6OBL3p0EYlFqtry2BxgZUyGZgZvLMUiXVLnbS2ywcnwAQ2rDJ
FrS3XJ7GGV//9WjGdymINBoGIyP7iMRDv+t8z4SNXOH4HLtL5UrQ9i7m9QVXWiVPliRDy3CG7ro1
evuj4pZ5gjFvrjNhNQbRO8C+jMqHoEDDvb0i8WrUENBpRC12LeraLBiayhstN78gzIiZcGfKX+lJ
vStMUKd+R+rAUE/nsCzmr+gcwUCamTXtSrh8awaF47Zx4IiKOXU/BPoHz+X7QUuemBOnGUIdtMhY
xGGopsljojHtR08TozFWWpcNR4f6xr2OKM9merBd8lyx1C8FabnxOtby+bbQ8jOJKyaJkiiKOcpo
2cix8lO6fQVPqG3mD2NhmeWBmWe+C7G/lh7d0Q3nTbiKMg1qFXwGSK9c+BTbXVr15exFPexe8OlP
aceEdE6y+EF21jZzB+fqO0zCpprxWsmjC4Ey3o0WBS9caDpTmhscDDPsroIeTF1QmuZOQqDz3KR/
B+/FidXF2cHoJuBLQnarceIJCkdFl9ZuwE6mabyOsJWfIyvuN31E0DY5Q1vY1u9WUn8mHOUAve8F
mN7F1MN7S6OmAmyIi9TKmbmtpAB+2Qcj+V5J+db7xnTWpiK4UgtlOjGMeq9HILo6ozVKGoKBQIzC
TslA/oJqy3jRfBFsgtTMjiF+0pUxkrOZRPb0Spyzg8kM5VGVQNnA79e0KyiIn2Vavbj9dEkGFxcc
G1Td11/buqq3rewYo1vlht1iIBbdHi8YKHBQ8Gc9pMRxtLYMiaNybg2IeVupDV/yQfOfWxTQVPV5
5AX5PHNs05RqwNGTPOUCaQXCZx78mLNRw6t9F2Aku065e3kdyWW3aRrh0uuSqy757kHkAGaUv1yv
0Mrr92VvJ28ZU31Y2PSeSDyJfCZgOdE/KBPY7br0mbETpDlHzDvHIhBNb7BL+45dvHS4C0jyEB3d
GIySBywcBlD8stwKK8dhOLeGfSIHSgFPS+W1m2b6bV2GsPo1Xuo1wH4krFZzlE480UMM/KeiH1V8
ghKd3oy+j1xioGz3OcSsYrwNbGHcA3dgwDnOZJ00LcoGu7QPoHkGD7Zf+LkCRuquKuBynxPSSA+5
8sd8o+fqYGPp9NiXHf5BEBkPpu7F9PpPSo7WdTLp07AOUgGidZztN+zANz16mn5LWTULho9NfuZP
7FerFjzTzTBP3ZOR6M9NwYoagcczWk0L4hJGBqFdkG5pjCH7zzrjkSjDYh9UvWJaTOlprxKTkKmq
pohYlXSWPdTO1stiNGR9GKAT9Mo/WzItLyCd+7s6aMaDaJKKsW9FUApjF+44aLNX0h21d14joDgc
Pg7nCvEulwAv9ikIHW3rBhPxdmCipaqJpQky/2rGbEGAmIYeaZApKlUyfUPc4P68dbtwpzVlvi/6
7Dw4Ma55O3WDIyF5THz6UAfPMXHdTDqTKNsWHVkBcsLfMGw2X1uCU8EDL6zhPBYJUjLL/pozzdvT
pp4uCDPD3Rw4MyBoUT9Aheg4QhjALbR3RhGMzm/6SitbsrQs5Y0sdrUPub4yOUl98Up/I2lx6kC3
k6CHyIAKmBUBnLtPwpGNq/Dp/7eDxTC7jqvPtQGV4Cp1Bv8jNapO3Id+PhKVUNrztkgDw1+M1q91
1APRE2OEwoV7r7ZIUhYxdOw8mkXzDY7MtwIh/v3g+o7nZBZcDY59dCxtmb3RLG+ZYqRkZOGKcC+1
aWPSZyb2NFuzFnt8VDvaUuyEE6ZUJGFxb5oNXGiuDNsKfeQddgKgT04088IJqu1awtGmmsQNBLtI
IzKZeSajqG3LH/xaadazSS25HZXub7OArM15HOMPJ5ttz4EKf+jA/3i2lSR7vQvLDX+Jaj/28/yY
k6hEx+4VIQ9mcZ97OROWr5QQyVWOhh/RBI6XVO1E9tnOkafi0b0y1Uz+HROmskW0FrfqEmOauWnS
JDhQp9zWZrVNrfJS1+GHLFz4Y/ldpbsf6EPuotF8NxKknkx49oQRyCtFsYQP50Bj8cYHJroZJ3EY
ZwxeDJnRj1RIQczQOtSBxdkzIsdkI8S4oqjph8UeE+7wk8xfGNeEbJvDRInmtnG89UOruZvGSrh0
B4qhPCAzyLRbVG7KvsXk8G5Twd5KzWgfoBsixwtbC06onIJbLWgY5evpgCYOw8mMW/nez5CbzrDn
UdO1zjFpCOkY5mG+dtXE5d5ya+DX5NlYJ2dm4rSya7QYKtCG20Hv8Ou4qa55oVXHxH7yKSSBuLWY
zvpQansiKKO9Uy5YtjDldM10E6NxkGo39kzY6xoT0Xwx0z760M064MqFQTBSdXEJfZKVAYGqGxNM
4QauZwaBCC08mzHEgY4qZ4zGXQoKnvcTeDPxnhVGq76rw41hpuzCWRniFIEgkPqLNivnDwx8rTY4
e43qFLc4JMmfGs9ZS1zkEL1YhckbAbRaO+SASqm1rR34rnFtIL4G8TbF4qZkBLjCPHSXzhjK8+4l
z4I1h0l3n0UzcsluzvaW4ddoYotVECj7mGftcAwNkpmHOu1vw0pepWZ1g1N+ptkUVM+6Vht3VUIr
rGPG6RExGJ5x9IUbk3Ha2o7TbFfHNsNoidCy0N15M1GCX9uRI5l5j3KLvsncYWxALxTb1W2c8XjP
chgOXQMsiDzxc6+iW1sxYTfbQTsM5Zye/QnxP9wKN95Y4ZQl2zbqs7u5Hb+SKCf2Q6cP3iQ0WSzx
u0iao07LrxTLDqRC04DQRkDxaEvk5wUomzsxDckz9qlEblofYddmGPTmoXZcxtK4mszlG2T2VRCZ
/COJgluQqTn8Kgsp3FS7sxcKdgSi+CwQ6XQQQzN/CVA+X4Rm8rT1gdZfqZwkAi8otRcUBfGGXhZ/
LT/Vj44oiAnpF7BZauwTp8xRG9U218g4uEHS5W7Y4bI7peZ2G9b6jMgcTklGnMqXuhczWjKkTiCD
iPaGr1Q8qxZgyYohILU9qTgrc8neWw/KN57IEhI7vGnJfV9NujfYSm3beeHI2nMCVMN84GGg+Ona
ST/OWlMBQi5NaJ/YkRGj+RF636ngfKa7SyANWkvuH+byuzDh88fxOpta555cbWpCGTXOS8aDcWoG
ByY6Bca5M2x9bdTT9OAwqFrb+Ca/EAkyrZu8ib6RDeu8WNoUHxK9GR/+VqiMvDuM+6tIiXBZXc2a
dCFjr9xBkDanvwknHk5/A6sMcdUyUaEZbr/XmS6vJoICLmCkLnGEgtq23IBqIbrl2hlfxCimX8zU
f2nA8Y97bu/j/3ovSuZLQdj+1zl6r4um+Nb+sTP302ftPorLW/bR/PGTllfz6/dq/uv7h4OPYnHD
//Q/NnkbtdNt91FPdx+EgLa/983/dz/4g8L5MJUf//s/34sub5fvRrLmTzAi7Nx/3rz7P/nXoq5/
Anry+T/adp8IsVsgRLoJ0JXYqV8nHeKTKbGWuuA8ac8xBKHV9/e2nfxkKccW2NZ/DDt+a9vJT6ah
9OUbiR9DkL//1j9c6LxhvH+8X//Alf4He7hNzAdjE2kaPBiW0OUybfn9WE66EATNOolJDi70L1Ef
2zfmiKp8ImBtPevQUpBJFge/tZ3HHmP03u8q7dGvyquKVNCdixPVJbFl5HPibOqvbXNwVmY/Rk9j
bSJRgWmxCebK4UrEtSAe+3fsZa9zkDKz1qZbHI39zjayFIolZKNZFskhtb7LAfNiUZ7Wr7WIXitQ
ouXAbDUvjNM0+o+6hWiZqBgCZqr6JJaBbzXmjyXh5Jd5iD98F3dHgU2yAIfNMZo9V1Pfb5pqsrG5
FkR2ynai/hU2et4Gla0Y23dT0+94Kdm5T/I1ZBhECDBwVrmJBqIuJ3kdzE60zeD0rfIG31jiMkGf
Bot5uVYQVDcAKWEesp2CDm6GY5GtNdQB5hXja2HO/uI9iVeJynadE/YPcVreGUFJ+Dn4xd4nLYor
zTdtFEdnjMIHP6nNfWKDkS4kbvXErdZlVi77p5P/Qvv995r+F2taKLGMqf98XR+a9OM/im//cX77
aS/48XW/rG/N/ATRwWZxk+nHStKXZfxLX54PMSmjt87cGzQ13b/fGvPK/ATICSAGyx6aJCv51xXO
h3TTcBSTJtO0JCv9rzTmf6ZfMC3VdR2asOPApqGE1v+wwOtiKOTcBox0bPxkrf821vTgcFIv0vJI
3ZJyu3NoktFCK9Uv0/A/3V3U0vP/bSbw/YfTFuHSCJKYX+WP8AldoteTg+HjkwUB2kkfo1s+62iA
oP4emkrHwMT8vj3SKu9vUcMnSNGYqgKRRbLgoHhZg2wibUSZJKQ2VpKe2oH/U1f6Sz9lSI2Zl+kn
3l3poTihl2InJPYI5CjDoCHCIwXBRMyHhSyoVftc6zKa0Cpn7T6bIvk1Ej3W3AIMUbiNlrwjU4tk
sSEvh2D7pCbLxA9dFC5Z9NrCH6VU1JKScVgwjE+WYW4tjBVvGv3PlKxQTAbrlP2DHIDKxFUq7eLb
1Ap1dnCMmv8WGnCUf0dhL2P9P1+Tx7ec9Th9/Lwil6/5sR7tT65kpMW5CZ+a6daysn6sR6QFrFHL
ZUAFZn1Rofx64triE/0SvpBziAumbnBM/9AW2DqDMpvbCtoCW/2VtWizFfy0HnSdZeBwcpMRJXRc
zj+ftpEZgBPVlmBRa0ZP1hRTcAAqam4bi2ivEOAsTRYs3P2m1mquToHqopM+6x4GYJgLnAPAn+B3
+Tzrq7ZSzLwxK2VU5GZY+yvbdqPnnss4TrXIHl5TARt4G7Y+Tp0xppOIB0THjxHLoFus8z3g3QIT
PeJS48YiReCbODEnJ96G0HujLEhnhIm1myUEKo7BMseg2ZJIpftxd9+qyaPZpIHdjhr9cTBVsKQc
u9lpwAdaewZC420DqpCw6TwZ0JfW2LQGi8A7OcwHEN6sa5q7wbEcTXR7k1V2T5awBe75oFoafANJ
0VIXqIAheKDmydItSWBeNaLJNhf3Sq6JItrEAjM5PG3xJmvhTngk6fVMVSPfxjJuX3MmXvhpTOYc
bZbtvz97f+no/O/VutflR37f1h8f7fmt/B9Q8KLK+WfL8KGrkwxiZ9P+fDZ+/7JfVqJlfULhwwFm
8azbhLay2n4MrKlhlb7IdSRrjgOSxfZb5YsgzbJsQ31X/yyv4u8aH/VJSJfKF7A8q+ivLUVO3t+t
RL67YdNjxuYFzp6x+vJjfl/39kyychDa7kaWdbMdcEmsQ+EKyrlB7YaKicDv3p1/UGgvx+xvJ+Ev
P89Ry0mMTNmhwffzzwMw4eZupuB5JJVJg7n1Z8/RaIb/iyNX/Hzk/vhBzjKBZ/fjlsnG+PtfTMaE
fGtsihvE3VO2ByLZpLvKjOwLEjlbnPERIBexbCbNK5FYvjgyVmW4QOMIYv0//6WXn/XTL20CFOPv
LihxFu7VUpv8TvMH1QJOtLJg9kJO2juVCB5oX+anDOda8i9+1vIG/uFnLfkGKNSwA9Bk/8MbPNZ2
VxHI7G66cUSSBFfkplVRe2h7N3sWbR2ecBxEN4Dbm/d//luKn3d13nLOE55YzgxuZpZj/uEtj/Uw
UQAP3E1pCyRZNnJitEv1mahvzn0BCpG0TwHxoPf75jrkfUYQ7xMdxzAh8/TS8k9xWWSP/+JlyX/w
jtBItglpwNyFpO3nd1+Uedwzo3M3qqjKrYN6GG/+hCBsktnaxa24Ho3R3Rp1EHl4bsfd/2XvTJbj
RrJt+y9vjjL0DkwDEYieDIqk2ExgbET0vaP9+rvAKrtXoupKVvaG701ykJapEDp3P+fsvbacleJo
VLXNTJoErr88oN++OO4SeRYcSKmGeReWu/jTy1DkVjhYkgdU0gdBawsUZsDY3cAYH3K6YPSn6Hf/
+R789tUtv8m3zo7PB08U7a+/yXo/oRNT+M2xlqeM3vraLrJw/edf+e3VI9gGMB5LHUga+B1fdvUc
B4+jxKMFQbxqjKtO62V0AwO+w14UKfnbqGD+BSNUCDaiFL75X9JaONJ/edQsKgscmdcPuYcwtC/X
Ca621ptAa334LDYSlTbVaCaBhQPq0ADFful1R30mbtp6rpHY3iMQXlxok0vUctBW5UsxGdmPLAyg
tWQMjYtNpcbd7EcOzrp1ELccHQJ7OXTkMdD8ayT82fWQ1EMEb8mc7ki0Uuv7ie7XjT5MJvQOM9Q/
yGAd5bVCIC/daZuMo/sEllqVrACqqfXGKbrJulf7qYF5ImTWzDslSltgHg3zlLWAGLVQUJjaQd42
3FNciRxxS5d2xAPg7Wd6ivH1kqRxzC2eaGbWSKCYYumqQeY2ovegw7hZixzKD4Eh1/Dgq+9GKeKT
mEaeD7mree2+5qVtoUhSywK4lQfwRhQXkoBgzpVqOmirFoypCgZV70kdqFANfgQqF33bN72FFRcu
QHuJam3+yKkayrVi5dEbvh/wJQbGC5wNTuYshux4QHxn5FLjtLbI3odJ6s/ICSCio7Wcn2NdtoRM
YVYZfRYSZl7NUMknlFSuZNXII8bPo5o8DbNCLHNpkj62qj9V5jBGUZxTBCnO0eYwVqwGGDIQUGoW
Qxw+oAOOamw0En+Im9irDPZU4ydwCRpvVlSIf21k1Dlxfr2p7Co62H5OKsZ0lgL5iZ63iAmrqMKH
3AWY9wjLqDJGYZyYV8Fs5YR0tBKVoGHUBCgFfRQF+6lsqayC0u4/mnJxgrQsizYBXVaJIKZZbCTN
p6MEZ+TI0WwmcfcSWfhuNkbW5NY3Ym6TaE1mdIQt5Z8WF3KUi9upihkgWqLV3DOzETcWWx4PBhqU
F+nw0HH3xm1oSfpKKlUkjpuhZG1QVuWnGWceQqPVVvM/TTuTgYYBeZakt2uVTADoIgW8ddKUWFEI
uUHaVS5w7FWXmsGb6NFxHNJsrEOgAwowZ5XdHv81Gn3Ggp+OJQp+3Ev0epHtW66eECLTVpLx4qcl
qmkzLTi2jHNcL9GsHPk6YLU7TXTmOZ+mcsC9aFopJjPYthziXdvPcsdOaHPhLF87JPOmCL9sSujY
RTK81ggpuyqtnug8PBbdnqUUqJJlunWxnohskWgt5uyF9CZ0HrCTm8SfPw1tzSckQtcS/Ygl2eEL
VeX0I+EfLyk8iGHFEQFTHa+rLU9TVBTaURbKXJIf6C5aq097HgsGxoXYKHRe8F4M4etYoEHxGB4G
1m7WSrvY9uRfPtE9SclXtttR2TLBwm1o5pW95KZUWN4J7hjVzWwM5K+VkuJ6WceG05AmMALC0DCA
KUDKQXwtwlHfNWlm+5aFnR+lVBEZa6aTlb3C61ibq6JGcLHC8ILUVn4aPbOAO+sVKUM/8gdKw7N7
JxYIxQYGzKpVYgnKYtV5nBcPKti3kk5bFRP5k+Ef7dexjXRsXU+19p4Fpr4f4jmCXZqa2qmco+Y5
StBpbAnLreetZcBtVMoeUINN83+ggiP/GpdUEw5XYahNlj8kRn8C+GY3j1YoahUv/+IYxkmz2Ifp
1Cxm4inOHYQlBtmUhO/V6W2B0/elhbF+HRcxknEmMD2T+rLUO2+I3USuGwTr3xFBYJAO6CmxkAVp
Vd4CIcdrw1II4XOaHaz9UtOS6cS8Cr+2OwzlHdGdjXVCsFVBuWOgGuD31bLYq0giJUgENfonvpJn
4xQ9uic0dM64VWyB1NxNIThv2iLLIOLAWlrnU9PTlguJ1M0mQ/nBsuwSAheESuUTwmO8u0SZkh5u
qXbra7HU5lWoGv0jh++68UhxMYoNy7Amj+SnFHjXxrlRdrNZtMZ+FtgPDwg0sNMoKGdxpQlAGel2
UKxGeNALmorMHF2B3GFjA/NcgCrRiTgg+SNUoTl8I2xwIBA4TMVNY7sVElFpxLiK2to+V87goG4y
SV5boXkOb50q63RiomrsJWTfJB8KRHIJSDusr11oVc4x/mRSqAzLZiDcdt1oGKP6TFbHsZnj1rfi
sT9CS66B2sjKQobfTwYN8FlBZ5h1uJNjVj+8xVlgj6vEqWBHDVVseJPbolFMbAJ0ySRK3D1NM2bf
sij1U8l5gxiiFvUnCpGona6FqCr8B4D84gepZE15qs0clFU5p1GKJs9VmjUus55oDN72tsBLo4zD
vIaAh4MabZqWpztTGgNOLRxGSU8/wViSzXEQN/g/g3HQkXa4sF+dtVXLTntkp5A4zmh92kdGIxWd
dkx4xO82Qxx1jwaSY/Jd0p5xalyNukOsopbvGYBC7cqHWsKpFq0orjU7zEhorxSmoqaoyyFZNV2h
5mTtVHF3XSVEugDXkREwF/Y9rx4glu5jAVvDU8ZkuG2aOZzuZYQfnrZ9HSgX1J3tRaCpanEPaEaM
el+xzqQlkkTDUSFTyApFnXnrgm74yBkE16emtF0JnryRIbbRKksOwGDC9i3QB8gJgNKi9rGpmDh7
I8qugaGw2V4CQXT9Uwf+/SGG/pjssnpsW0YBBdEFUW0bKS0QPvmHEpSS9VylsIp8FPkzR8PY/sbE
gfs8dk0gfOKCyDV308K5Zsjq6F47VyHLV+XCrJ9qqSfXeDCyR2aC5HVaWsuaEgRBDCC3DskNjTgT
wRqxnUCB1aLqcDp7GHiEPVXumxkn/f2Y9oW9aXGgXvjy9VeY8BGtHgXdXwZv5V2v+vnGrZIUKxoY
ytukjpKZmnAGtxnYojpiRh2zH2Zfht+ku+SByY6YodMAIwyDaM+GRBBupLwyFefM16HN4RTClWtP
QyHtdIPvTDa3KDDVc2I74+RJxWzLo9bojYSOIXOkCXqGMTTDH8KBQo3ym1jtW7gpFtKVKArFg6oq
6B1lRvDFShgp5q3adC18zQ4cob01sbdv+gkH+IrZOtbmJmYtQInYYDK3iIfRPBGCgwCzmyrOumep
GwDossysEFcjLiicIM52aYKSZR3SiehXqp6j12KBj75nacHTzcZ4uFM6A3OvlkTpB8IErfTqKS/f
B+B4j0lnM6ix2PJQsclIs/leQv5CoZqo93YsmpcSeSR6NKlrj8jaPu0Tc/RKqVbJczhzOkN1hX+t
uXGtUlbbvgjSZG2TQSQfeB9a5z01G6t6wtahd3vOjq42bRpG+RxUUezoyTpvzcTa22PgDiA56cxP
O2TUUfnC0YgkisQlBx7TeITJ3QTHfNvjT46ORpc6mvSsyVVJ38mLINjOTh+YLGhYZBs8tpyzXfbI
IlR/WHrlZIBvRcCtlpmqryzG6idAwcOzMqdxB/Gt6+6VmJywK5fj6itt9aZDAWGkqR9NIyj7hjTs
exHgqV67rTECI0EITeY059dyY9PCiDZCy+g7MmnvrhPsB/rKDuCf+ZY92DX/eV4h5lXMMUU51QQ/
yFMOMxykrXuauIEujgOoFKsGlJ2BRDnId6AaknQbm3nK8pvnxmOPLVes58Y0nsOmVeAQz2B9IGug
u9EjyhAvJeHrWZgENDBzcAG5OG3sTgBCWpgneTiymxgmwmnAmgLaogBdFC1IatGhnTLG97BWctUL
0S9avrsEkOJZzJLtlCVYkUpco41nBRm7MkIATdtMuivDdUX8xhs4JgNMccVXvo1RosIQcTM4tFk4
CxvdaFERwlq6+IKEG3hFYxnDyihnxiRJFesV+uxW3IgYRc9uIrkOz7zQ5AMedSH8cgDwvSI2Qdie
kfM2lQNis03YldoPiWYS7VwBUgk1ROImO102oNItJNLqQeIixhksDHNHcKNzFclIfACQ4Qq0ugLL
nCSudumsStU3DlQNMhDNygbiV6UjPdowifa4N6YPrVVZalojHvnZsHbjrWGO+oMErLhIJZVuQLwa
g+uaiWw+zaXmpH4i0lw7AJXvqOIHbbDPsYwyVPDSGXkABEOgFC5VkJaew/KAHNesK2omOfeFZw5g
qupZrSW0J92CnxvTq1/1FlE29EHMcUvnWYlhUDE4Isa4hksLkzl6oBUSORtltChiszLkjapR5pkI
iNvwxUg0akxwPqnYQu/pn/okVQ2vGPr5tRgToid4VaFtT1PCDJmW9OwQ8DhHxnaSKh1AowHQs8OQ
UGfvuWWHxRvIozHb21ajojCszUhZdIZ6QJ4xp2u/sEhzvmZ9gu5s8S/stZQphIPPfsb/b2r/H+pB
11DpPP3v86W7OCf98/SjlT9+NmL99//5L1WHLv5hkFKjCZSjjmMLmm//7G0zAmZ8i8vZpOnExHeZ
TP2rt604/yDazWXJ1XUas7SM/mfIpLj/YECKU0sjI+Cfxtf/ZNLEn/dLS4i2Kz0Egz9R1wxa3ZbN
T/3cbktQm1rmDIpZVc1i8kIdCfsUNup6VBBAJ+A7wC0iGq1I4oNMZDb7uWyiB95KJMBz17p+UTrq
4zgE0ftgyvaOxKPgA81GuliVKODoL2bgGiLOlZ7Mo+gikyY4xPZAT0llW8dFVcxnrNsdvA8ocZdS
iHlnFsJ+s5Mgv+qUDsI4GPSNCR/R1+GMDpIeR2aazQ2U+9EjDPmtYSMB9NNFyl3hGuULNMvgIyhZ
8b0BdTJ7r4EWdRXbIf9m6gM8jTn+g+sBLfB7bOnOj8+/SxswGF41hsW3rA4Z4Uy0pG/AlODhGfsY
TWat3AHFIQkcfi1/qtMZJjEsHbKMJg/LNYvlfBZSlKcZ2iEng6aP3tVO4+JAjHAhpRU+GpWd0hIo
4f6mCiF1Sk3+DMHv9Tnpk1bxzCQFMkGqnDKLJU4li/Vvc9rYJ7Ti+Z3MoS4AEQye0G2NYEs60MMe
et3CuuAJns8OqaUHAtah/ZghQwT6dB2rZ0hzKuQhOtNijKrK8YAUjKZMXxT1g6aXgae0enAnR9pn
sMFidTc1VJ40pskEQM2dfrP6gWADPe/N70GfR5chxR68mhujIwHBHNsHzFLWMy41sUPrT59m7Ns7
TQuUhx50w07MrbsH1V/AQXSMvermwUEAUqYWs+8qgjae2bLN9xiguU7EptFejzboTt10CUBSx6sR
KifoH9IDRIHKHB4a4KnayS+mWkbvDlnoe+J59SdT1dLLOHbB09ClyGVtGmheCMJnDZcLw17QbS1N
69lnrOhqjBPnPBd9+TiGUn2so2i6j8Pcvqj0p1aNw39ipmb6vQflSFsLsJ8jEDp3aiM35aApG4WU
UszfjrM1s4lM82RmRqlwlIWMwoG6KK7jBJcZsqJiE5ej8RKhzKFnELAX9pi9dgDmggMaZmQDoEYk
eal59YRKF5dVpkxnq9LCC3lU4TNe7wHV6dR7uuTb1I053ci5SVERhumZdlh8A10a2O8SG6LNMgZo
5oZraVFi1HZnHUNaH9s2b51z5kYKzjEINgPR514PpenWDkoAxXqnXqJONJcIAtUG2yFYL7N5pAcc
e/HsTmeDCM6PjOCpKxtd1TlgsPAe2PG0tVOms22SqLuYHNlzNkECR21qfs+IS41x3dkLRw9cMQaF
BndhFDZdDXitKXcR5gCQ3HymWtCPEUnMHSeYvgVMWAZL5IOjB+c2bMUV/bVkzeI44KSJ+gMyKOcg
nS69DRiXHEnem8oVM4r0To308jGcREQIVaTfyHxojw2hdMfJKEJqPbKJyiZIEGQE5AZ3zdztq1jA
CTFgT1lx3H3v8VHAsJL1gLbNnC9lr9eXbs66EwJ8hOJpr+2yjjjckHVmnweq5o+VoXuWWtsvFiau
gx2Fwb0xVRooDTNdFxzYdz/tOf9mXKj/Orn4XL7ZqlyNok0Qtr3sIj8v31VgtVoRaekRP2z2vTRD
x/LAi4HscTqG45Iuoh12tgdB09qR/NA/VjrRnoLD8qOVxANsIdlv6dPqD6lZAxwgTaVRbP0W3mzy
CGwvPeIPyfykqOb9aNUYAEUVMBcigHn752sx7WUA8j+zOYcoczSpFt/ep0+ZGdCvF0MeTkfFUVXH
buynB6cwWTVjuxg/xnnunmmSp+umrUeaZp93d7nP03LHybHTAH/yFBjS2rsYbsMuY0j1Tc/67mSO
UXNJ0TVcRralM7mrSUS1rAEWCq24JRSAx66Ds9uT+CEP5tQTZ1ctLwiIp/CAqDs9Yltrj9Cv9Jto
eaW05eWiaZ7eMYPmjVOWl69bXsNw4oVkAQPsqMnhrKeIEeXy4lZxpJwnlZpVkcQJxHLB6BDRQcJg
ar67tc7CrFcsiGWok56sqeATyXas8+lsz1KFzZkuFYM3tME+aQu/KZGQVx6hHdswifedKq5d+lzF
sWDddyeac3Z2jNTnNMYF9kIjyQrZV8hGTL4lxiNdAropH1ZMd+Q5ZDe1Jb7BOfbycx59K5qXYryv
abGN+V4vr5Px1SXW0MiuDGa/tP+K6VGTRLe72jqkA/fg9j1h4auRTRVKV3UqknixbryMtk+49oSB
wJfizkYpKeNra+khgxysu/41Sje4sBIr3qe5H2XrQj8K0X4LX2lxUZOs0keDc37u9/OTgoOrW5nq
JS3IXAG4mUNSe3P03fRKX+s4xNed6zvTedIyxoX0mTCpBTVJidxj6tdNox+d6EGqwC/IfGkp3ayJ
BmMRUrOo2T42AQXWqn5fFP1VTuhyMliHvjaOrF2bVAhvQUEQ2AZl4puFHzFqx0MEl65eNcI19zZ5
cTqeZF1ZS7Tyu8qJqKJsaI5Fxz0xHLCifU7dQ8rSlsOJxnGgoE60aMLoTB2m2byC2+bL1O3W6jRp
wI/GR9fqT102r1vOWuSlMJzgRXdi8+xGmp9YOZ1DBXTjE0yxBeZvfMzDgFdbf8sQs3PqgePoMrQ1
7vKx2nRNcV/H1Q4833FoVFqN5WGoOoscx+BR63ZjUV6RBMdqF6vXhkp0PcvNbW3CZtOh9Oa3M12v
4miarzMpyPM0gOfHeEs3WmOE02kB8T1MYODbIoiz5qE4DKSCks1BkMiG+gx8dUB9adXNTjh5rK6C
xNhIM2qvVCe4NKRmEBF4pZbjNoETkszua9pOuITrzOsmZUevufMSIfRNWIjbDHyWE7yS6T2Kl7bk
sWD6cF4Ncac2ax33tGOcysHvk7fSAMuKplggyJuSYVMkZ+ADM6HnArfzBPGzzQHE0uYg7CYVC1Vj
PeTMUKptpjzMS/O3RsEEcnVIbhagl+urVQx868k1jkH2bBXmAw4DXwH6pSRXrfoUqqu6djjM5kcR
3Fr0jUYg2bCj8/aw+Dql6CQ7ct9fd2FDb0r1KgXAo7FPwmNsPEXTpXG3+kNEEE/Yiz3ALF+N97SG
Vt3EXtjxlfClEMpay4fZ3Yw2Rgm8R1K7psDddISoiOYdh4mZnY37SbukDp3qF6JvmLe8O+Z2/lE1
7LS1J8fKK/pTC9Vav2T6fK7qK75Aq5W70n1206MeX/foqw36pwypOW7u9OSbk6cng4yQbhy8hMaz
XeurSO+9ZjinWLbILOIgYpJ3aqmdZ8SNbww7IYDfjHtDItYWE/ptH76B33D6nOt2I4yHCuMrime1
+5B4IidmATXoZvJL5iZcw7RdDVDDsB3y9203jrwBLIqLJDyFCpzgpFs59cEJrziob4ABvEbhndVc
MA4e8abj7lqZKOCU/KPKgK5lnHuTvZ4VG9l363lOvxsNVFUo1tVIPkd000016VeH+j3EOhZGx7KH
uwVUxr0yoRpkdwVQTizjDQESWoCp0qke1PrWheUpCTPED47PcDcAljDESYxP2mdzUtlPqrNzNWuj
hTtmvCtz+DBTjYG2X6l7RlIbPXqpk2eVsKrS2vx5a6U4/H1rpc4zhb7oe4F5fFFVYBepQkMrs+NY
BrxISTNka9KFeZHoYWgW3sNiggChy+K6MaccrR9RHM913GBeVkcqDyM/4wWcDpWMOVyUQSYsDI/c
POix7lb5PBRMy/kgXU4KQpeZrxItc4QxzHc3K861nWnlNeLXZicB7ByiAUsSyaxL8FIybZs+YXlj
+nCsENSu0zC5YY3+XuUx78hyKiZGuxmkHwv3WHdLxsR0mNRvVXZEdbAHJ0sJksuVkf4Q5WtZbUpj
QxLRfZnO61KA++nYJA6hNp6KiGBiCE27QMW6xzB2Z+ST3+vRDk7rhsQbuc0JU+hXejcPV5jic3+u
7gSCwXC8DklzzbuzTetxenaMx6S5UQZnn0efOUEAM7S15pxl/i2c8iPF7Q9goq7xPYN1oaYJvbSq
26RUiS6AkegOZoldH9NBXOno/42iX5ktDHwo2vZsKDslm/c2/Wi/L+4lT0fIcN7I6eAEN7Ns3+eY
7Vi5TOZLHsl9aQU3hbin4omAEMBVsBkx2ds8b3a56i5WwOPsiFuNBmE2G6uevq6d3EETWIFefo7K
6miM37T6w56/0y3Gs6B7quDIT5L1X8Q2Gj2PX495zqJrRX6CBoZa7Cs8a1atJmusuj8mYuDoANCB
gdmpabpnzkLzOdXSejsXY7wZ2rBixxfmGkAfCWoVB8DPD+M/amH9v2hT0nQeyv/e3Dq8VL/KNT//
+3+1tCzjH+DWDHSV/93K0v+BqEinnUV05M+drCUwlIBXul8IqdVfGlk6mCLaWwCFmDIbqg1a7Ysf
6U/+JOOz0Pmf2gGRJgy4T3+UpvJKov/9tXYoprbvOLkXF1fVOOkpJdGKS2inHYOSLnGaemJcjqxy
uHfcARcc+VHb5skkaCOz4KQP5alTX0goBGPa/ahGUDAuPsnWPqR57PtzNl+NRvHcSv7H+MbVgx15
JMNaVyGwzii31lULnjBUAZlkMctTkA/FSljJi5lg6mbwy+scQkYz+SKoLnKSB5AmeY4bGV4GMCXO
HucpmtnX9feQJBTQBI29csLrdjlhJ+Ublb7q55PClmgIYA7Vra7WRKBH2Kdk4zIeGfQHh3AGUwfo
7KYiuiKlNNu0ZZ89tAkBjghauh0go216SS5IcnfSDU9zfsI9tXZSde/Oxz4Nv7HsUCAONdtBoxGt
DeB3Q4DxY60yhJcV8LP8zQWeI4aDAX5b308mPHWyIaLam92VM5lvZMiTj0DBtlKR92xGYyo8i0z1
AH9FuB8KRWG4llirIQZBBt+/rBXP1t8ShhI9q5fKkQkrc7KKR+ZjNce7XQHfhZBlaXxUStPgsOoc
RqiG+ag0yktOdpKHp9fcEPqseTkYzK1r5O9JSz5Vi3h2IxsD56s5h1tdJSzGDBioFH2lkARTvvXk
t6/nEAN4HS8ITPQwwFFoTzamNawJzIyYC6mEqgykCwylWaxd5pEeIs36Djlact05rdjOqNPXKYSB
U9w3DoKb9DGsh3YtlOy1z9SciNSs9GUfRJ7eA/aYgz57pDusYVDU8quy5bXtqvo56xGwFFORrDXm
3ycCYcUmD8pXjTYzB2HxhDCx5TY6JVNdV98kBvNmIbvI1zPrlocXe0UbhgeJosMT9YL8dwUtzLbw
sioLNrVZql5P1XobpCLcEvJ5T7s59U3qAUjdVCbY0sy1M2CtmYc4uKgycHzSO8xjYQ7hkzFYYiOB
565rgFESfzt2XzXv4pfODsWGURUvOW2aIyZdmxZW5qwgJXMuDafyQOUq9m0OyQV9rc3MlcxPTLWh
1yEHPAUJECXKh5HzpAqrq+p4fOgiVqXScX4LBWe0pKb8g+HafwRu3J/BKQ+cqOmTbvCGlxsGRsPK
EX6s+X4/MNnUUhx1uj5G1woPchOnTYSgWoHKHMO0TZmtrnVXEX6LnG+Fvb4FnmQDJkFH55tlb+yy
YHaosTh5a01aP2aRVkN8RY3aqbLd0pLGV9hS+aJYZtYXT52+bmSEIb9sUp/7oK4Ke842PfNuCt2M
X4+zbo9sovVU1KDUBkG4IczBIOqmKTg60i6aDKKzppDBU0qxuhZhD/8A2mPcG99tZVjEOS7xQw6r
WDPaD8SsatuRvEQ8wPGHINFkTX4Wih+Ly1G66RrBC11lJYw3bpMTokRAwspEgbUOQ2Iga8bJG5oy
2op4RGc7MVRd901Zn7OSvIrGTaa11Y18jdqYb/Q+0DaOi585CjKCj8piqYAH2t/ocjdMVNNVR+dg
VZD4hOl4Am+Vxy8ob9xVmoryEHK5ELGbyWcaX+x0IFV71BVPjung+wS6uFb7OVorY5PyRDn8o9st
N6gq0Lww+PehoEd/OZB80eV+bh2uZtuwHpl/YO35detQoDegF2mKC0L5Y079bfElqBWkZSW/D2wE
kqUW7H/aT/9N4+7LIYj9ymICyW+Sdos/F0Hurz+aDgg96nHULubCcyfiPSDEN03e5cCdQVaXt7eq
Qa/5xuB7MiL7L1rkX/uGy8+D19U0NmVNw3f3CTb9SWWdVmpFxR6ol4RTZ7tKeBH/fIFL4/GX/RjE
oENT0sazqJp4lH+9vkkRLm+dMC6Yhp+VOHmsDXMZshp/6Rr+WthwIbZqYxGhVhGCn9O+6PnrjEal
WmfWpWi2GjK8YV+R+hpFf2m0/na/bAwltqYxY0KvqtpfHlegFQEK4dq99GQ2T+6bGl3/x/fr5x/4
nNP99EAm1Fo6Hij30hrnpL1KTMAPL3/+iV/bq5+3ysUHBfzRxWWDt+PXRwKNDe5nbDqXDjlC1B/N
GZyEeaOaH1X09uef+je3y8Wu6tDjFSjJl7Hnz21pble2YG/dS20chsJ39b9I2X//8z897xxDccZT
1S5vxU93S8fNTTZirVwUjbnZmoPGn//+v98qShSIwwQlY8mwzC+nyQoVCVEraXlDQZdL3418Ndri
fhm0v1Tmv38mNLtd3O0UQ4gZf/OE8P3MXdgnN44r/V5pb914emoG5/XP1/P7V6JhKVKhDnEaN/nn
r/dLkNEY50YU3+jymzF/D0O50rq3qC7+w/tmChR7GpxkoWuACb6OI2ASAZKnuXyJqnOWXfedTzzC
FHitcv7zBX29b/yQZVrIgXFcCsdeypmfX4DJoiMzkfR6QV0HJuRFiW9T829r9K+zceHwI4tZY3mH
Hb6Yr3aJHoQNk0ozvCC7WqlEUU6sl+5NnJ2I4D7k6M0cC0F58P3P1/b15TYxkbIws4Dy6TD0WK79
p5c7gmY/praZXGpSDX8UBFj++c83lqf989rMDzArUvFA6eAcoFD++gMxnLIJbXVyGcNphITYl+fG
oBfVjAJhrBp0zMZJkmxJstswPZdMj1TjWe9YwEGrPOrqwFwOAJun14l1Q1ZUT3PL/jEyTrmgNVpi
UqXYFphhNlrPkMJROEK00Yz0jJ2WvnLMAXkmXXJVpQ6MZtcKrp1ek6vebGffztGEl7o1XP35sn9/
ZZarNnUD8i16/U/T7U+3NQ0mxalqEV9KdefWBzKvGRP/+Sf+zZPjJ/hmcbOhBLG+rLBZ6TbGYIfJ
BbYOFU3v/fmP//oV89ygl7t8Vsz8uJAvm1BVu7kLOJ8rSM6R8aHQLB2Fx3T7Ly/I75chKNlBFMAV
sC31qzewzZMxcoe6u8C9Wjl3olT+L3/gy/Jt4kDJtOUHRvKTplUl13++USxuyzv86zvOrqCioNFR
trAVfTl/AF1L1JCQ7muRon3P8CV4RCLGO0Sy464cmchnnOkfQTRFHpld5nZoE02lK4dKTriDgIbL
UJ2yOuzrfoNGK1jNvRv7zPHeLLRjFzdwgYpnCTByG9EB8ErIBYyjjTUp4+a+KfvgJKhVaS0M+pUa
J6PXdvlEkP1Qr8MWWXhYYxxZdV1b6ntGUIwmuClXfYnGI3KR803DSLRzZIQfI0NPWmJVMhyEQZey
sXpK/MQZsf50+PMGJvyh0tzPSA7ADuQtMmGC2R3bc8t5OKSzmflGm1ec3iPI3071VI0u9MAKh1/F
HuiN+ugSChLlNF6bGEEfECk8D0oLgVQGDwbpuKvEneqtgT3n3GYYKGyDVDUHDtI3karlhiQz5xmg
eTsxaQmik+3M9b2JB/scmbl9EHbYbLq2cNdpMWQ+gyHzFdeKfnAQpyDT6wk0zhzx3gaYa8ZWqICh
BnUz0jJhrgO8cmHh7R2HgkQJjcFvnOktj+HRtEX/JKLSBJjayY2b6baXTRHBUnHnrPQw+qbq1WMY
LRGkLeNIqP2JB19lPIZtyKwOhp211o2x94E1cqdQsp7VVmE2YPe1Nzp9S4pIaROSFeEjysz5qia0
1pdWzTQmRyYVAr3f1WFVbbtYSOpTpLA0erpd2afRRquMwYsKGSIHVEpaSlIV59pMs32dwWl3sXzd
aAKjDqJcPdkxlfqOS6nxaiVJfWSP0OUVlSSi2pF7LU/cI0Mw86Q1g3pqbGLI0syaDxzp3K0VRLFv
9wiVZlKAqM1JqvYBITrmj6SzzpSWEwg1Wv+ZmpZLch+91LAzfwgKVnMTOU33o83nx8KBsj06EO0n
UB2nOWiBVfTu/K003JoxeDF8hJ3z2ucwd+mN237rst4bUTUi1KmUaymn+SYdUPWTdBvttMJlro3q
5dqxR4bFFATXtFfsfSJaw49KhGUwzqgRw9pYFxb/m5uH390x7P2pZf0s5Rj5NJLzD0YayKGtgQSk
TgwbogbtI+WTs5+1JjukagSAFGPdvoDcyqRuRgUsTctvE+D9Ba/vt7Ebmb9GZmvcNH1ve2pHsJaG
C8/DpBAwaA9xeCEA8F3hELWctmLVTpjYtFB/aUyt2BQGWN3/Iu3MduNGsi36RQTICI6vmWROklKj
ZdkvhAab8xicv/4u1sVFl9MNC8YtoAv10BAzmcHgiXP2XnuNEjn0OnkIBjxdTohpsafTF/1wBvKj
JT4SIuUgzjoZDN8laV5dAGBBaen3FQItH19Fd4wR0J61aWiOmRkPgRvN1iHzXO/IKXS+JryLU25t
SIJwySyLI1v3japb/IVQFrRMPd4Hc5mZAEoHHQZirysC0gneNJBpkQGrb8ijxMxW07/ALbxN7QJB
ezcnp0aZtt+H8ynUaDO+FvYXOiZnjgTk4QAevLYpqK4zWdOqMkvApGtWsZuqbVo+uaPle4UdIO9f
z/djEgwy+6A8euyk3WnsmJX5XUQTTHM1fBltNBFlGRpHM67yXazc9HZJ4vCQFC1hwmpWJytztMAe
0fm29G0PBWhNjEBNd9PP9bLNR1mhTMInjIGHmAYNm959S/jCXBiJT4ife0cHiCaVCSS4lh1qAGVL
UhaI3WbGCB1e9umhx78YjDm+LT10Ykb97eDntkUuB6jBOgAMbD1MVQbyZu5vZjIpji3ygMDoNP1V
swHZLu6kAoSP076Nu2ZLdets03jmOR28+AjfvAhIbEWJhfJvp9Nh26Bfru6MkbZckcj8UELvvRkG
C4ds03wsae1de6mmnYCT02EgZXlTGZV36qvwhQi673OuY4MAqGUntbvBW5XsoPwhAJzKdzEwTV0E
wJixc9ksszx7w7ivGNsX1b3RjMOPBYN5DN3QZHRj98PTUMN2ZluEVKcIYXBqo76NKs5KGOaSPYKu
B4OpWAA+ECPirD1aowF2J4oQfvcoMugXgdpeW7d9nHr7eOmnQCMeaNfLOT0vbaKBkee+9o3mfUvm
sg2qNCqOMxzvA4zoCHli5yDRz0AMij69G23NZcYarpr8CWulFfVEjEHrnmoTWEkjYtKY6hSCiFY7
TyMRUducGLgDcm1egyH73daChbrNtaJ7MeYMX0eCIo7tnvfDis9+lzZ3LNdb+6CDZ3+EmE00nIX8
jHZgCL8Pof+5y++wRWUp3VxnfFeFoz9lCz0fgKvmnqbvQ6NXyw6R27AzYnMhI3v8AU1s3Ixl6Z3a
FOHKRIf6xuwZHkeUZOR/OXTg0/hH7UFOwgaINDEsdUzKJSN/rRiwBGjJ3eTIt4rwgw8xjJovVahu
XSet3lK1wGSPQT77mpjqs5NKwfZt5ftCDuo4x8LYasaYXk2uzq3rqSN60qH6ySxk0CpDWlBiVHYf
r1TjTTmm0T4j3gVvW9Q2vs7AdV+Qr3A3e4M5ACTTgcdSY5wrSgXiMWUOTt0lt81rseKpKt3p+JLp
5c0bc2rEKdXMrxhqDeLqojedL+HjraCbPdPNLhHPtWuEZal4Q4ZyhcPS3ibRmHd4WWOQtEK7YyyJ
jqvtLP2MkS+/cvUoDvDgzwCdlwL/hdnXzMHBdp4IhI18NTnaHSjcYsOaV/dk7bWQbJr6TEJ4s8fU
o/zY1KOd6kmKkDIsAqcakpeRU8axWFu56JP505b4rpO5erXqbLcNIweURpWxw9Q4b4YhxtIzEB83
qPRnCvT8NbaMH+P6v9HC0J263SlWnYeHWXO9G5AEr6nNSMiIcWzkjM0PE97kHwy3DOoKxKh02t7J
r3itRqm9DpySd73p9oGW6eJptkN321sl8iWaCi0QWsg+ZYirKPeIShlMQrmdzoVygAEamyZhVYk7
A/JtYEwpwMg+8Z2UG7gC74jGfI2qKh1X+eSbIZcfplVqR5p5+KNMDcOUHjnJFcHSSQDwHvWzPbzJ
3OE76yObRwdoAPlozysTW9PZziNrI2devrMYiC7T6srde4N9O0bzWTJH6nQzaM3nNnpxIy9IyJDb
aCCuN+NgTrfmTF8y7OufJOL+aDWto7urcMgjT9jyOI/E4loVfHXiqfUeXw6+5R7Js074nu2ojWsT
Tml6XRNYTqrdpBx5Vv8suhYsHDe4Xsoz4zTUMzP92AFjNLoDPURdMdvNN2YKOqWVZbT7HtfsfvDC
xOdAEPlFGs6odATEdmkZWyvTv5e4ig9z2mdbfGgNEbey3xOq5p2abjUXGxG3DVv8Riazu8sna9nD
4UPPlsfDLsntd5l2SFngd/E+7HEyhsBfDKuJvyAswoclKeCzLuuPWZvQ1WcQxgDf865jzTm3HpqT
qly0ZxyMZtAzxnlOjJw5Y8k8E9umSe88LdP41Ls2st1stvlo03SKChQ6TWO6D7NLG18QO0RLZYq2
ldm9o4IJMdUt5k2Sm6+2QfmVFAb4kGKhSEiQphwSN8dy4oyVv9RmjYDJyYIJz+EBcXP3Nk9leMZw
2VzHc42LqaiNB3DI6cZg7+elGx/TqbpnxYFFJPznNnWH7C5X1LH2VH1BUcmyUa0gqVFrjyVpebXb
IYSPiwmXWfkxUywFtofMJab1tHcFE7MNXKferwpzvs0bVGOOqfINUiqCJsZwPhoV9kn09o14VqYE
5G0anGWY8RAnyjT3KhZAsnnOcHZhJsapOrThnZ0P480QkQzCRjcfhibXDqGVtjuzwRJNZVjtVoMo
6zfHhZylYXeTNG20kW1tH0GxCg/meFk6G7PzmgelpPVelBne09qMOanU/ROxhSZvzWbYF07tPlWs
lcA1Bt5IIAF6fkRhHSulm1uNI9Opo5+4V4rHsDHM7oSD46MUkR3Aq7W2KDtjXjFxTHyMjHZUCRYm
MkvbhKvVGQqO58+LOIRLi4IxqbDnd1V9AzKPJ9busSwqbOfddg5jXD0N0sapmd8yOjmbNK3nQ1RF
PyyiPm4wBUfHroq9I/kx8XkmhmDDoaWA9EwtKc1B28UFmZVTJsjyrpF/MeLCzczwb3mEnN/chuHA
lAs2wegPvakf+saL3uUCxltKzIbQjJnn1iFeVpASbziwlxtbr6JAZMT6Nnk537kynp/TMhGnZhlm
39SWdIMeq7nRQo0A4tlsrup58F5w7qVfNA3YCFsgnq5Y07I9vI5hz9jdwWAlUVuSdMBAdlrDWazs
QRporyjRazpWFj2ADcewak/pFp9gRRXPqd5Q4qkyfBkYhe3YP8GhSzX65KNIUoSxw4pRQ5S69GDw
4zlEgLU8chyzGXjPFrjDGINaSIl3mLHD4241xtdS4YtFZ69uyadGZgTc85gYnJd1I3qPGu+R6a62
mVwkReGIJjyXqXUzOKhtbdbS0Q6baG8q3l8UqilSNxO9+0LcqiGnb8lqEiypLmFeC+gLdouKbqEf
MBhxvC1GJr0crIsNGGMbTWWv/MSmMNVnR960nfHTTuviOPIY720N49iIT3vXsmf6HNbvEyMaj7Eb
k7Gej+2VrU/ZblAGqoeY8G0HOcCWk3B8rkq7vUdYKE+EklvBbCN4FJVt+DlR2Aec2ynS4akzSdbF
j1za/cLUCvr6Zqm8b3Wc/ACUruA3Wtah0NyQEZ/3vSuagWQW86uNbOHQzKhn9cxTV0ImMYdP75nj
FvP9gUoKFI4XCDWQoro0BvEqSJ2XEG8NgXokzZqDdUwFUXem6NkksExujIT7UpoJUXdAxVBKIJmO
YxtpwvKEjZS6DEPwJmqX8Sb1gDy4yvJOA+65L2YyDnsrktY+8RaxNbGTg6u1622aKW+P7Q/K7aIB
n+8168uE3cYvkyXajqPxgeQg29ageq+LNH+bQwsKTYaBQi7hdNs10bQHBfOjd3rvPNda46cMGdY0
2+kYFWRkxy2bfayl5VUlHe9ATvgYRDzPW4UFew/rifNUbLqnoXfMl3GWjj8lwvomvN49zllYPHDj
Im75lL03E24JOyu+m4Oc2K/kmefEvq5yke10DRWh6Cxrk0uJM7eyJdwHzqcEupjbvoTJT3Btt+uB
zQQNogDOpQl0/S4LUcb1OTNjthjoe4KBncbkGOcOobY9PuGh+xFWLW2iurd9pbMeTDdyA9V7/VU4
9hEKx7Lz+8hOT1U0ZoiVU4KOyPSoDHXUm1IceDC2yWge0QhYt/h8iyfNXext3dXPmUdYj1nWEYpk
9GtenKS7RpR8A4MoIxAcY+BoyjzWqDrNGEhTSQm383R8ukudDSBQYsJ3M328qels8qYi7LtttUBP
C8W4GdoPXX6xo39NT92pxLSnHebBA0cTuMGAWh1HPVs3WK3cSyMbUAuhHUEaWG6NfK1UgUishWoT
yEUhLRh16wz5jg28EjrtwZLKX0Ta0an6n1JZajO3PZYFImACZcBPzNwC/O9gZg84f6ON0yjCa8a5
OWrjrPaqGstD0VfRwW4GdzeYpJQV3tDd8BXKoJmQ85rxaFxPoCBe09T4hlJgjejr0sDCuudHY6Hv
UrOnaogdc582ZJanYTQf6GJxek+IbWIZF9d47OqnKkqrW2bDPyuDw5NB+MvWHtA7QSJOCU1CXMzn
9LYF+eWbkhZqMIxVexY1MmDL8dRd0qrsajT7N4d/2N7ooOQiyW45x8BQGdDiJvOSURBps3lssqwC
wjh6h6zGzB91dP7HDiUVyT3dNldNenJE4bx4kS5eu0XiVMe+tVnUnKAOkc6hTnkw07jGjdbhwLsO
oxBMP17bTcPGvDHr4YsLoWZbNungq7YTh0jNROpwl24ZVvAcuGm7JynLuK87F6XMonQKzDAhFSqt
Ag17zQ5bmLcbOlcBmCBagxZnvU+Xvj+Anhh2TeJ+a0zR7Uv6Ynfks0wBVGe5mxBabifUN7eYGIZ9
FU7GHpUpryrOdjsnIT8WOYXHadfG0dTYL0OL30mgv9kUnF2g1s/xfWQa1VGiT7lBYQMaQo7NcZlQ
OLuksezcbkK2FCN7COskO4Z5RhcCN6bfz8JEwZHgQDKZ41RFXwesSXbFrjB29UzboXTr9mMMm/iR
+ExyIVmoREvTyoZcTxOZ4+K4Ja8AKxwtjnEfa7XPyyzZKsXroy/kZlS9eahkLq6JOmu2pWPQBKjJ
xUXvUULos3SxiwB9ZHGDqjYN3ZVDQdDauFQbWiv4JOKeHjb88A3sh/Ja6GI6ObEs9iFHIUh4VX0t
3E5tvNws95VCjwrUsbpZQPuCDbWzbWNnxl2M3OkwkviMjaz8sURZcWSj7XdVScNuKfr5lJoZPd0u
pI6IunzPDxkehmg9K1rK8+vF0l5kPrh+4ZBcFUsoewicqlOiNPG0wh34wxEiKJd8sLFQbzTPdTow
i7aJnJEjAkhtYEYCe75Lb2zba5mx780s3QKKQYSzxtwgln7Wc3RbM+epYCbmY6MBbj9G2LceRgwa
yjDHzazV4yajgiLvsJ63hQsmgGMkwXoVx/ecU/HXYhHTNdk/T7ZDe1A5IQaBaCQpI0RbFOkOIbCu
ojG1NO9mTu+AsbETjHpjbMp0ae/WHv8WAgSvaeHMP8a4w1rT6IwwZTVDCyJB6ZAVfe43ZqN9DTkx
XJOqVvpJllMycLgnHko3d4jz+4c0u9ORdKem9uYWEBSAceCkSTLurVHbZxqZ+FoNflxTYq3Ch5bt
tMFN98rrneNUOP0TXhmkiYneX02Jbu4VqTA7woyGbdYC8vH0fB0+dDMOGQJDPSma7aAcVocN0Xas
HM0fSO3epCYcpCRDg9bmRvvYNyUJNr0idIeIsf6mAkXmE/8qt5pWiWfGMAOZchSCa15axHihtGiX
FkmAWP0UedUm63KimTT1tSWKAsfO0pA/hc5/EWN77Xg0TkryvT+y2htuQyNtbkXFcdYBUr13l+Q5
XcLuCiVfix2gtLEyhlNFlz5JHXB0IGxLQalj9lH1hSBYAHeh7nasFC/aTKGGLsul7dZZlX4uJ+91
NhZ736SjQWMqpyzUW+Vb0+xeGeOy+IINb5+KdNiNHOy3tF11OFFztpNumV1PqXiP7RyfhLIIQie6
nJC7ZMmjaUPCQ32LbSP61meVdu4tqqxuIlQDD9oCuMEK7yRHRk7KuXGvUpus89ahX0YTIfKjGFqA
a07WFXL/8YxsSuE4U8tXApyW206viWbR8BogT6y/NgOZva7R1k8mwzwTYUGIgIJ5BS8baSX5q5vq
4miQFnZrU3CBisqGAyQ7zbdUQiqSV+g/OSZ+s7JwPDN/07+D/kqfiTLvNV5Zg3eyI4xDQjjxQ0Mv
bq+N+pNpkJwIsY4IYcfdGbBBziy8Z6kqd/SNsS+e9L5GPR7X5Bb1ywLiH/rQPm+YsfrVnNdusNT1
TKnDWinSirZ261i3nDI/2BD721AmxracugdmiFgDeBPQ3KVsAM8IDqKiPWbLTm5mK7V9r2u1TZti
tWbIZvjNYmfXuRIf+pjkVxwvme404XDbrmRlo8FHHCvaiGFsEvvYjG/IT+wgBge476WBMbbODe2a
OGQLwgWWFMVKuUtH2giDsgbO0vQADDOhpkpbeV3o8/BqLLyXMzOy3hw71Jk+YGC7TVpbC2oATSdD
4rnBTIw0VqNnrWiMtls8C3JnwHH5uRSkh8SeyB9ElqePSRM3X2zT6m5kVix7qoqBuGev+9Yxqxe4
4fLvmjEBYUy74RjrjSw24zQpbDhhzNsp6d86IzeP9JjHuxyEASD1UXondqR89VfFX70kq09y6TtM
e62xxTFd+SlJXzfVzEQY3+RB2EuC7S/1Ag5jLc0pjWA3C4vKtqqFvKqHWu1rN+229WpEqhywGsRO
p9sefMHke/k4f+mJQhEMzmjQtk5cHz3hoV52O+JeEuo0Ij07H5KB+0Obh25nV+H6jubMJdZ/kawC
fw4bdSAkc7M6q7+TUmocDJF+TDJbTkwIXyZveXbT6sPRdFrVfezKfjsRK4oysrWqL27vPVbw6ro9
SzXfaxrK5HHqFLwC2gXPjWaYH2kj5gR/qHCvwwzaRxXSv6oSu+Cln0XXCgrdPZFRBfMtQj5dQrLH
/gZYbr3X60W74TMtm2ZKkWGLosm2muOiUsqQSytimzgTsV7QXKSR7DZLNs37jp8IemM0fItTmV7P
DYavTDGiKQ1knElh575kRnimy7HUQWavXn2XKaSfeVXBzM7Tvla2RtaOrcwt/bhmK6Kq3SWMkHeD
UTJHBJfgm1jbsX/GMV5hrzzpcRQd4pAOSt+7xE4mTrZdnfMbOi2sSOYh9yQBD4e6mTnIQN154ECG
6LUxCYf17PFgGVTR5Fp7QWqazo5Y62hXFcPCaJ49AH9k7Zu6y2xurpYDBuIQ8bKg6o/MnMxEl6Qw
yHuQGUMsYyOdpUm6aotpvbhPtW8DOBre5DG9N9mkHLe99meieUu9SSNT0OEWOjP7tV7DDEwoab68
mk2rf9Dk1jv+3tw+Dm3pBn0fTdusyokkyrqRkwMeqkmP25suzBlAzaPwNRcpnKMc68qZnGlr2h08
CF5QzLuTD87awie6BNXrWqQpr2j9JKJ1gUWq3uo1Uycd5qJrxByzi2Wi6mCHJxQxQ7kKwXB+Gw2h
UEbrEA6H6JH3HpSG1UhA/zX7yl033r0Gh1TRNigWMplwXkszBpo0oNja33PQ8neSKVNQTLmNAcjI
H+bes16yrpieNWV1jT+AhKSNQ3itGlSNCW7APg2KkHGn/WKpSmJA5vTs2VHsN2IQV0uJszFPtJTR
jcMwkgPRQKPHoUoHP6RvdQY6ryRZNiSikfAOSk7PSn/Kpu9jyAO+WdKqO3rKHkgLG2FPTBQh516S
wJBRONTCoINo2O1OuGN30MIFUyd4nQMBp9EJab2JY9cRL3NuYDpOY5NixXPG276pLV/ac4w3Xurf
NaLZQFqpsNpZJTgK1pz0J7lyszi/PDkcn7ZxVLhXcw8ZCkRz9dVrWckpeWr+bJNM2Ibg5zhEqE0f
j+mp0GvB4BHpPfmKIwgz6ew6UxqBNhIpw6eZ9rPWuztbD/WvbYlXVNdD85RCuXyEAWs+RXBSaMdh
ibXhdnBc7t7CiXApZZcFrCm99pEpD1cxrLldanQF6vokPmmLye+RYif2HSbXFRldhFn4Tj3nTxoo
qQ8mg+4bXOmUGmAafkKvrHYc5Md9MRnZYzqH3oEIw+RtyjK6+OCL9jTcMHmG8HQXDOhPDpPSB4aM
jFQHDSPBxqsMgUt70G8J7eA9oA+o8eWSzPf0wxnV6qoXUDOShBP9yLFgaDG/9E5BlTi7e8uqGwIb
pR649D76wNDkfEVrcPGJ/WZo15vzDsLLWSJSvoVHY2F0kR+FA7bCA/p4HmXZXcmlSI8LnV3GUNUq
vtGsd70n62DCwkhb0HqbgazAXB4XeHGF/iOm7t+MsxZtpaicnVMAnwJCFw/jdkgsezMUIua0OmHi
6TSaP1UUpo8xC+chy8f0g85c3++sGkg4Q0Vk+jwu+6Gv0Ms0IKNhgPTx1jPwv1ayjc85Qz3a8ItO
biBtciyY3oG7re7LZgAa4/biDsIUA8ravh0oe+4tDm4NChzAtCGJlrtFIBShCNYDocvmWGV5Gxjt
QWgrzwOPEUGCPChxUc++DbsiWAB20hx1jAbbCjOL66QU7NjADE+yD6sP06GNPs2avLIrYX+LB5i4
c0SQQ52v1RtFyo5BAAM7IHgBA2Lv1Bkk3Q6MmmK71VZzxwz5tGU7qb2VJxCBUkanmJB5QitFiltm
E+JbwbELJ/BC8a4mGijMOZAO5FZitlvbHefnuu7UARo5TQciJcJ9EUta9uQinQHDIcRy4jbQOqLp
RhufDQnY3ItQzt3earv852CY4UsIKOs+TRP72ctCulYpDvmM+M3Azp2HUaam2lJ6qk/Ea5fofGSh
GAEMHT+tYTK4uBQSNljj9c6KmrvEETcOU+Eer6LVF1dWM98CJv3SReF3CMVUnEPwZ2Hb78q8VfJs
4K8g/ABF74U0FFqjviRsbndkYJFG/hlO5Pc/72HzwKyH1pUpnXkhmosTg1m+NYS3BGSjAp3t099+
fA85ng4JyxNoT3/TR06lPsIJDG/1Kb/JvMGHrbj78yXE+hn/LfxbRbP/GAHWnKV1sPSruDXrZzz9
dtuchREZ9JU0e20nduNV3nb4bmxYyujhwMmZZB8Sg2CeQ13P/LrkvKylJD31ABo5sg6xfhqi3oLj
MyWHyeyYR+tRf1chVflOQcAUwKmoYD5ZXauG87eP7zlItmxPSrgQv378XOgtmXxFc2aMCJrpVoFo
cSBNu88rvLoCB6Vi9Ylc8n9vyq9XXaXONCIwpOhrUsGvV9W1CMQrA9xzZKsWf5NDwzQzqKeQWCzj
m27QeQG4BS4gZfIl0ni9Q4jPNhQdtN0WKvil9qYnOk/WIaE1v74/x+c1f2bb11idIGzSR8as8Qgr
vtxp0GoOumVZTDXSrjiiJrHB/IrleubAt7U66jfmo9jzC4P5kqeOkI1svyQoasvk+XkQfQlBy6h9
visIDMLFD5U207UsaINoEa3+EtxFODkWNRqOyyqKIUSYBvojCkE2QLyB+7Bc0MzVJdi8Pu6unKSr
8JcX2bnjAXmc+749OyOrFDLXUzaF3W1i6OqqlIit3KNRh0ibpggyPpqeQ11Pmj+N9TvVhLfpRaOe
nVFDexZNQJeRbvipnrlH4bYnimTq9pio15Nm5j9Yq+49UCjm9/YAPMwtmqNjeONLwjyCHvRgOzuA
IDWrkdPgDA413wBrznZEDfycc4vsaZvE1lFI+Ms4+IGCK/UI9nfaTd2QnnOUHvd1DV12NxXZcoS8
jLUTa1cgJxu2szfjspbE5z1hkLQCEzI6OX32O6Bi+7isIqcZJ++pCA0bKGLp4PKExrnJ+P/cxIBG
KAEF7riMZAPubZ4fNRIrH1RV9/7oGEMgqxqlYqHCH2DJ42Bsb43GJIcdWxNwhRkI5TYls8cH5V3d
zXQYfwi7pB89MVqrN5lNEzhcEJwqZTtHpDrzdSQEwb3/YOU0jyaS5gFl1dYWjEuRfuXZ/QduB3nv
pU59VA52d2mA5jCWKj8uZIJg6fCKPad2qpE5wxGv4HptR6Hy+1RVc6CrhpG42xDrrQYrNHezS+t1
A4e9v+roW/pGF+Lrw1sJCgE8M3MEe3knRAOvH+sP0OiYMRlxRG3u+qWiIo6BZDMbiEEej0BJAUhl
+y6bqyur7L4zPEm+RNVAnydD5IS3Ijo3nT75adomN41DzEKjDbq/jB1uGqz6cARSqW9cPDb3tfZt
Vl+7bSIEweZUj/upjeMvrqzvNAjPCcefoQiLm2TpkQaC2EHJVz2XsZLf2zQCWAR7br94EewkoxhP
PaS6szfW7jW1A809PgFh3WFugcmtgDgnc1cHJvPwrxWaxC8lDOpiUYfWGFumf2lpBAmeAoZFznSv
O4zzojL81s7Te6hk/aa1LrQfYx0m0qp0zxqiEmSklmTqF9E4YVZMuDg0HnrF40l34pnBVc+xX5X9
skeo7u7bpoe5IZSfiiBvfTsdxFd3QFsKgxoHHWUKvoTWS5hve5rFkNIL5Y6xDuG6wxydIlv7qD3B
eESVPyIERj7xyF7ARwh/IqSpd5MG+mHU2n4rZvzZs9P8nAeOnnbs0OCOVk1qrjuwImrPH6D3nARv
GH7qxEYcZ4gnV3AQH+3pFUZV82G0kTiBEU+wDJfmjRZ77ZVmz8Q+SrO5DqtxCGo1eteVyjncew0s
agsH5Sy0jOY/hs7CrOkXd0sa/V3QkGcSAuLyBiZwB9s87+Jfd3xDVVZfpjicWE2NE/C7/Pk9fFFK
/Pb3LyX+oq4UjZ7qPs/vPZpd9Se+v9VK8a831srGxOS/2gt5S1CJXbwnEy9UYUohc2ct4VUXR3vL
7E/54KyjC/JUmGmWbPN//k7/7Zqmq+vCWwmc1F+/3rOlHUPCvTvjTsSxMwXo0ZZbPSyTx8isnbfO
tdWXFqQ+MgIGq59c+1f3CvYwSpnV/WEyojQ96Vw40nQtzFyy0r0z4e7JGIBkI+Hhz19v/fj/uaXr
JaROgh31rSDDTvxjG/qXQQZQVWjM5CCdcfFPH+3ihyroP6vPPrvIRaWxkKxghoQBnM2ZGZvP+F4m
cIk+qWg+u8rF6qZ/BIe6GL0zRx8oLiGMSQSR/V+5ELlh/8QGmtwxye0S+sUaRLC2zOYQJ7xsYVlH
0wgFfR6iT1b65XfxXEPgo5QmFlTKs8tfXmWGqnW9AUBI/en3y5zts6QtdzryiJMm8s8Ssn6tQF0D
Jb2DdW91J68m5UurqzFGlsu4o7iv4q+o0JfxxVP0Hu+EegmTEvnnZ360X78g0FkdCyRxh+vFINDK
i6WddUtszHMpGHTHARI0UnT0BEGi9ndb0m/XuXBnjbiE6D1U4sZcBgIyFncOtCoLv//NU/T7t7kw
afVuXiGc5tvUAC/An6l3DRV7P3+yH1zur0RQomYisYtNwUZPut7Ufz2sUyKbvG5j9ZhYOW75Zmu0
7ifL++J34Yzp8OdJsbVwqEN2Eb9eAitOKGM9B2GG6i+nRc/bkBbyJ7vOrxvbepJmOxX40Nl7LMsx
L75ICbsauGxVPXTCX5UoDjn1n1xiXUD/2djWS0iDLZPwNWS4/MoXuwG+alMyomseQqqyRNZ+GJ/a
6ZDyX6Pl/OUPw8VMYDR4xfEart7+X++abPrcdOu+eiC0ady2X/68ui5/dv46mwCGVE4AgI+siy1H
G2XnLZCrHgr9yBFJP/ztn8fvqgP3wVOD99S92J0tazLXhDLtYRi9TXKPh+OTu/P7rw2CbKVeYz6z
EUNePOtNMuaDGRrWw27OnvVYorgp/85Jz4xY2JiBLFhq1lolXDzmMfMTCeunvXeGGVFLMOBv4xjy
lzdKsKTwisj1m9AtuVhSTQqRmlgAde/u7TSga///+/MXD4Ui/SbU1j8vh52zj8Xuz3/+8skGOEEf
hsM+BaBky724RVNThIkuxvpet0aQnEEz6LgNngs093++0D9W4l8ePbFKqjC4s2JpV3kXC6qsS6Gy
JZP3dq4khxTj1FqYHq0OTWrVF7erzJAxwpVSeP+WidJjfMYV9Xd9J5aEg2rEYEdb90r3sqmS1SYR
Ws00PESHUNuX2t8+NeufZ/ficVyxBJcNQUNrSNdFTvMg9OXVqq0XSEh/vo+/PfZcweKtDE2L5qN5
SdPIDdVEg3D7h8yZDt80Jgt//vvrD/7Lz/TP884bkrVM3rh7sWlN44R8mW3rMa8bX+uyK4ZnPnai
LeCdo8qqINIYtf35mhd91N8KjUvkBYrhNB5FWUDTakEEmOl169mbZo4/slEhPayZViFYO2mVuirq
/v6Ty69b5X++8/9dHh+8y0MgAO3/ulHPMukQQEZMAZv2xNvhpV8Q+aOzGZIk8YchXAl6GNnm2j7Z
fUqcy/DJXV+TbX/7CGzjVPbsuJBgLmqFJGul0THEuheaPE9adzPkKRoRsfx0q+WFamVre/HrNLU3
1WT5VpukG8avqGHS11SzD226ilSN7VS4W0O0VwiCP9mH/usHNOgIkj7vuPolVa0fInyjOAnu84JH
eJmQXHgesXcoqkpMTHY1+63dvePX+KT2+K+LgwEdwbD0u202qV9/HVUrA9R3Xtxn2LcUuOK25FRC
o72wvvCEyeG7q6616ZON4mK/+t9F8e/LXmy8M7OduK1ZFKE50VM6NMPbNH6fo3sr9vxkeglDHLTq
FqUOPtT4k6fc+/Ux/P3qF29HkCkVFreiuNcyZqnYY69yp7EY7uCksou3wca020WwascY7wTahHeG
uz/ywX60cmfL8W7XLM51jYmLXegIOTHZEJCFX6J5H2PCefpYv7Pozu2MnujOkWu0S3HnrhIOupl7
YHRb3qjubh76nxVpeBurjOAL4MWkFWuU/8PZmS1HimRb9IswY3Cm1whi1hSapRdMSknM4DgzX38X
1desK5VlJbv3rcs6M4kIcOf4OXuvjTVIczagwOPN4mOKR4Br8/yM6eXkZUiOvEHi6WyCooq3U1sG
lsUDE7GLDOa470JJp9jKH/IwundK/YbcuTVO9XGF8Qj50hSQFHEk/HcjpvpucPytX6EqGUtvXg0F
PH3ZxxCwmM2Rju6uQ7ugeWekQV2ZO+WYn30t3vB6YX0d2o0qrLWivZagS0X4gug6iu7rpIEg3JhP
RhOdXO8zY8hPs/bRgboJDqXfyZnlPiC8XBOThN6qv5gqcT9qA0DrelMht1z3eLxlE93+sBf9/kL+
3xvPPId6m0LV/L7O2AfoTdJNPMN5v2GEDNLMHyU6Ju04RuYuhkhrF/ibnHlnpfPJGMOHOBnWBrIE
hm1vZaedcbj8tEMuu/7vOyRSV6ZNf1Vr0EK+bU9WxUA6EZU8Z/WHzQGQ+yTQr2jGQ51ufeQU2vTW
9vdkQqF03v3wk/y5FpA9MVyzOV07y//6fQMgBS3tnSmjRumJG54Rg20tzVSbpBUzQtVR/1JIod5n
v8X84Sp53ebzO+KK+DiDHN1oueUcu4FIVFVPmNaSCLQ7s4etPmTdx79/Vut3UMxy+/isgnIZEA1F
+XfYhIcfA4WmXZ2Vf0j6j6R68mbgEVBeK/9GoFRJu8tIf0W7uqrqK8vV3xX0Q3suL9R4HUJEwXAT
WN5bmaHwK78IvyV7VbF2sVHnzBZBS0TWxagnNMWzGz/9P5FR/vPxmUh7hMAsETXfz0dJGklGapM8
E2t1CqfsJktqgqAY6P6wwf3Drk6dZFBgMGYEzvG9EIP3aCgTzeC5zBFpM6whHAUe3r7V3I+xHIvr
xBcjyW/oAJCkYzNIRvFD7fsPz5XHHsYBjUqKNte3E5TjJsUQdo08J/XjNNi3ZTGjwqlXyMz9/JfQ
8x9e8n++QvnKvD9p3NgM1rxvi0jTo0q3M37ciIyPX2KYczQ3AAEjt433pNyaD0WmSjS3Bo6HFmnD
vz+b//h1Lepe39WZxX0nMml6h2qwLiUnCR0nN7PNVVSVt0lbFKt+0g8iKoPOd35Yvb/Xq389UR65
LDYNWlaEZX770o1OkKg2Lz9yDNy0oUPhjv/3CoEf9r/X+GtR/q0Dkrih1Oa+lWdh7nykFC38dmk/
ImPGUDcG5I2WRnKYuvKHB2ipPL7tinRJyUwiQ5vG1fe6UVoGruvQ4xc1/Pt+SdsdeqIi8h9+QuPP
61COO7TpGZLSb/7e96sT1NVkgatzY9jXTVg+EBiLVjrfR3R98PkEAJ7u4W0cWqGIapupoNUGbVu/
8gt5O2TGD0/SsuH+/r1//zzLk/a33zsfZEEyrKeoyK7tht2JJwe5NWx0tR2y+39/bP98IS4Xcxlh
0ijAp/at/BuhEs344rCkJclBr9C3d+1h9oo9evsfziH/cCkDwA+Nx6UNqX9veycT+9+Eku3cJemd
Y1f+OTOkv41S8ysKJ/eHX/Ef7ipXc4lhZ7y/wH5//xVhBndG2rfL1Si2ZLPV3XJTmD9sOn+ueo6i
9O3oUOsoLf4QcvjYBNt4bM7SVpum6N5cAAK25bELZJu0bS6wqPywLP5c8sslAS0ti55e9bclr02K
AFSDS2bzYELSMLSTXmvD078/F/94FfCFHJp03fvj0Gb5oJaxDNMYkeW57MWdZcU//HZ/jY6+Peh0
3GnwIE4mo/iPHpWVCGxgM72d4kuZBJUMsN/rj9HjCCjROYyBKM8zlrHUj394Ov7p6/390t/WmIVV
J/K85b41cl8bLWrDHvfQv/+G//AILp0Q3n4gfEyO/L8/gqXER4XE3Sb9tic2wbacS9zqxWlOgFz/
+6X+XFtUbnDsoCnSUPzjdmlp7zeTkybnjuRPHjxk3bEFNWlijB3IOpt/2DS/7VEo4ITPXUMcpZu0
Sr5vG1lEP7ur+uncG+BktZIgkLkjYzLLJ7nxke9wqGisH0apf1wUdTFjM4zYMAIWtN7vv2eYmzme
p849e2HTbUODUG1SJLNTbw/uduT3PWaDlv30lC7/6t+eUqCqOt3HpZcKGohh/Lcd0qppneSjrp1N
tN4HXRnZtiV5/UA4J2ChJjKuNTcZnjhQwk2iVCYfo8mKteqz7Hl2CYsVZjyna78b8nMiAWUUWBZu
CDenUhmr+FghJfj3h+Hbw22imKPDRJls8Ejx6b/9TmOa+CqyC/59EENOvOvNu3+/wLen7dsFqPJ/
vxEC87HXO9Q6kSOJqUOOmDB5FgpS10+A0G9r6D+XQl5G04/WGffg90vxqkWxUxvVuZoxMPwiR6wg
ufP/8XX+e43vTb++ycCzoDY+Y9oRgoRRHFub0LJ+ugzzve/P0nJn/nul7zWqS8LHFBZWddaNokJv
7XtXeVp0wVgzBmgwFR0GHrerDGP8qRHmG51pbWO4CH5I80kDCXOLphR/AXyed1C1gcS4IEyQFCa6
2HthtREmTaGtcKuSKzRFpfeVGKWzrwb3BfoDc2A5f2aa5p5TxHtBOtW1HXQx0XJNYtktuBHT35dF
DpKQQKlNjPdoqwbQRGwhiyg/NpZ0GncV2UO7UtjDsBw+5Ig4JrB+AY5buUOo/MtrVYxvlCjmqE5e
EeZ8DHgLNkQttpuCQGES3gXOsXlwPpHAcVgzM8gDNLd3BVlEJKHYJuSeND7P43Qs52I/NK2+9gAU
aFgQYAc4DaE9VVyK9VB38p508Ny8BEdAzJimkAdhTwHDkAiyrE1oIGbm+CvfqMvAtaEysF/74GCg
1GTmGO4dO5U3ZpX/sopIbLAAuC8uhlQ4tFm1K+u4u440HSWwiSSLmQpWOb0dgsYrzE2TsOvoWQYh
JWE+oTmtfdtYfXPSJQbOsqMCgJQjDxkQ/JWZ1GJPTGP1QsJIs7OHrt64Jq5Jv0I278WWeyyNzg/m
PNc2CiNq4JIlGoSqf21E5KxLuzO+QgF0wlT28DDVjokReho7AFogpCaheGvOi6ZcyRATjWeR+tV3
STDXkQGBeBrqFaIzexfVgI18v2wfqtYRQUa8NDA9YF0X+RCbF2ZUfBHbBr1jrrxD3/XVCrU1EWNz
CkaxxMuOd8UEKMnqHxJvfE164qgijNAbEqaczVQm1l4KvIAIz9VlknnesRhUu7f9iVEto05upWOc
4qh+57lwt7k5WS/R7GCFMSEc9V3kHmrUrauonfJNqshDH04DPPO+nO5rN4QiFdM0I/qyvwpDGe7s
NEyJeJjt/dhNH0jINRy0HvfDK+vAgdMAqTqHsiaRM+5cw0g3XlO2h8ZBZDVIZLjJRZ8dk3oFFR4T
SVe4K9yw5g4ZdbQvm4F05aqD5wXUAoV9buG/GkS2trLuSw3aaz3ZHPmUG+5CV5lXjSjo+pHMyb44
uc+wZCaylfMCX3DCrDob1bxrcuUiG28MfLMRWAZS627KofJO6HnabWunIyFB+Be6LhlPA4Ab9JNA
8tq4ji4bV3xqPoHqndfa5Evhz+pzzNcic19HI6VHTa27LlF/b/MlLSsk2/5gJMXI69JKLlUW94cm
NMLbMJqTQyMrwP9jXV37E1Zaf4aOiW0RIGMJUF4zsdcLAYElw6+4KfLEwF9reVdkPZMcgKtm58X2
LwdyJh49RHBZ7b3DTlwA8kKsvczEw1KEnC8qqU7YzXnp6dHlAOLiUIYe/VacoLRA4htP78cgrrzy
MSocd2Xxn1tLdHYwAq0jYGwmBteuZtqTGl69NMRHpQ3mVi5eW1uWMqg7nVwAH0t2Yi52xRF7UJEv
HLuCxhQq2+iCaCSidhqYSHFXJaDWlPwVaThxAX+BVxSuRnOiq6d1a7uo8J1yFTVL+IBH+jlwyXxt
tWSKtmk2Iv93wEx6RH5pPXm0cas7eG/a5uSEiVihAezXQ1R3dxENsm27OG87OVfH2ENP3pdgH5xq
rnHdz3T2szpc8SfCG2OG5KPH8iXtEmudTREAiSYRfGTF+c8CpgWrogUih248jkHJpD5RH0QI+Jsq
QcM3QxjbFlpGmCzZEu9FOOrrGv/UOqndV4UJdC2S7GMom0+JwYfZQvrR29qTJTv4i6P1i1T2EOwc
X7RnfEhOXP3LtunZuOTdro2uA9lqpWkwQ7lG2ynjO06V2Sp0ocqUrXavspGPWTs52sMYmWGhz8hV
QXdFbcG6KRQ+Tq+0dg4UidVQUzj0QkTMXGAekUKOoguMQfPAH2Ql5smItzchQa1mx3hI3AbvkF3n
j25RPDioNZ+6TitOA5a94zRX0SmCLF9jiwUt1S06V3fhLGBL036R1ukHRYmFEashwk8/Qt/pa9iZ
OO4HRuw7xzJyP4WHFmvGxXvRuD7ksaEhu5VmPz3wZsRjzhEvUj3TVUemO3MQYtOnBbwM1skWUoJz
m3bGsENg1FwCP2uvpBTpkbRi0GUUtBdUylmQjfGArdX+YhOSQU+SB9sdqTa90yJwzrx0K3t/2oF2
GbcxgyIe7aGjeYRTDOMYdk5hTWRTpvPR7LshmJvGvJNp7PRIlbsOcjbYSrJGsYoNup8+irDhrW5W
dvlLk0BNVoC+MHUJxY+pD9E5HRcsr9nj2PMZcvmV9+anRPbBxYQB4hOWiKuOYNiEsI6ViZcSNKjI
LqD3P7uN/WJ33eNkQ4VRVp7cwrbM8DJQA9o9JYPjTOQfK5Z93mnRjZ3AHPAx+K7bxuJIPmZ4X4Zw
XJA8qsCKlBjC2od5yk2YIlsdSymYvSDPwQAWRdcmd41ZA4h4NyvJuqHE3bY51qNyoffAwc9XnLNC
YjEjwNhuBwElLvNVToTKcXTFuDWVlR4avHlXfSYYNUYCIm0oPouaaVeDKfGot227If/Qew4hT8HX
K6p9bjMNwSdgkXlZY/IiauK5AaYG+QgtGZ6b2b6fJw/fcydS/DOR0d8W8Il45vXy0lii5wYt/5Iz
G2ScIldsdEfBW9WS67lCcl3YfbZnMjJfS+b0/N9WE10IZ0CsjQX0NC1tU/hTUcAbL7xr2lzsIrsR
u1YHAUZucYYbqZOPZU3Dqitqb81HNbYaQrddW+KgXFdaq4Az9/41XnSe46kmzVNhdfCUZgRw2vwb
OLreRugDgumxZbXmFE9Am2OMrvLRLLX2zcF9iDcrmwqYi3NhY7mc2ezNrINgIAb9bNR1eB92EayR
rh53WWmEQeSX08aJGKqRPM6uHHqEudjkuu3mdorudTgmt2pEOThY0mNVMkOKi9A9SFLjNhwn5b1Y
LJqgy71Nq7EDAWZiKjha6RY5srdLPD0N0rrH7+vT3047784pG6hTITVkPHhDRR5U/WnhIoLCmQ/o
Y/Hd54bzqQtGYHVJSdsopnw67+BolfdZ9Q6llSjsHCkZSlCxTdKZxKlpVtd626M/Tn2+MOruqjil
idHe1/705jR6QwnUfUwjfLRptNRlr0w9yHTjY7SXOzfSX3OkiX1u8Mi4AXEB0GOK9+PIpIeBFE4K
j71d1rFxFTOQWWklO6rXJvNWKpsJAT7ZrZiM8S4cJ7nWYlZknOcPAxp4kBtpG5S14WxMFKvF9pfU
43sduSyoY87m+FGm3VATAjTAoVjp49DtUGLjtEmnjBGOY2wBtY0bUHA5JoEw3yAdwzrWRBBpPIrf
02QbnBvSvD0mSV7f2nWR7uuRMExAVMMl7Or2jR972pl9hp1tAHm/Sd2/Tsl1w9ce8xPxSSku5yy8
x1qO0x2L4q7kCAtD0QNMS+1h4CiI1clMje6prTywrmiaA1+W3iVa9mhrz9RMlnTaGwhZHAJ08Pav
TcqBY5upaThL4BWKKrWvXwgKuhhH+9VKh8H6SIU1GPd23SYWc32ryvcJiLZwaxOH/YrLdnkYsx4y
QWNZeNtJp6yddgnUKW1/nXcjsFLhjf342IBFunQGXsu9I9xVgbX/YJMVuy5cPyYrVzgbsnurfTYn
zso2tJe8Iam3qBN/O9eF9ZbVBucWryBekbfBAA0sKRd/YKpTRfl6ssKeQzJrDrN/nbdWdqBXMG36
Io1vDLkk6U6hcu/ixAduqcRdP+BjiWImX+z13o2TYMAJXRihtapxXkEOd9sXpIboIZl1eEdJ5Xew
ei3Z1pAlDmnO2F2jpCaytyEbuR8+gJHY6ylu0PM3GUAvAXyUplYB7pmaR3cyH4erJDxVuk8+6p+t
7im+/aDw17Kbrco4fMnDtlyTs2wCizXTIBuWfRA/6Uo6acyJyQMgNU7xZdG6EDhNNyyuChhVaeAD
nKOq9zQ+qZFTwwAsYbu00+kSBAzYNiO150vPkDdZnb90MNwI/sSLueosXJZa7iv4CdB33JFY2hgO
wQb1YLEFY8mrAdIuhkieTmy08SNlAI0jwKQfxIaPv1w97G8mZvV7/oERWk4bX8FmRNIWzbYB+Nnt
QzYEo3puC5yqZulZ8I5Gd2/OsUUgNbQvSo7+YCade52FikVeLsDFntgF0F51EaiGXF7phf41fSvY
aXbzErnup5bTcDQ5gRxHgtqefNPTdmrSqjdCpYE8MMUK8BbIddyCv9CInsQCGWqMPS2Mo2wIa1ur
tT0GOXpfDPtWOjD6oA4jdeEMWCN0QlzJiOMVJTnUm6u0osYDX6jtxDAQy+WAdLvRm5FU4tk2N0YI
V8iO0nlVZBAPCVqjzWW58xpSjxH4cfnpR4BEZAU63Cgjoqmp3IJE4FdJ42QKYqw+GKI0EVR+N9+Y
9mQe5gTgI7i+6TKyMoczhi9pnSm1E7aMLlRjY7ovbA/wX9JdZ4Xd7RCYda+A0r2TM6ba1YCPkTuV
9NsCzP9zzDZzAk+QBemYAYnlcTJvKGqhb1Qx3Du/6u4gvX32g1KHuO39FROx+cKM77p8S8xfuubo
w60wM+OF4rVnf6HmkZrdroeuYUbcSncTc73AjEx7ZbQkcA8YZbMgieMs0CfPfxaVgzXdhq3wPofu
G66q4SEyy+rQ2hphAHoxVUQIpwunyK4NaPXkUztfcWaPh0yNVhCOab7JdSbMUoboJQwcrptiaqqr
pjU/HMvSjmD2RrJDexOLBY4+1hXB2GHPup8JcIAv4byWjtvurbyiQeIKg9JPYTCvLCaMZcpwDmfy
o69PTy5mJOqqCdhfI6nutFzbuR0ZflkxgssrqVbRYYFEyiq8PCQVsO6Aq2D8bUAkzGdaFz0KNaQi
jJqda6vHcZe4DPrSmsyApNDjfSLCaO/VpbolRtm940tZK8flsUw8VEPN8AqSDL+ewKatU0Ct6OEC
Cmn7bjNkhXjqEplspja3XtvYNK/8NDOTVd1E3tfc5qSrsZueeoHmJm8b0EF6+IR5DHVErJGyxzYa
tALmWpkrc9/4fRRgt32fVdZvQN/g5vYs9k2kjtvUd0MccfJ9hAv2QGsJlA2ZaVsa9NDaBLd4miZx
W7rxw5wO5Etq5JfjGq1wpU9FQM/RwjXYfQ7k0K2lkcl93CnBxsPd0+POPFST3dzafamdYJK4JzjK
8ZUr8nlbZF62maEf06+VfA1jOfFrL35lVdeIDKlS21LR1BO0LaKQZWn/4q3ySVQL9CtEEGsxYZpv
tRHD2WD7gbNIhaIkcXl5QpWvnaG6dhMNK2MJlaGEH8Lnc2LyM8x6E+n+G4Pjeqt15cjB0G7e5p7u
I2pRyqpm2JqiKq6oCPunsYScZakwXnFgrGAZ2moXFl224Ek4EMzSyV6IT4u25LYbgTnZxYajDKEF
+oSlXbZ5um8rGOuRa36B+kBdJ+d5LWsbkJ3wvqQEqp34eXZkr7Uv0Q6VgWgHBFFRZKnbuuhGzu55
i4NPCZi3GEu2HrbgtQbAeytxNa6stHhH/RqzbNVHPEKbAXFgWEen5OnvZuPXYutfxbqkNwdImlKa
/IfPLMSnVjW2cV1g69+A0KYRJ3qL+N8FJpp6F+4MFNhChHn0PTYFOlodaUeZB58CsAXTb4BeWqw9
5lOjn3vLiM+qscpLP/PcZ2ySdKY4ka74caG+z4AOQMbYe+E20+KZJXmdiMONcCA76iaVmhZ1Jlys
qile2tYJT9AI1T4m7HAfGk18A6yxCUpiD3cjt2XdpYN5snpuTeREbOJ6bW+qAbBWEabzrkoJ/DLB
H8DxM/CWWiDgSaOrdn9liaioIUd+ftPizqXhKkfn0A4i3mI5gT5FxbY1GggNjdSGPVM4uFpezO3I
B5JLEuEchlHsPZnc1w6whrhquk0uWg5jepweGIvXVz449KNJa/Y0Az7llaIM8dXnrnxxvPY5lHl8
MqCB7bIGItKYpB9RMw58fBq+Yl6yC8O2wyubNCEMGYdMcM+hRVVLYNVupl8Dnmd929AOpsjXN0Vl
tXsWp7Ul7ERgAjTlUVNjeWeGqfs8zt67W448Lzr7DS7Sdlu5YKBGrfQOwq4r9pK6vG80rwlMQUGh
l+QtGZmWvPSm214QSJqv7UQDkkzRt9ZmcjdTmeNHLDT5MCctkQt0JIDHO20Y3nEzDE58ufQJAYXO
4BoSILOD9M9oHPtlmu3+aLNhwCwcTXjQSh8eeNWJpaNrHhBb6NexpClBCdTvp95dMI68ImFLM+0U
EGAKSd1v02v/SFG2mCv6cRTXcQR+pezy4ouWK4IwT7EjT93oXHqkOd1SgavAsjPncRSopFMwJqQ8
hqSUEFO7xdkG+EHwZF+rUcuDyB0r+hatWntkxhPZ0fb2ZefQhZtNkIYEpRK7vagCxvoTs+WwJ+cH
yso4tMgjdCxNWwYT4H8GWW4tw4ovTVUN8GJdyMg+qHWFHeTJmcQzwzOdQk2+2lncgCSoOfPDsGkP
okboqRFca4Zh92EVvhHRxcUFywRTtkfPB0xV4nHAqdSqZ7MwIeOoogl6vNhm+bwg/YbmzqwEr4a2
tL88Nv0LtxheUGzKI1k+YPjpMdG6fEkKRMdjRLwPLYN2TX4PJ0miYjYwkdl/qXtfUhdSllngbu5a
N73rjUoxGqhpK6jS3YZpGe8HaZiMHdCCENBSHBuHAStLzo4RP3ZOBTqt80/SN+SLPUsVQl5vzO0k
kofOjzmeWMNLLBcKuOD3W/MGEHceXQIYyl2eBMjxZ+jXRSHAPxdWuNLT8FbGw3AZk12abuhD181D
gpK626atah8sU3RrvUl8iEoN6Qd1bOlHGKbeYQQF+xQqvQlYtkwgnSY8RBPNYtOPH5kg6OvSiwhD
IVtuF0IM2HOwCQ94BIzATiOSmyvSgcjLa9da1OS7tBvo3Pl9tWBv7aD25Huhl+9ZVRhrEKQY8m2X
ztqp5yCpNnnY3eQeNMrOg3tNjkvKaSk2NzXYJ9q62XtnsC32ssiXlGaGKHrnhk+1PlUU0aNf74m3
2PjpK32zKrwoy861LmFYD2hH+zZJdooR8NWMuxfBk0h2SOqIdwa7QxSqosFVGCQHOJrzMWdAgEuM
PLj/q19hHi3dyEf1VKQnp94ad8sXQPEcVNXWcU4CfBrsfyhbYoSTwFtklc72XV2DsKhCYmAMqzZ2
jgEbt2WIBIIKaHdRSpgGgm1ikl17dJGyz1GvraY0e8AAsDTalLFNc8++JbbqfTKN05Rl9zMLfqcj
ZiTlhF58Dl6eNLdLMUwG0UQNaSB68gmoGcuGe3L7mwLvoQ3gkianWTiU7EUePs9UY5dmwXxn7U5a
/CXF0N2njte8GgDpAn8CroD725h5v3up2KRF259d3ZqPnpm8elbzGEkdTnwOcqI1erpfrgb9fawU
N7hM1j6013urgj6xEvDqrjupDydRQW2jJTysqkTDRKbRiC4T2hFdWUV0fVtFPDWHUlBMjEcsWJ5W
Dw8fKMSwykvyhHKDjj59opzJBrvwxK+1FgOMqV6aPbEIXbIF0IVGuSnIY5nKGHwrHRqSR3irCbe7
b0bmKHUSu6c8nV7Yz82dy6hjzbanX4NlT4MQccy6RIPssPAxh3O+ZsYUcyZ/E5j5GBCaS9+Hd88q
L/rms8BosrIyr9pUDbUa+AWyqIboc3THeEMi11xuGG881+w/awYrEK3C8Y2ABiiEdIYYwuiUJICh
t6YmOBImctQ/DK1pTrIFiJGSwLOK6N2sVE/yL40nWO80Cs7WVLW3aRKj9u51w7p1zaKkNJ5lvZ7K
4dVimwpyiONr2Ehv5KwzbzWdeqJH2wnA26l4MyPPuGReU13abCV8EPu94ih8SiNngjRrCwYmPpLs
xogxaRtMZIsw42Sev+hRVAPxT/0jLef3Nu5o9nreMqEMcYikRhNOQd727V0N9BlETabgnEGzTHIi
pG03iu97GXXXZaHeAOGbG1H7SA9TXtXUccTrQrXt4fa6amL40j2JgrAEYJzFpdapQp4KMysudSZI
LsrydgTz26fbrCfRS4NWwKs9Li/6cAzPkh4+ML+SWlHv2ocBN31gpdoIr14uKRLmYyVo6U0m/v7O
ttPj7PrZ0dGXcltxLxikcnY2o3pbR1kcKL9tt6p31Z5BDWladRlvqTkgaVS+yc5X6iuftnoQpvYz
yaqPhPN5LOom3sxJaO5J+bL3/mhSv4Xt6G0ZUU63vYXCq3UH6wBAY9wMTVNcVKMC/9l4c4CIZoJS
Cs0tsyKfsDQHAaxwxktt9r2TG/E3yEl+rRq4i2NmMAfQTTLnG0U8DMnta8697JkQdM+xoWIV6KGj
/JXSs+hSgVhnJuOaK8boMLmb8IbNRJCSFRpHx8izfd+KZL8wgDnckAlppD4HBJJINtkIwRotPDmr
Ex0sYFLIOG0EBij1FRNAgrHsuH4RhlGukiVjaqSLu20jeuJ9Civep05Z9ZksjiaFEdONKFuPRt2c
RhwuJ91OzLeMNCz+CHL1QUE1A8xa7T2cfGeD+mwXpd05I411lzo16RciNy7bdBFtC6sP4KzOJ+TT
4ug4tjwIDadD5YUEmqlEvcZJIjd05/K1oBJdz35h8nrhPUAURkY4jt7fWT0DGYAyzYmUAwXOt202
djmzl8QGsm7DJgZOzi3fdCI7ys/mee/7kbPpexHvhnxgxDw/zXWv9uSUVBu3F90tm/XEuAh/Y4rx
dG8ZYXIhTSVPAGPgSVp9fZZ26jHVmjqKvJlpbB2l140a7gSF514bLZpirSaIF1ym00J/s33VXE4C
a0Xpts6hmczpTvYd3SYKjLVLUVNCRbPitLhWscOy8IePBHDJczSUTryaFryFk7EvyCH6KPrJ2WZe
EnJ6HjKG2jp/oV9giOUgzhwoorfWtsodAXekLrUZQ92IMOwsdfsrtMPA/fVa530W1mi4Iv9IpJV/
5JVsHqIsleh9Czg9MiMMgdfy3GTTjhg6FVDj1yRPy+GyNIpszybSLWWitiYpiFK506a9ockSSYND
fTxVELWHKV45qf2Qy87fMeJRR+k0S7JcrXP67TFhOC3c0NCHKFOFay0Zxis5RhXg74U8bvkVUUX+
F8GWvxRnEubTv2yLACfH0/KnwRLZuZ+mYa2rqNtYvISvCZUVm6xntGvaUXlM/cw+ApxLdmmRPaTC
zTmIGvqpsc2RH6CFRVNmQGWY2DBuQtPmDEjqmF5NB9MOo6csmj7Ktn7BUhOvDSqAdVE1dMx6SgFm
ghz9NGWTxWsrFC2ufh2FSJZ9N2u2lT2bK+JwzCBhJ7os8yZeZdPEgNwZH/oqb3aaH5O9w+z0anDC
Ahq3oT2SZXVAiXk1VUayZRJwRbqmt517+7U32ziwJ960nsEjDvIuvvC5qzvOacaVD8nwjHY1W4sR
ihTRxP427HLvg4LNgGvqVsyLMhBKmqcOUwNtx5rsVxhJco++FDmJHwKZ7kZrVXI23sYkorIUrFcP
Sy5TQFWDsl3OZrX+PIshufDLsDtyqMHRwDA8WWEnGVCg0R1I0NyvDVHyuMjUOhMXl10aEpDoHGMQ
muO43hiJJDOyUsa1uYwO/JLToUAdt7IdkhaxMhdnJ3I8WAzDU03JHoClVIgCljAmo7H3c+gzfnc0
8RXij10WAkITN32EyNqvZ1f7sB3dBaspX/wRwk08dN1lxs69TzW+TWTRAJKNeERHEC+epHk/E9a7
dubi7A1z++TwyQKaU9xw3QxPGiGQQdbGLyh4gEEL+97sEzcwoni49yrX5UtAMLYzekvAqNqDbN15
24Au8tr+sQqZJaYD8VCG6hJAOr4fMPYI157qi40fG+3B7PL2ptPDdtdkSXkPIs0KSNcx10Zkk7oI
NrBch/XgvNqm3ux7b7KeI4giD5r0IlCfFZGKTE087GC5TW2LVKrhaLXxYnqFU71URMqBTS+d7qys
cr7t+x5/Eb0oghcWqq6RXVpO3byRjlZe0JYSjPjd8B5mFEu3HsBmRuV64MjAbJMpGIdPpf/KGo8T
D86p97kN6+fc8Ob9GKfu1ootuotMHitNrCsfcRZoFer1z7YanmItuieCjIyORZ8z5rQDYRd5aNCc
4dGLuAKAxmpTNwwQOR51gcC6e22ng3rX27p/NHROPimn3VVejUAidQBTRstbtvE0/YrDYkRMQOeu
u2wAjguqJPDdzthEPuKDMSwjgGWOeW901qdu+ynyfgKVR9NK14ZRh2cf19OqsSuDkHhska3DAIMc
CYJ8TKoetKfgnRlX7A1LMszX+vTaCgceuJTqpClU2q36/yHpvJobVbo1/IuoIjQN3ArlYEvO3jeU
x4HY5Cb9+vPoO3e7dk15NBZ0r/VGEt8/kEHZ23TwXv1O2k+OqO09mxfqHJk3HPA1N4vvRucoa5bt
PKqMzpjoOSW19ARVqF57F1lFOfvF2ZJHVFH0KuVG9k4/iBfWlUe9acX2I3zEZBAU5pOT/4dSFjjn
RpQa40DY8rKagM8p6Uw5pP/4lqmthZwI/vDSlN+DlT1Ey0wY8pXObRz9pn0CpqF7mrkl/iGMnqsS
6LcgKe/O6fsXPb8iZNy6st0L+ULDDW1lvJTuc22dXPfslY9xcvTTPSHSKRSSSchu4O/dhinvTIVG
RKlJoErWH7FS6YegCMox+PXul2Iv1U/g3Vi7VqnJ5tCdASKthVXIPPVAn6XepC2XChlPfFtfpXer
zFeHnap8TNJd5zHEuoe5oh6o+FXjvgCE6ozQ7iCoqvMMqpQerOnaAzJpGMZi6CFFwOO42tr+jxAx
ZoTfzlgTF97q86R+NB5IO3pY4m9LtdRiUagToFZJ2m1cvcTiw2jOVp0dXIhqKW5eE2y59c5VdFfX
VJua3zwJ0WtKSU+m3k7dzwx+4ebIGNmrzPFtBpnq4s04IC9gMSLyrgTZLsa9lR3FfPITuFZRrF2x
N4tbWb+UvDoti/bF7wH6CQgd+mJdOxSl+6Hf++tq+Ll/azL5Y8mkfRRn80IDx8b1H6v23eS8jOv8
mNu70TrRCnRQBVGpLNGcDNr8zhK6JhGhWuQ2zyQAjs9RjHVJExA8/XACrRRJjxosTtTHduTeIX4/
x7Bulm+VPEiQCJozV2k0rhrnmKA04onhHlnzqfNk21hXgz5d8RlX18I69MnPPVsec1E4uvwCL4ZN
sdQlUHf26xOMZfRuATE1nUsF/LewXubpDQvUCpqjE5fI39XQWMjbDcQ4/S5DP6PcTW/9FKgUFbcq
QefpYtBsdqmih1TQoYVWK7/43OOSDivRmc22Yt0lfx/tl6qMFgZ3EK/J4JYH0N0vO7fzBzI2N97C
dpVfRvqifcr5GL76dkIKJa4+9ePKob25oMKXQ4c0dXmO7OaUkHJpFfvCK1cjxWzk0tHkQK8PYUKI
cyGXVL72potD3ZTgyAteh4aTN4BXKwBSo5UYXkkqX5NIFDZMg1m+S+GVR1xlqFj3c5xiY3ye6P9S
F0m1zsSC73YfGbnhRK7A7/rOJSchKcjJdOsf3enVDJ6aaJchwFzqP/DJndG+mcuTHbzG7W4p/kYa
KCCwqsa628735pChRtvdu01sl9T6+TNtXlNaHgdzH8XTQY5mmCPdaCocswEh/YD2DAswCIcZ1Y1A
/hbQXdCWz5311jmMl8ae2fZQ2fdCDcpD0l+hAxh7RUkArjy6QuuhXCn5byL9UGXnhW9Lp2hBgHTm
KHTLAjzJuCIqWhN4OblqHQQ/lPVx/V49+YP4L4wT0vc98gMB3Bd7p0m+yjhuZzj5w10FCTepkksw
W0wkHIg8AyxNa6MoN2lnvA3Iz4jxXfnRLXevU5Lvc+c/G1H7XBJDDPga1/9VQ4w+64VoxftVON0h
AOGsCwMlQL0KKKLJCiZSZSFNeaGb1mRTpMWinC+CXkkHa8QUvbsByowkOkaEK3vRqk9/PINCFWdj
ZKeG+jD/ntU5XC0SCocWJhzCiJGVc79ZUxN/amnSmqlGTNx17LyVFYXo/EYmFh4EAZUkN2gL6ckX
9iLjDrfjAyHFAutu7P/X23cZ6vSQz/1aGdG/bqjXeQLJUF7kfDDUux6/XXM/q52VkTtJtGfwVblX
jMBhSqZw7hCPKo8te2Lp7kqaokbaunIL9++NezUladENi9EIJ+974cwdm+82f/HcM+vFyq0/Y/2J
lGzjohpAwYDk8mHJ0LDvR+PiT3uc5b3P+3DVdHOpD6P6BLVa14Id1/syuueYN6VPt0rt7OytG769
st7NSGwRG6BvexYk6DToC0tD03mccWQTTqe+RHz1OtJUqwP8DG7+565+n/2Totrhf25l2n1Y//jB
qBiHf7V7vbcoBsbelU/F9Af5UXU/6Gv3ZJazP6uVaf+omcrIYDc356zh8uQU74nE9pApOtluUS8a
HCVdHqV75XbbMk+HZBtEfw2QyR+BxnQO//Zko8Rv2XAz5w+FSsTqTwZDVuwF/f4uLEaekXIiSZKY
M4RLGxqv+mNBc9OOb78nXbWiB96RyalxiuuIO4ovPtkyv4RyvA0jykENRqgerAAEMsOL9paOFIK6
39702yFAycgVdyeioJf43hm14WEI5+zXgHfwKXbq0VaPiVijIJ1dYwe4SE/JO5KyjYyWB7qHdssk
HyNauuG1N1aORx2VUyH152w52y4+KP8DvoBVutgq9z2JfuVDTzahqfbdl39o+kdZ8z9O7MqrQe16
GLlliA9jcpDUKNQEOifL+a7nGeZXh1M1V5wZ9wNC/CjuKRrJCZa6egpvGHVz1ZNPbUed8yV/cogF
NA4SdlfmxVpS38zZ4lu4b5bP2H3u9DkLfqlZKIZjPJ2pLlzJ/nJ/02CkeYkOARO3/ZDWT5ENIe96
GyrY+Gm/VbGZmfLASsbuXwAiBonC1dOGbUwSdvqV5Zca7QGxB4vcaP/dcB9s+3G2Dm3HKmvuxeRt
B64Nxz9aBnxEtxXZg4QjGZcb4lR06Q9z+zSPX57FE/NZpP8ZCaXzPoJ6CoNq46KbNez/hiTR0Bw+
R++0VFcSNiuIwTo5jynFm19gP0Y57cleVc2L6aC6/DK9kxRP0fhKhVEVHxZ32yYnRajVssNqHwr1
EADMVuNjkV0FStu0/69Iex6Ck+u/Du5u4hZLY4wqr679EmdXPZzNmMZ6VFL9RyaPRELoxWde2aQY
VHlCiZF9CmwKT4m73MrB5X38WKzHQG9Y5NZu/819BNdNFiG1cdHvJOnXKc8+DcluQdGCWWxaAmPZ
80V/S3JCTm3yjzOxssytbLDIoIuKuJzNeyHZRVHGFVcH7T1l5nge7P9iHe0KOwCqprWsfWCjCaXX
sveUqwEGYzJ3mAppaqw3jOkMzGDXbACGNOliZi1JHug2WXlcwH75hOMZ8ekrFdycdtlxIiy/6L5T
VNOqJMi9PCjrNxm8VWO/ZxwAtpnh/8xCMGnFAD/BJsbjr56TtZHOWHjnx6xTpICA4gKqKf75VvdG
xltXjwcdXDFUMBLE24WetpmJY/I2Hkm4tXy2ZbFNx+5Jx5QGLIJTJl630efkItofX6P6UkRuaDS0
gAFVLe7f0Kn1kjyP9VeUkFCCpDPjPKiAMFtjnZqPXeBelyA/9zXNqIIbK1YrIrCwb9jhSBFxYKNL
lJx42n5tCp7mqiDPPv4WDoxV9tsMJVwEkn3kNNyI9NDr44CpDWqbM5eofwDnkh9Zom2J6AH2AI+y
9nkYPqh5k/0jwfiILzixo21b/jgQ7GTIQnn+Vf5GarGzoog06YxNvDkknt4O1k/TtEQ/0054z+nR
qj3UQKAmvhxSxdHzGh9GNh2qUh+QmoCuTvFfG+18f2+hbjPoM5onLrLkZbbJE67aDcDfucd+vPMW
Fzn9X+1T5dm+9dJ5s/PmazHlqqDwWjg/jfpLXO/k0pQRE72hio+xTdnQ0bvBAsI1LwMVgtfa4OJN
3tLgNbGtjW7R9C7/JnQh0Us5/wUNNWS4baxPTVSu5hMne7Ec7k3eM1tiIf+LKXVt19li7gdvOGv5
MjZbmTKrED+TGSsLSpiNx2x/qLPUzZfr3BoawaHbkunUVNvCetQewcgH17Ootljjwtigngh7ZkRZ
pjtNJ+eIqs82b3170uLUQovL5Ec5bjgBIffGwYYprQFyM+vV8y6DYe0Qfq5MdikSJgiN5pvHrYIy
IEzvGxnAjX6bHEozNA2txW3yf6gc+7fQryGUIEr3oXJeEKqu0moC9/nljBfRQ2ucLO+gsp3O6Qzl
s0Gbu8tT4P5pSp9hAYp2q5L30YtIEuU0woZ0NHiKYAyoPTnDPzvubxnXKEVfoEtSdG4YVwhqyYo/
c7qYzYuLVrU8WxkPJz7B2HyQNbKvfXsvT/FPdcfu454H9edIuY4pOWnBq9IXqWGb6Jeom2skX/PR
DYf5oW8i6H7GsncL5ddMLogH0M7SxwPQRRePlOmqfFbDm9E8++3TOO+G9kYvZQj6C4Z+dAv+QH1t
u0+bDUYEpy41DxVoRj4zAeEzVMUbBb2PU/pQGyccgVS0PxXeScmPjPj5Ze5DT1L/SpVXQkAzfXqL
BS+P/c4BXFWs1AlznZn9DdRr1Hof15eM4sy0Ys3l9i7Ln4CaDQrUd6m1o1bRsamLJ5k7ntdNRrlj
XO91+jZQpoGzDfL6Ox2/gp5/IaoDw/ko7X9NO+wSZ1475oHGCDRdPMeLr2/aoHmYFFZZIdggZrxv
S2yCw3ahSkg2+C8EhVn5+E8g7JvNnIQlfcbVdQRuiFZY+d6oHAkXTmq01PkxCsD2Df8Bw2C45OW5
qGb4clyO4D2UwaTzxh66Y0d0F78PD3GDn98LuNqrQ9iLtgzscM1GRTj7GxHmsfnnt0iS7GlDRvhn
EGMeAostqZcfVLlDWHH0+nnf009j3nVNFIyhje9JqM9tE5H08m1F9mOLDp1cdFawYOd0PWXs9yaR
Yd2UYt/MvOzePB78Kv7QU/UhhLEPlmHjS/NcVfSw1ksIHLaSc3EFz9w4w3QE4/90GRBlMBxHJ7vR
oLgex3mb1hSY215FsJMkGNo89L5xVnl8ShxjW8L+r2AzfltDbrWanuLZhMiHsBrtcHG7Q8dbkwbo
5pXzifKFWYKmG27jdpXmRkhaz7PwUIAl8lA6zX9T7iMQr0gMCIrgSOM31apFaGpn1RjOZiHaPSQQ
G3vf36xuffcsxcCIvJQrO7hvc8UH9NB1TPOtNWEV8ObjssR71HDXIjDC1Al2ZWvBVFKdY3WXUkHv
lZD0ut1PUXS104HMFRLX9NI96EWdSmOg9btcRyZdTIDL1CaffA7oVbxEVxSFl4kgnzJ23+26Xw1c
mn1u4/RDl2PHJ+xJaz1nrxaxWJO9vHZLtwn4MybqSD3HYTBlG8HB0dDnuMwLAh16euIAfcWyM1zr
3FVq73S8p0gqR4psW9/bQF1+Noa/z6vx0lpTWOGv7OjHg9Wkwpl+7jfU/HvZTk/Ake/joI8ij9Z0
q1EvSVEw+SisPfe9dqyY7TpgeWqB/LlCwiseTf2jI5fsFGOfcp8kprtxoZwpwwMrMrco2m+GyxUs
eXv7eTklBdN7jgeul9bVMYeN/F+PE5F9olujLguTpN03XU9vVb/T5kRvEWV2MHx03B48u1pL7H9O
fn9/+OxczOiZfwNK8EbLO3bWsiap6UFWTGyDPT4PgEi9V29jA0zOBPmZ3GldAMIDTf2ac/CUklgU
ugN16sxwv23F9+2rTe1yRSGxbWxEZw4jJE3OdHqLaN4Qboq4Bu3H2GeHfCzWQVscTLPE3Zntmqn8
hFUu6EJPYv41xrZtoWLumkO7pHKAzp61N04kAUZbaGOx0bjukywm8r+iNS3iNpDspbZMT7k/UkgU
76Jhovk8MBAVNZtiqk9VzFnuL68C5evQMxA31BfQcwf9Ndz7jgPQQNNsT+iLDvlMvCtWvihIWEio
u6+WA8ohzVpHD690nmnSW1NX9UhVVEFM/7JTbfze8PDSFUHyjb6VjkdMn1A1bRvZs9O/5QNbXocl
3pI4A/l1cmQ09bPb55/ZLNEC0lrvlvtJxXRmMFnpmrEOQygCyBLRmVpPkEqRVZxb2LC650hm+uHx
yLg/Gl0/zqgmu4SXwipDHxUEAlZM20jAF075KKXsjDehbhgwWHDcNjmWUb/KonpdVnDbuBtopkMS
WYdtxUVEtBmya8D5epO0/t4GYCWucZMN0ybvvZWdOzuqMta2Wz4wZh5x+bJpMRT3RhiTm+XbWNdb
iVcIp6WHCTItwcMEJaMQBIgNsip0CwxZfXMMqEat7jtbQhWysrq9YOpttfqjR4OWOmf5sEbotmG+
DGyGC7Bs7aF69kmXRWns94Ryl5yYEu9QqXOQPRuXHxHxFzvw0dk2oCvVqWMh7KoitIxxy8lwuCvP
565d22jzgrF4q3V21FNmhuhlH5ckotNNqKfKRaaIioLNEOdaJsqPzhKoQjDQRA6a2MwyL80AWO7z
QemO4Y/00LOMZPeS7WSHLWszZjC/C98iwCjWpHUUTSHRY1sn8lZa+qgJ6GUsJBYyyn9HpOEekHxe
O2Am+FH5PmckTumYjSuEXnw59yr3JdrUxHMVy6hCabjgGplaS5zJdWty7WIaSvw1iq0wnu77ehM6
ZXk2fVzGFidL1ZWIlWwKvuWPg7UknHMRJgIBgOmjnOYqNWkGLCRm/a77rRjEaz6vsYx8ofVpku0m
WsyNA7xXW87FAvpvKFFfxQOpoXFrn0qxvDiZs0fdvaN85pk8zxusMK3gOJInudPGZgoqMNFs3Cf0
U8e93GGUWuMj20RBdjN7RlV4SB9nICEcN08Zn/WIRtSH+bPMhYUDG4ZMYI6DNVW8oWCGS7TxFDis
b2N56JnY6cOki9KdaCWgwb5rsTrb3i6Y/glur4G21Q5zZIdGl/bwQa17idmB/2tR6ZX2jMIiXtC+
i++ZkC4E9188exyweIcF6uPe6z8KlI5OkT2OAHT9RHvrXOLtik9p2+zw8UPx9KGc8kchqoOlscNV
w86W2RPeb/BQ2FmI+4Mp7YMlgr9GpvT+5phvkvK5Ilv0TrE7ZgAmw0sxBf1BQ5erSFwrq19jn+dT
dorCUtSGDgeS633MBkB833kPzB6fI1JCKkYHQB5EWfn9B5Y2xFLwntfRedE408YeVWUSvwTldOkL
jXMQ8b9b096gZ35FzlDtgJihNVJsghTYphkUA5eDwJiI8PpOqBibdMDhOI0VfbLzp51Rje0PiHpc
j/g8nNt2mBaaEbo3j1SeQAVENUkMLnruFoZ1k/QTnWII1yKWVDtY9nfp5ux1Fwqrd4QXnTw96z0U
248/OVs3zc4TKKMS9qaO5bsZD1sdteJhHCvgQ58Qiypgp/HXHpxyJOk+GkjE9Bp/Hd9XRzWzy+NJ
NVknZNs9NEXEBm6dnTr9qxz/N/CXS0vCZ00rnhAdc2F5HFvSLnwnnOzk6NKZdFfDMPOuZx9B2h0E
AlOSADGW3YKZTMvKcWNKSwHgK4Mb2wfIBaCM75ehgdsmZV0V7Yz4iMrtJk8Y5ajlyyRJGaqJN4ga
tpNN/3dN8SS0/XYoIF47zOTl1FYHkYjQJk2hmVyGbgG8QlzC4oCJ98POK0o0lhrJeVYKtdEkwDwZ
M978DDfdQ1VL0kTpG2FNMm8BL2hdqJYOXP9OEw32zfKr2t/SddrvVJpg5xwK/zvr/H9mawYPptvA
QVhEkL0tDjSW7Z67LvPa1wrdxztZOcVunLkNRlcjjZaohRxSTfeRRx/Pqqnyr4yS1MdKIgMjv4C0
2V2UxOVZaKIAcTIYbDvuhx5Ec6I953vJO73DYphiGC8lbrg2p9swiR5JT8baGS/JxBuU2AjyAPJs
kipM/62uW/vDmmP/aotZ5aGeWnsnwLRDw6d11SpBHPIhyo6D7R7rgDQM0WKmXuzR+l9D5h6fi7o0
5IDsukXgccN2uYeJ7TdN7qFZ6hDtTRJLcY8lEvEQHibMad1F2b9kxaOyzejJcXzP/qJ2FNXWgCY+
rnu4viyOjl3KUq9yPWFDDWyoJ0zUTyjTkkPW4jEAI0kb0Ngme9G5bm+qcxHzI6+dHtMA/Jh4fSJc
bOw6t4wYDp/4kni8jnXqfUvlklIya2BPn7rafKBF2XJFRCVTZ6DFHudnqP9tHNO56c0eEQ8dnU09
9SOgUsOovn1rWbY649szC+I7cCd96ckYY7RRHeDOQNgANsp1RgcRtOI0dxyfc3Lzlr76y5eeHTet
SrZQYcsAIbZH0Ah+YXt+yRFLbEZtPqtp/KnNNjuWrnVRbkEwR+IxD2ZlTtD9/b7tfUzGLuEq1yCt
vZ1r9dgj29H6gH4OXlAoT2+kvJBbTl8EL8U8nNquHbYxDU8nM5D6te9sqOBALQf2SHw9yLJuPCvi
WpJCsKlMu/kxEUzummUa9iXUKbGIMuVdySLonTZ2GNFHx/jxZFkcrBwTrk7ZK7AV/O+xL8mj4FjL
swbTcmPy99Xjd26ShRJMpBQ7s/Oc+o1NdgsKEmaXOjeOiFVMwOkOwNqNFYeUBSgMHli84aG9iz+X
0t0imUvPyGLsNT1G+liXhKdAi/bTYbAVsg+p9eswDTgzAh8M0AyqV5oNGU8HgzM6x9piropM4J3L
ML2jZOwEkhC331V3mqceA+9fkLbF5m4AIwtgaHAk5mSfyo6xrKjdCSAjZqJOEz8kcH8EsOX4KUmt
euav4HiyYcArU+kHmzAdDtDpzkXLGJcdwMKuG9JfwqdT5M0jsFCZB5gVGvivpFH811JTJllUfBrL
6XzyX2lOLdTMlduR9DAnqG594NAs0/OjQdlbCoB+1OlI0Vt7T48ibzvzmCy8oN7XVf7tRMuLyid8
LJchlVc/IQQOSyZxHME0o/RDWrOP24qj3K6fM+YoqpsSjlLli/HRjdzylk+Oz4VELj4bqYgO1Kbe
MyUs99WYNKgmZaZbN+I3nUcB3pBOztfeU7SYVYOPaBeIYT3ZtBYHrLCa+fcjn60Ko6U9HMZX0gOS
YctHbw9ptzS8/uCvTIS6Wiuq0KioLeIfJ4j/Yz5ZLtZUVh8FwJCYX+OiBvCOVgmhGhF5BjjL4xDL
KQeciqK/lmrTJ1P70W8/SyuGFI/Sgxf5jxF34PM4ivYkDGSFyqBRjYC3gPPkfl4Ui7WZ3DTsot3s
MNIKHwdq0XbDwUXEudIxleVrpp7MDc1kDCzylrXUm64tyDHA7FrvHQxFIVm4QKxzPMOQZI3Z4sAF
as0mG60jwBX9g3Gy5WuNDwbl5RRncTE7mcUDuBiWexqJc0D2xKZwLtoP1X5s8Y+sx6hMLo1AS2wz
ny1+BEE7ELxMuL65ynuDoVk2y4exQHeL0XB4Jtz/5omnpbfTzUCEEspYlhbCmiOgfAMMbZwY9Ejj
hi6uurBpRbTrjFYA/GTNVs8dwSGNHzFujJZi7EZz1acWzhVVMNbhn2BAx9tHsrhJXlUSSXy4qH14
6818iz6W90crnETw3KvWTrmIaNZFFU1xtI5NdhjFhBwb3teC62FdmJou8ZyeBSY4xtQ8EKCFfdSF
dTqTT2Rir4gCzLfo7JqwS9oY4YK8xbhG4jCp0UvotscqkpdZRd1UFLXrYakv9dj/msTyDk+SiQwJ
QpRd29EpDl0rIIlwKglQ9OQBgZtgnzDs8U9xjZP05dj/qHT8AcIKNvWoWK2Y9PMwiGD9gng4Dt4/
GsvQFqjGrok5sA2UtUQQc5ur97Jx7Rv+Bv2B48gMR5ISUB3Y//V9lTmbtBgthr6ewLGYLLMDhEF/
8BfUNoJw1mtzFz1mNgCVx16z8fpcbYuYGxhjFgZl0QXXprARMHbWqcin7hGXQI20Mm0AbKSBx6Yu
PvylIJPHr7/YWjWapDivee2ZSjxyQ0QYFB2nsZ8l+YWcAuYPs0Di4Ir5sV7kX6TT+1zrTt9oe3/q
GfHT1HiPgTSmS5REGHqtgC3JM5uh35BjJ2LiGGTHs3HvdwoyQP1pkne2PDDMvVNl1hc6dCohZUxw
9ByoKx5K96w0eQ2rMRgT+E97ct8UGtiNa90BMEqQjYudoHv0R5q3SRKCHsYtEWYmcQXnSsosuKVx
AFctaICcYwnAb8CRSPJY4in4bHrkmmRTIMJ208cYVLvRVhjbH1HPGgHIElUJ1MAU2L80gz4RBfbU
CA04WA9XZzTOZZs3b1HkZkgeGgABPTgvDoprGJBu+FF2Z8IZi9exp/u69NQb7QLJRSSxfnXZP9jh
J4BaB3M6PdW3uaYwqHRfCh//lMAzyfXNKbpamua9zyb5oDImPyENYoxSEnVyUY2fjYMq9Rs7zsuC
RVA9mnXx1sR3m9jsQWeVo2F56N4pOiIiSYWNXiAGfG4KH2RipYb+rygVIR1ZCRiFPEi6UNANAVS8
K1msh7B2DDIYTB7TaGelNOhSVCsQ9NM+tBp77NMD82jYNEa5k6n+zyWtZEd+RnCa+/hepRAgXhAZ
gW1tAnA4sx2FpHQRmdY59l47FfL9dAgqaz1lyrHgWIVFZH7W/dEwrjZFPpDRsCC4LhbvOwWJ25ZV
+lnXJY6SmcWnLoxllZHNEurZawAPFrgOn8SLTTkn6rtWpvoiH+0u4s5BJTeihTHzYg8ZvhQ157U9
wz462qufLDuz2OrNpFkIV8tegDPYOLm9kCN0NO6mVTI0e2MM3Hmr21xQf+pP1oGGyJG3P7JQGbZz
RJBOjED8jd1DHtq6Jliit9AMTtVUbiw5JDv0tCYZjhT2Xq141N8Fr3a+MXzjfZzlP5XD9BIaV25J
0yYqyhvc38EpdBWW9vg4Dt3w5loBqmfZoY9Kk3uKAAmrrIfdC/Tti4lHktIpw8OQZPfbpoDGZ+RO
MDmYb05CFcke4YigANX/HXwuBxYdbzMoNudtQxjTwXEXHMCFP6vHbgZ7a7yg4w+5bE4OvDjdhNkl
ybvb0mLvY4azGcjyRtwUEYHQrbMJT8rMtMpLTQAAhgzoJ74TqirVOu16D/ykeZ3l6N8M6ke2QzKo
UyS1vWGgacA5iY73XULyV55Igm0TBe1vfg9lQ3bCoDh4xlWTJ/VDMNZ07oUYTo7dtYdJe6DBkV/+
k2IRa0OZPSuIqc+8XVVYCB4z4rDGvUSPdBkC2RxSP/UPRUvprC8yjKtjX4GWWQJ+Yyof25FTRQ3g
aiCUzh0rxm7UkkQCimeg67yfGcQ7DR/k18gw97T7UJV285mbXXds2iC/dVMWXWxnyN5Nj+5eezR0
OObpvB3mHLqJKKujB43BPKhFgvuknY/CNb8XxGkGqW8rsyI4XWWBcRiwmu9FbOuNCygWZp5T70FG
0CnYJie5z0eLEsc+jmUqv7TZWOHspuPaJuZgbRrZa/7/ii6UgZgW8O1RdqE3U2oArQVWtLUG63fR
/YecMdybmTn/54PYnJwJ5zYEfHUk3D5/XkykdGYxTWcU3LIPcaJAN3fqZXHTntMEaFIYqMcMmf2r
RctgxKy16oJe/Hm9y+vI9BzShz4/YeCywwl+aoXJzFrB4QOtqmMazPfEIKMOp5zm5AxtJef+Miab
TnPk0szR0lSLb6iLa2vrT4G1Nk0YVd3NNdkIQFcuchbl9htefEI+oto7tZ5l/4025uZu0qxDfWos
25Sx+ycng+k6ByZCtaRh6ie156wn61qY4peQsm7VJj3EFKNtwLyQSyLW7lk2kxcL2IfGeK693F3n
csIdEzklLVOjLf0vqevkjRkj+MBc+F9KHj766tEZ31slsl2FgQaXHzZi8J+mek+avoOgy/OwI4d0
qwdL/qXySVT5PpLueGsKgiK3KoYUrIOYW8Ke22PjGBmhAKaB4ZIZmyS14kOMDSERFV4JYMU5faed
Z2btwAhJu7Wm0X4BvbmnpZ6kUYKhJKiamLJZscFJjqVRfhKsl6+pC34pOuPdCuhSQUQ9nMmnal/R
PHcPENAO1sMYxMrKo1OAlQ/DYBN/A9lQaG9iSfHrqP1uZjJEbAqpV5pl8bOqFhPAagRXWVr3zONV
E2nh/BZN64bMamqfKLHYJ9eOq/5n8gyZbqrM787aiy3QdTs9tQi2jqSAjDs1yBENU1a+qB4TqVdQ
y9tmM/iSOdsDMy62pSgMWK2dfUluLgZvlaPeAFUZim2rOF83rpj8h7jLRoBoyzk1AsvjrKJ5v6CA
fxYwpAjtu2JLvxElLdgMzla+QGJmslrbgWHRbxCQclqkyaZYamO9eN7ogSeZiNzbuXZWni9JZcpN
F3nt7L/3Kch7bjtxvi6d5c1ZHAgjMqMc4NEoRuc5Iz+qozrf95b1lSdcTHM9wzR0zbxAdGZ1+7Hk
qUY+b1dIBdSU0PxZayKbPMu5+lY7ALLb4iGhP/kWmYQvTQOSmEnDvRHgtWxU0rW7bIzvf0Pw6vVF
/8+2wNe6DhuAjcZsDUGgwl6LYKOWvPihX7g953UWkRcXFaMMOwfer/Wk9biI2sfM3brbus/8TcG6
dlR10sP0QUB1smQySCz3gYac4NaYrl4Hsifl3gCfGxHnzSmhp9NSLK+k7Fb7pRqtq+UYMgz8rL/i
zS63tb2ocO4sygxZPsNaiuhfMTBtgEsyKyyOucP7ilij44hPs5S0rRJ9XERy4a7wK4tsc5B0POPo
s6hNo6THZWDrxq8x6+rHrPw/0s5sN24kTdu38mOOfwJBRpAMHsxJ7pJSslKyJNsnhCzb3PedVz8P
a4BpOS1IqKpuoNBod2eYZCxfvN+7ZPYLxgGYtdlA9xmmjjN/ZTp781gZ+7Bxw7VDubBBt99vnNHM
rudygqggE6YT/oXEd/dYyiTY1O/yyYwQrwf+pnWd4EHGdN84NAz5KGojQ7jeGketqfwHjoY9EF2x
HxuR7aIxN29ZBUu3CRQzC0FAMTojf6DPPJyCum9d5euVgdJsD3ybbk0RhU+jO4nLTHT156xjhsCw
yKBTOsSKGwY90VQJA7ZmWGJ4iruxxtYEV1kaYElefzPDqPoxTNl4D/beEWdPHloVZOVN3o8vwnGC
G6qIjHkFg9mrqwpR1JwfPKccbucyd65QAmOQR8tx47Q21jIyyFELIojrNdt6WdPfKPqKzOuAXpwX
gXFFLenXadGgxqkw/IXCNw/wj/FGxneY9Od8Wk1YOeyChsVmAtFvzFpQUibBMoHZyKYJ7KJFVDN/
SYJOPTQhhRqRT+4671sHd0ft7VJbZQcBULWKo+mJshP8m4swXhyOAKcgE2XjKqt8GMeEk4kyheYP
zi8I6Me9wiTxVwhtDDnL4B9EhnLUzuDc9fh6APpznzEjbPKVkwyA3V60oxMm990QUmDyKT8t+9bK
RWO5yjlutznxCAiPC6ypuvrbJGDiRrZ/4zvI2P0pjzc1xlIwVcJfEaXqyjHHL1MPmbiufXkIh/SB
Kqlda2Hcp5KCbZUNqnrqnBSKjzmYxy6pfyqSNfBIQF5/7VoIZPVkZDeWRPTZknD5ycWZ/ktVpqDS
SkKKK01aW2H0M5s1DWGi4R5LTpCNRezFhZiUcRH4iqsz3dZtLRRGea6bXeLPB2kknANrOdc4sOxR
i+9cXUGPpAEzZWyltTWYH+vQoWCrlOnsdcEFeJBm/xjEuX+jm64+FlHeb7kQweIbsuieRgbK8Ro2
cIRJcbiaUUGt5jr67mVRcdUXdXoFDYO/OtZJXPkDaNFF15rHNCmBVXSLc5QMsCukJFDpPY5j8tDN
uXmi8wOfu8lhn/UIE2DoLN8hMGOqj7m1G+DVSn6zB5HfMOewWgjDn3hnQFSLJHY+voQKERXE00VR
KzeNBCoF5MBcr0VIY5eGtdIqpzLHO9rXmdyOCLD3fUVmVFDV9FXdAjDdyis6Q0s8WNdIfBgt62oW
MGpkCNcYvibUr7ZAYgEdaTVinrW35vYuBT4BDcnux07dpl1QbkURDHtMPcWzuxDIsffyltVD3ajs
GkKuLa6d3vhupkO9ixo1Vpi6lvU2js3+EtuRAef7+BmBtb/OMgFz19KodoNK7Dyvmq7CWQEr9HgV
4S3X76rOEty2sMJ1u/AZV5tsF0CnwNwsGY9FXnCxaD0ITAal/yZUJXW8gDnhOVa2j+bG3QZTWrc7
aGg0o2dvXEvH4NJowdfS9UjrcmyvPBSx01FPOUZevvLCZetPbkMw/u+BPT8AUCH3aqicrsqisAjG
S1tsy2mXQubHEbA5WJiY/TSbNjxFjta3fghzuCZA6RMpaIslFRp6zqMkBhWPp6KApg5HF7URKppw
IZK3cDt+0CW2b/x8DD+ZGgVgDn6MiQkWXFaZ/hQhHVXAaiR89LFpiQeIKrNZPVaEuR1CHEv2CGFR
9TuBwG+E4NWhxPrUCWbuUFTme8NC/dOYQLVwZZ2NksHzwB39oPpyOIXYI23iGh2E0VXRemBXXiej
51z1OSlQ7pg/BYSI7gIPWW8yFQPKoFBvW3OSn+uCzPJ2oLgyjTbdWdOwUC/5rJkqvsaBhgSsDeZz
z5KSZvOD2yxN1NlCQxPPyElxKLm3+tZjbYtFhADvnvWBT9HQ9Gg2KHtsBVic+pibZq1ssfKwG+/C
BkOHJZq5eDkF9EE+SzTx/baZo+kLOo5m7TXImvFR7Fe+s7iUmxO1Xq3hUMiSImdIE2rHdogvPTlO
a5V393kF4NSlVKzuYND5xSfqYLm9Pg4KDcBKFRW9t6pomDRxYI00tGvhTFdZZGER24/xZ7/MfrAB
416eO0sbqIjvuskf7+2sK9iVYuSa2oUR7oTWlwnDtaMap4TCHm6PR7WOx2QYPeRVjP/+DHfDd8dw
FwrAe+X4Ak7HLIs93AMqe+39DNzsueV2yUsxo/1MIMJVOVaEFA4udV5ZYyQb4nrH0RdBBgBjFA8B
RhRQ1aD0CoyygUrnYCNHx9SrmJ7CJqjmCAzZkC0AapWZayF5Ze3sWvcIOc07mcUQPSS/E0ffwAo8
btFZv0kHn4oAeyHYq4V/mJEQwPGFMTeWIHaGT38j7mnhCp8NO42MQ9bV4bfUcOgSgI4dLGOsL73U
LTbwK+BN55g4XqaZ2XKsGu3Ip6GkxbAwORLTCSOlb+wdL4mcQ9v7SXYqxO8q8K5SWXPHZs3gGF7O
XLkjA9DWS2uOfR8v8MBHmApy3U9XaV9hnR8Vwd7k4rWbph64cgwWD5CRcCffiSu8uINmq2RT7GMd
2/eDdNL7KQowU3DLePGokCu7QVgZDHR2OioU1+JmH9bW154kvE8T9rHYZpsojH3FuSXVblAXvvVz
AKXeiL5zcNtzAvM+GMPm0dQJDEwEPGDlTQtk1PBUjQHlQbRdfVkrI/6sNDWy1UoHhKTrtnUOncyQ
cfrTN+LkVLQBVp2c3886QqCa9FwNcQcf1yDjyLJUY2GfO+FlraH15b0j92D/FMY1rpGY+oz0+uLx
hFW0eWk4dvvsV7a9WIqN9W1v4gVi6KRZm2n5A2hB/uw7k+2cbtvWsWLuzBqjhtlIoGugFUD5opyV
X3E5Nrswe3bSRG67YWy/5B2XCgxIqLEH/WLi7Egspi93lBAwWrRdA8s3Y3cKKze6KjpQUhNq2ij7
RcIih5Bdx0y+ahr4XNjhJrRTZdxWoc4+pdqpThYAFgjqggCbCkWPM8O6HCcHMnwSEbaAUz6yj8HN
d1py+aPV1hFUMbibUFjzjWdTSqAOBN8JsDcpFLtVV+HNgMFVZ4HuxeNP2OT5QRutu0M8PO0xHqwP
fUV2gICN9ZxawzBDtFbNoWDH2Ki5YT9VY3KcBjgfkzCJ2o3xofcrUrXSFOxSwua45raMS/2A4gZH
Kna/wvxJ6UORZqfLMVzXl41BQTETHrfFJpJ8TBMXirs4D7jbuWV4ayIrx4Mfm7aLTsZ637lDhlzd
qfZ+NbfYbbjTc00KxA5NPPsFPoBs/0hX6Q60j2k4YZ2lMgf0f9GSUB4cTNpKn8cWqrgYxHw9Vi3x
n+Sd7jF5xQJYcPwOpmXcWFr1O65e1mGo2/B76c/NwTa7bD0X4/feJlavLbLoV47PHvzGsdmZ8VDu
BuJldzYIF/5VgdyZM+TcTFHgZhj/7xTZG7BQ4aCFhdmofToBL8aRtR9x4F5NEjV2H9hYLMR+u51l
48InJRyjaHvnS10OQHPLZjuh4bvopeFf6hHMexWN9bfEUPqbmmo6h4VTFhd4/dYbx7L5HjgFBMHX
rFvMkysn39J28A9ujMbGJw5lm5OXjBuEaxySMIi3UdAZbK5BvpUTNOTK0r9aZWAAtVh/ge5g1xMm
uJaYMSf7XIER4q7BfwRaoLPZGHeBKNTVku57Z1VZuMVxPVkhNIGX0NnmhZ/QrxscS5/o5JCgo52v
VBbWEd9/48rBSpAiBU+ptcRIeYMw+CfduIUu5bjuOhIuXktNQUpHknR4PiZefJHasLVTPNMc7wqi
JcK2NE6/uLmB9WLhl4R5obQJMXm5MpKyfLI7bGYcBGbbjun0SVICXcZo/te1AwMljePg2qUDdRyY
+hxS7QDPAfZ/nsybrC+wCgzt7/SD5C0i8xfIfeBxxBfv+8FpN1Ugnb3H9e+StAnzSltTs+P8Lffp
zOYX17mHvjMbICmraBcljfeV7tu44h4pVlUGzddzCKjIp7hZRzWQCRNwjVsZeEkGd7LEH2RFyyX+
DtiKBxKk/2tKxGTNbRyVGWnW67Eo4FgaPUC+ztVSybmfMQJACYFPEFZzOB4iYgkXEfoU7kNnIKsx
zot17BgvHPKRwk6MjWmIZ7WLfTc4wmqF9zeDjbIbQ6Q1C7WzRPYE4BVsK4DE9dRbBgWnEV2B3IXb
yXApmLJS/JpD76FG4vLgpAZLysdg+uR2o7hGS1zvvDSipkLahnBekrqLSfFqduHvES6mN/UMiSbM
RvsQWFBJAowTapw8XPqtNxK7hCczwCeaW0l/ZQlmx1zM5SaMZ1y8QtSBuQju8B05zKTiodCq6M+R
AUoNNqWAX+gVLSNP90mGkprSAE1AY4htk+L+G7piWBciFxcAvJhQpFF5JVz2obW35OrIYXI/GQIG
UAsihPEXgp2kcPfD2Jg3GFvqVZCFP7MyxfeHvt0Rv+15HZngBJ4TFQePFsYBfi2GBiZ1zS6zcAgY
o/yxyemPs/OGFxL/RBdm/0T1XOJouRp1624GMmm2Mq+iJ5VPJH+AGkLUBMO/1IYtn+A12btmKS/6
vi/3rQX6DCSmrmb044cYI65dNkKejaIen40BxvCosuIxidz8zrAR2nJ3niBqgX4nafnZm0Zrx3aB
Bxydl0ObCPeUhkaxg77hPsLkxMAj1XSiYCTQ6ixM9Ko0aMa0w0Ue2+WdSHDwWI30STd66Qo5sydn
TFwTOMu5WUHtaDxAZ91ySMAgXfIKhfGgkgyTijSsH4xsxBqLHuENBtG867bMTti3Y8ahsI9s5rLZ
+PZQYgAuwN+TOj36aTl/LqjEjuRN3w6YVGzivPvJ7sJd2Qs6CkNs4X2STDASody1ofesHCpGEjKA
mfFeA5wgKaNN+4sSh8CjnwHf1BXgJC8TpvEoTejDrdhjqf0l1JwPq7wLMTqG+OWnfSk2rp38wvCz
OEal7qiHknrfNLB2seMwT2MwPKMm+dZga3ExzOH02AKWb+jH9rspwLguyluP0iB0rumoFfvG77mj
II/GSYF8nIDUo7+YWMiiMWTzAC/WeMl4qyShqZiVTrGWjVPhMcxZVBPb/kJsdnasdETvsKewFWIO
r7ncVVxTILvdlTrJ9rr31MafwIkGE4+PspfxPfS+YT2wv1E1w/LpCz1iywme2eQRFPDCd4+jVSKQ
TY5zdWoENic49ouvdtnZ3yNr8c5y0QI5+KysY6xOr01/cNdOl0y7fPadnRZe/RQPDZiCyxWZIGb8
4O1wPMIwN1/YBRCZNmKkR5iPXzFNV9cYN3KgWkGDNIf2c5p72RG+aEZ1VVCBVKXxwlZM1YX1CKoM
4e3J5HavaPAlW2uUuCXVAX5RPohKnPjRzqyintjFxegy6WFAQ3bDzVoCafVl9xhB53oSFG7wbhGX
uj2o1crzCR+Kyy58oBfsU5qnyd1AisjJw4IeZv3UfoHWbe2wW+Ni4ihoNvwjfhxcqQ42jIiLqgO0
XCcgNlDf0xT+a5TW1bFK8grcpMou2LLmB0uWxqVF336fVh37DBWL2VE+QYThihi7CO188Yw3zROc
gFOHdzsW/oBMqfdQDg+FC7hnguR8qkZXXwUQzNddC3mOrmvIVCmKl9gc020SJAVRyO6iGCfY786b
C3FhZR3ZCQC2e2kl0WdrkYAJ1wyPgGbJz0zShBaQxm5EAbm0Nrtx67VjesWFo7idx0ztDNLNdhiy
kEfgJI+RIati3RzigiAXfOI8sFoNxE4KysYOcE4+ZHorITiqizC7Rq+KEUnn0xopWwtNRwwYoXH4
WSxR2seoX2w1NNam9ZDBJoHbSSsA6t4ooxlX/brYspNE2zaHPolOw94xF8iCJFVzl9eyhltf+POL
X6SKKbAQOvKougyaIIbaauDMLvjvcEZWJ3ueJU3Zsdh4qvX2WvK5nBoHAuFj5YWvzyMYs3gmxcg+
OHFx549zvTOUKf/iyyHOJk58ZY4eoUbJ+FUPurxG1xS+cMSN11BBIOpgBpqBVSKh6kgG2JBik90C
DE9PfcFeQPe1OAyp+1BVY72qXX6kN/0XOZtWRcINdzz8piEPqOlp4i6+suUYnQz6MvtZWtgWpC2z
hYV2FXe8BuzgSVhBeNKxPBQmhkukClBUeRXAn19FDnWW14bbDkfiHK0sRXu4/Bc47HjhsG7d2z4J
q4dCYb+DF28YXHljoi4h75UbZ5poewo5XVdxpjnAW31j5mBl5PWl+6DzmDC968ECou9OL5Ccjcmr
jxXI8y1NjQg72Pw7OpVgi1d0cOuElXkYe/ziYrqHUIms7FIHAXrbzCr2vcRNzu/q4NNYOS840ueX
ZtEj5pWDxljfn1cTV7cb4qTYluGPs19wYzfHwr9zHCiRgVuCrOSYOSa0McFCarpH3HtuRxc9QWSC
P8gB06E2LvVN3Tccn55a6jR0HvEoEpBDvtokECwlCdEJTHZjSyJkdIg0bCqub9Zi8ZwfOpYj9rZs
VkPrkUkaoTzBK6O5sydN0hSH5bURkLUEd9FAeoNLJhfXiJNUl9+DpYLOq6r/qa2+e8mcLtilxHth
Jof7Smj4/R4AM78X/RSQ/qJaGlx4zcYx1BxXignIGqtBH3LJVeuisSYwlBwJCzMBNfGQVt1eNS7a
ANtT02PjVhYAo68uoeGgBXfMrxr/iDgGcsLgsLWxayNHHBdNb29DlbjBsitChAWHgyy7YUNoVwfr
ogROS+EOG6inTR9BmU5LghRyf8TnCdee1ksFMYimuixh4O8c2XsXVTaXe8OEPNPNRn1g4VFVN4Dt
bexGm8DK9FUKAXZDecdu1HZfSliEhwbCzF2l54a5RTYirgnxDjx6uMDjk+XqNtTtk9APvinu3NQe
NnExqePs2l+s3sZBPuVUbXOaFBAs9V2HgO6YtBnc7Zb5UdmwsVOjCw90V2JMGkjGmDzir+uqxN8t
q1gkoKbUXIbEspa+0zXpVuFmSCRqGzy2udugwG6mZmK/b4or00MZIDv0oRhpdtg95PkBDy0B07uL
aYva1TOFK1UO5FP8X5K0YwtUor3AU4uJix+QAVWJO2z2Xamanmqf9bvSq8sb5pW8IJBtxjhqdhEO
hg1ZfEX+gxIIRazbll/dpEcp3BuduzK5ocJQtJCW1FA/wPW4pbvSZK+EYjQmNfqjBKGMAd/8TrK4
2AJNtXFmVCq9qpFVRX7zVNd1cxINGY5BpZN9MI2Ek4fK3kDIfabzT1sQn81jwbmzddoAo/WywW0B
RfYaPo97SGOMA2TnsdlP1rdudKtjQ+seUREtoMaEqZzC4F71hBNtBnN4Jh9N7FHX653OVPeTYCLn
0vRiukeeeHF7me1qrFbvvMF7Dl0Nma0GQaCB9gM+r7mle8NFNUqJwDbwdNPlABdEdURm9Q7Ynyj2
tsI5ykT3jTGN7e/cCQWgIqlrowIDnbxH+lYxWgUrvpTZoTNkcGvZbXanuDdCEm9HgHsg6ksm1UvV
0qcos4ILhA45iPxebAdLwCBtTLFyXSPfjIh2V2rK8SOkfFuPMyJMmIDFtgs4+VqfjhNpfCFyuGjc
j0ZoIfoBkAHNmVqisTA99Gy3vYyJudjwKbiKh2La6jT/ZRGXuMHTKf3eTgDdttsZzxWBXoANskVx
qO4qCssbGmx4Tgl//Ea19xV2mQPoigSGZNNxU3cAR0MPVyGOix88HEu6GJF1LBkjRUw3Spdhczmm
Sq2auqpPIdvOISwxxYTnR4eCvqqVI1mHgkOKCo0MC/lbYsc3NsHPGzNDMKsiblDuSFLKyvIn/8Ii
0IQCy51gEXOmiRmrmY6kD0hSMJkat54vPa/H3zjUyVPrg1xri6ZDk3A02GIghRXDxHUaxTCbgYFx
0K0beDnDV7IlgZaT1MVMRGDdj2pkHIsDbRpjnSTIHXtTTluo0xr5CMIJMZAvNOcoJT0SnjZt38q9
lTSo0euJQAR6jVdoTT7FSaIfoAHF6yqv3D3cFqyccPFYA/eHyAQ6jn549QhkBPxi12iOdutUNB0g
2NAmUNwvuqkMtrp3fwVe1wd0SMdxue4b2FahjkIxY2+KYVKAvz7MZGxw8ZiLnam7dOClBxSAdtfW
5FkF7HJrR1NP0h41n6AbPVVHYiLBpSShPQ124NAWPLun1WrjuWgsiF/kNcnXoWuxBHUM/M0xLISr
FtiXTRmAqEDY+OEMY/crcHApVHj7Gmn5UwPM7uHeEHU96Wn522W/GjNTm17SzA8tVjemEDgHLj6l
gg14HWlMu7MQjx/xucIoc1XUdCh1qoZN5YhkX0PDvVAUVaQhUrWtGo5bNG5ucqiJdsLCFEOzSKNR
6TwLQ+DEqY80seZHhyyEe/63hBW0obHNusjYqi6ckO1BQIKBKH4YHcxLALnqR+LIiFtCQobAWPFq
5OJ1oHpU+47UnPOKbiDa+eSpIZc25lgPFrZwg3jlgptpj7Ygbi6SDrwHK3m9tejfYRYiXZxBYvvS
MpOILNBxJys0yCWtUvzq+96wHulno4lUFgil4zqXyqey5LhA0ER5uC2zqb7GPdze1nNW4QxBPIBb
R+jZ2POyUWIJZPMjft1URHwuxh+g1XDQomit6g7PGseGxxnYxl6bfbSHSkNHAY07nR/Zf22U6j5b
+HPhpgrMdKokDLOCsKH1XPpYLkvmYh1N0AWi+lHTFd+5/icPEQM13hJJImYorpUBnQYfZHp3BL5s
A2RhsD6XtmneqW8BtcKXKqc7NvepOA5hbt+GGcisAdf+TpQl6rTR85DWQ2mFDFkDzts0eGmCo7mC
8O3apnnlDEglMSn/OncLXdLCh1ZEyMi5SHbbto2+Ko7FVdoDVoCxqz2TH2RODQoHGghrET7ge4zs
YEsIvNgWP1bDoAaJhUff1URvRC3nXdtEkMCNGetHbsHmvkcTjgpa+/5lZZqsm5i0Od+Mx4PFAQYT
1hhvXGBucRgrOMhEjCVueSpG5Ls+nCr2I8AyywLd0WmK60Op+WwZwT2RZ2OAb+fZE3zyR7d12HL6
jBjjiAhhx4MsgEkvzCduvw3usU6ymbMJKzECiFdehSJ2CtnNjRF/spa/6DquDPtuhiAFKS+qn4iG
sfa6TIf7JLQdThWmXWPRUKWTNtNTxkJGR5a6sizY7JzdJqwV2dFaBdJSixlC1OTFfm6lfinilmhN
PHtXgQ9z6v088Tfz16XWCqGpcvnXf/2/8uX5LqLM/e//Mv8/3DfikiN8inFFw5/Qefq7P29LS3qW
LekC2ZYwf//5jgXLjXsqTsifPwdzuS7M6dv7Q/wZ8M4QtketLi3HVuIsdR2cze3iqi9O5nyc9CPa
OCdBm4zk8W+OwysS2lNKW+DVcLV+f5RSpBb9qMLAyes5mTZEhNOCSqarfzeK9fsoqrLnZJFvnQZP
37Myi3snBOSFR2ccKeXl7v3h3vr8fHiMii3tSaXk78Mlgru+jNzqxMHDET75H+TIf/T7y5+/ml44
BWRmJbzqVH2jU0Ogz7/769u//3wJTIkOm7++mrZuui/8zfu/by7PX2CuWeQXP/77v7QlbD73q/ez
TL5Xf3/UxC4KM7/CXfdWP3rmKehxMINDiGR1jYkZthgNvN2n2bh7f+SPXtzZumxhWXKSqOpk2HjA
bsrugyf76Pf17w9WltkQOsLmw8C1RFge/ssPf7YqJ8xMDDHzZfIZ7fcdMph/9X5s8fvf3/UoiIqW
3w/oNpsKre7+/QGWqfPnl3cJ6cI4wwTa/H2AhtZz2TlGddL6voJ2iN1X8/L+EMs3fGcI8+wZQNoJ
oCoCzJjUuIWDseo6Sir9ZEB4zLnBvD/aBw9knu1fGmoSJHyWIuIY6PBDc1GrDybVR0NYv7+zQqae
nJbVDqEiRxYO6W7+YIi35+3/fZa/FuyrBYlhVmBCFKxOsCaLfkVT4v239NHvL3/+6vd9XMtzqE3V
aaCwRbF+//7Pf/SGlj9/9fOmwZUpmfnkGBpFHV1JaHL/8gnOtiyiClMnSnV1qqkq2Z0++ADL//2P
SauV7XoUeNpWZz9fctjT7mzq05iRAUBlHsfrnruLP53ef1VvfolXA53tgLoxMjh8dX3yaNuRbo+H
0/sDvPktNLnk8PYVl42zsy9zadaaTYyD+OJvjD7YqT5l7vW/G+RsPmkf3ZlDaPjJibDjnW0UzC49
wPzy/WHe3Eo8pTWUdUs69tni7rK5J3tRslvtoSzCOL+VExaat++P8ua39zQjmHiACPPsk9h9Y2jy
izhuce/zryTBlxvny/tjvPXZpWVJV3ncuG3vbAxy09rWl319MnD307sSqeO/G+Ds5HNotdazwwBe
s+6qb1FVfzDAW29JCVMJS1omj3D+BPSseINzecqeGyIExz1IcVkc33+KtyavMrWtLRONjT5/TX7a
+vjQtuXJ6Y5G+mWsb1rzg1J0eRHnK11ZtkJ2LbXpyLO9SnupDvosgYUxEhrhVUdD6BsbM+skCC6R
b8xkbY35By/vrc//etCz7QVkuq8A8krwsJeV5X1//629+WlePdLZp5noqw1Zn5YnQHUnuPAj0LlN
2336B6MoygYlyBBS7tnGkgc6pjINqhNoVfRJhy8q+TJbH5wkb74oh8aQR/i4dPTZircE6HoJQf3k
JJfo9J0PPv6b8+vVz1u/H1SzbnoUUoKPTwM+tk4cVpg0vf+e3pxgjuMssxhsQJ2VWHNWFrGlxvIU
0F6kGwc8gtPi0rROAPIOtvxHr+z/xjuvGaGeOumUMF5KWZLN9xNUi/ef6K+S7Y814/HVXUcte+TZ
mnHbDNPrzi9OtQvNZB9CB9Y7HNxoWyPmzL7jk/T+iG9+p1cDnq2XKCwyJ6sZEENMIj1CDJaKw/tD
vLloPHqjns35Is8vvrZdk8ydMwTJmOaIDWz1o7LdlXvx/jBvzoZXw5zNOJa9PbsZw+DBQA7cHqv/
ysIiIt70dMoCBn5/vGWtn38qW5hC2TbfybXOZl+FHwOyzrA8Nflt4kMy2CbuscIhv//g/b21Ul8N
JM/KfNp2aHI0A+lfUXGU6ub953hrBtgCWMK0QV+Ft7zXVyWlgF9mkjjIz0sC4uAwExH0N5/ANHGl
k1LZHu+LmX32qgYfv0WgaOsEKB0+9ckHc/h8gv3vzztgKxh5O3+UFVYN1xdNJF4OU+A/uiCq2xpR
JM0vNDZrzx7sf/I8Ski8bmytkI39/sqGGWAdBrV1mtXRJfw8/mBqnX+Svx5IsQcsmJTl2suMePVJ
4LGUeZsJ65SSkleFqC5+mrHzwSBvvjUWpXIoYfk0Z6dMTa+GvDSHt/YXj9HBb1LsVPJJNh+UGm8N
5JmW0svsEgi4f3+apnc8nMX4+shrcQW0kwdcMxbhDcoRmZjtB3vo+bpcXt7r4c4+DlJnJ866ZTj7
a6gf0gwe7y7vH6T35e8tnP8dyJM2yORyKJydoGZQy0QiSD313Rd3+ObPOJV8sDbffnX/GeJsT6ss
Om/YrZonF/cdPA7mC9VcIIp4/0GW5fd6Jzt/kLOZYOYNvkcFbyzyEGHu8ORFMOnuydeTv/yPILE3
B2NSe4rlY1vnd4CyNKD6GyxWGusTHh+pfR+Lxt3YfmZeYMoBGbKqBkQ2iRsTZOKP7j/YLTzL4XIg
BXK988VbaZ3gEJdZJzPorqs6+T42dMTGFnZD7380Gd9aya8HWz7wq5UcVMq1YWyz85Fb/iOPD7iZ
v//xltXzx8dDTk60mavxnTib7jiPzQWBZ9apt++iCKvbi/d//+0n+M/vnz1BmpASjWO/dRI21E3r
R00ij/f5341xVlZnUzw3Xs8YsHlGbFDmJ2Y+xoJF//TvBjo76/ou6GLTYT2hX9k7RLJCbt9Exgcz
7KNPcnbcVeEYj6ViFPb3aFVD5Pdz/U82VeLyXGXyjz8vif0ky57bPBNrE1zjJFFfjx9hvG9++ldj
nL0t169Lw/BsNjjnWzjuWqTc/a9/8EFsYXENXf59XhumXh4kZsGrslKce7+SbUpQ2EdNhDef49Ug
Z7sotMIUVZPPc9ifRL2YfG0VqvX3n+TNj/5qkLNNNEZdSMoAg1jGrRtfWsbf/n1MCRRbplRofP4o
0/xG9PE42PKE4e+qfh4wNfi7DyAFlyhbLbCAKb3lAV9tVbOwGtj6pjyNV3PprPI2/gdPILXj2Cg1
NJDD2bLwzWmkVWrDtIzFVo/JOpz/5sXZBC5xXO2CK6LEAnT//RGqkUtgOwp1kuUUHIPBfKBDE26H
tLjz6uiDIvDPOkPyIBYloMsBCiLz+2Co7hKk/5k6Ve1mTr7WMxvJWgTfkA78/Q/DSmYM+tcKquzv
AzX1FEIZbNXJvx6dSyJh/snPc4vxBDU6l4Dff35sccqyEX2cRHLVY/7a3P+D39c4sFoezht/XGnr
vPdtI3LUqZkIN0Wg8AHO++fq5r1g/glastyY1VkZFrrpqImFsk8VJO/0EJGE/vfPWIaQDgiDXu5I
5/cXu2i9srI8dTKRUnwuI2/4Zoyh+mBC/dEsZPpSHVs2K4R/avtsgXi5qXXbTubJGCEqdDXscvk8
jpDj/MfKVmTpZfs6umzGTxO0ibn8kX6EPP25iUmAOjAnm1uHIAvw97kALa6EcW+I085XYl+gTXt/
LvxZz/72++cIClKdoBNWaJ4mc1qMJ7Yjd3Xcyre+/wH+9NaT4INGZxpoHnjobFbb5YytM9asJ9VM
25uuGrfvP8kbv2+ZvCWwTRvCiX12ppDwGxfI2uXJ0F/7U1f9/UVjmSx6prQGnD0HFzpXZDhoS3kC
jS+HR/X3Ky6w5f/8/jmm0ARp7jq1lqch/DUVxxj+szd+8LHfekUcKBaHlQ24cA5j1jDtQ9scsO9l
TUbfGrSz73+DP1c+2KjJXQ/yBgv/nBwiWnJ52jLuTwbZa0gfgcmCzftD/PkMDOGw9k0bpqw+v60E
4aLvUeFwSuMHnzjipv2gAPpzRTAAb8h1pWezR55t7tiWhQrTpf4k02LHIbVeMlKNXao/WA8fjbP8
+avTHTpgayY46pwCynj451KSF2QfMlwZ339jb34UTREh5dITO4cVWkjn6Vigj1Fkl9ateOmhIksn
fPl3wywf7tXzWMmYTDa2G6e8VTtZJxdwvL9rmT6/P8xbr015wiOT2NYCoOT3Ycycu/9cdt0pjk8u
dkEFbfUYNl6Dvev7Iy3F9O/3OK6CFEeU82xXfzRk7HZundaV7cl29tDreu/gBNi6JZ+H4HmKv7w/
2Fsfycb1j0PfBqR3zmZdQzyHrV2jhb1xCBH4JQfZfFCLvTkEOkkPG2/BoXK2ATuOa6VdlaB5j4lQ
F3cYy610uf0Hz+E6UGxoYgkhznbhpouKBGizRXG5VvC4yd7UH3yXt57DWcBLwD6O+HMehwiNPjQU
8xlxZAthOBefVPw/pJ3XcvPIkq2fCBEFD9wCNHK/JFJeNwj9Dt57PP186Dn7jAhyxKM+0btjXyga
yXJZWZm51jozV6d2GSTquGRDV+2j/GhUgbdUoTHDG8dXZqHd2jn8Xh0a8rp1Jto7jlqJIE2df+Z8
wVGuNKS7kdRMMuzgOHVM5I/DtW4rK7V/jOhx/P7qfLY1b/lPZ9Sr7KY3QPLutP7Jsp6r3HfK8PFr
G6enbt5kJH5p4l3sZCDvsHeXTJ0/vIOqHaKrWZRKnBnJOSvz3z+NRJf9DD4jrMBiu5Whxw0gXjKV
W1GfqZDPbmvpBSz22Vy+Jm5Z1n57v7WDSq2HnQ20f1ZZTsYzt/Kp/fzZwmJR9AGZAGjShl2l/hry
Ky+6LPX6zHSdiGQ1E+ev65wbjqWxmC/YjCsrGTOMDC/gXVPlaooRAwKTNPqR06avqN7SQ4fE1VWl
3IBCODPIf5qRlvNo6/NjSSjE7cvqpkW9BNyJ0u9qo3jtTPUqyuSHuCjvJktFDQxcYqle63OGERqw
DXQab19vy//lB4BMELBdwUa2uDgKXSBKp7BjrGqfKX/lrltV6aaULkX7YkXrtoAL8EZTv50VYt6p
hv7H6sIfZmMz1qmB1REGgZLACFGPEKanM07k1HH4bGbh28soafUIBtldab0a2Rvyp+is9+bm6zk8
dRY+W5n//unQgSfWwbpgxTZBEaIQGpzp/D3lC20Dn2vYFFyPUtFVOuV+BLPFrq5mOMhQo8KRbCXb
WocCEJbpv3w9oFNXvM3jbr5HTOKJha9C3pdmcm/qdx60BUp5KacAX5Hw6SESigGV5Ouv7Z2cQHv2
i7TnUnpZ7AY7hTJFBe25K14j70kzzoRg82Pw6Ix9+vxiFySg2yyAq8NOFBBH0vkOQRECTJSUnAYK
Fhs2IOlMN9TxxtN1k5epIXO0j19dIBtC0rd+vtPyJ3vGXc6UJSqI0efvztycDqGuS55Ko9C32HrQ
ImdtBw/2jlb+WWWPf782cLz1+Di1MIVOJUAvS/80BQoqhtOY7YKNLa+Nv8hOoaeanHGDx75+tkJq
hzQX/1s+5yU1CaYQKYldDCTEUSEvTc4syPEWO7CwfNDncZeALMCCjM6OT2h8Zp5Ofp9OLtIhlCmt
5UIEtVq3hT0xT9EekJO/+xfLwD2ryeTXKOUvvPSU6tAbqz2fB46WgkaLuzdJAki/ynkjfW3r1GKo
9L4pgCVMkxzroTsbQHarehBnO6l/MHlNZGvLPHPvHjsYneDR4LHKkIBFzyf2k8esOt2Mg67PdyKM
V3J7VU+vugmVTNyuQ7TORH7GQ5/axZ/sLbMIkYH0z5DU+a5UOkeGxSXXwwcttWVHwMDiZ6j6fn8O
gW+TjJu9gLJMKTTICeiZJrJdJOBYHiLCJPSpE/vMuE7tujkDplJesShbLxwnXPwWODOT448ezeUI
UPNfDIP3BFE4lVCxfFNIMLFbaS9lO0uxHHi7/iDklDmDBy/J14ZOBGJkE8FlyLLBzcOsHe4IFamH
YAqinCsucZriUiovMxBCwhjWqnRhGJczfzh0LHaPJOVwl2RnrqBTO+Sz/WW0qYUtUtDYN+Lio9Jk
2DuixqH1YeNX2b2W2Wf6WE8dMirLyE1RlZdla75APp0AyJShrh79ehdA6GdWBFnjRRn9i+3x2chi
UqEyg7BqwAj88BLaNvuvF+3E7mNPyCbuCH9BXvtwDPUI4YYH+elOh9xrrZ3zQyc/z8eVOakljsoJ
KDNWkweT0E7gsOvuJT8T+p78vkUL29xPpPPUOPz5lUTLcgQR984rntOtiJ6+np0TK0xalOtfVeeN
tUxdeJ5s+m0aFTsbEjBDVEgb38EG8bWRU2PgQjB4wMyXtFiGNn1RlyTLECbzPxoAg83w/XtzvnH+
r4HFGguoHjuip2KnGC+l9teWH74ewLzPD2OzuSr1P9+fZ/HTOYjgIeshSKBRNfWcTodijk7Va1G8
fm3mxPE2ZZMuJdrgyb8uk305zbB5M+mg/wRS8EMF1l3Jgh3lxRevs14lvzlzNk6uvkU7MZINuLTl
DWdYWp40lpzv9FnPG0aSzCkh/EHy9rtt3vKcsebpijiSoci0xx3O4JgXiN8NSjl3ro6P6E1+PXOn
dpimsrWEZZBwWeZ9bXDqqWVwSnx6cK8GiMH3eRvE6/8/Kwt3mAUjLL0wRO5yIV3FvfajaM/1h5wY
iMVO03EnlmlQEj2cJwhc5aDzlWYn3geYArJvJ0SoHXz6/GIZphIHE8BDu4PZN7ifxPbbEwRfl8xd
QSfccdHb0FTSOiWf99+19k2VzsHYTuxX7nBCMQAJdNotnSG4damEhrLdCbRDBTV7oNvmuf6tU0ug
sI3mRjSaqoxF2dsMhdSVfdruYAt247UX1mei8BPehPotuXwyC3NuerEIeR6mQat7zW6EiL64Codr
iN2a76K/WGXWYc7myjLu3VhEr3ZTl34kMVcjyiR+9qdW/gBu/v65+2zEWnj2joaW3OiYq1p/Ld02
O3P5nVhv2r14coP0nc/1wq8Pah5ULcLiO8nbwoxQTWceLOe+P//9k1+XC2Gluc73i+ZKsh97FZD/
GRd7wqfzqDdk8tEk7o6WQYHfQh6suNnVrHAlozauvNbZfsj2fvvy7dNHqybvIVLMOpHIwneIeiYT
y4pq9yrbu+S7ADCuP2rpPOtsi76AoxRcCxEGqnpC21Ubtb7wmjOh5vGpI90MWo0WEB5ulJkXSzEp
ehFkg4oH952qAv61/u7sYICrAcYInVfWsoLSCskcqDXRYOL/ueqC39//uo3A5z84PNZgcdpgim5k
Oer03fgDcRmvOBOAnJiduU9Jp+mDj1vLMA3mB7MvaTHe2YmCCuT0LJvat6smYCR47apEgiR5l7VZ
xEnqUMtkugYRb9TdCn2A6kJvz0RqxyeO9x8JZGrw2OAJdbjM6KU0MAv18g5N9nVirCNTbMCwfdvD
YoULlKkS+EBtca5LrRwsTyoVmljg+zAvpXFdjDuhncl4HjtyzPDmVGaqBiLbhffLfQMiNn9Sdrmc
XQidl+DkJ7fkWNFtssLv71/SEWQjiHPgNJEXt4Zl+UEiebW0QwkNQgvv+esNfGJhQPfB98+rVp37
yg8XBiV6q5TLwtpBbPo0yx1B9+fYsvT0tZkTG/nAjLIwg8LJmJqltYOLzpEnpxvOrMkJAzPSixwg
pYpjcERrQBaXyBxErfqlPCrxmd8/z/LhS4ATQlMfQC+Fi3UZaHoqfIoZ2ta7FKnJZlO8ihwWz41A
QmD4++2pYr3pQob2gHLm8szLVl2HcanSibVGxSXqL77/efDC+Fztn4z9IsyZdDWYOoGcaAY7EvWT
c9nSUwvx+fuLDWWhEzXCBmnu5IcKWjIL4NrXAzhx+ghrSF7RQ0ZXzBIQiTiMnYHXl3cZ8ho92j0x
mtplkbpS8v2ponmLmFYYwC5o6zzctFEspVCzlWJXX0XdvTeeKTOdmKmDzy9mqlPKKJTiWuxixwRx
V51xhuc+vzhyhRpWIkWnaRfqKyhuw/pML8wJzwFZCU0DJn6QkvHCpZdRq0+RH027tN23xr0Wvw/R
950TVzdZZSL/Ock//4RPcdooFR2k3BUtx5HlwLfomogLDmeW4eQ4eFMQbUJdxHP40EigiXgykkgG
uwft0rAbasTPusevN+1JI4D3uP9oFqEocmikQFoaMmZP7Ir0btL/eB2y4efaDk/bsOk4pKVtbtk7
tNFGNSlCnbZAQ7nyYxTRpzsIj75/+uY8BSEVpRAOxmIgQ1p66KJHYieyv7ly4wWXnkTH1dPX03Vi
7x5YmX3Ap4UXo6lVeRmInar/yQXAwM3X3z/hzm16aiziZeyQ5D/8PtyANIcnmaCJeq9Fz1J9aaeX
6ogOGfoF2Tn80anRaAQ+tDryrDwqoyNZZ5sxwjE7KKnXZm+/jO25TXyiUm78NxYI/igq5csilddR
3i3TSuwUMf6segU2OwjzJ6+4SChiB3p5YQ3a2siNtQI6reI2O7MxTuw+QAz099E2Tjy5rMWVPRT8
kmZPu0p60scfanAJEfjXq3ZqHqkmkO4HKDav3eGqNaFXSJmvTDsjMm/Urrn17O7laxMnLhcaHshY
zfWK4zZrNAcMv0pmE+VPBQrvws6cftQpkX4/7GYgFBNJjhB5L71OwyroRdnj/AUEkEVmIhwwIuYb
qqFbFMP3HSntr1SwacGjQr8EiFhhxisDAkFgD6GrQ7KRhA9eGKy+nrx5/hdB0oGVxY1jIVmtV4ou
dqmk/0jz1oH2DmsfUthsDXHGRRzvt39Cb7o+ASqSpp03yycX0VSVj4JWMO1mYdCmkl1ZS9eK9Pr1
kE5aUWgonYN95ahn3QsMilhQq+6g5oWhOpjupz4zYPb0z9xCR5h1gntByPcfS0c1YHTWCtB6WJIV
xGQfPPPFTv/q4WNdQ5DegucL/h/SFMf7HZiHShM0Ll3WjmAFLdLjGvos465PHLjUEO1F13U6V38+
NYszdmF2tbwxlo98TzEGsG8Dpyqs6MWCdbK6t6NfXy/VsXdgKJ+MLLyD3pZQC6TjtJNacTVV/Y2u
1mc2+MlxzJcrCR2a1ZdONuyjdjJqfdyZ9jad7qTxru223x4FtQAB+kanYZp6/eG2nmJQVnVU5/s7
q0J6XtHPuOkTs2TysCArRb83jnQxS3Yt0W9sB/leh7zekpET+nbYSVFZppOU+3XukVyEU0qlRymv
4GzfJqsx2wRP35+fT59fZmmhxcSbmnw+UJ78aWMEj//i+4CbbVJF3ALLVmV0gEI5suR0PzU9wl2y
k58Jm08tAA3K/+C3SKeZy/nx06SCASXdx07tveb5t9/BNHho3CvkHknYLYviE0pTpjWIcq/M1F+1
I7JzeMbj2AkLJvl4Uka8tZe3cKYNKK/kcrnXWzeAoNa+hsJUpDdZRBvsmVvyeLKwRd/fXNqRj9ke
1S7soSlvKvqeb4rxupzOsQSdMkBLF+UpeqHAhi0CQQUytjqY9HIfoLQHhweUF2eGcHwpgksAWQrG
he4xkl+HB7ptUKoW6VTuV7V9i2xji74fBB7fPtZY4URDwamSOlh2KKTCDGu/t4u9lgpYq22XS+O7
B+PQwrwtPt23AxzEajRgAaJ1tw/Fqj/Xbnp8F2GBcqFMFyExpDKv1ScLSHGjI2KLYl/GV2lOS9pF
3V6hHvXtcVBWIEU4kwKpYN0OrfgjvawTx3xfN8UGacMM+vLvWwAVhI+lNYWFX7hYM4gCBHOscq+i
1pjf19+Ogi1F1XHSMihWyiSLz0tePslJGKZ7JE+HyM2+76D4PjVIkw1FyvH4qdo0pp14yR49PKRd
VFQWL76eoBMLregUngUtdfNKLA6drIeTMTZGsm+1DQLeSLfb8Sopz1xEJ6zMvSv6zKnL/9nzZf5p
O3mGnCRW36HP5EAj/Ce2f51zHictwGNFegLKALzhoQU0PPJSFAMroV4V1kcQPoLxB3J4ZrpOONw5
/zH3IEKvS5bz0ExMFnrQG648SY9vol5fSb22Kht7MwhA2E5Zv369PCd84oG9xcQlQel1VYS9LhjX
BiIZ4hwQYP7C4UOBDj4OOpk1spCgTg9H1IloGuIB6Syv3FiQ/2uWU2rb749iBuKaMs18s/M9tOHn
cpBlnpzv2/FdUf5M54Dep8ZAZ46Nu0J+nZzL4fflxDTbxFKyvfmgomlZXYfJ7usRnLSAKyTTSUgD
3/GhhSTqp6HWSkIdsD8WNOY2wiJTdK6We2oXzx73/5hRFxNVxqCpKh0zeYpk1L0UPQAAOkfJdWpP
Ubunuk4dn8TzwogmrMJKmzjbl/af9KE9h8Q6+XnKY7zROPPcg4dTVSWdSY+DYEPZRCT9rEKYnLn/
TjzQ6EAAb8/WnZ/ty8yXUEpUSiI526OO4cjthW55K7/4E0XROpVQo6T60xdIUQ/FGUd2ah/MGFl8
wCmeJCsJ0GaYdCTHpj+q/SSXz8r49+utdiJIwd8TzNE2QJfjEr2uBWGLqiJRr4HSsJyr76aPHpKe
/bZKxbERMPza3KkRzecSYj6Zfo6l49QaHjg1DPP7DjSrWiBUW8pr1f43VoCDzekiUsjLpEceBV0y
llgpuxsLVdBhpZzDR586OybRtg61OgjAZXA3+IkUmSV3TJte09mxDku47vvbuj/XnHJigcgT8UaX
2X82KN3DDd4rWka34xjsm3R47TJ5RSiIkoXkGE23Hnrz5esFOmUO6NEMDphf7UtOZLts1LGOs2Rv
pzvBfoueCkV1Rv4V3uPXpk4cXXqQdTKjPBtn53A4snhICZA7nWDAfDGcTvn+ZQZUBA4w0DxEActN
4I2TVzUsyz55DJGEOEeAfSLvSqaQzUXfnjWD2Oet/inK8POJlakIiyPjJ/p46RBtrSZ1427TiK2P
Xk0drfPs1lPORfwntt6B4fnvnwxXhlmjTekV+0HqfzToSZmDepOn3iUULWcO0j935eK+xhYk3DOA
m9BWPbQl0LGBgonIXIVnDM03S/mhdT+iAkVce21YH4b9qIaISRqN2547YieiH1Kxgr2BXxd4p0Pb
IDp9uTJQriq03011bas3wDDWJlKU5YXfT+eGemI7Ei/MHoOnuQ568NBcVdpD4Q89z5zpniKEW0CE
KcbC9ePUTfQ/hn+hlWvkLBwFeq+ivLfVdW6/fX0k/um5WMw32Voc/pxMn8lFD39EWJRmrCl9te8m
6U722LVUqFZeEG4UX31U0Ulsa/WV0hj4UySuVLHupHoDQ/59OjYpaddsJYcw91Vq/vH1TztyDDyR
Z8TzvBqgkpXFavgpkj0oKJYP/XBnqLYzyhvEg7RgK/xvZ6owwJ0EnTLnl3zVwjGoQ9G3VdUWD2qa
utvCj88s9amh8MaZy1jkdXFBh5NsjNKoBFbD92UnV5ByyqpV/asuP4L859eTdrSn5qkSvNeM+Rpn
UIeWkjhq1AHh8QfDnZCyPie/cHRCeK5p5KvmJjDoG5c5DD1TRnmqjO5BV//G2QMKWKLa9tLeQ1ol
087cDCfGAkGkDhwTuoiZYfVwLEor9ZVq5NVDVl1I4kq+//ZU0U6FTMms7UET42J/1WnsdRoCtg+V
+tdHr/dMnHPq11M6oqeKOhVKGwunOefurdhQqgfA2r+acwHHua8v5qZoERw0Q7V6KNMP11DPZPaO
gibyCZ9/+yLG1aLG75DJqB7eo3Evvfft8/ennvwRDkeD8eWosivVfYIslVE+JNkbMn9uK2ubry0c
b9QZxswrgMQqSeKlb82hk0GOicUN7B/DQNhs3PTab9W8HqcLCe2pr63Na3ngRImSuJTpB+OVSZpk
cWlJCJb1FlpOD0hsOHLauGm20c0n7xya8njVsUPrHI0QGmmTZexMr4udd35bPcjhOg/X/XfzxfMw
Pn1+Nv/pnh+ESOos4fNtjS7yU/JtAq75+2jCzeybNudiuWk1Owp8hEEfBIp+Q+7flSWaZ3LqCoT2
YtV6/HpVjncxTTtEEKSnMUrW5HA4iV03pj8N/QN9jY7c//HNZ6M/w/d5YkVmUkxCfyiZYcNbDKmf
/JiwMhoeerNf6Xm1Ul6+HsRJAwTjTBnfP8JP+KjCBkbY9mxkpw5+BNL3v09ZGDLK+dkCWcZiAExd
OVoi1h+aTW0X9Mt9u4dKAfJDRw2n3RDwXS5WYUrjZFTMQH+w43c9egjTjSo25zANJ5aas8dB500O
QmoZudHqPhLfhNpDvVfVYdXUKQJyZy7xEytxYGORV+gas2G3YSMMlVXYP5dosX291iec1gzJoDow
V7OOnngaauxAWrGAZHeq3nKxbJLsjxgvJW0di3MtDifmjNcWgCaQZTNP3fz3T6ddoFJPW4qqPFiT
uIjFCoYyqfG3Xw+JYO3EvM29ZzOcAsK6I8bIsmonr/cM9aEeGu0h80VyMYRa5NOJpuwBF+Z3XoRI
pOKZ6rZSRvhQe4Bcjj2lQ+ragxgVN7KNcjvoaXJTNs3P2jJ/ipg+tkJP7GYtp775MaHK/ISeM6AN
M6Ds5Wqq510ijvjL0IC40EukXqLfbYaObQ/RKqqkYt23mbS1K2PYB0M77KXRNj40Ho+l0yamtGnk
QgYB4v8tymDTmhFkVSHtDGWJfhvZ/srtfJMkmT3Il6EX/YykOEDGzqgcW4uTjSoH5Z94kNubATrA
68xqSDxWSvgeZAAOnGAcFfZogy9MfG0zIaY4uWWgv1dpo1MaMsPXqmyQ2QU7/yBb/XPS1/lqMqf4
JbXNfNWGcrdh+OqmSLPBRXZ6uggT5Nkt5ADXhSdxzTXxE8Qh/k09SmKtttLPadSsyumaSQkc07fS
v6hlBk5rdOFaiwvjthjlJzT04qcK0t8LuagU19JbE0XmZDLkVQCgR10jDiCXLy2SOa89Vax6baWR
2MpF+xGX3YtsZwM6tqNybdlMupPZAknAphjeoiI3WZxcnwBgpunTWMxq9Ypke5ejqtZuqkTavRn2
Wu5YVZYmqyxTrZ3WKj1VgSBFYTClMyGWK//eVPPxVyi6PwVacJuyqN+ziVyYE6iSLzsawvMqqoTW
c18kz0NtvSjTNAYOkC2xa8y4cOjAg9ZaGv2VmDKrcNLOh7/PsAfk7FtJyn4bFn04iY8cdFd72T4k
L3Oh2dUjveXvujzs/CwKlFVfD4j2iT+N3FeOlxvDnV1PfbOqrVbPf9RS3m77Kvub9JrpbWjeB9Jf
d/qjEXZl63pI6gYruVEhT/U7q7ZcaxjDB/ojXjOjybhLJFSOR6Xfx1X4LpfmDl3EonakKHvt5eLX
EJSSU8aB5nr2AJIva3vXQ7nVCVFc39SFUV3ayGyq6zAssnVSREG6EmDLrpspCEunUEv4JXy1cETo
dWvDiMJtHk2+0yGAvZIB//4tEE64jOP0KRkH3xF5rK2z3H9pa0l9NjIlvxzH+ndpNHXnGIWfXRXJ
KCFhr7+3vjqZK8lUa+siDSf5d6fDTE336eDi35q1Ao9vtRNNDHdaCUFT2iOZORVI7OZhGK4Snwco
NZvnVKbx/QL+Uz8A0h232p0n6CKY6mpySr3JkepVkVLsbGNlJuFfIyqzlVlHbbPOLR0dy6bNk401
dBNbSVccpRc30aiKzNFGrSwv6zHVHOjcZNeI+tLN/BKWsCSHIF6GXksAEnFJIzUrMcY7JYAApNGG
n1DGllsjQZu89zTdtZVSVTZ9QG3LrUfrtzpJdXrTx9WPGD77H1mfRSjc5tWTkqY3YyTtkP9CuGzq
iix1a010MEWGj96QvMlWhOPpQ12bVnrYvxYwMfVXlRVGN3pX4dbaLO7Q7yzU53pQmDryMdpdoQoQ
RbEd90+ZSP3+stEl/6LXC/9hhCFBAg6E+vuA7oETS766tSbPvyybNAvXkWS23padehdXYtt4Yei0
SvxqCjDtXLXVyuAHoBFc5G4QSy0iA74S/lCsIbivBi9e9V3XletR76/7f7Sxs7AQxSobBuuXwkW5
GQJP/PKQDU82Hd3Za+H17H9Q2HdDpCkefTmGD2ctCjNVqKThKs716sWq1PGRYuBPWJ/Fddp091nC
Ykho77zSmGT1qG3XqN7HJoKkhQbWN0BR25n6ZHATen9ufN1KNokuho+2qbyt2lnpk5CGpymL3gDP
FJeWUuo3SmKoN1bJ9uA0S26nd55DR1bjRJIIV2RHPYDc2bhBO3y8kWJPyq5Vo+tQPE6nnzAFRdJW
JYmt/C5r04I4r9GUVdwP/arF2TtJoBkrCoXaqjXKkhakRp+Emxg52vO9ZjuqlfzqSrV3E6nDt2Yg
PC6HIpDTH0jEWuKmTWnHGalR16sqkbQcCnI9sNd5OutPI1bthIqB4nMzQAYXFjCu1xdqO77lY4LG
TQr4uVCm9Nqfqpu6Dxqn6RKa8OTkp40kBbQ8wV1jTsqq7ip1raPZ/CR6HKvedyhGa4X0xr3xd9TC
ULhNnrcrSxkrZrgjyHOyVqCDqvpeKG9Nrj8kUpNkiLfjmKVs08DPHW1q1MBt2jBxgswGf6jnT2JE
PtUxLZJpaoPYPD0jF5EpuVMCxlVGpDv0+YlCRZWrT3p1m0uqsg4DxUIxzYp+qEOcOkmbbAvdQwmW
dWk6fhg3dftAI7K4Vyo/cwHncka1roQ/I4KX2SmTJnuGUDTZFKNQ1noYe2xar34whgGiQ68odz2l
7wsV9u8beiT9bYLYt2M1/d+RqXS5cBGKpgh2bwDw386Zw1Vqq/3a7yKP8yg1b+UsVhUqXv9WJnCZ
CTm6p1vFW2dS1LzhD/u3JB7HFa46v8qtoN5baI/jJEytdD2zj28bxZPX0Li1tQshYtbkF2GQ5OoP
qZX7d6iKFWeqKtWlp5JT2MjeW1Wlv+Ta0DcGnsIRcai43aCgmSy18aVRM0m22f7W1GYvevlZKbSS
XhDJerCKCLGQNjAqNxyof6sUK8jYGN6FrFb1yiuC3IVoEv1iz1ZuxsBAgMXI6kt8c+ZkkZWv47Ay
H7ngyttejdsrPYZpI1Y4M62Sm5Gb8g7b9rHWbj0l7q/tWVjYCgZLIXJtJiezsvIHyGPtTe2ilwaZ
5ue+iXJHH6zyOsGzOEoUgdOqiaYKs+Q8DYR499ZU2sVa6gZ1VnXOfteNMFf8Vm75GqVR5EvFbz+h
2LfqCvGoNUM9XEhGFzd3nSYHv2qF+KZTq6vKVnaNloY35TQm6aXWohHuyCg1VO6UVzciNPex0cds
cOTYDb16863mvojK/EKy09BV4gD132sL5XnoqjdR4G2ruu0uY0PSVrI0GJdwpzUIG0MuUYlO6TZh
Dm1ZJU9zoxL3uDqmtatkAMdbPb31JzSmPS2o1oMkd/wX9cr2P6raTNEnk6o1+wX+FxTOw6KInMG2
pi138F91lH/2Rb+BTyGjiZwKQGxvtchalZ7+21cz4UyxRy8+SD4HtWqgHlFKoi4MHDvqGYSBdD1Z
NmYZ6lJXk2NcaB/8AQmZbIYirqmI1C9qXIZuohhv06iHV3Gj3/WqAlWUVfxN88y6jXzR/gaqIm5C
y2sfJ3Sat3KSge+X+ugpQy93nXpivPALo7fXo5aI6Acc/qUjpbZ/LUp7gioVVLJl9rm9UqpWbxw1
l4jKYpAAaxvdckdY3HR61ubvVDlD3dG1NH0tRq5BR5Rq8KBBJDu6UliqH21vVm9owL/DyPrR+4bn
plNQE9FFSIn0j96YD/uyaggIA1zPjaibrlglsZEIN4r6oXItLqvfgzVZW0ipuw+iiWpFNkd3Ui2k
kBI1VbkOfKlc614yru1Yia7Bt1d3StqL+7oxwk1pFDpLYcSxG/k1WvNFOHpPcVPQ0ecpdWLeNK2Z
K46vddO08k1J2UiK+OsFTXeXKNlTZRjpGpfMW0KE5YWcGR5UKDn9Qp2U+h/IQjcEr5VRMTu1HWxz
XJXb0xTwrklVfs17Ag6vSQqG/ibT0lJ5TAojyy5g8wyLjUHQC4m3F23ipIxXcRg8UnD7nceEf7ke
uareolTutTw07OmvbXcN7l3H45j8+pjlX6exFb/QkGXdTIUSrYeIPuiRM/3QGBOhfV4276GiN4+S
Jt2VVUeXk202vI3G1hV6y1GIPJ4+RRbIj6ym1WzlMQojz8mzzpeulTHNAujxO8luiVqpJjRtWRJL
TtnG7wXwmFYy3joW6M1LbN3/oTekmpGv7y9EOOTaZdHJt1QyO3gJOzV3U60VF0mkq+06sCryPv5I
AYUGbu22NEILdFLyS4l04lyo925lO+xhuOyDq86nwcaRSVA9S23uX4aq5/erQoGzQsoMeJIAA+RX
dpnidHD6wctg+JYjmQnzQGMOVFpFDgpBVvM18J8PA1FnQT86sbE2WPdFUxdOXQUlbZJT6MZ+9Cjk
ESX0KntIRfOUk9W/0uyC0M+fGu5+q3a9IE3vcpFm7kBd8SUzsvupCAjSRGu6Ris41UEeXMoKhJOh
XFhbKB0UDrNqrWhOzq6gMxTVHmyL4liaV2Y//D4o01s4K/ZIn78LuovbG89vNGvnCQHZ0CTaxPHK
5Feqt49CTZ6UstLZr1r3Egi9eLKSWi4cSRmnl0Jrh9uurG6s1DdWXKIxu9623rtwetGsn1mQtbxD
JHHhG7r0HmWRcOCdod07NEsl2IRmn+49WGFeDJ9fr+W5+bObWq5BTd1B2qyvx7F4zqM2dLOIc5Fa
9Z+6s3xOWf6i9UPmyhPPxGAoc8dEhX1bGknm1iqQl3awxSMx8VNgaeELzOXmBxxewdWkyyXXaG0m
TjJ4+a2XK0Pr5gmP2wQgxjqhfn/Twr0kNvLke/vcyuxshThBVlxMWruvMyPub8J4ZqVMDN57gQ2E
q+29P3I3/omb9rorI4igjfRjNKeH3FDgt+70okt/tIH1S/UyzUlL2inXZdByKfVCRsbYsGixscwM
njcL5ifKt03OgsO6rlzaTW4CntHKSz0XP8Wg/9TsNnLzDAepp+KnUoNJVHBFzhQyGVSfUurAQ8Cc
lV7zPNGi4o6zvh69Q93fUpskJ9FN3x0rc0pIRQT+TZN17VWhSq3qxH1x402+BHZPp8skUjpdRvbR
eBkK2ujlcLwfEsNc8ernFdiHEY7FfqyE9yIVoeSYeqJtpzAp3HFSk4upt4JNHnktPy0sd0afdTzv
ixls4EXVOyD0ZhVORN9ZXOCwgzG/HSyVMfRg7+Ip6R6lfko+YkS1XsH+Zd0FaaLqLqLb2FG4ejq3
N7WHCeaopxKmgguzr8LIVQIR30Atpj8VsR9ywo2qoWMNwSKHWFJ9K2h3u5yUoW9XXo6E+AbFZWPb
teVGLzLxwlu5X6X0QN12sGWu6zSv6bxX5Y8kb9rxovMBLPOuosPPx1NwC9qO3YjSrS172haD9crU
ew5RCfAJiyB2nMRjnmj9RRySGDC7Cx6JGzts7CtRmT3CB17Y3jZNXGn/Rdp57chtNV37iggwh9OO
kzUajkaSTwgrMefMq/8fyvhed+/m38TIhk+MgVm9U+1dVavWenDydtq3RqjehbVdbSk1Vzu9b97I
mmo3pqR+dYJy2Ay58ynoGJgWGxszMB68SHZ7r+FxHvvfrbr4ysPM2k+B5tz2FbGhQ6V+sOLeLfyg
afZVJSfbSu6rZCvJcrYrNdQwK5tYpxm9bxYUVltDSuDs05ObNFFv1NK8yaUxrbY8n8uNZU77kueV
YyY3WvXF1m4as94oo/FTHfzqUJeFcq8FAahEsrE/DZIifwdWQ2ieyX67M5OZSjbJPhCGvqm1H+/R
wk55d9bRoXesegNDV/Kg92RXx1L+OkphcZ+mlpXueq/428ka7U5JunpfBZP55Ol6/7GvfI9wE5YZ
2Ype02b6Hvm5ceygrR43tRYQN8ukebqgQDI6qY3h1U6cT5kkJwGQKpNsXBJ2u5hzsY0bxbktEynd
RbAU5RuPi+W7xy3yCShGp9xMUfS94Ilw7w+a/Bj6Zrkb+qHbyDiZ+8ku1A+NkurkcVIEEzvdg6PW
lr44av+sT5NyrDIdVdioCR96FTJdjzasTdhmv+xA+lkZub5x7Mi1Ysi9Ch7MO9qav3leBr2oB47I
m0Lr1jdS07wbIO960ydyYUorOV+GtjLjXedXtr01fKX5oFfRBD2AUfAOcKSAjGpqbVqlK+AKj4pP
YeZjKrA+d47a7brEVl76Xit+hm2JioiH56RXfpq+FFwHx0Yj3D0MhIcfK1MlpjTNovheazF0oXX5
UimNCgkvhL3bJgr6Zquo2WsWm8MdtywFvdFJhocuCa3D0BXfBj/GGZld335sa7X8AmvMBMchatt+
JTlPQVbK+BqaOCIaC61N5aUD6UPnL5ID0dZv0vrzBLLrgzmovr+1bW9iWDxV7ky1DGXEQzzr0Htj
v5XbCGp51X4b6yr86ZAJfYZO6TPII/NmUkdtS2Z4wnkEo76fPPOzQiovmXCqJkzuUOoF8fe2Uht+
fVQnpBe6KNz5dav9peSe+TaOJJFCr8cBOr72V0MQei9NdvnDa+cVl/Vnfne9GypvbLYlibOd6rTd
HlhQ+eo5BLhK57yoXeBtOz23NqqWcxCztN8keqhvBxzOodFz/+8IzMMLBAbNi1LX00GdmsfO7LVn
kGxRu+nVcA4vpFhnJ2nDgIslOi67Sjlm4UQuBNQuKIOCRNXdpJnDUZfT8Zl2OftR7xHOGlMjO86O
4qWpemfaRXJmbxJH6jaBjELORmkmiQgj1s1tqWjxSll2qeYAw4gyVzfo6BDBXkWhK7yrRs21us+T
te+0m7x/f0EL9hKgCfBY0DiiC2Wa2LJ5WaSxRkVup0Q3/lpX8lI5A6DIbxiWcolZN8hlaeScNDeV
9rWxVdaIZhe+P5eQAXGA50dNUgDkpLHsOXHt2G5jfMOFshGvV2QWluD0+yIg0qytngQc30+KjtzR
jZ7d+mTirhtZGYQmYCtI0o826R+bQvUD14i0UlVa+jyICijkgdvRADb//aR0pZL1QUrEtIAP3/30
1xj3L78O3R1oboAuqJPCDXX+dXt0NEkLW80FAybd2unN9bm5BAucf16YG8I3Xa0DPi8XD4512023
/Xi0yEdcN7M2CuEckKmk/CE1mptN36fhNfz23z4vlHXVoi58isWaWzQ3JLq1lRVenCTKkzRAUgql
g+18DSD8ysywMPj18sGON2Ox0X/ma9yjS1MEQBwlGocQ8YLDxyuUIC4iat/pwM045hukLN8/SzNj
xUx/ObOlzcM82ahhVGdpCAWuq5ObDPV9mq+0fC0O4cSAdW7AjPIpKuDNclut2/T2zpPXANRLFkDS
Iz2h0bPLYM4tSGWnkWtSdfetQBvR9NaaG5a+D6/HLGE1Y91FXHPv2HGoFa3p9tyHvNitXlpZhHkO
ztE5wAJAnYDLBUp/wRrfxjrlVL2x3K5/mvwd9Av9sXpxsvefiDMzAmhKSqPYd2zMFJQQdn6yAj9Y
OBEq+ESDJhZA8xeyJmVOuiMIcosHsvEYDzsjPepUjiuSMNf37OUFAWcWMEXw0XTt0ohwvuCNqWhd
WjjEFvoUPoxG5lKrMD4UbaevWFoYEt1ftBvRdDLzEAmW/IDatRrbsqsoP6lpbfvBo5wX0uPQvt8S
eLMZWDwDpy+Yx/oQRgo23+g2o0o4UPZVdw/gQP0r7kOykIHtvRtcSEID4giAvWw7COnPJ5E62wj6
DbxDUO/rbt+s8Wr/bpURNjVAUhXgK73DM7Dm3EClWUQpOc8QxSFJ50tGsk3DxAYyXNWPUzr5A539
BWrUFH38nTQoPWgI3do0k1LeT4od31KCDF8UUAYbn/j5SJLJeuLpOj5o6ShLx9E02w8KVdonbfgL
xTFIu8ybWDGaQyL7/T6r6BIK5cLKNp4R1R/kyfL3gyFL3+okVl6iiKfn9X25sFtoOKXxBsVwANMi
HbuDFINsTpXm2vhSJ3kdVXUzTEfSeNftXELQ585WTFHx4w3Avjmf2iGmF6sNdc2lbr3R+ucWOgay
WmNNgopKuD88tO1RTW8JA8kzrziry94fMGtsUpOLiQYMRRc8ujYnnjJb9lzlQ20ZsPP6TPD3Qv/k
hPlWKoj9SLWtMEJc+mC2KugcGlgwrIoNZl5r5rY1FJ4b+P7Rk6TDx+tTuvB92qrpXZgluaCXE2bU
GuU+Mb0ifC3z/ilT0jtNWSH9W7MgXLR52jg19I7ha0u5tdlL5ruhkbBDgS2bMWZQU9rCqsQGskit
FoevUcQrYbva4rf4++F7N9lx4OXEpjWnLVo5gRPPVVRAMukRgts/WIITA4JDqr1BL8YSA4V8qF9l
dcXBXv5+AhaKR+Btf0vGC5+Xu8bTcrJjLp19cQGx8LvfOXyfFYAydw4dxWaAWPGlJu89yU2t+0w5
9vbKsbu89ACk/j52MxfsxRtBlRo0IBQjfrWn28x5jcxDNt69dwXOTQjvg2woDRl4TPxqSDu6m9I1
WpeFJfjdgkqbG2/ai0PmQ1wcGxn6c7p8m97l/rtPgKOYQEXBudJEdXHhdH2Q9OkkRa/Z9wCAc/f+
DUSbOcBHHAS+zxJmJy5TNS1HJ37VSI6rm/zz+yf/9PNCVK12ldlYHZ9Ps3u7fayslZ8/n//z63ju
kv/fzxeFjHWqiHGn832l3RYWcAV1Q3qemvk2tNe4Ahf2KpkT8N9gKuloFnHNQ2SaQeKk2atlfsrb
bjOgcLbWnHR52dJwc2Jj3mwngUuZ1vCq8Dx7lfZFH266vTJnLvfvXpQzI8K1YJsZvf8eRnIN7bTo
fsrefa8xCmio6NWlZY6npjCK0vCGOsqyVxz6ftLHOy9pj38whhMTguPra8/MPC/JXt/q8XGI3n2t
ITwFAxAENwaXjwgvj5OuGnwKvG4af2vyraauvHUWfAYdaMCzHSaKFnZhmZMcbNBActMd5F14C0rm
3ZNz9nlhgWOJZlYQ/6bbhcMBHrA8HlfO3eIAYEuFiYR3C+/78xVO1NCcuqlngiqgjxZ6Nv2Khfk3
CicbJBH3GsJSpBPF+DTyaoWErG25fXUA8GbGB687XJ+mhcOGrgcxNmm/36f6fBA5UB41p8Dpwmu7
1aOnXLov/GqbvFvCAEZIMpYIeULcODdXntspCBBC2CFt14+Ke+8uXX0lLXjBMwOCEw/UIKhGivVu
/AtQUeAcjHBrJbSLrhw68ZFMywVgEKiryA/NwY/YIN8pulcXgyW9NhbvMXWfJ+qd1L5ZdC+07e3k
jDtwXxQlgpvrK/W7keBkN8y9JMSQBAfQYRG1ij24WRNqiu8N2us4AC2hMzPWNz74h0/ONGrHEI1p
yhf5W9gY/U8vVduffW4691nRe79Sx0zvMk9+K9DEOKSq52wkbVKp5nYg0zSJ0KIpaygqxiSwX4Km
RMasVYMPkPT2qLzDtr9N7zptS6NJX/rAEIZPkp0BTyjqPXLzzhEQRHFUWg1sGoDE2xqsCuoe8QBy
PXXi5AHkafDSO8YrnZ3y7vrECFv4n3nRSJjS5gifi8hT7atOlwZWp72Gxv2XY549xF+uGxAO+j8G
dLhGEaxYeH4kdd04stxqr3Ln78DdV526MoQ1C8JlUaO3rOoBQ0BXQjp6fzAAFQpbg15b2twpgpwf
viAjjZbXCp/XpWMYBTcr7zNtYQlo26M3U6dXUr5o/dT6kDyaXWqvyHjB/enF8ZNvKcUnpcn9Z9mA
6UgyJpRrci/aeTAHbY24MB4pSPvGpuut+mBprXFXqLH5ktZ5cyRloP4y+/7RAzJ3I6u9TXJGinZl
JBW3zlQrx8iQaBOwWp6DSg2Szq6LQ9cAquroQjgqejBsx5DOuC3F/npTxK38o4SIeNN6tFdM46Dd
g0xaoyddWEbcA5OgkE5kq4h3TkQraWAO+qum/nL+9rW36/tQuA7mfcgCQixI0xQs9uJ1UDSe7aS2
p72SU9zowA6G4Q6A+HUjv5nWBTczN+XQ4QM9FZUyYRDpZDVD7Pj6qzVauzw5evUX59iRvdH/AowH
GlzLd/HPGfhu7tLxh6l8NK2/OhLlUrfyhBJZB/4ZMAxKcEFYvAjFyEt1ag8axVx/Vdv8sSqTfa8H
zwqavZ2PPlEwPWkeSCcID7Rc2at5vnIqF3b1TMj2P/PCqQRZ1LZRiPmuBkoZ0+jwLBX3vj6tBIAX
4yT1PHdUqtAezXRBYiP8VLeO4XF6n8gVfpAgCzELnHlfxActKaN9H8UfSjv8Mkh7pY6fZT1cGag6
lzRO1xx61n/4NkgZkqkUHUTca8To5NY+qC0l37x1lK0qySAG8+I1LeXkEd2j/DaIYn1O56m37J0G
pCYnMCajbcg3rZ34W79zfk1NBA936hcABgdYE6quvwHyvvb2Em97OLU0XlxQhNCgz00sPCforp2M
MXWyj0X0oZC+6+QZDQMIawgueo3/avaOJ5MDKcO5LeFlQceBFsqyl30ch6+Z/8vRSAECVFW8bJuk
j3V9rxgrT2Nh4/22aHOTsRBQodAnfu6v9TbugMIOCGXq+ybcN/mTZm4mbWXbzb9bGBfueo7lSG/Q
Vi+EDy1NVuBsERbUtTv6voZwX38ZnRvgN2X/Y8WpzN+6ZksYkd+A0rIsbOV9uU9ozmqnj7pebyLr
50RHUisVu0C/z/ofjuMO8QEww8pgZwMXP8CmqE3mmhzLBR+el6dOm6eIj91Z8r7PVh5nCyum0+39
v88L+9HRipr2kRgxzeKBFic5Okr+XWGuZPaFC2DeF2dWhJ1I1h/5lB4rZXrnB7tJv231v6+v1MJA
KFOx+fQ5JUXXL/N4EnwnQ9kGpYHI6bck/wuAD5DaauPvrhu5SHMzEMKvufBGbHlJ4x35KNXUABM/
xn9bm59cLqH1bCd3NXLf0p3ePgGxDpy360YXXMapTbGs65mTlnb0AnwE/Lkf7c9x4ex9Vd8mues5
Kw+ihYU6s6Wcz2JEI8OkBbgnu0w2fWzR9lVulfHLH4zIokwNSwUZdEPYDhm9HKCkOVSq81anu6nf
SZ2zbQ1aJ6dv1039froI54d3I9QMRD+4XTHqIZNh9XLDiBrrxrpPPnI1HcxfgCmT7Wupvxqat+/a
T4FxS+8SDUz+Bhr2MPng5I+Jvws9+iw+JOOHaLgtw8P1n3ZxsiH6hUYYCgSAE/O/53NNR0kjSUBi
X4A8f6nUT1pm/vpvFgTn1fzPgpZ/zJzn//h14b3VVSS1g4jfD7Bt38c7yXH213+/yQycrZ0wQ/Pf
T850BUdkO0Ae8WIpD0lOzAga9z5eO9OLVhQU9qiqkrTQhN3YKaVvgl3TXgbeqRugXjfq3N0Jzor+
0O+S6hxqv/6oDslfStQC7ytdJ+if/Sg5mnYT7LoUWLnnRcfrY7/cHdAIsEHQmCGThcDU+djj3BtI
bhWB2zqfTfNT9M7E+swVdfp5YdD6FDdxr/L5ytyb6WGNwGDh188yPGBRqLeieyb4kTIOC1rEDO/F
nG7a4RgNKztj+fs2+JM5XLkgOQ6zyu88SfFeSF9lIEffe+mS9gT3MGdACSd0Wz2ffDUrlcKSa+uF
unB1nwcrXnbp18Nxg8oPG5xnoHByYph6fWUcvJfWvxsP1fD+tUV8AZ9n6HPtQbwKlQIml0hKfNcE
H65ycN598AG1QDBN6pPgHO6k89nRAr0eEsmSXkKJt3P+Wr6XsoXNeWpAZNMDn6yMWWVLL/64ifxj
lq88U+f5PfcrpgoE7nfxYS5dCWdr8Gk01YjwXac9jvDm0RNn/MEGhaMMVSICI+Zq3gInrquQi2gG
GUkvtf/DeVSbNbDgpdMirQo6h/CHtBqx9fn3DalppLFAiBwPNPqHuNxo042jvn+jnlkRzgGo8Kqp
NC10w2zfjNtyTZRk4SCcfV+4ApPRT8jh8v2mum3CW+m9yVs20tn3hVXgl/O0DfXQHekLONjvZcTm
87N4oe3IAGF44ApONIRitJkGLXHzbKeam+SeCEsKt9cvgovn32wEaK4KyACuOTHGrssqgesBIxRC
N579ycseQum+8g+0OV63tHAsKMfpnAykLpCcE9xSGraFZUVt7ab2E3FiLG10Z6UkfRGSIqN8akK4
0cs8iLiJy9qNzdw/DFmdHmx/LB/lkJZkJ27dukZSw9S7eAMSX9dXRrhknvgA4QYAVFQmhBE2lhlU
cQZHV6JBBllNVb41Jd94KlSr+RAVRnuUpzC6cSLZuK15da/khRa2O2Kp/5oXRp8F8iTrklK5h3L4
Eq9pocy7TfBqfB38DbhMqv0iBs0oB2NUG+jNBuWtmtwSTD64l7q7dex2L/m3798sADQR9ECzhkUV
jq4dVH6jdja8V/RgAAbblcZPrVhj91nY/ODGEeKZCz3Ax4Wrhm703LYhOXC96sHrwt2Q/uz7cuO0
eyu+uT6gpcWBDt4mTiCfhdziuUfNwrKkB2mo3D4oXuBZuKMnYKUyuXTAwAqRaVZRUlXEOauycJjs
qKrc3PE7uJAD9TlWGmlTQ6GwcsUtbQZLVRkOFFskRYX7wZejQo60vHE7TaLhT/sieepNb9Lr0KT+
LrGUD4OX7a/P4O/Kp7gDLZ7RcxZ2dojCaml+RhFFwmiq0MxY9OYhMGlB+gV3zsHHftd2n9Foee6R
ZeycvVKEN6mjQ/NivVz/JUsTffJDxJaJBqxikEz8kCZsN2b3ccy7TV5+vm5kyZmcGhGmuGyLGiR0
1bhts4MHNB7vDOsoKdrGk90ouKvXzvfSBiVo5rxReL7EqoRxTPFhZFBzN1bVfIw8b+WqWbMg+Ccr
8ygSplnjVqUCp6lhkDr2Vo6ZWIYkpKEBgacvSurknbhszs8ZYqdyrxtj7dbS8+Td07a5DZVnp/yq
aNmN7t3U0HModf4Hnv/U6nxeTt5jnlWnWTZOtZvQCdt3t5n+5vV38nQb93Tv0cRb+mtqRGJ2/J+R
ggueZY+MOU8u2KQbzqlR1nWzpN7JCrwQXwPvufCOpQ/L6C31fbhTftY0z13fmIvLeGJ3/vvJWP1w
HJXCD7Eb6B/o8//sZWup5cUDBqQUUhvAzhfs+kHe1L1UwAuiEb+Yj2lwpLft+ih+e8MLbzJPHvVR
RPnENK9nZ1Ic4lHcBuBUPjgwmn0062e1faAvYavUv+iAVvwPUvcpKJ5WWVuXJhF5IZv6JbfBRdGa
tkRnKjXOAqpvcrtt3tvlMB+D0+8LZ82Oxj70db6vaVsasfV2JQhcugBOvy8cs7jLYzDFEd5pJHPt
RXG+K3WfPlsLjuh0GOJNkIyBK03yfx2ZcNT0oC+jxGZk+URrpdFt0jXmwnluxJ3BwhD3kBWH5la4
Z5TR5jinBTvDpLX2zUYeEoFk5cf1DXi5A6BsJ4KzdFALhHHCOKKGfTFGeu0qB0nrdona764buDxE
swHgJfI/l/T895NzCvhb94eyw8DwufGOqgzP3FpH06KNOUpR4fwC7zMP8sSGDslTrAZ+7fbZsYz3
iXrs1+jHL1eDYRCk8OgkbgdIeW7C8Qc4gSVM5FApQf3lcxvu43jl7bS4GidWhPOSqoNWtZB3uKn+
JdI+OOn++mJc3uaMArFRnpq/Z0oYRTtoPJ8Lgwui/EKVjtfLcUALe0ge0vpmLJ9sZe25tLQ088uM
Licm70KbnnJIOlHKrt2xL3aSdoDggdf6ypW+YsQResKUThvqMbFqNygQtgXusquVlcfWpachXGQD
gAUmBibzdL7+XhSVQxdx3kPy+M3eAMpgIsi56wO4eFa82vJw/rUlnEl5sIMEOideKM3RUikkHaDy
ub4R5p977lzOhyM4FxiVhsmEB8uF7GQLfeCmtSgk0casNg6kKGsh6cIr4cye2Dk5hJ0KZR/TF/hQ
gnebULqTC39TK7vGvrHYiVJyXw53wxr6f+nYniybqLwQeeXAPzwnNeWhiz+o/k53js2aGt2aFfV8
c3RGW02WgRVee0P01Y8eguqFu+j6mq1sC1N4aRWNGraOj5VAukPDTYMY8r0tzBScT3e5KTjSwSwN
uxzZFrZ+gF6zfieSisfi+ffnIZ446qodmsmrS4YwfKalS5ZXSrBL/hMYnoNmgUluQFzuPNdzGTB6
A7HztA3yp6n+cX0NFg2AGv6NIsKVCm5AigJ4FUuN7FH0OThExdsffB6MCZJOBsTzYnajQqG07Xql
dnWYweAEWnFii7/+5PPz30+mX6fsaU8Dn5dVaU8msk0P13//4kGYoUnIPlL2EwPy0FO1EcbZyrWi
/C6b3ipyT2Qb9m219jZfdGBzAh1ZBkJx8T5ubRk+tIn7WOmjvWz6B8XMYYtSB5Qn2ozocbq5PrSF
kI69C5JwVhaF01tshYqbiHS3qVdulxi3ow5Ry9jtfOeoWXex9djT9B92EN68V6fu95GZsXt0/xCK
iKg1qw09v/XI5sEduqHOutG7pyz9ahu318e35F3m0iBJWINalriz/T4KRzNLSVrGRPq6tw9j9TYe
9BUzS1sQMaQZKQH380XNTII2WMosrXFNC4FIY+qPSTg5K7Hh0uY4NSL440KXukZK9MYtSQq26mGE
Lrkuv+bdoahWnh4LARyPqZMBCV65skp46yMLW9lz4L320DIY4WGETFaSXdl6IP3T8N8J/C+TtwvT
P3gx0ksK0GrO6F3UCNWO2ioUH41ryMEWqNqj7nVfr++MpSXTFIp4yBjS+CtmzLU6V2KtTluXtN7m
2UPR/fr3l5zG6ffnv594paAPPb3W+b4FP2hiTghxPVntfpU5YGmHg0UjSOABbF8kcxNItloVRXBX
V2F9iSANm4hK2/4PfCDtjKhXUPR0CODOhyPTDWpEUsZwTKj9zIMzblUVftu16vPCixQ/RF3G4q6b
pR/P7XT9oPl+IA9urhfw1PT7Sbnty1srfFKrXbn2Jl3YBChMEh+SqKbL0REejFI09FGRNqNr+j+a
bZX9/e49QJcJeE5obAlHLy6+yBw7I7AGHPeu6w9TettMR9zpdSu/027CsxczJCVmnQwkJwTHkMpw
lkvdxJzNSFn/U1QMu8x4keKPuvWk+gcjD7ag7jZFZG3zMd9llbzV/Z1ZP5n6ToOO9frvWdj5iqbT
lEcbEm8jsQSc63Julk04um16zKd93AOxuIv+um5kceVOjIj7MdY7pZejEQeVbj7l0x8E32eDEOY0
hEIyNvxshHH3tve3VEe05Hh9CGvzJGz1sQCh2NF87pbRdyfa2g+SsQ27tWrz2kTNfz/xQ9EgQchk
shpBfTOQr60//rdRCI9fOGgVH8FZJqq9C/Kd1z1ODjwv+/9mRfCm5hhrKBLEo0u/hRlIWwMKr9S5
09dqL8uzxWnlyYAQsHgr5GrnjXKQj25t7xRrq74fOAY8AVqL//u+MA569pTQ7tlWynQYtJsoWQkV
Fm6Ds+8LL3kvsVNAB9Xo+tPeUw5ltymKw/WlWDQBMHwWUaEaYAkLrtnIrAetN7jmuNFQlYAkRVlZ
7cVVODEhzFKpVUNap/5Il9sTpOwofF8fwtr3hVkKKigFg54hOO3W6nacu+vfX5oicKx0TABonaVA
zs+cPFAr7Bp1cg3zJZK/j0W3iaIVfMf8DdHpG2ymWTcVJUlRwhZ2tiEb4KB3AbXCUurSNomRG8u6
C2Gyuz6epfmCH4rbhSc7IxI8lVIXQZr3DcQl/X0tS9u6G1fujKU4hADRAvZEEdK6oAGr5AmBJGIU
19fz48gpz2IFFtVG20ZW+MGKpqOk1t/a0LiDnXAlM7X05mBcBkn9WZhQPPSNYTR+CbrBdeoZpW1H
d6p/l+gHx9tD3P/+qYQ1gJehwYPgAtOahv04kXFV3VaXd9DlmVW0u25hPhzixji1IBweqMI6xDaw
0Pc7/yk6DL/89A/2NzV9y6AwJs90Nuf7u4f+Hu0ZXXHldGd52yy+ifyVwHRpy9kEpJTg5p7HiwDR
8/RhMgKoZVVpk8bUvtda2BctsJcpd0MyZIn9JxJtXcGU5pPb2OEmaKLNj+vrsOQEqD4ZJA54BjGK
80kalQQ+HJm3pdFEiPY8epEEs/sfTNOpkXmQJ7d76M1Z6qYYYYeFHnGjvrejmTid6t2/gxCcfZOM
U1Q6DELzj428HYzd9Ula2qyn3xc2K1JZsOlk3FcO4ZFSDBtD/Ygg0L7QVtzl0mpTIiBXT1BhX7Q1
a6rnlX3cjW4cTdD91pzs9w+F5By4QQXx9ctMCm+sweq1vicNFR+UXH7UGrguB2MPNGUlPF4Kz+nQ
oSePPhpQL+LpSNNASwyt7N3Bq7OdjCbTJs97faPDpLPPkBfZap1aby2pag6lXjjwkA7lq2pm0s1A
Pnw7djJ8ru9eyrPfJCzlaMhgYRp+U5mF2yb90Ukvpfpkyysx1dJNcWZHuFzDQaI7TKl6xEuzzRB/
lKNPPmIuQ/Fc2h87ad83n3RzDcx02T0CZxtRNklYOBKdi5qyoZB7rWK/c2MNFR2HkiJE1M3OKvfF
cLR86MQjZytnr/r0XGnFytQu3PVzLy0ZSCRV+RGCK5GcpEfUwmohv/o7UqAHLB8zG3Wie89YuQoX
zuPcVEseC7lTGiAFS/UQe3Q7ZJ07qb8SG/klRdsUo7WJinfj6Wa+KXnGeHJZEfKfO64oqSekiNpu
phmQEACbVp6QC94XgC3XEz3zpFPFgVgakvL5gBhiW7VbnszHCQUzRHtXEn9LZlCUI1QwSL9cPB1k
hC7yUi8HdP52aXhT6y+K5l4/V2smhHNVoWxB9xAm0OxCpEZS7qy1DMKaCeFIaZE61sOECU06jOE9
jXDK2hZe8L+kQcgvzwlfKNyE9Q7SKR8drLj6MZJ3trS9Pkkrn//tNE7uwUC1skLW+Hz/ZutPTfz+
sOr01/8uBJ58XjfRhvfwodzlCEndZ9Y261du8qWTdzJBvx3QiQk59zsaPlkD/w1WSFQAkKDK1hpm
1qZJON7T1GROHVSD21q7HmqvKfr539Zh/gEnowiVoO6s+Tzow1/St+S9IsM8RyhSAx4hZQe+RzzV
QVPodp1zqqUMhSRaOVHd+YMBnFgQBoD+gC/XGRbCYqveavH+Tz4/xxmEOHPS8Xx+0lHVMwRb4Kif
yq0cptu1WtXSVQES9v8MWMI5K22EAHWP29G2npJkO4B+8aeUDupNbq8Awn/PthBpwNzMkrAmdDuJ
OeF8iCZnasbWTVDohZSxu9WiT05x7NSHxtL2jXr0w5Ie6X1P821kvV2fyoWobX4A4XxhJQCkJ4y0
QAEoR2CydFEE2TgdYnJJu53dZBBsCp+swdraLUwtGU08mA3uB0o2wUuaY9TwB6dwlTTf1DBJB49S
NWwq1Cxic61Rev71wtyeGZtHf3KQSnQK/FSzC1cnrs+zu649SPVHP/kRB5+sWNuYg7biQpfm83R4
wnwmPHFaJB0K18uSL3WDAwrUQ1OPdzBTb0pEBtSpX7naFtwR+aMZzW9BMqGIhe2wdkoET5XCzdTN
+CNf+fqCRz37unDWtE5SsxZGEBfdoeFttG6V+Ohkn67vwiUMyJkVwaXWvYP8vIaVcbzp4wiOjM+1
H+5a51cFhtqB9GaAzuKu1teIzdcmT/BURjXYqTlguKCXnVTfH1ypZwObHw0nO1Cq6zKdaKZzAR00
6cZfq/TM/7+4wyGxgsXhdxO72NCB3k/XUFXPXcP+GpYPqn1Xxd+uL87SFNEFyMsZGhML7P75EJKm
QzM+SAo3eZDQGhpWTsza58UahBXRpDSmhSuPm6770qEq9Qe/H4Fy3uMIFsPNfv772x5eFknScnfU
n5z62avMFQNLLs2m25DHDUkQYuNzA9lYIyJEKOOGeX4/IHOD6MImNoqNX9t7tVgTXF86kTPWABZ7
yEUv8OPkprOmCejT6OwXKUcKJ092rexaK7HFws6CspG8jgq2gQ4XYecmoVT4RZ2VbvgLMoH6O61d
19dlwVXS9c1FAHMjxFjiM4QM2yQ1U1K6yayrV0n6Xd7H+6ht0XZRdhW6c7H0bjIJEBqnNoXjHtsG
GoN2Wrpl+hPK2h08cyujWtjOZxaEaUsVy8vUnlEVo7dBXSmGbev6vC1stzMLwn5OeztHGo8xxFW9
CcIDZI5ydaRhwDI/X7e0tAXIrs4dQVzXcP2eb+zalqyh9/zSNQbXbh5Lb9Max+smlhIRM3/O/9kQ
yR0GqSv7SOfCrOrbBpVWQ/qUIO/rmM+69yHtnqPy2VDXbunFRSJwJh1gohcg4nXkvDPjyVJ5F0B+
bx+1Znd9VCvfF0GnYYNCXVHx/QQBFW1XDz+vf3/BBcBs87/f7wgeB0GnSjF9vXCDZi5QqfYujh+Y
rP9mRT1ffj/o8t6HHsxFPKgObpHX9JqtZ64kS9bmSrj6Y1Uqk9ZmLF3XfCm1/MEropvrA1kzMf/9
5BKmelv+M11FMKuvhGtqB2vLIZz5UDJrPdeYqKmmbrSXyjtf2kxrp3FtFMK59zwP5TAZK5Z/TJOt
Wuz+2yzNfudkltq8VeXMn59ChJ50GPqo0HOTvV23sui9Trau8CSv6gIFqJRRxOW2kx9UmujlQxQ9
R2tiIMqi9zqxJHivHDyJpqEg5zpUh0I/OiIPl2xsxLlVDVWN2PaK/RSrR0+Ob22p3UBa9jkJ5Rt0
dx/6zkcjN7C+Xh/89Y0CfcX5FEe5Ak8Ggq4z4XWQbZv6If5K++N1I0tZ1hPvoMiCd5jKNJSTmBPl
tYqy4/GDQmOBnFpcI1wZoJKJtqPxgrqWj17yVG1syMvQxjIQqKMXecXBL+9ayp4zlTu9EcKuUgLT
KXv0eGlgPcT5QVrDVy/Fz4z2XwPChnKKQpl4wxdupFUvVtzsQ6gSbWgxylrZ62p0I+nOoRuMu34W
AoRelBzmsSrlj9dnfXlp//0Zwm6b5Hiimsw9lrcPVhds0kLbgGgmgLZW1nf5BP3PkoiXzwKtR2wY
S5P+NgX3ufycBTcwd692aC0foH8NCfvIsbyqbTtmFtZM+BXqcMOhuD5ry9f/v6snki3HXtxnXkaE
XiKaaiqfzPwJvdFQftSLBxTme//bGIz760bXxiVcB75qNwUJHm5/50Grn1Kb4PyPrs5/p27+CSe+
1GpKU0XWtnAlTdkrVfvRMP3bMa8PVW8dro/m/3Pc/7U178wTW5M/ApUoDa7pAGnwH6n+ybLeesTG
keHYOMX3Tv3kjH8lxhEqmZWtuLLpTeFwo6jbJf+PtO/qkZtXtv1FAhQp6VXqNMEedxiP7RdhOylQ
EpUDf/1ZnHPPdTdbaKJnY/thA4NP1SSrisUKaw0WNAS4nm230UGVGK1pr1jh4nk56JcEAByycnKT
hpZbFS87jvNy2zDd44UQKq4+YZzSKxpV+H8SpHV4kWMC+RBXhdM8+P3OZqFTnai2qZN1bDzNraLy
uOgTz8RJLssaGr8n7og7kAiSKmTdbquE6vuSLwLVcFwB4hpGRbdvncqjKzZLzgeg+YLqs4HNSowV
klrNlzT+E6WBy55jsEf+d0uROeFyNx0MSyzFMcFnDaSFROG3Fcr1TplzZj11btgt6WdYar7pY7RK
v0zDw391HHIPA/DYpyTrsWGsmYPDkE2KPVpego0MIqBDwP8iRdCVWWTT7OO+t5pdNAxBD1pnruot
Wtapf0LE38/2yQGRrJV3IsZtdnP2ZXQ+EqMDkv3/FiF5zMEo2r5k+P7sAAD8ofjAkCZM/N/3JS/Z
YtoQdzQ2yWj3VHt0k+9mvHULFSKs6iwkT+L6qBV4VGxTvM6cbUkQUymOe/H+B82jJziw0CBsXp5E
hDoaIECQsvemtTb+peXWyTAP5P5gCNtva+6ifz8TJWnWgMpsOjpIAMTZbrbfuuFbj2H91lU8AZc3
7d+KJN0qXSMZ3QIRTRt/I+ArIk9UxSGq2jRJvcy+zCgo2avj2D3X3hqt/YGdPEatFxL/Qx7l32ok
TZvrEpBb71kTsPHWKNuESlinxXMB+Zljg0wUZX9Jy4qx0iY8b+Dga7qKrWev/MTqT6RXYKgs2TwG
HkB5jA4D42ogZ3ILVvXZBOebgCN9q6vOfTH6OxcgqbLrc1DcRrgI++aZFj97ts1dkMAPh87dO+0v
d8hXbFAsamnvzmVKOl3bljml3lAdibMpwUNGN6a7Lpq325azpG/nUiSVRpUnoUaPlZnaWz1vM7BW
g4DXWHEVSoRqOZJiFx3JmjZv8Wr3o2PRjY913WxyI7FBcTwroloRl8hh0vmiJM123d4pWIdFOSxI
aBjRRz6tzWk16l888/X2BqrWJam4McVophiwLsNczSkamHd8AoPhB5Lc5yuSIrGy11trzqHhGM1y
q5U1I4mqeOIsLwQgzWJoGzBOUjBm1PrkUw83Qk/Is1NVB8MbtykiS2BLfaB7zLEx+PP/ZMl5R9ZH
8WSIaKl5iHc6OpqzYL6/BfBChPQo1IAhYxY9UhhesTW6z579gTjgfAmSS+jjNOdzJlIkAPnR6/+0
jYqqctmr/dskyQHwqZv6LIEE92jxwPh+W29VX5cMv0eXFDofEE8WbEvadfmRK/l8fyR774uYgnlZ
qJO+A3kJoV+a6meaKLoSxFeuLf3fHkmW7iSkz0yiV8eYfSnoVz09aMP6v9soycDT2XXRsgrTm+ZN
bIWqqvhi+u98oyTTdvSIDn6EY+4pBf0ESNnp1wQtjmX1pBVf7KnYoGM38Nyf9vQ4mJ8S/49lbQpH
9URW6YNk/iDvQCtiDJPs0VHRxRu9Od7ex9v+BU1hl+FgXFW9FYsHjGnsJ3uXFpspeTGyr7el3F4G
+tUvpUQIzzgrIMXCS8/aWffy3KEn6cytYBLj8vsGSce8qfBGMmsMRjzkqk7JRYW20FmMPkYXZHHS
78ckEfHyqsEzrxjQ7GoF3tT8jCpTETAvbtOZGGkZLDXMmVi4tdrmS5O+RUDn/8A5nAmQnFc6g54H
CCCIYyvcVd0fwr79dwIk/8W9buyGCSsoppXBger+kesQ0Gdgqkfp+oppZTAyNEMB8AX9P2HWBDnZ
Gto6HxUx+KJRnEmR/Jepech1t+IixFjCZKxH5ztDyJ+7qkqiSpDkxfyhTIcEtFLHGNy5bXyyy9MA
1M55/Ij9IXywQWmBf/KM7Tx21OUZ3D7X0EdsQ3/RPnX75BdN5P+LQLPEpQkyqudpxOHzdR+pnYBH
b40qWb9oHmciJCss3CEC8iKs3PnFAcbw5/YCVF+XjA/8QN40zXjid/EBrXJU4WhVn5dMr9EauzZL
HIHmbksLGOmK/V9UpbPNkSwv6iyzSV3obEm23oZ931uqypDqhMXfz3I4cTUUNRFlafA+z9lnVHOZ
6jZa3iQgbroAZgY7oKRE+tyhhcjBIlCZpmNIlQWDxTXAAASzLnAiZMrPGgFokdMaeaIiC0C1EpDx
KSWfx8TYGKkfWOmwMtjB7X5y55FGzxXm+jL/Gb2PitNS/Q7pXrfGrs7bocLviL7M3YaAgUWlEEt7
6QFIVCDgCzpwyVrKLOpKZxgLNPoYOz8vV3b757bFLC3iXIJkMSzixeT3Q3Hk1t+YfbbrBwvgFHfK
8JB0Q8MxWKIF1pecnXTyyByHuWWvtNLSXcJi8oRsj/tQzcRX3C0yAxZgKIQsB2RygHq7boWcKCDO
csbZa9GaYZZhqGcKgVuy6otd3z73uRUwjYbtXIWsowfQWqR5tTPS8tmmVQBm97BNKbrTdcUWXCUD
8LMIog50F1kCYEL2HHnPZ60a6te4dQOLgGk6OzE09hrZn85TvGivvIgkS/Ii4P70areY6lfPe0t8
GuQWC5PMDFKeKlZ1pTySJPH3M28y64TWNWq7rySO1nOSgQ+uWI/KoaHFzfMwPIf3MDoQ5ZkHuPTC
6Vldv+rlH32qwBr3ksZxMHNtVTIVv82VyWFNGMeGmhL8v6tm7NqNshQ4RdUr4Lm/Ol36NNBEoaQq
EZLNAbKY2BqKP69Rx35Szdv1UaTI0yyIAOgLeMEF3SRg/qWTseehdrSirF47qofVm1e2ijUsKNmF
APH3s6NHwcE0tIxVr2YWBXR8hNfYTKO/dlR37nVxE2Ap50uR4qsYRQdM7lAcCH9xjATIp10AvJEg
B1UoZw+gkdhkXbey8mTb+1lAm3tLdQA18cBR4wDXBP/kCavaYe7AkpG9Wrx8SLDYXlckvxf0WzS8
g4YWuXwQ90rOwS0qw5mbpHqdpmg7ZOYURCMPBjDjBEXrRAFrqULignqIYXfDRp4InR4y0LeneXGS
RZBYaiZu6J+TKvpeEgDiBwuotWL4WB4FdwcUYjLHYa9992NO6vXgqxCpFhQQ1HuYpsdkGnpT5U3r
6NAxDDezVwfPXX0frIz06+1rS9zfFxkQQFDB2QBLAkRr13BluQMI/onp7DUFO51djwFJf5VO+9Tl
U2iMJDS89aSihVpe1T+ZkmugU2flGPzCVTlh+NM+dPopNcrQUTHhLsoRyBPQOBehlPj7mfkWQ9UD
WaGHUqP1aZx4swa3b7IeK3cIC4BZ3n9R+JiuFd3KmPvEnMuluKTt8xzIgfSVjzXKLSCDREdSrd8N
UIgTQ8wJWwUWJwhlpXBJ62mp+ZGfCS6recVUQ4pLSn3+eelwzDjhPUD6s9cqb8qXxrGrR5co03vX
l+p70zWoZXyLoC1aWkQzF6aGbv/ktRuTjZaUazCgrBtDhYoqkl+X2o1xURBHA+9KzKbLFtpYEwP5
z9S9Yv5rlVm7mf5wk0cH3Jz+psx/3jal652DM3DQbCugLwBLIfnwlhQ9JzEiwHmOwx4913czhHjg
cgLIP/IiHrrJ5Vb1wWV9P3KtQp+LvXHGryx/zmxgDfEf7nhvelcSJZnONKZV11Ru9VqQwC+CWjXP
sbBXgrYU1HqC1vOqlh9bOfDU0A37mhXRGHgayYO2Ke++vqE1gFSBa/YQIMjwYFCrbO70rn8Fd45e
bUiDefbQU8HfLSwFYwoi6sVkL6Ia6YXUorXQSEeevEbRaH5uprJYO15aKTLV11JAHi3aHRHsADBA
7oZz8AjjTVRHp7jpnBU4FZrWXt2rv5ciJJv09EQbDYD1nJzkUEzH9t6Kh6C/PluB5Fgijc51BxzH
U/WutTm9e8YJ70eMi/iigisqxpL/tUunGKau9k4RqOjnz3Frr+/eoAsBklEQC8ikTdx4J+5BXT1Q
CN5bs5VWIHmQBnyXNl4b3mli7QrdOsEvv0CcxO+G0UWsB+5kB3z0vkEwkn55U6V01Oey8orXcn6a
y4QG1ox8t3m/zl6KkRRqnkY2A++oeDW3dTKtbF0FCHJtFOiSw9gOEqx4cCJTcrkOazZ13ow+fcXw
b+DtBn28+0oXAkQmEhaOQE8+cSeKqNVr9NXJXzC0lRk/0v54W6nEJy6vKNwXgNQGcqUY0pCv87I1
WEG9geIsOoy/hswOu2Rd+VThDBf26kKOZH6ZEeUz2Gjoa+T4QfWfNFMhjqoESIfhUbet2hkCqgnv
5MkOjfTemiygJG3kPARzlYVwWDoNGtfWbAxkPAFJDE/llcdVWGJXYQkkOLqYFRcXxhUNUeH5bPLy
cTrZ/aqLV7G7Hpvt7fO+2qZLEbLt4aWVlSSDCAOFuRdfBT5wpU7S5yWby7rIjb0Rn4+Mx/5vlGES
oHpkd89QCCnwsIhEgXF8RayXO7QgILaYTumjpoNAFtP1t3dpaRniGYrKJjzV1VTepPO2TS0+nOb9
QB6G6DWa33oVPeP1OC5uCrgozJWKkc+r+agS4iPijSYACHBjjM5TMdQhKGu/8L5bE+Aba1q0sWf7
L8Oolq6pLtzr2u27fAf5MuCOCFypS/9V1jzOvLowgdaRB5VjrCxrBz75ECW8cLQfq+TTMD+nXQxm
3m0ETM4p3ZHu0Kv89PVmi23AbjvvzAjywyWvEzwAs8E8uiwOO0A6t0m+cjFvV073xgBiwQYenGDq
xXbLLaI1ZhL0pJ7No/OmDzvduTeLIX1e2N7Zg4+PBngwKnzeGqc12uqTTsUEuKwy0BegQ+lI98ot
aU6ttZ5XO1jBiAfeyAKGMe4oXds+ZhPWaBWuyKYc3aBSzkNc+ybs3Zlk8dY5W1zER2rl3DaPrf7Y
8E9j/OSl+9tWd+2bIALvZCzPBAqOvDgMW9Y9S0zzmLbB4IaUr25/f0HRTB0mjdsOpW+8Yy+XANCS
KK4QsqOose7qXf7U1mA+UFx0C/skEuRAa0Zsg5FLyajsSLOS1Crto9aMD6k2PKfW9Kmu+eb2Wq4S
JwJhH3PWHt4W4EaSw37aJHpn6I2NJrHvvf3gWH87jMNE/ktrbvIaDUm6apB44XTQ82RgThlmiikj
aWF1x8vSLy3nyNIkbMz9VCvyqQvHg1yWCVeAdyYqGJKG8cZtpjpKyLFN9uPAA/ajQUtn5Zxu79zC
OuBvBdKxDRRFw5bW4VjcdVmuOcfB35haaClWofq8tApq+jWStvh8q+8dZF8oV5QelgSAYhwFaqCJ
AJ1VumKb2k8bPYqcI2lY8Nulqt6HBQUWGT8djOmimCKfM/WjoSn7nBzp9NqkEfAajJXv3h1LgTjA
gAqD9xgT/TJ5gF9w1KnYRI46Oul9Fubx77tP2UV0AIXSwX2MrpdLW5/NMjWmsXaPtrHpk5WtAkRe
OAXkQLD7ui+oAeR6SWnqo5UglXcsMIuDsuI6W9+7ACB9Y1YITgRCcBqXCyC9X+cTEECPVrRqy7DO
776sLr5/FQhGuKhypBOOuvHU/cmZwj9dGzM4s9B8IuwYfLKWtP+lP7ZuR4zoOBZpUPv8sz+1n93h
h6sitrlW10tB4u9n95LdeMkAdPbomMVr9qhNaxVd7dJKBLg7mLpN6xpxdTLdZIjrHE0nfhka2Xdi
v8ZDYLS64uK41iikoiADTwyAW1xB9nQYnjYyu4pP3A7L6Cmxj3crFL6PipsJVhbgSkoblVeTWbd9
F5+QGKTDLlOBgi39fkRVyLIgDwLDlhTWG7FJzErjkzaWB6ebHimAJRVxuUKGrLQlMHLiFoR2pxnz
tKO+8V2V3l5LQGc63vMe6tuY/HekXfKLzNdK3/CO3Qq9151KW4X3v3huI0tw/nmhbGfaaplpmSAp
4h1nuh7NKbQKPbT6z53lhpFlhPH9zz3IQzQCDnXEu1fgm12cVvVgpj4gl70N6fyNwo9fW9/l96X1
EJ/nbVlFWA8HXc4q6j/p9993lyLk+3rOC8ugEGGSjdYFlflw2y7Efy8fiYClFkBkFrm6TyM+tTF3
qXY0+QTKAcSdbOfFuzH67Efx3REu8kRnsqQsyJTSvJlmyPLaA7LCfqnqFlhQX3SwmCjj4/GIsqMU
HETu4PqV5kRH72sGeH49uRsbETHn+2sNrZwL8J56bIPvxO2iY/vIbH/NrXF9+zgWLORCgFjhmYU0
aKpom6iNjkZGt3HvPoIzxilWjbkiZreLLG9zW96CBl/IkwyeaFOeE4oF5Y7+O6H9Lk2K3Zznf26L
WToYGz0HhiDmBv6cZCj9VJdNWmBZWb4H+gZRpG4XPw8eErxroMlXANFZYafoFagiMCd8LzF8X95d
9sO5o7kIyEsgK0VUJSnWmBptTbwyOjYDGqU2tXl3VAtGcRBtoo4B2J2r1Fdq93NPWt85Ws1qMMI8
X93e/6VjxktJJJyBdX+V5xwY+g7iitjHPC4/Uzt/Nq1+G9f+vUV/8SQ7EyMbeNKwscfzEDg7K/2X
rhpKFFoi+aqLz0tJTgcg40A49O1jCUjGOqUhd7MwdnBRqQAEF/cLiAHwVh4KpHKxrwNaVMayzMFM
Iv+pU/9Ti8GgLsu2t49lSW9R68OjGy9ZdGVIzn2out4F1jU5GkMXtmwz5u5HDt5HhksUZkR72KU/
AW5FWgFeCYrFOUh5amCJrmeVE1lcxpkQaRm2XuT2OEAI8JhRmtkX6b31N6FXZwKkV2WVlR6NYwjo
5wLTFFnwgUDhQoAUvektw/CG2CYgia38T65//3tG4I8Bl1pUp5G1lfyszvLMTiLXOlqMP4yptuaV
4uW9oLIXEqSTNu2hjwSB0jHS3uZ23eS7+1UJztWClwJMn4E2IkmVWF6ZepeSYxxNDxrIBNhUB+aw
udskwLZgY4gCfYzAUZN0yWxTgekdkWOVPNsv4Jq7//PIgILSAYhcqDZIxbeCtNE0mCU5jtlX70Wz
3j7webQQIo8jmofleyJhBivHHnqEdLH1I51/3v78ggN0DbR2+qJdyL/q8Ywtv8h5pWlH8oM4Q2jk
JKycOWS+qqx+PTSLJjHTwHUtIPjRvyXtEzPcnHOn1456ytf6uC7LJ73+nE7b1KCha610JMQ9prg+
FlT4HTUdSWofBCKuJJSbja7VlPvHMX6ribO2q2qXx3c/BNEwhtjt/4RIV3ls6aBeE0JK54Vt8rtb
Y4EVjI1DR6TAZL/S39nStYQDbffoUnDh9c0nmujrdig+AdBV8WQWpiBdh+h9QCsPWmxcjGlLpkLH
hvK0j/wjx7y86/8k5BDlD9bXzFA1xC8cjFBnICsZDqpzcqlEJ2nX4HJB4D7M2wbvKKPBGFtrbm+r
9/U9gtSbAXZrdKagc1DOKk2a43A2FN2ptH4XW6f6df/nBTco3C9otIFKfenAerDWTFPptSd/+uIl
ocH+y+9LDjKqOLOaFt+PvdB9vZua1ScgcgH/ofj9eNtI/n30+cSnyI9fZ/2hcTbt3VcsMPGx9Xie
i0ZRee/9IkLHkZs2p2HnkmLtNypApOvDfQ+fEUXbBrKecqldM+cI6eiiPqED3k/WenR3Ru/y+1Ls
2ekxiWwnrwGpQz8VQVrWCgHXRoCdB+AB0mnIPpty+cyjRsy9sqtOzK/+0/Vz6A+il9/+cVtLr308
HK5wIOhjRIlD7jpN0OWvl0PentrxO7WtcEaPboSCflGrCkLXJ/Lu2okL9DYfHVri72dvTb9pktGp
uu6UDNvaD2oVYqHq+2JDz76ftoOWWh2+b8WryQ3S37c3SvV5ySAmxwOZ4th2Jw01WucHWLaCuwWg
odDGa8xBKv2KS4uMbVVHnt6dCgB7Nw8GmOPvF4DLFYM37xYh1zJYOdgpn9v8lBXfunV5N28qIgRY
G0qlmDEQtLqX+8+JN5OiqrJT761asCEovPWCPVx8Xtr/NNYgn+Hzq9z5UT+U/fe7d+fi+9L1lhet
FWkjvm8CqOU/lZdsbn9/6fc7PgIBIkirkBy+3J55NkzONZqd8mRtz1sjWk+mIj94nc1BT5mB3kTR
/Yp3nnQj9H7hxVzPMrSUnbyUhV2ThF0GHGLPRZNOGYyqwdcFm0BfJ9qg4aXA2CK/W+2B5Q33kuyk
j3pQJg/NcLq9adcCfIDBoLKLpwSKh3JX59hGmB7VHAyg0n0U2N3dj5jLzwvxZy5jTmmGRAw+z7Np
40xzwIwOVCpEcfSqVUiWAYtvGR7+5akOWLYCOdDtTRKafxmYXa5CsgwOvEE8NPD53J4Dx/6qref+
G3px73YfyHKiAo63DKJl1CovNwu9eYCYSPPp1LAqcPM0aBRX0cI2iRocRiyRsbvuA2I5WAB7c+pP
JLT7fW7eHYkLhhmUKME8i4hffhO3Gtjgh0IfT0b6zAo/TOLy/nMWwT46KnRBWCjHrag2NPPc+vMp
TR/jbeLfnbUTwf6/z0sBZZJNcRIP+LxJ3vriRNa31ejaQSEOAwAGZihAeoeI+PJ8m2quNYcw/QRw
ee2R6UYRIBXloUuoa5Q4nPJZo8gKTmK8+IgDZ3jF+mPneBcVtcVPtfHwJTd2t5ciW8T71xHegcAb
WTVEN5dLIcY88qyq+ckrZu8FwPLVwdDydktqHSTLOY3q8LbA6+VgKR5wUET9G2010t71nssxR5GO
h+Qb89ZxrXipXq/n8vPS3ZGgsz3LGnzemkH11H0zbQwEbxJVcUa1CmnbqJ40RuxAzGCHlRdwX6Fh
qu+Lv5+5Wzw4Yr9N8f3SR5l6fmpzxatCVmFElmithe2hSxjTbXJV1Ijw+h2mcTgY9cnwV54OI9/f
fdLnIuRMRWwlGm2QfjwYZtDUYaKIcha2SLA6YBzGF2YoTxZnvtXX1CqGQ69vvfLZV5VEl76PPgMU
FUQhH12Xl0fQa43BujQZDshAAsktC+7fHnRQvM/gWbAGQwpBTEAdeRZA/A9i6C/FrG7x6/b+izDs
/LLDEaPsgsc6Ln4bDVKSjnbp0KYO2hsOTvWgRZjSDCLvAXcd1U63BS3sFKb8BE4colnBJ3S5U2jc
zWHRUXdISRDFK0MReqg+L/5+ZgvU9cB6VuHzY/6mjT/se0EL3vfp7OcLUzn//pwO5Tji+7r+3WgO
2eH27ix4JLQfIGeKDLWYLpaiZY04rTfTsj8AWOVHXbUbd9QCrXc34AhQxB0LRn0hSrr2CquwkOwv
+kNab4zhd56vWR8rZKiWI6ktcwZGyITlGMkqylZavvbrQEsVxi3H5+9n8m/TZN8BFo20wSB7f5ia
MUiZFgBVJ+BOG2bpX6N+6FLVspaMBYGeOChMHVxN3s2kApli3GSHKnajH4Y3gbAxqaj9kOTR/DRl
9fyYG2Ougke46nXGQgWcBZrm/he1TdpOrcrQH1G52aFpqP0C1nES4TYpXQBbjOBdcf2/Y5f0mygn
9XOFrU+CUuvmNpg8Mm60pgfPXZTxEkQjbbFpHDdW3BPXxw2dRXOyK0YSMVIi/n5uHIOVpl2NffHr
XTutu+ETcbJVw1QsOtcHDjnIymKkRHgR+fnSdNxzaJtlB9I9Z1PyUGrVagS0ZQqchOKA3lyFGi/K
wwAsRkVRF8Us8eW62gETnJOVZoe6SAL0sj+69M2cvmhkHVUP5pgoxF37MByyifcf/DFySPLyspkW
zsQTHHO2iQJdRTF8bfjwLiADRfYL5R9kRi5XExv6UExDnh1APLIqvae23HPVo2BJE3xcszrK4Xgd
yI+atq3sJkG17FC5XVgBly8aTnBuIaXa6rbHlFaD9iahbS6WgagUjQOSTbSgqs7QblHuZ7sI826H
ilkMEpL7haCZzUfzHHrDbCL5yrzw86ZPWbmnzZ+i+hGNn6Pq7bYIScfe13EuQloH8pI55ENElf6H
WOlD7m+9yA8nf12YMbo/VdCGi/LA2CqKdKJpwbzUAvCDeqWppSUYfPOgQ7ue3RYBEM9WzfBSJb+0
7OH2+iSlfl8f5oEspOHQu3eFzTHbs2aRIan2sxPkVbtyZ7b+gASEdxYCGeJgaPlyRVrkjcRKarZ3
ok2s/RlVELSLKzj7vrRjWYWplnJibG+DDtCc/ihb+5cEYC5LjBOi/cHxhaqfuc++y0zW61q2B/RY
g11SNb8vmQooMNE9CWtBaUsqzKUUD9Cy5dme+rDHB01b19bu9hmoREhn0MRRqfvxlO3HsV57/bg3
+volrV3Fjb8kxtEJipp4FKLILDnktCKpjkluuu/itZ9vxm5b2B8w+XMRksknvW9OfjLSfT7wauux
tt1SQJisaWvpH3Bh56Ik06+jPHOmeqZ7nNsXd0w+k+mBD4fbJyN55Hf7Q7UcD2nk/QC5JXn9evB8
3gw63bflGlP8nIAJLIx+3haypMHnQqRzqSY0gMS+SfcAbPrNtXYOImNUnP2SDDTnonSGLjGTyEkI
c+JG6RjoQDMByRmHxaD4/oJu4UaxAEFhoix7Fdw1ms5B/JZWe639pk1gHGeH7l7WW3EaF0IkXzI1
iQc8mqza+926ZgFGOO4+iIvvS6+sROPN6DlYBAauV85woEomw8VtMgXcjcjQXBWT06IYiiL22B64
+PP3CiyGCl1aFgDeYTHyLqL7S2/oWlU+FwNne/DKPDtz9eh17LmOyuPtnVq4B5Ea/SdGqNuZ06UA
rkdlYmJ7JAhBKrnlxAynqQ/m+LNtfE+T77fFLWiviwvqfRAaMxcyIn+JqxEpQKxqBLUYgOEDs/3I
gs4kSPsWMUev21Zne6P0dkBNDw3y0sZVOLlfbC8L0uLb7RUtnpOYREKFChG5DOPXxk4W66RiCCKz
nWvyv/NY1yGPNEUAIXzHWYbif03mTI50taRTzSoHs3V71wT/T24OZG20cx2WU29h0q7TDgUfC0Xp
Z3lxyOwgYYHGanmazxloPcQE2jGibFhv++gx7hVJSJUI6aJJa2ZUWgcRfqoF5DE+ZZXqvbQoQjQO
Al0DMwHy1IQzkcHqGo3tM+dQDn98tABV69tasHg6ZyKk66UqeKH1FcI7xnhInX0KZDxC0Iv828hW
94sCZh/eLsgfoV9FrPbMYssI4Ol5E5X7PvFDk+WfooKtUMppA4x2vhmFo0ruLW0f4ibRM+5jekYG
2rFKzGfbs1vuTWaABi1dZywJWqpqBFKJke8EuGwjQTJjr5m/MzZiFOGXYypqQUvHdL4UyTkUnM11
Y3uQYQCDFryATr5PQSqEvos14YfbB7UQcgDa89++Sa5VAw86i3MsyMfZ2M1XB2PRg8nwaFaY0JJT
BfYaQCAEXDOw1y41QjcLzOnpMdubpfOkWfGzlSQKEUuHg+ocgJbwP+R+pI1zY7CRxyl0gPossOYX
rn3t/c3t/VpaxrkMab8aY9Qia3DKPfCUke6LjeD291VrEH8/MxxnJuA2N/B9PPuClrcrH3OLra3w
00unjgQpYDwtPPXQaHYpZUBhu0bSr9gbk7nV7JemA1lC8Yup0hiLuwWMGkSAog9MdgNtlKaY86XF
PgIvpPMQqeh5FtdB4GEw1P/uNy/XYRVj66cApNrrfNvlFdjZWdDk29+3z2Qp/EC/FoYpkC1BlVYY
7NmZ2MkUT26FR6XGyzCpdj3/YdWPQzKsXPTb2K0qdfk++Spfo1BjjOiJCh6aGy8FMsvNm4bkbD9l
Dn9yNYeHmdagFXQytC2QFOwdGYbXSK/ZujKdeR1bJFsPmAcIGsb6wKjJHM6W1QRmqrEwNX32GKGZ
YXV7W5ZUVZRLgWeDNx4gCS5/pQuEknHufLjc8is1kc0l38z+A3f7uQzJ35K+0jVD18q9bu61GjBt
LNAqhUkvHu/ZOqTd5v5cxoUPz9T6wIAzx4Nr8VdmWo91Vq0AL1QHdkYV9WzV3klupDDMIR897F3z
rXA/N8VqqD8iAa23eCOhk/Gqhw7QBNw1ah8hHyvCenhIhp/lrCIoWVzGmRBpGVPhcXeeI7Yfyiq0
NVQ2HeS4s9MHFA3RHQBQAQWMiFxSNM0YSDEQHBAD1jDfctMNDSXV19K1i+ALsDsixYf+w0spqJlb
/Ti7iPEGtuLpKWLbwm+CuT4l+e/bCxLbItv3uSjh1s4cSgbQA4P0iPWm6es4fLYUn186Fbh2NN8L
fF3Tk4zGLZ3cpZHFkHnJn2PP3Bhj/KAl3n1lvPdgH2QXolUTEyNXTSVuVCPHM3DYpl1lAdO1L5rn
/by9UwtLQSoMxyEqOMIZXu5Uw+ISOBcu3dPuV56ta2NDXcVuCe2RDgOZfMQlBKPE+Cd5d58BQ8F1
NLon1d8x2nWAsfa1OBzLh7RKVob/Us8K01y4tS4kSq8Jil5Th+JscPxTQK1PdQxsWE5Cos/3RxOi
FEVswMUBAFKOiJIUTT8p9ZGD04pgyjZNWgfgR719RovLAfgsesmXBm6sosCwWJMg2RN/c4pqS8ku
azt0aagmNpeUAU8KE3Prou5qC7M6M5u+qcuB9VAGW3tzCbh+vG9drQi+F2UI5BHkfgSlp3QZxCap
Yp7gbEozACS1lbzo45/790u8wwlKxyD8k5MmhNWp5zV2jmyGE3q0C3RjWulALO+VQywLjgakP8j8
oKsMveCW5Dm1rBs4Sor53rfT9ktN+h91EZWgQ7UywO1HhfYlKiOgpqcbbZ/F9kbLnQ2qwWYIOGFt
13Gj+IaWZrr2O94GdZURPBt5+a2I5nQ3cpP+zZHM3/jc9D9R0liPwwDCaY9rzdqpHNQPNEzSotFg
2oNSowwa4HVtqWZnKyjSsG/ybPw0jFq6avTR/M3yTnsilaGxgLeW/0uvensKzdLrV1bfmyvO6/Fv
Z2dNaFXz+KfhevoaF072K2YMoERRajw6rNBWXp8PW7Rjv2ZDOQQs5vEOjO58q7PE3nRE78IBcyN4
lA4sMCKb7nKaln96q0zXGslAmk0IOORsom0/cOywQwE9jTeQfOxtZtM8TTrYYr3VteDzpAWVqlF4
8byBpYLUEno3MZh9aSGMgxGlziGjqNr1Z71s1veuATgwWDtqN8CZvuqYJwR8DXYLC4xm9oc7xrpr
8rcxMZ4L01W4ruuloBPcsET1C/cYkCoul+KwaUiHikLUNupRB1G8gGQkctxeotPcAraKaCu8skLG
DA6yWJQnChQNgzYBHTbAk1DUwRg4H7vHmE1PU6P/wCzFc0751rTYNz2jip9x7TvFr3ABuwhkasH2
erlKnZaNXrhIxqPrZz+l2U4f8A53WLvznD68fXjXce6lLCksAOVrZDmpRfc9bzbo9l0R/kB5t6ma
g9d4nzKVu148QSRkMN2GhqWrvNzYN66N+B07PESbKjaeB5MobGpRBJIX0EpRwZbLiQZt/M5DAnBP
wQxhxn/aolJs2qIE3xEMKGjONeVHzpBoZdqNVrbnG588NiqerKXzR8cbenLFuBSKipfnH2uNiQYc
1OKKpH/Jc+DdZjQKUjc7oXFdEa8tysJsAnqA0dN1NWk9AqyO+nWU7TOejQ9FY0+bxm2n1eBO5Srx
62p/W9+ur1JMWuPdjwcI+k1Q8r1cGx3myPfHDLptbqm3BuMcUYGTLZ2OGOdHBgPvgqupbtLXJGMu
g4gpdjexawIw04xGxSNUeE05QkQVwEUYCjTOq9bK3CzK1qeiYjafsiH8H9KuqzdynNn+IgHK4VVS
B2e3PB575kWYSAUqUJHSr7+H/i52u9lCC+1dYPfFWFUzFYtV55zqiF9CDO/yZJ3bwGQhzgQ7AtLX
Z3oaFfpW52lfopRZ6hu1+Gqxn+4M8h8aDttrEguLthxAgFAGhPezJKfTgmHYWV2SI9VcDF9spBsD
C49glLiMON5lmer8nGOorl8e4eJ2OLIquR/Q3kotLrAdgEneiwgisI1eCyA7d2Xnqw/XjpwmaP4Y
Gx4o8qGiUw7kEckPkKwreetnY6Tb11HUhA1sacCa0G4Usyhv7pG7Bro8eOkhxfNqHqCwoofmWsJ+
YXufGBF/Pwp4IXCK0mAGI8UP02VhhnzE1WsCn4PSmguWOVCx0kypU6XSumfZoR5Z2HXqWz3RB530
Kw+epXGgbckHWwbcAJmcA8hy36ZUxzi+6u2rkr5cHsXi54Exgx4U0CvgT5xOk6sPHYJqfB7a24G9
1/M1yd+lYAGvT1HIBoUMZBzJlfGpaGdd5ekBsiLTPdWVF09Dq4oG8WfAGMJ3h1c/G5BqH+xhHDZl
1ZW3LkgdQPhl2hpEZHG4oFMBVGGKhjDSjymVibkjN9MD15Vw4MNDMsavl2d0IVRAXy9UCkV277x8
M42NxiYFG48aX207Calq7pL2nmVeqCV6WBsrK7jgG2APIQLuWMF8loaU1DYdSqfA1RQ3UWE1jx5L
991I3i8Pa+EGRHtO0GAE7XmhSBTzqe9qIz00cbOHSuf3pIpvwPY9pL357bKpxRFBABTwRyGaKUf7
6FdYWlUK5VKHhY4KgMLjuNa1Z3EfHJkQfz/yDkzE+mqNRRpGrQoFdCuwM7q299esSC6i4Q1RCXPg
6PK9bjxaV6q5fThSaEj9M1FizY5GUXRDU7VAmx9mpwgNlT9bFVkJfJaGgFUHbAtgEYiZeqcmWgsg
arx74X5KdAYPs5U4Z+E6Bb5V9ENBHQ0RgvR5YrRCIMtF+qvb6/ad7r546ZvK7xxje3lPLY0DeTa8
hhAlnOdBkbvMOt7lyWGYle3geRvDWGORLJtAxg2vR+RA5AvBYnnniWfqIQH32k9/fmYA/35dWmvq
TalNUnzdQ6vC8r5dkzX/SAeeRmpCa+JfA2KpjjZTU7cTtVrx8zUWCqJb3mqBkk2bivInO1Emv+j5
n2noHojJX+t6LV25dFEAkQR8NdB7aDIlc/vh82k39YwcSK4/WcNz3f0slf6rTsfc71IaZIa1Kztt
Y2jZ1ibaS6594rwe/4IPuZGjKeBQdGFmiV/Q2uazWsWvQ+pdH8kBoYayD/aI0FSVlpHY6J80Njo5
qN49Vx6K5jB5K2dqwX3CBBjV0MAw4K7FPj0aReLazKGGTQ4p9BeK29m4VeLN5c24vFaAWCNoAAba
likJdmrlPXg85KAUXvlNdwYWcuju7xW3U+5BXCU7E9wIv3JiJRg9pKUSZnq+MxHlJjeatdTK4ogR
VKIoK14A8kNzrCtosnArOXTaMy3eLfaHrIm+yFIzwtcC6o0UN3pSgackY+SrQh0QGZfpAf72N2qJ
vxJiBnn3p2P9VrOLu75sXo1c7/2ki68EzP/PtohZwBAUsg7S0exAlc6N3E0O7pAG/G2GtvPl9Vyc
wCMDUhSoNNNsTrGTHOr5Xsvv0Zmmsa6TNPrfGFw8BAFksM4rHr06xpra1gg0Z7YZO82HxsblQSz4
X4h6gzAheCuwJAVCbt6XXasM6YFkYxzkBlf9ihZrYJk1K9Lp6tBwuKxHWIEYvm8CWtKztc7ZCxEk
BuKBGA8cBjqTSW9Mr3Yrz2mKFElu1oIONyHqz+ahuZvnJN9PtTY9eSrRQ8OBXsXlORTuR7oEcMmj
2xaefsgLyOV6Zs6ZN5oI1hXW39q8u6Xu/AVNS1/JZK5siMU9d2RK2nMxBwy1bGEK2LbYH/qkftSr
eQxcNVvb3otrhjIbxIcEC112urNVGUpWIup3+l35knf76ydNU6HZCwAadFxlMkic5qT2+jk9TMaO
VvzRNe412gesXRMEWFqdY0NSGgDcZ7OpXBhq6Gvcm3cKBEpLDirFGopiacLQRAxCxyDXiq5Vp1dI
zLMuKyslOcR01+j7aSUptPh5JE8QI0Hc/YzfNBGaFxAIS4AaeBxfY/aJCxCgXUArkPoWzSpPfz3K
RrWWTXVy6C2NhM5M6ldOrPHebkADubz0ixeh6HECYqzATsm5jHqq2wyizclhapUuiEtA9nieN49O
3PHaNzLNT9Jkx+00RIpqCK2sJkGdq/YfY+zXiP4iWJYPLzrTfBQtkaCStfl5Ytdj3xUADlIgBlHm
6ILEmOut5pZu6DhDEZSQf/b70nt1NIevuI6l8wyrCGkAARColtNZB01psLTYJQebu3cadB7oEIfJ
mqT74hFwsKbiHkQCTnowJEVdJvNQJge16n65WbWbZu9PzlBw69qVzMvigFygSSEGCwV5Wf6+Qh8x
a3Sz5KDl3rAZ2VQ/9RYrb0c2rrW6W/L4Io+N6AJu/6xtw6T0A5tS7KLE7vlTS4Gdsdiz1dpTSLim
PzSEmaHRsGmF0Li4fSHwj+7kKAuL2tTponlKCm0DUAyBliqf68QLKYg5HZ38qa7DDmVI6gw0cFoP
jBq9C0dUP+LJuB6/60J930GXLqGjj3LH6a/Iksqt55oWePDXKOonPvnG1l78SxvnyIZMDqrjxol1
FzZ4v6vGwbfs2renG2PMVlzCknMDbgTdgoROri6LCehgBWl5qaNEne8dM3CKl8suZ3EgnmjuIXQ6
0edPmqxMnUCMzYoDhSBWy95RFvW17qvefeJ+FkwzCBWLLk6W5EWJnivTEE/FwUhmP0bpF5hqBaCe
60eDR4rg5ONhDlrt6Wgsg5TEy4fi0EzbWQ9S96YDlnZNwmppzo6tiDU7ehJlvGpKwxiLw9hMfmM1
IeU/skTQh39/YjjIlQCrCz0JaA+dGhpUsywLotJDZoROE3SeH1c/pu4zvhYZE/GORIbsLG0SAwHR
2Kylh17re99risfK6L731lp75CUXCBvQk0MCF8826eGRpdzwuNMD0TG3eM0ZhPmGV+3mon29PG+L
jujYkrTbAJcYGk/j9KAZbFvy3M9U935UPD+n1k2a2qFN1O08uy+zbfk1TV/NSls5WEsHV6Q3cbRQ
Ej3rJ0barIXay0wPjtt9h1DWc5WsIaA/8svyFY2Ch/4BlANcTroktdri5ZSWxcFj1hcTWnnQxgxH
huHlVYDLBnh1s/Wdkd8bgAHl3LstquyGt3p4eb4XFxZvC5R9wRw4z7Vks16gRU1xqHTWha3Cwrl3
EzT1+kQ9CQVsQAUEng4RkuSt8iJP076Htxo5NMxKKyVbsDRJ4ce9G6/4ksUFBBgV4D0RGpw1xZkb
0tkdJldrd95jRz8RtaLM+M/npS1axE5s9Rw3yKDZ/khcv3+7vCjiNJ1tDqj+CmIe4AZy7a3Jenso
dVIcSD3/dupbzw7Quv7WmK0NBAQ3l40t7gCo+iFGBk7kDD2heaTjmgcEouM+gW/iq+0TdayVFZEV
HT5e/Xjww7F/CAHL1au2Tz3KCjDwOxM9AL0Knetjd+em2dYkw9ZM803tT35fh6Ye6rPyUCXaU1wl
+7Yf13Qel2ZXSE+jWY+GUrGcni3QepeUGoj0Llj03qR9Y5WNFlx4LGw4c/72CVU+McUoyEAHFSBP
AIqkuy1TxyGPUcw4TMq9ABV56bup/7i8jEs3G5RQNcAeIXd3liuo7ZlASgUxv+Hu9HyjJVvd2xnD
J7KWIiOLPsnInuMqOL3WHOIpCWVmcUABcce6Ygetr8eZpiteaSkMhuQIOphBrQdKFPqpmTTWEGp7
XnEotG+enQQx+aO2g584771d+L02rWzPJYdxbE9aINMYsgSdJeEwaECtvzq0hy6vzpIBkVGHjAe6
BQFkcTqgasD5Y1Yu7umblNxZ1xdnhOoT0pEAwJz3tyoKd8Bzws0RN4++rTQ+tMuCT4zgXxNyShy5
9jknLhC+ZdIVNxNn9FFPyLhiZTG7imgJjDcUAOCMpEADp31q1AYwESstnG9TjC6WSqoUgWUO457n
cb4bikS7YR2NAfNJzW3ZT2iAeXmsSy4RaXOUbpFKRndD6UeQgfW0swdEO8ocANjzns98X1K+YmZp
UyCi0nXEVQBfySkDZ05SbS4EMS2Ogwn5gHEtK7FmQfz9KNztUYVSzBQWagN9Qn2e7y9P1PL3IRWB
VDjwNqr0fStu3cSpFHqY3Qca9mstrpfyGChoC/owavTooHf686lRDVlbI7odzHs363wItwUDkC64
GxLl3sv0wNK2l0e05EaPTUoOjiDUTqFPTwH7R+uGigdFc6OjimcMK1O3GAEeW5I22Wx2gPMVHZ6H
qbMvm3xfmvamL7Jtn1q3IwRSfOqQWxfSAp7SvZWlDQkb5UsfZytP/8U1BIYagSyuxDORfoc4A0Eb
FAr4V/vq0fEWSPSVsS6ZAMMB5SEEfvjHOF1H9EG1q7oATBSMrOSLGxfxnesM/OvlpVu6NEDQF2ET
qPQgPJ1aGSpgZiZ3zg/c5mFCXs0M2deHyrrvrMF3lOiyNfE1OUZDwIRsENrlocWBNCaizqTlBVBz
hl0Wfj14+4J6N0lOH0hu3Hl0WHsgL9VlkU7416J02DylRf08A7ptytqHoS6SoFSb22mYwUoo+jvO
yFYZbH9q0ErKdUzmO90YXh704kIe/QTpQOrFNM/pXEBbo0HDiDApVlgQy99HJKqh7mEBJXS6hNZg
QApIY7jHSKTTX7Oy1hBrybODp/KPASmwsLq8U7IGq5YWUwyIcHnTq/SXYa6JLcjsQ9Se0BUVSAl0
hUR/PbC7Tkcigl2aJUUesa5mO4dSlvp2p9m3dTkam0kH86pzzQbdX3m/Z64FSSdNI1vNib+JJ82f
gc75zlNq5aGEprcPSEqONqsF+3N5QaX5OPuZ0nxotVvEDD3lo3ZKHnuz/KOI+HtwVsJGaV2FmQ8Z
EORCIKZ6RqbKALnwJl1rIv3gaBt2pQjIx+dFfhYFaGByETOeTvacdpbNG72Juq0Sf/HqlaO+9OvR
9gjBD+45RG/Srk90rWBmy5qIDoFFQ2st6Fn6PloeiUw9/osw8fTnF+PgqGzI28hM77J9X3xi8o8/
L/zmURAQZy3KXi0+P1lfrOKNXfcaFpMvcEGisQc6jeFGO/38VKRKlypqG4Fb62Yb4qyARBdm5/j7
cr6WtQCPJzG+P+ahGfvj4eoTcPJ5ae+UXVojCzxh8tv2hvbWhgBXM83OyhUoxRUfsyR69OJdhKYV
SAyezlLGmqmrVKuJSms/p5Y/N+ByN4GX/bw8nA8Z+KN76cMQOmOArAaBMEC6pc1UGrHNiNaVEX4N
gr7ONQKttPPAq6i+TZTUC2pnrjcUnusu8comtClIIr7t0ew32lQ3L07CvxlI9/6dpzR7MvVs/FKx
JN1pA3GfWObwbZtBclIlvNB93hjOmvrjgk8CzR3v5Q+l6rPX8qgUwJO4JY2Gfrwx6aTvGU3nsImN
98tztWRIQ9URiDb03DyrPppFVThgvtMIvKrhGQ2z1TsnV6fDrNVrGPuF5ceqI5VjCmDVWUM+w+U0
LWqljHK+7/MbUt8DOACpn8sDWjgqQplER+EEBRRHLtpD6K4mY+GUUZ3ea+42b1c28dKEHX9f8iRs
ULC9K3w/Ywew1Vj2iCfnfxuC5E0M1vPJgPxEpGq76cluwsufl6I2nA4EFoh1hcAldOfk/nJe0etJ
Zxs8Sk1fN7+hNRBUJ0nyc/592c75SsAOcsi4jVAORvuB0+PezXi9Whkfoyrbp5u8WVmIhc8jeYWi
OZBOgF3JJZlWB/uxNds54v3fZN9c244bsyRCFpF8wX4Czun01/MBbCCVeEPUUuIbeHuk/tXTAwN4
00FqCBqAMrk6GwaETRYdo7H9rTu/6XUPa7HKWGNMjeChI4MvRTUCxFQwZYKaOgH+ZwcE+IqB84MA
A0ITF4kKNP2QKaGjk+PV5DAeWbnlE1C/1Je4uBKEKEaBUqjIVAKTj3tVujLooMaZw1Ir6tzbBv6v
W2HpnvskRPIoc4DkjrLOWfph7ikynVZhR9Z9q351a7qB5MvG0t4ur7Wc0vkYh2Aai8q5gEdIN+wc
m3GXsNSJmiTSfrkFtFK2zd9h+p3rP/ekuu45+//WgBW2UF5BXUxyIGMJoZFkgrU+mXwnqspPLIvg
fuEF9XHJygrlM/HcSuVlF1Fk/x88toa8Wjjb+D6URITkr0iWnx6+wdKTJkm6LgLgO9A3HjoXXl4Q
4aVPIwTRZQebCg8hPFLk5CoHniF1iNtFdjKiLelTlz5BE8J9Vb7W+by5bGtxMEe2JD9YFkri9TFs
AfnZsDRQmLviShZ2MVploNCK3De42TLk0+SKaU/t3EWW+ti3xt7NB587mt82/fb6saC7BVIYoOKh
6Zv4JUdxNG9ogSdMA+n7H529I2tSn0tThecRHBcy26jHSU6LQNFaIVneQ0Lc752N3V4dp6Pr3tH3
paWotAQNEuOsj8r5TskC6qzABJa2FcJb6O3gJXDeeaCuDcXQhnyIMvNPNX1rk99185Oq3wv+19LY
yqp/NL+TNzFaV1tw7mgIhqvwdDGsQRln6Az1kcc9vzQ3arZvD5NaQuDrzaaBR29Kelv/hEBfPQVj
HGbFSzM/4P22CpmV8zLC48BN//tTpH0B4rzX64rRR5NT+0x5HJTvU/o9Ux5zui1L3+qiOXnS0y+X
d+PCFYQDLHB5DjgTKB+cTgAxaqMp8gRu6L39DvgnmopdNrC0ni5op4KsBa+tSsPitWpAZUD4IQfS
nem+8ZobCCEEurlHxXhbud8u21scEDjCOMYI0cAwOh2Q6rKUtprXRrFlPTVKHPJ6eh28fGVYS8cM
zwvkqwFmEZ7p1MwIfBPTazy/vB4qSDtlrXOu+P/ljQk8vyiQ4Q2DAOr0++asKqZCwMBSm/s2scNx
eu7de7t+6li34pCWZgxdLsGqFdX7M4Wrsjbjnug6HvYJMzazWel+Ak3KzZw73sqsicWWRgUYJd73
opqOgFNyHlZsVXbKxz4aDZq/lzlvUWF8q+LRCHVGqvfLW2FhDpHGRRAKhpnodSZZs9FFzSls9DlQ
GPqRpn6v3Lr6Ppk34/UvJswdtgMeS3iWn/XYTDInMZFARUcFsqEdVC3ctcr3wn4DLxTvIkjE4eWh
S46q1eK0SCani+IqxsUUJs1aMC12lLw2wCJgH2BDo8YuxVdeRgFrUsoxQsliO0FM28n4ozpk+2Hy
nnKnerANxnwVsJnLq7Sw/fCUBYLlg26BZ8jpTtdVMs28g34zjw3f6d9HkgZkWtPyW5g/8QZBHwhA
SgFDk+av4V08GDVye+lX7ef84/IQzj+OGh+ULuFGocVxhsJBwdZzazQTioYhv0NQdIdE1sq1eD5L
pyaka70HLy9u4TCjTh2DuXL3ruI8QK12BaOqC/d4ugtgR5DRwXzBq1NOnfeMm5NB2zSicVvtJ5MP
/hzHgB3O/aPjVTem9k5YG7Y62biNTSAwnE8/SJqVP926qbdebo8+HzVz19gm8WtLg+xLVZphX7pk
61FzrZ3h+fViCKKf6N2FsO0MhUHA5jKnmaRRmhU7YjaBq+3KeboZXH5jI+xFG9HLay1DUHBPwyK8
JECGol2DnMYFspZ6vDOyKKeqFpigFFf6vR92tRdmaj1uHEpGCFR7Rpi5Nlr5EeNXw6DvUJY5UL9d
uiYlshA44AchBAcRAcIVILieHqC5ZSgizOhykmWvE0VnFXXD8rsqvnXHh6QzfKqp0Ib56dlrpaRz
/2qA/gCQMW5bpEJkZGoy6+PMnDyPLAt9VWr+lqN9ip+MbuPnnXEojTZcmfuF1UbqC8kvAL8WwjVd
r+siK7UsctFSYGrv5joPEm8/JFZo8rfe3ZrKA+ppoaHfUiA8Su3d81hgWyF6zaRToK9pOS8cfNSX
wEbH+wpAPzlLmheOqc7xkEdOvm3Jnqw9EhdO/cn3xXwcvRVYmU2emvd51LEDyGJ+2zM/Z1eiSsSO
PrEibaA6t7yctGMekdTa1OyHBi3iywu3Mg5TCsp4MdnEmto8mlyI+txA6NRZ6z65uBRQjhMhHy59
GQlJDLzWimbKo+F35m49beXZsziCo89L/rdFsOnRGXOEN+GAFqaeX69pCciY1f+tA+CTGAOO8nnO
wbIpsRUzj9LpdvRqv7O2xYCy89Yx92WRh3kZOP3BnN95vBbOLhxlqC8J3XiBU8HxOt1opaVzq3Hr
PNK9eyvfojgbOAiV1Ce03l657xdNiStYPAeQy5ZMmfqAYoDJsFB1SOKwz/043kNopx6urvgAJnpk
SASjR4enB+WhNGsYMrWDWz+0N5f39NKGs3GxIzmL5BqQ86ef52MzML2jH2e/z7dXCt18bAbRmwXx
JL5/VoBpxg4if1aTR4oBLNlOeTR+KJlf2isR+dK+xtsPSU7UylFjls6+nZqspiYujwnCGR5qtj40
ty5P1OKC/2virGZVaQXE5+0sIuUGq13pBzcNhnhDV0NYsaJS8OIeDebjpjxa8Sye4jGxvSzyNL/L
tnTYTsmm71dCscWFPxqP5ApAbGduObhZ1KX+OPpA2Fyer8VR4JmEBwVQngC6nm6sXHVHRbWTPIrn
wEAGivtlcWNV0WUriwsvSDoAE4qOodLpAM+tQn3Rwqpk3LfJV4ffNOMnjgjkJFBNR2YFgEL5qGsg
dU9WXUZo0KOlkEnYXB7D0kwdf18aQ9mAED9rbRnN3qs1dWGKpB1B++TcU1bWRIZZieMIxSlkZ5CX
goKWPF11Ac0KxyVVlNFEAOrNbzRxX4FUDtQaDZX7am+jkR64Rruy7vyOmX5rZJvWia93ahBM0RHt
IfsKUSVpyCk1c9fOUNjS403jbN01ttHCtoDCGl6xSAoBaSwTuNDZo2fMKgrgZurHOo5/5V53U/D0
+jOEywZeB4JriKPlp7letGjymrUwk/z6Ya1VrxdO6MnXxd+P/EA6N83M46aIEv05d6K1DsVrn5e2
tcEBVWiQNou8+c3b2PT18q5eWoLjroDSrx9TMEynrs0iq0eo8UWxvtRfL1tYGsCxBWkAM7rK6y0T
FsxNYW7Gt8ufPx+AILygSoM4DFhlR9qjg9l4CCnhWvS82enla69rANL9vWzkfAynRsStc7TGk92A
qgzeWgTt/IAaX8DfWTnza8OQgu+Yx0prcligw+hP4xM4i8AfXn3/ng5DcvZ225Z2SXD/Gs0+qW/m
6k69UlgMrgsmUB7Fv8C+Ijt1OlPaREC2YlgORwHjSfNHK/U9/f0Ty3FkRD81wgk40qBnZ9GYvaXJ
7yZeSUwsLoYtFEJBgUSzKWme5sy0mMoxT4qeB03BAKpFKahbu3sXHtNisv6xI/OLEDP2Ohpa4XJ/
z3rfzMOS7Xi3dbejE7Rvaerra9z4hcLmqUlpfSx9mFNbh8m0hD7elKAf8s1Q3CuZF6A6VGlbOlZ4
UL9cXjBxCE9jpVOr0oIZfJy7kcMqpFbiPqynvUN98/piF0ASlgC9IZ4B2Uk+pU3nkK5SMJ0j8Xn8
qCW/Lg9jyQ1AAkQguwV4TBZgUyBg0CepQhEmJ5AQfo6T8BMGLORccSdCPlUWaJzj0XPNjBWRUt/G
HiSNy3532YKYA3klUJdHyxXAppFRktafO5M+W4lNo74LqUkDN7uvu9s5SwNvjRCzMFsiP+mK9BWC
GRkLUBRosgtSP4mIVm2M5M6Zr1SBFc7mxII0GI/ME7SjYaF6bIxN7Wwvz9XCAJDJh44JSvKonstp
XCVjEGIY1CQq25sKwgdXB6zQqkTTUnQmx54CNuPUi5XmnGpqQuuIjT/oVul+Xv71C07s5PPSxRh3
Rp20NT6fp0GM453ZY2hfSUzHCkCwAc9SNGkAEh8lvdMxIEk6xG47VC+qGVZlHU5lApmIfadfHcKd
2pGuR5PnNVpYwY7TvIxg3Y2/L0/W+VIjGYESkeDPAFciV9g8u6CAWeXpS/fLtu9Qmb/8+XP/h5yX
wF7gMKiYJmmj9pkzqgNauANa5X6z1WmbPStJs0OR49tlQ+eLDkN4+6CFHXbsmfogYbk7pUUfR63y
XPZbMm/ttaB9YapskPbAJQWwH6BNaSx6BVZ1jbL/C+Gb+mfFrsYDIo9y9HnpqjBLk1U6+jC8KOzN
/Vl3K1Cbc/+HAglANqhzAoqGyuDphi2bttQbvaUvXvZqGC9J8e7RFwicxNc7D9cVhA4BecPZMKVx
WEAwO6PVFS81OjBYtuI7zubyWi8shIv6nJAtgcwHzvrpUAbTSO0e7cJeniqq+HxaK6avfV8627U3
mAqt0dPRnDfmuC/HlaVY+750poHwHpF+x+/X+T7nW3dlehaOAqrZuHagQg1xErlSwTRog7Cioi+Z
+4OBXmhlABSnZnj1IhxbkRNzbcnLptBq+gK2f/XLfvtvX5d2a262blXYJX3p3XDmm9V2YAtLgGKC
OG8ClQG+g7SF2Ij19VL6MkMEPwuneWV2Ftfg6PvSEhta3EECIaEvjrlpIK8/B8VaMnnNhBSr81lB
mQv15Bfd3HpJmLo7LV15Ni147+NZklEe2UB55QB4+JKDAfZ7gohaZLJpCqy2jjcIsdaoZ2JWTmM0
SARBPU3o5UGbXQ4zuWkpygzyzIuFNjHobA8ZnV1l/Wmt3C+N92ZeIxid74IPbVGUuURnayjpne6C
XIc6N/p00JdG+ZG2o292z9du41MD4gccPZ970NMNvWbYZs3BZjds3P6374s9cvR99Bkh1cRx1ON5
P5c3qzC38z12+vslT1uRjM29hwkiRVgb4eA90n7lpCysAXy4iBEEgRf5ttMhlLE1GhMYBhGSsABg
oXXX1VMEmRpkefFswQNJ1qp1ElIVpCB2pDeP9d5ek48VP+90ywoVnH8+L8f6c103ZpkrVlQ19aNr
Kn88J7tFW6IQKY2dO6x1GT0/kXiDgTNpQBFBBbRROvSU0Z5rfTxFNEx+1sl2KIPJu35FUBIRnA7U
+fDcky7wIs2p11qDGuX1M+cbYw2etLDiJ9+XTh1rUkenCr6fGFHdPevGyoqLOZCWBA9hpG2BH0A6
Rm6aZGXiSUbtISqrg6GS5oanzWPrWX/AGPvLeHPbm11y6yUvlzfa2dKAmWI7qCMJzWU0zJSWJtEG
ZZoTvY/UDr3BTN9qEl91vpLh9yfsAAuH7AwER86G1xg9V1y17KPUY347hAULa7P2D5etnJ18jMIB
nV4Eu1Cskt9oMe8dVmRVH+XlDiXExAmNtS6EZ/sAJgA1h4CA0J87h3PpWp9onLVRrrhzkPbhlHjT
yl5YtCHadEElzbRtWyofZoNLbXc0AbyMd0W3/3p5kha+DoYhxHQ/mgMhdXHqu9y2rjNlKqZoukUV
jLDNf/q83MNaGYahpTM+P7r32q6/kksOfTD1+NfLUP+sjA27GfD5TtmSjWVuP/PrBWTdAk8Sa306
ORRtFmIABqdouNeq/UBuLn9+YYPi1//7eSlCpLodD7GDz0/5xnUfzOwhvZqpKsDC0IT7ULMXHvF0
BLaSglRXMTVK29gvbidvTeF0YQwwAJwTTjMOggzU7Cqu1+OUqOAZxj5RDFDDWTBcK5svFhpNO0XD
UpHMQZX7dByWhwQCzrMaFXZY89BdI0EsDeP4++KYHEUhfFC9OuH4fqs+FelzWW3ndH95tT1x6Zw4
dTEGuFehXQ3peZkLVmWZC2KpMUc56ecbRa3rrd7qNIzbAb0EraY9JK27M93+HXfL+Jvpc4ZgYlRZ
7ue5rkUpugsHpplr5qYiTgKmt5v7XttmNxl63wXALJaPSZukv/Fq9dCj0FRHZauP3hz2zmjfouvn
sB0Svdwht8cDY6rod5CY6VNajjUHknfuHh3utb6mOCTI3dGKckNvu9vCqkMPHRE6Y2IW+h2ObhE6
5dRu41adNhmktQ94KxvbnmrJzrIqGtbqCI07A1CUbUJS8lPnyXiIufVdaQfuWwC+QWVt6OdN3ToA
2eokUKHAtp+9Zs58Q8+0e/AKFb9r5q4OGsV03pIqoRsTiqZ3TZ51ARoXtoe6mubfBFo6d1UCri6U
XfvATbUkcJVW3aJbRB0AA8leCjcjQUOr1ncLbdhmBYTOOlArfqmj42yLyjYjbtTz6GvEgi7KVNlP
tjdrv3LX5VlQ04kd4PtVCLp61mD5Shx7z2OGxozMIT87M3bXALbnmxGXPna80McASFjWaWlmCq2O
ITUjw4RSYAy1qk1s/7q8G8/9/qkNecOPPWsagDoiLQ29R/QD/MTnRZIJSQ4XveSl8+qCLVBV3DEi
myu3bVABZ/gJA0C9C9IxZJtkx6aYEFbsIGofEQQOrh712coI7LPTigk6MiD+fuQRBhB9iMYtM5qt
P9Q1/CYjPsvB91hLBS0aQu4SdF08F88QVYOptYxC/j/K3Re0WjTi12l6d/W1XlVLmwptgwDhEG70
rJAOdSF9HPH+BUOt9ZPmNgPgM2teL6/K2VPio+MrwCggwyHsktFhLE/yvmm4Ec1Q60BvEB+i1My8
0frXLP9z2dTSBgaED+BO4CmBc5Du5rZSx06F4mlksC9ceR52lz//UUw59daQOcV3kfeFxz4rSFGd
p5oWD1rUU+5709+cjTvUkIIkv/Xc33p7m7H7USWB0jqbur7j3SuoCj6zm81cRlr5OHaPJftlzDuW
rOTellby318G2b7TnTm3vWsQDyNPs2c2+xMQeMNK6Lw0uYLQCJImrlt0Wjw1QW2OVqPoFgFW9F6d
7uaVnMLHG0+eXIQLOGA2+gch7X36fVXtVR1XGva8oQZO5fqQrQ04+6Jle0rbQJ9oyJQHx90mOgmH
cUtrd6ulf2KoCZDqe1Xu9WavrIVj54MG/1VFRQcI5QUWCJrTunaLx9hBRbtSP3eblUD+/KCffl9y
ubU2pFmb4fsT+zsazsbUu81Eb9xuWDG0NhB59VhsmPUIQwaupkEP8nT2L5+OxaFgngAHA3wDOq2n
65eI+j4BSe1gmtVzxqaXrq5vRtZ9b/ga7mHJlKCbwTuitxXc16mpHo+vOO0rG2o046PdkV3boIDb
ejTQdfJ6eVjnJwuKlEe2pLQBGld3HqWw1StvaNMDrc07tlZOX1ocZGwBmzMEskZ+lebeOJpxGlsH
5gy+16GR8MraLA3CQyQO7hS06FETO52wMskKCqqidUhM7qvw8nU8bnB4Lk/V4jCAPDShxoKgVoZ/
KQqf5hztbA9ekwSqr9hXI9rRfxR5KfBwNBxGZKdOh2FnZhtb3Yxh9HTTDmqYZ+2XXlnTxDvHcUh2
pP3l6IMLeKBqHVI3DgoBZy7Q6Ye99GAg0s0w9MGkotVs8W64X6+eQsFfxdYW2vVnTydPyxKwXmz1
wAheTv9H2pXtOK4jyy8SQO3SqyQvtdqurl5fhOpNJCVqo/avv6Ee3GmbFixUD85gzkMdKE0ySSYz
IyMCf41absERLr6vnDc0aQanGvB9rQ1NP7LSkH2+PYKFvXlhYf4FZzGSC5VyBuZbcuprcP1/ZQBV
/uBrgPoFTwOxwsxjiqQU9qeyQF3sFATU5uTkuocMyt7b22NYmiUT7ekouKK3FdHq5Ri0xKloa3bk
5JtVWHUbHnsBX6tnXVUFkBQ+N6JkWeK+1BoSYwxsyvGA+J6NReg6R73acraX1cqyrAxJ3Tp17XY6
KQYsC6sObu68eX1179V0896Z+0M0NreOY2xXlwB6bJKKpPEEePOG9XeJGVRiBcR6PRKYQD0FNw2w
aZDgvlwcaufU0qtpAuJph1dil+7ZmgLCtQ+jcoImNnA3Qyv2qksrQf99aUIgHRBHJ9Trbao928Yp
H9b0W6/d+NLO/DvO9koNN57S1JledFAg/YQy++3FWPg8WAEhT487GZUgFdHOCm4yptUgoKjCKYvQ
0/S/fV+5GqvBa5Ahke5LKjYQrg+GbI079A+fwWVQOIeDKIvbaEObEYiXMzQ01KCpw+OXQZ+SN5nG
8Ul47huEO83PoqMplJUKAxwbAItCEU6btnMnbQBWzoeY5nedQcKu0n7VtvbBGL3X28OfHe3yt11s
YF85hMYaQtb9iA08dQ9mvGPyhbAnw6dAF67BchZNAQmHZmQgsKCteTkNk6Hpidmk5OSkv0fxGXzp
UT90O5a85GW2kpO6dn4MC/z6c/MAennVWxztcBJEfDk5oS8/yslbPIfgiK70t9vTt2wHkTUwFegC
VIVxXAGmKOI05JQlO91lYcE31Ppg8p+3zVwfF/Nw/ppRjtnRGo3WaCQ5tQkNhcZkkNta0OvJynCW
7IAvGOwWuI6AAJs349lexi3FnaRiOijM95DDKqfAX/G3NQvKXrDRSasjl6efGhcY3HwvYwAvV0Yx
/0rVp89HoZxIeQ4SdjHBRmoF7hiJNQKQxTEgjYUCCbKdVy/0BEJIgx5n+mmy3qzsERG7v0ZquzgE
EBnOZx7yTH9YO84WQiR94Xc0109l1gXd3kNm77ZHrRlQPMrISWqLRuqn3v7cbhu5Qol03UU9d2f8
HcCfv58NwMqcujLaCuss84cK9eOmxT1nuv0Xt+r2joee1CnfxUPzWbRuxDUaIfTfEJCKlE66SS10
FqW5H1IOBloTKVrJoiwtVyDVi5OAdMBMloE5VuvPYz+x2i59/dTRjZdEYq1TeuX7aryS5FM1xqmj
n5i+4+xuVYFn8fvAyJh43YMCTK1xoSqRJV1s4Pc7H73m9eNtF1k62yDaMb/o5khIvbacyc/GOk+M
OYC8mwY/HJ1d29NN33fRbUtLUSRamv+w9aCHW015Ga2Eao0kOK1Hfuf6YqPn9t1oeWGva20AivQ3
cGavbIDF0Z3ZVG4jW0AUeUxhEwWyQPPvpvzBMEH1W/+6PbbFw+LMjhJf8NgRY1ZN5DTmn8CJYNvf
kuQfshYgovo7f8rLuNNlA0eDDWSfntp+fGp1FMVK1FziNfz0dRvYvLHPbM0+ebaxRdq68diN5AQB
8ii3D0X66FYb5viRN5abqSiDBGSDef2lGD6VBG+AD7fnc2ndbDTXoPyN0rSr0vU0JJ9MsLRgPm0E
Swc/DYgXdHx328qSR0LXEMEKivj41/z3s1FahbRRlcIoe/qU8kPdPGndq6SvIAjZEPn5trFrjmPM
6bk15TDmlRkPQw9r6CK8tyd/w0A4MlhViBhmo5PyrrK7fcHKyKvrkHjTt2HIoqZK9sTUo1ZMX5Pa
C5uqWjker/syLn+XeoiDSb+h5rzWbloEvv/LjO9SF1m+NiDZnkLYnuh8E6/1/S6u8N+5V+NE6hmM
xRV2pmGNUUmtT06vRSWTm4R7KwnFNVPK5mwAiHWyFBunGbd5fyz7qKj25lrr5OJleLa+Kolln49T
ZXp4isda+sT1YRs7WVCK4lGv42BM0OGa2Ehmji92nm2bLD/KwbkfKzAqcLHlSb2v0QrBaRqZSRZw
PtRhJZKViHkpX+TaCGZw5AOIjFjz0uV7VvqS+7PLZ/dFsXcdbatbd239ONbouhbxI60Qe+ZVMKAE
ensDLN1j56bnl8PZboPOLHPg/uRUy016z9dUYxY3s4E38PwMA2pGOeod1Gs1PAdwZGW/fQTpQrQB
46joN9/M4Y3SNWzIgj1gfGcZBzwKgE1QZjJNO19qPkdSJN6kxZb8LofdaG5t/TVZAxnOJ4MS6uIx
NXP2QTUag1POKZql0J6lAjPnjL9rbwo4OE5yj714MUGnVgcReygDDdq4vb1iC7ca7GJ4OCFQx1VJ
ctBBQ+tYUHLqkp0DjS0amunmtokFp7gwoexNJE47u7UwNK3PQ736DGTd+93uwoJybTLS1W4qsE4u
WGrAMgKenu5/NKHcllmu9b0xwkScfpDynr0bJatDogHgSXg1NpCr4oSMJEkywTO8qbkRddMGmJjo
9jIsrTSYvQAAnZuVr+rRTWfTNvXN6ZRX1re0zyKgA3/lqwi9RTM6nuuoUqA+qSb3eU15I1J3Omk+
VLp2lcaCCU1/t8eycNyD1euvEWU1tBynMIqi08lzy0ArmiBmwaA/pmzFddcGM//97DzL8j7nfmph
MNaGytAX6GFcMbGQTEGhBdKeoPcF1YsKjx5QgCkay59OiQ4NoXuEXN2n3n53lhLkwoBrok4xAzau
spR141C3I9Np1Hd1vavzHaA9t5dkKZ4EPTKItl1AGcEKqswVJ6bEdTSOJ24Y+5gkAUvbQwu0Tsfd
TVcAb64bOyHb340pH1xuhV0twsZcW7KF0wY/AzgF5KXARqxCU4jfaZ5VmePJCXmWhtZUvD/UuDCg
+B7VrQ6QY3c8WcAgZ5vS+i4zEoj6vZ1KcG9gB9FagoZNQC+U6YxlUnaoxIF7HRx8gZ+unAZLUQLY
mvHmBA0EGFbV7mAUkhuQzGkjQpkO1Kd8X5kiLNyH1NS2aHUNRv3ZibOgto/E/XHbVRZ2L44hMHwB
OjTfq8px3cZGiqQFMU9QAW+8H25JkZffmisl/IWNheoc6ovuTDwOIqLLvdsBuThVqW6eePYomjqq
RwYCkt954Yeomv7DiGbaLEiOOcjyKHG/AR5cc2xN6+T1hyl+c9pDpgMdxtcgMkszB5QncD9AlSzk
CWrDolk2wA6XG8u+h/Ko2QZo5ljx8aVNdGZHBcXK0YC4MRqoTr337LIqgFDR7QlbM6BEcig2AR9l
wgBJ79Fhm61B+K8JqLB9oJiMZCtKl8ASKavPegpCt4JYUPHMyE7aLRTg9JYFqHiLRzNBniieZLWr
nOLNkL0e4OlYhhJYgsCn3VoFZ96rSnCHbaxjG5u4F5GSvXRFYcdmQbXePhXNYwXxhvxRb1aeeMsm
cOfORXu0diunUts0CVAHpX1yZPmWWcmj5xcgqLU3/7BuwNL+vxnlVOrThE4NgRlmge/U66PhH/KZ
mKu/FuYtcHblCuY1zHEK+5Tx12EzGB9uD2AhpAfl3swNhsL29eMI8nKU5aVunZwmsuMHiyFI2fL0
wSPhKpxmcU3ObCk+OMoBVwUuqVPeGkFmhF4JnOtaymhxJ50ZUXyrbWuIX/0x0oS/yPvR2dhGkB60
wW6G4FQNHByO4nbHKA4crLVZaI+GO97dXpHFM+3MhDIAtzdIrlUMOxVa5w/orZWho4GKWObQuiqt
fNi+356LlL8DiDNuP6LcPsBrSaclOew1VuRJEZhWG6Z5G8n3Y/8xYboJ9XpUbSFcoBxy7lgOml+W
1kmr9iXf72+PY2nhcbXhJsDbBwzRylZMTScTQk9whGaB9ibW6EOWnPf888o+zIvWGdm8LJ21sdOw
qR89awUmuPDmRbD4dwTK/vASEUPACyNI8h3w8kWOCsE+1zZozC6CwVl5M6wNSPEz6DqIpKxhzSw9
ZMCfe10HsG93e1Hmj6gnPfRHTHcuV6ITRgkEQENlNbnJrRNLP3RaGgi0Bif2d8P8VHrHFMfAbXNL
e2eGnqCLDJEH6paXhyX6/WsfpF0WkCcGIPifnE6LWM+DYQ0eMn/oelx/DSmTF4PfO6sMGBrRi3cv
+XBoKZjJUpp9EshmRF5lrsU6i/4NCgAwVerzP8o+LXzZl+mQWqdhOHp0w9qVmG35+xbeqEh+oMlL
2Z1FOiAwtifrZNNdCQHmfnN7bZb8DdR3OAGM2cfV/YnieeVlZWmczH7b5luUJKCEeNvE0vKfm1D2
aEb7PkMLkHGioPGfosG4Lyj6IlacbGmiwPigg9PAwzqreMB2SkCPbBjGKW2qOmC6OYV+U62BApc8
bCZqA28M4ja83y5dmbDSNAfJwKiomxs2OXd+5kfmCKHbhtZb063Cd80dEiAQqgGwF8+PWYRbtYfY
3B+R/KLHwutPs/BONrFDYqeR769VJxVPuDI1T/BZSAOZMCfVGk6PFcgDneSNmlt3lfZUWaU/RpA9
xLFDAFu2VS5Sd5xI0sspPoCCApp8++K9Mi9XFhRv09AeE5c2LHTtsUNbzTvRhlffVw6zBn0zNHPw
ffJLIBP5zkr81eeVI2wkjmjyGp/P41dIQ1hrxPnKZrz6vnL0O5ITIjw9PvTOg8zGHfpuwpSfQIO0
EuorO+U/hiD+C8QhXs+ooF26Ux7zUhheHEMv/gn1zl7nkdfqaP04xIhkbu+SRVszQTUCfg/UMsal
LWYOJO9qS8Og6BNeRoEsT2WDJCvyYMaaruHiDKL3Y+5TBWOEenmihR89bpmtHQoO8hcukFuJ0Vel
/eyTand7XIum5lwoGnxRGVfJlxj0rHNmkfggJAvN5NGQ48ZIHjNmrhyea4bmv5/tfRDUscScYMjI
7pkBBePmrrCbcHBXbrOlM2YGCf6RV73O45dWA7qTro8Pk0bvwCz+lIz2Xo7Jyo2jpo3+ON+5HcUh
+hZImhgCRgc04r3SlL31DBzpreFvTDE9acxADkluC2luG0J2jblGU77kkFg3ALRAkg88g3JrJ7aW
5QBxxagXd0Fe9lAsSYNe+5h1+2xNsvYP9cZZ1POfwZ4ZUwZbOEMDPJ8TH5LcabeZZSVRmbk/S+61
92bcsV1VNk5oVoyEUPopyyCvk2Hv1/PxBY9C2aYpwFFoOBsQoxU/GXU/a7p48GJnS6pJPsaOAXjg
mBmPtt5ks54jR9VQs4OOuHMyjvgh0L9NYE+NHwkbfWRpmScvTprGd6Ws/QcxgkXZFzkShHiGhHkq
431NYpBtCit+pkheh/Go+w9+It4QTNUPExIF0dRMfNcPgGUgvurvQC1dPI9OJzdx3uCVKpz4qU6z
30PLoLzdtiAY6gXK1dzpnrVGot8xHd1AGj5Knrls7owW9WObbq1xCET2wCe/A5P9aIZFTO1t4vBk
U1iJ2Kcd+zJqDY2AEMUPdqbvriYBlGSjdohzRkDgYvlBJ3u6syZR6iGI/X7bDA/P23v/6qaEugmI
xcASjZAGMkUKbr80qJ34QqRHILLQhJBbK4nHpe87YCeABA0AFlcPM1FMNJ9SPz1au6o9TOkKWdnV
iYKfj6BlpkFAsxxouC5PlFLSyh8gFnGs7TerCPutb2yd+PX2HF3v89kKsucz3tzVrwTKs7SPjQpp
wOMI2ez6w8Ajhz9kSURkpGkg3mzQ1qUhfd+vnJeLk4ekCGyCXwyo6svR4TWg22k/wS62x2tf390e
19LnUZwAJBLR33WRIgZnICiV+uzIkyP6Yxn7/u7v43REOzsWfn65KL41JmgI8YBzPsbti/W1qlZe
zAs//+Lzyuyk6Zj33MfnaRlwi0V0WGOKubpHZpqVvwNQz9dC5I3eZxo9OrF1L2vyYeiRxbbRVnh7
ohbtzPwnKHvOoYVyLxpmVsrcQiM7kXUkvV9N98jKlcVeszHfJWd3r+Cdm09ZwY7NUAcWpA4cVoZp
t3LzLq4J2nAxELQzEVVas0SPMlIJnB0rtDr22isp9ren6mrDw1dnCkQkk8B4eJWDq5Cs4lzzEHd3
AUqR27AzVkCeCxNFQMAAji68HOaU1eVEQdsY91uDY9jTjn33rSx/ifbD7UEszNKFifnvZ2uhealR
S33SDlkWFhMUJ1Ymae378xDPvm+NEMdiNr6vfRgeivef6DNQDTXFWZ716shtuKWNph9rB8Ba22DK
3CfNq1cmSG0umBV/YARHOsg6QQOrSsxOMZgWmhLnkjWIPqhcmm/RdQLpm9bi2ynp6RuuwizwGjAO
FIID50SMepcSzkNbL9kPUjY6QCLC39ho4xgDrfJJdHsRr4Iv5ScqTyizyw1QHGbJsfOrHxWXUMFr
x5Or6U9TVYcsb1deOouLejYlylXnkCGe9JQlR5fRjeXRkPU//mFEqEUiDQTV66trzgC1jAO6Se3g
OJ+hTxM24sHWk2gqoaL45bapxcFADQWRGOp3sHfpoUlvMTF5fXKM+fgxE9aHSlsDES3u478m1LId
h/qy3Tp6crTpow+UqhNm7F8m7MyEcgMBz1fzviBwAVB7CPmzpW3kdseMfWHWOylP/rMjcD2gtQrP
XfB5Xc6Y2zhtTBqZHAudQ7L93hh/N/Hv26uy6NJnNuZVOzs3yirObbNoE9wRWiTGLtD772AZA+fT
w2CuKd8trg9uCsC858qkGtwYbsYQM2CLa6MdJca3XhjbisQrIdSSFZQAgRxAW8NMLXU5JHNknvBS
vNk9Xdslw52dggp2TZt1zYiyNpApo9Z8Lh5qkYQeAQiCDW9koO+/wrFV/o5FWR6NdVNJKqQESu/j
mB6L6Vn8Q5Qw78aZhgtMnld07B2yc0Y5uNqhKzsejlq714eOB6W9tvpLBwAEeQFGsHGJ4Kl+uS6W
mQyg8a1x1uwG+1Our1ziV2ECDmeQjUDCeG7XAAzn8vNlrzlQZMNRBpHDZ7A/7hNm3rORRqRfa4Rb
XHwgKnCjgw74CmODw9QZUBjEfah/dejP2N3TYSXRsGgCkCU81EBghjf45WioVozotqtxG6Y7YN8t
aNKXm9tbf9GEj8mak9egRlSOsqrSrYHWpnaQJad3Y1IPO6cb4l0uqzU8xXwxXiQSEFNDrhH3NYIs
sAoquyXzht5oilE/6O34IfWFHbRF8mXK2Qec2L/qCYk1AMHWOiIXrQKHB1UnRI6Yxss5zFGXmOy0
0Q9lSzcJ2fEc1EbVJx5vqulhomuiXwtHKaD8UO+bybbgHcqS2V6caF3hQ2ir+J3kblCzGOJibWC6
D9WwdsjNv/1qRgG4QW88SECgpHc5tpiMo9NCP++Q5n384JpI442sy7a1XvHAgobtmLv2xhIOCyzu
JtG7XQcw5DkhinnFE3l2rbNbY8hoDSgE1w+d3oTE+FLXLzFdQ5urqP35/oMWq42QEDWK6z7LhJfU
Z1LXDx4qPJMRtP29UZAgAUOUC72xDYJoP117wM5er0wsauxIXSAGRd+lWkdoYiTVsqyyD1aRVpvB
LdBUY2qov1UN2QsiTfQp6B/TSdQdemwmueuaJg+nqZG/vNobIocV+jMacevAL902SNFUuTNqWn/t
TNl8yCFnE5jVmD71VZOAAUwzXoxqyrd6gsiajAKOWg3sVI/O12GsxH5wB+gSkbbbIh0G6oNy7LKo
yFixcWpCt9qUgri4Gk0GFFSXhAOOkkM8ac6HtnZ5WOml/np76ReO2Yv5mf9+tvRJYxIqrcY+cN2M
pL6lRegIhCdrBJ4LpxMekyb+QS4JL0tlN2Wt5RdDrXsH29sX+kOB18Ca4OjCUC5MKOF8iZBYZAVM
IKFjdqEz3NPxTvv57vkC4z0qCMiIzaxyytHHoWuZ9qzzDl76wdL3vAoLcMIB8nfbzMJ5cGFmvnzP
lqWp6NSSDGYyW0TIlurmLwp0UnUoyzEQ1VevWEnFqAizeXdeWFTOADR9a4UsGu8QZ344NV7ocn1j
x2zT+EUQiwdj3JrIURv690FsWufu9niX3ANAQHCb4LF4TW0wgNmtNLTMO1TMfhgq5yFm8rX3VrvE
5oSVchygVR/dq4DL4IpU+wNoPVqpq5XeIa2K0B82cSUDjeIe0YrAoW9Gep9b6N/6hwP2wqwSw4p0
4nXa197BLV67esdp6NP3RxgXJhTHZBP6wtqp8g4iKX6YY/q9G9hmEGuPmKVNdj6BimO2QhaunmAC
zeFzke2rOVlOdr25eb8/oHMAD0vwFrvgCrn0f5cZpSxHwz0A+BaUxkvHXrP3tlr+cXkT/ENgivah
Fa/uZYJj3KUDdQ9WZ27y0Q/NyQhL8SZXQdxLs2YCCwCahZmAVKVvsguzzTkInA69FM124J4bltPU
fTSFTzejw+ovrsW0bayTMWgG1m/Rj57sIWTv70YpaBJgAHQba5p537O8usuTsgxb0+Wb0gY/Gq+z
/N5hFUXCzjLCCejdr7ZTDKFTlSRgDY6OdgA6mVeezVGN6fMkKGxevzTd5PziWVE9DHbmbfFERG9X
aSFD4XI7kiBjfYSEzxjZHqu3vHCHZx3qN3ejD4LHQbbsuRmNBJkbvQhK6WhPvAb3/m1PWJg6HLfA
UGCRZhEKJawF76aVZLHJjjYgIUn8G6gNaAk/1CjcvN8QEvWzZjWIBhCiXLqcUbtYpAmGTP17jlYz
9qPuIrdZY5uYN4hyAv2J8gCjASAH7+ZLM6StEwFpRHZE/00Ug9CiEO9sJ5n9GiYQzc1cCWgaUE6b
Sc9q4qQjPTKU1wKHlHuP5x9NV9trYE64PWsLB/eFLWU4xlixtBawlXWGH/hVEoflqMWRYcfTypmw
EP8jfvu7iZQFsqZamzQN27XqP1r1zpKPtWMGrbwvp1MvtrfHteB2oMJC9xp6flD6UPsVAKfqHUR4
zqHjRcDEXhRvcPUAJIC37Sy4g4WYCBWWmfvvKofiu3bNubScw2SD6lD/hkreygotWQAsFCH3LJJ1
5Q3Cbjkf28Q70LBuKfDgaw+lBRdAwhGwM0Ac0HmhAqpE3AIbUlDc3ZApSyOe7on3D6txbmJerbNw
yPTTEgB7mAAxRJoELoFI02Py5f1LgQYLcP57JnhU1YSGnfHRmjhxD7X9osVHvuK+S+sA0PyMdMH/
riLg3mC47DoJ9zURa6TPibbWN7jwYgU5H4CTaFgCJZCaMunQ58KBsIkPnteFZdf9xIF6V0gvMCke
FHXZrKzKmj1lQzadIK20ANLQsvbZrK1dnrSgZ0ExPvbvi6ZZqUwt+RnYz2ZuUEQF8OhLJ+CES2h8
NAAK+Yde+9W1j8OaMPWaiXkNz/yMgi7ZFQQmGv/J1F+y5qXw3tcI9SfomMEec94cZ7O6SBZnaCKq
WHxgQ/WNa6hGei7b3/bkpeILNI6gLQCKLcyVWvZ0bUdOueOjxuZBVtISAdX3KBU6NOA532t1cS8z
uAbju1hPcWD7d47WbMCg8DnLrN3tH7Pk92hQADcD8rdQHFZCuT43SWdCdOkQUx3syjz7DGXNlbt7
ad1mUsRZYgv711BuPIi+VomVG/BEGwjloqy2VQsyxknT/8UQ8OlI4gKsg7es4iDNUIJTfICDuAJs
FuZWT7NnZ1p7yqJ7Ax9SwoRZ4eS/hpSwB73VevIH/+h3JnuoSu5sDY9lu6yPPyO/O20JECVcq82n
wdSq7TSCA6FpOzBdxLazzamsN55dyWjSO/Q7lSmexJb9wwRoZgd+7eQ+n9w2amIAdjQo2mxA+gy1
WTEUOzdBb0TQ1hpslY7/1e4L95jlvoioLIC4QUC9y1zCNuWIJqS6yeqoMpgMs0rPgZcBiif3u+4h
YwO78xt/gBYoGhgDNy6cCKjOOuzYaG/zssjvm8T0wbU9jduhGjK0ftng6hsyfSvR87JLCxyQCZf9
nlDuBqgoTx+90UXk2vXpbqiZvecgDA6hEOcGvWzIi+Ui4z2hlOjINHBLMj6TODHugIr+KPBfPcvO
zzeTO007KayvrpN9B6OmuzUGzXlIMv5oEbHL8MjdaGgeBEu7V+36fshCs+rzYChNEjRTgsL+yLWH
ZMrGMPMSK/DaZHwhFYLvMkvqsC55HDnuhD8grb3JKSpKrUGLj6DWq6NWL0jUOkW2q9vCCrXCHMIZ
ZP+sMdPZWVrrbFown+/toRgikAD5gdOVrz7I4fVgguNvkEQRRtg3rROieAUElSyR4Qfn+5Obliyq
2DChdRi1q8ycflWjO+HS18mmL4zq4Bt1E+Qp3g/AYrbPXV6QjTWA+nc0QfZuCKt7kD3TQ+G0HX5k
/K0FUPpjzDv93q/dHkQ7qda9NXmi21EOjp/IzuKPfgOO7pm4YSv89rfowDePzkLxO2m1N6Ov86cp
w/ul8XP20o4aD2Tb9yHgnm5YWA0JQeqSfvH8LdXv+/jDkHv+kWrC2U12E+O3ju5DmdttlCRVFiY+
8F5R0U72Y5oz8YQ+/yns2tIPRlk2kZGL8iM13Oo4eRmcEa6U3w3YNQHpB4IcBsMrRedl4Gq1AcBW
5+pbwogdkTr9amXNb7euxbPXtmaIooTx26oSb2uJJNmBf6x/9LnpRW1tldvBKsooa/IxyCxXHrIK
4i2akZTbvJLdPcszsJIAD5dvHNlqkYub+EHaEARAwQwDHQQoo0j2q6/jdtf1lJ00zliYS5l8NJxe
b8Cw16F2myQduXOLdNyJsq4CM9Hpvc41f2+Qxg7didI7EeverpD6EBV6322qsraA0ZVxOOU9vWOm
LHfd9LtrjZDCbyVKbJFpoTng3Qc8xPsc3DMoziE1r5yJ7uTGtTFJfqytDSAj1krctHC2X3xeOQlJ
q3WUxDXHgyne+hZ/5h65Ay3Uyr28cOBemFGukJh2Ekq4DT/KKfDibyXb0nIbxysx5poVJYZhI1bL
jyt+nLR7u7zTrNdCbhzy/lvqYixKGKNb1C0bsKYcWRoHJehRmPUo/ZXobyljCCszMAy6ryDHUta9
kMCTggKAH8dSz7ADcrC0M2TQMnsC01OBFCw2TJpsfWGJkLeCRBZUjSORpGvoq4UQ4+KXKC7i14WW
FBS/xI3RY7HR1ihr176v+EZDKQBLLuFHY9w40VhHtzfQQhwNDgsAcQiegUiSK8vV96lm8B7LNciT
SJ+M9iVOjya7a5K18GVxIGeW5r12Ft9a+aTLqer4EaJjAAdM+dvtkax9f3b/s+/XQnOmpMYm8uu8
DmJop4QpDszbRhZy45iuWWQQVZ1rVdKx01oouGC1BRRKhiGk2vepjTdz04BMuqAVP+WaNsXCCs0I
SBsqYA4Bl7gSw5K+g6BLUcSHwikQ5ZQtVLRyusV//LuIm0dIIv28PcaFcwIBMyrgYNDA1lIThkPS
mnVSy/hQDf7erCAAXgxyX9QxAh9jLV+0sGowBj49INDnKVUOpWI0vQJ9s/GBJhEunnKtYWjx+6ig
AkM8ayaqUKG25kbOGVpJhNVujFo/yTFfy3Is3BKgNpqfhSguociueLabQz7Al8w5pNmOsF3ON1p/
d3tN1kwozo0eC2j2jTDRFlsvN6A3rwX5u9t6kOwElTxaH+BlSHbNc3m2gzLEybpJITThB6VzX/OV
N/TCUsxssEhCI7EFpXF1DAbeemNqY+94oROtcsgvfR7oGMjDQGoQiGTloNSIPpXCm3DxCBn0Loqm
4+vtRVi0MLcIG7MSjaGelULXqENHpE8lJIagPNSuHC5r31f8aNDLRuLgYUf3M7dAULXiQwsHCfDB
SGPDUcG4rGZ/y6TGq48Bw1va/j3zP6XDdz4NYQNpArf58Q9TdWZrHuqZKyGet8E4K9lx2I7WB0Je
bn9+cSgonuDyR+rvKl02eBpoxMeCH7vMPaEFBP9vsWKL7FaUrx35a7YUt2U5OMN7PNGOphA0HBL+
ZerAiyUaB6oUaW4HJbc+3x7ewm53URJFYDPnE65AQRoZQQo9cn6kOduR+HFkxT2Lv942suRtc74O
+XocW3CKyyWKXciYdgiKjpb/bIsgW2ujmudFySKAInUmQkNfiHml5WH4zOTIQ/FjXLvBgDdkQ37o
UKeI/fejtS4MKRvf65iH7mBsfFP/6Xlfcs0K4vrVLlYQtAt+cGFGualEXus5yxGIselbgSaeUroB
ig+BnZyksRLLLDjAhS1l+2heSdNUN/ixLY9gIO/KI+t3t5d/0QSQoH+6EbGDlASqRWljGSWWP2Vf
GgvKbngKrLjxogcApTWzx3gAaSqhsT1CERuvAezSNBvNgApOX6nJIWYnGYkqsyQrdeilZwHandHD
7yB4AfWJcoJqGU8am3b0iLAi8hElsWL65Unt3sgLEPLR34YkmwGlkCB2/U0Xk1+pFa/8iIWJvfgN
ynmRN6gUjR6qUh30PsI69zaS5Se84P/h7XthaHbYszN2khP34oKgv8RzHrMG0dMkvTWeyIVTAtxW
6CBCgQV5VLWfIZeZaKbGose6DWUIaMZtL1z7vOLorjMOSRI7KBd60Szm9/0fPo9IBpUJ+OGV6oru
tzUxkpoexQC5bGKzxz7x14hdFtzc18+MKGNo87rS+76lR1IdTfONOubOMESoGx9uD2bRsfAKmGtE
c1JLsVPQUdhytuO7d2OzQ2oF2Zo1jMXSggBViZUGHg8pYMWIyzw/b6oUjT7mb5TuE7LScrc0CCRI
fJhAxGypiOoe6twy4x4WPN9APNIvNtlarXZxCGcmlIOaguc+azKY8KtNAiHH6P3LAFyI+6enDpgA
ZdshEwctFAitHkuHB8LWg7HZiGIlVzM/6pTL0z83opzOBcla3juIAPAst+WRsHtNe9TKfZq9tdX3
pltBYC2vyt8xzT/n7Chp0komPIG5grzGdKb22tnmSpJreVn+a0ONN/JiEClBwfmYOWBM3mkry7Iy
YypWQ2hT7hUQXTsOth6N2rAf2bCvSLvxsvZJWuKl7q0t0uUrB9i8EDcWSq3+lBWwznJIYVb7loBA
jsdH3zjyvN8NsgKB6v+2UCprst+PrUMEJjEZtV2hTTSwSiNGA+MapcuKRxjzap55RN/GA+5PGHKK
nzE9OR4y4sP+9k5aOjjPnFwteruJodf/R9qX9Uaqa23/IiQmA75lqKpUJpJ0kk7foB7BZrYZDL/+
e9jS+XZCUKHe782Rjlq7HJtle3mtZxBGhuJtGjF2aptbOIS3e/37zbhbtGnQ+4ZT2hpgzFPGHFfh
raCV7JjkPOz+A6cNllL/jrC68Q0NYsoNQFaxC6X38Q00Dv/yQu1NYXXkOJOAPa2GIOvy+wrW1P/h
YgH220G7dkE6kdW3Fm6F2jPco+MRmn1MPbTTa5X8ffa82Dn//zGWeHsXT1DkLTvlJSw2aB1Uw++Z
fJH9QZ9BhP5zebGWxfi0I9+NtPoalivTkdQp8vQx6mZoFUIEwDSGgKNNI7P5cHm07U/z77xWn4by
zoFNA9ZOc0+O4Su2c74sf+2l2awuAqB7CfQvPTykjRue/PD4Sw1VoiH/eXkam8MQIAJw6wAK61gf
P0/b917rzgpV5pLGY1Zf18z0W20OeG7vvG02v49DwPHF63bx+/s4VA0H96LrKYvFWM7o/5vdzdCh
WW7nfXM9iBQtM1C7dpZx8zOBRQ7tpUV2aV0GzCFQx3W0zyF/NXd4tmmjb1d7L97NQfCWBlgQ5OJP
BmaqAB8eBS4W2+0PnlQo0O2ks5uH8rsBVsEA2nHtcGGymKXuqfaAJKbOE8nS6HIwbM8DNC4I3y+P
t1UwsKIQkDvBccPHg44GZ3X1f/v9Zfx3Z4Fgs11PCe6W/AUe4+6eTszmnw83atijQa4WdeyPPy8z
t2NClugN5a92d0R69h/+/He/vwpghaZj3ml41uZzkA4PmMf/7fdXy28q2The1vLYG0P4vuw9uTa3
OhS9F82jDTHfmQxuDcUeVHnnXyaZAlUBn+W8VrO+s07/vA0/nF0OAM4oxIHGtEAA13GkiyFXDrOy
e9lpJGLKaB+ZUFM4cCoOg+P0d+jeVaEUYDjxzPHCBPpuoLtEejP8AgV6T6j508xBpQIHaLmpFynJ
dZ3e4nohirJgD2NqVlfNmHe3rsFIUPRJ6s/MoTsZ7+Z4KEljRDDvgIj9GIhUl30p0po/ZFnYGFjk
BysPR+tvd9Myq3ejrMKRo6w+1z1GMYxfFIcbdXbOzk+nzmqAVTyKoVCygufgg0gSn7nPxvAohr1Y
WdbiQ6xgkEVHBjytBXi/rtygNZ0JWqn0gY3Tdc7qO1uzjgBLaH7T9/fKMg8GSUJ46cauYaMB5j1f
3nRbk1zyQwg3wC8dmdDHb9V1Hhupq6cPBTAzoHseAZZspq+XB9kKiPeDrA4+l2u5ZUBo9MGcKl8y
7mdT7jPtAT46lwfanA2aaRSyINh5a6BfT0ZazDAkeBCt+yNj9S/HyUHoGh4uD7PcN58+GgDEkBqE
vPonVrlRqbFGfTx7AIik9PtsOMnevpqZ8dQU422urD+tsUej2RoT9mQwXQDKHBIbqw+Fz1ODscuz
B+r8oIBhsS8lO9uC+i308Ud3z3FjayWhQw4fMThJfFa5kbUlvXRsM5geXRniCxcvyvrbvhhCH4UQ
kEv1pe+25ufmxthWqvXSh0QcPOMJ74jLX+nTfeiCgIjWJLzt0aZEcvcxtCsjmyc6p0nc8tQ37C9m
v1PT2RoACkAmrNTpP56PHwcoqqrXTGnTuBwj/eDunQ1bP49ylId4BkXrU6Xa8Bp3MlJCAfO/uxnI
f/jj6VJRQ1KIxuf6Eap0q4J/rktjDXQI8jqWO3tkY8+jlA/t/OUC2EAOOxq3pmxEk4D4Cf9pOQG4
CiLduWo21ujDKMu/v0upUqpYNaYDjq+iOkJc+rsr8p269vYQ0BV1oEsHrMjqnhn0ZCizDiekM01H
z0quRTuFlyN1e63+HWK1t8tUds2sMERqni0t9EiQVceO7jxFN7b0IpbkLlJJiNq1vSu1hqYdIJkV
F4L4k/WYtFft0+WJbKzVojCETgTiFaOstpzhJXh5woQ17rrAFqfEPVz+/Y2FgmqfjU+BdwZ+ftW7
K/FCyqdOx46rIVSOyjY9NwOgmXtKsp+XClEFYBCQGQ4Wau2XrQqPpFAOoPH8E6WH4qUf/nr3YYDF
L3QpzSwVlFXcEvixE6B+4yq9gRmk89cx6wGrb2GpIPyE+s8qoAxNkoYVphe72mG6JXwn9fq0PHhd
gJCLRpONhhNsST/+9YpASqpgrRn39bX92xyvjT2x6E+BtLxf8AYD3htXHRQiPo4gNJUIbZJ23Igs
tIGuJPNORXFrBHPp/8LBBHpJ68RHcwYvE9ywgWiC1OFVuVd++/wKwBfGNrOAkAGDCrJPH6dAhnSQ
VdLMcVb0IUqXSPWPncp9jZ2rdvJz745NT6P+lpJIJKek3QmBz/J7y/hwjIVOBxKVT3yEgUBQCepo
c2yQR1uYYZaQYFbXM0DT9EjvhQjpnzndiYyNVQW/DoxL8M3JIo/4cdLw6ARjIDFV7FRRpV3n3c4B
sxF5+FVwORDUOAHWNLu+4Jpd9s0U60WY9Le2PENn7vIZszUFXIoG+OZIID/1OZJqpFZi6youzF+G
xUJD+315gM/dWmxOUF8JdEMWptu6MmumuaPSdlQIbohhd2NQMrC/IYh4r82x9dN5I9yJiCoBsd5z
9ttcP2BpCB7BwCess0gIZdU6zCNVbPX0ZZiqr/nkPFliT+Vraw0huQOyBmRqFoDyxzAoJyPLIZw5
xbLVB3woJq6KvMh3boNPFTWsI0Lbhqf3Ime55gsyCiu/gWtT7IHdpXc4i/TfOp8CApWHdnq8/NU2
p/RusNXV5qR1YVdNiu0sm5NVhmjq7Ezns1jHMh9U6perB0zS9XwMgScHBdwt1umTVwCe7hTHvn1r
jNEXJvwWpxRyWQd9z8J6cxmRfCwWEKCwretGw4iKAOTnpzjrJQf3wfmi6vEud+ogIf0RzlR7JxNq
APj+Hx9Q/winGwbIl7jM1wYaQ2NOoD3Pc6zNHTvIJJ/+THYJnklBDSFhQyCCxMMaM1XczSBPhBov
oNlBaBfAQtn0Z7AlAtVI5XcOOK/NQCffS2sb6Nq+8nsDGZsPdcj2NOAIAS2j6p+A7lQPRV+IE4P0
dQSij31nT6PxYKneCjvoPtzWyoMEsJG+WI0cX0vbUr9gjE1PJGXaSz7ZvzR3BGdjEPzRyfIykqq1
oVwGZpVBRnwbr/rR9AaU9ywdkLywX8pNfq7K5DTTpjxoaVdfgSzinFIbyiegk8xh54zlNWXTFLU6
qZ9dmbPAbrkdMZitPlilIr5lllY4DpN1qrOmue3nmh5ngE8OsujdczJIdTLqqgklGhyBTbnuG6U+
Rm7rtbmPCrN5MBOUmU0DlBmXcfY46oLdU3sqfagR/6k9HUwhIor7QkFVukZBKkh0WO4BMg7qiy3q
29LK7agpcxqCrD6GbT4MUS+679wiPLBJaYTCm4wQZ2rt1xncQd3U0e9K+Io/gvRzk6L008xRP1Xq
bFMQnxjNHT+D0PGVk3bTyULKjiaWAZ1fF2UP7v0ipJxDxgUash6EdwrO9IjrUOXoRxiC0l7mXwGw
qW8UqXQULUoGEqyjXOOmY+wR8llWUDgqQYWS/rDqfDxNOYS5sPSSDr6O+sBJs8HKBWLmjU4Cx6wa
m6/GDG3EoIPMcB9AYeYNTqdEBhW8nu41T4NzDYwNfphqlnY4AnL7jXmp/mZ2nQToVWg80CbXfTYn
s/qRuKXxhXqyvtFLRGNr0t9Cr7rX2ULbEkvzhMCYoqTsfpea0p6SPJlvynTKv3llbXtXFiPwFXJ7
5YQ2pItB8h/N+oQ61J8MygGPoxy7gKV0DEtvSk9V5UB2hQ3OEWWc7BE4La8BJZz3LxQ+pz9Yw4ZA
1zLUXYQ5fk8kLR+G0dXCBG/7NOBupgWDghol+FZPrqayawG9tOq+sfv0yBoNEr1wVPDh/JdeqbIU
d6wBaMrocMpmS5BMxK1D2BXHjV0PWGf2M7cm/q1Kvf4+s2bIWWMxnrmDGsNVUhflYbQa52lKsPa+
Y2bpg+v12Z1mVOmXom2+mW5TvsrGfMsTB2+UcWqCwZ6d0zxq8pDjK82aIgd8JHWPtaWv1gS16crL
jZDBAjG0yqk+5G3phXWuv0HKk5Bw6qTp16yHNReBgINE98VPgRp6gQUb842+rEI9tWTkKl3CjtsW
TUDdMr21267HRL3C71CPVtMPl/8YcAqnaHAM1u8UjAufQJgmNEZYyLYmKD4d6QvfkS4/GiWXgTfS
IZydBAisjkKVe7KLoKLmEOAZYxysQYATVlMbdI3MfZbo05wHlqRBkU4pmEmWHQDMRf1xhoVekyqg
nFp01kvmirPoRw3WhA7PcRLKIhBsZEc7t9pXOdjaD6dzwDMA6zUsQYQKTFZo104GJN1ceGVQisqG
0v+gB4zwMjBlX7UBXHrkk1tYMjAT5h3BKaxBYnPVnwHJwbXAI+ZHX7PiyoLytU+7GoRwMy+7YBLp
dMLBowc1AWym0AfjhVuVhNBLMfY3JfQxfhANd4/P8JwKLC7mIxXOcLZ4S44QnHOjsTCGV7PPe0ja
e40BT9GhO6bT6J2gs2GHbc2HJ8J6z+e5yL+YZceOgoFxOjhDdj1AReBBJX2DYxzYB3hEeQE3ev2u
zzk5FJomH2EuA0PJQoIS2Hmdn1azE/ZeXseD1jlnzfDoqeu1GeJwTv4VPdTyxKfJgNQGmJFdobvX
QKHWZ0cmAM+h/zH5fTvXv6VV4LCb4Dqn6d0DMVQV8IQ+pJoBHQYufxWgvvlsrKRvF8UrarylX6ca
1M0TuIZBWp0ddA3qUhqt5rt87JivebXh522Li0HO7Fa2MLHCuwjqP4WCsVGX676wkyqSRQ1ro0wS
fhatib8Jf9TNwLv+wLq8v51NSY967YnIatwyaotuCuxJq8OMTPYpTXXjkFQpBRiQIklKjf4bbt8i
mjLOolnhLQSlHjtQDPJnTY6YHmrbuRI28QLl2GM4akXuZ8qgt+3QF4EjKhpIav8poMX+JLxUPDaw
ljhKwHgDtxfkAO/hyqdprl6qrnDDdlH99hxPv0uyjoJ+yvWrnCbdsdFkE2U49c60QwO7KAfnICRv
YHsNQr3IdRVoIneu7Fzxp77sx0CThgNVgrQF2w+xI3PXjNxscMK57I2jNsEMORgbjePSkmmYdor6
edLZN8XkaSczx/+QxK2CCcD/A61h4lWOODQmLRdnhyoj4m2VP8IFOz1asm0eRV00V6WY++dWKCs0
Js9+ENLAH12JIhq0ofue94DFKm8C/sWA/CMn3XiEb1sqQo7F8k2aVhEpZAUJflpdFWZiha4FHZim
wpvMmig7CQQxtjTrnmxls58c+nQhjImHk8no6CemVvp87n/VxJI+hAc4GvwIM5VD3QtbNglQMDQP
jZtnR1dkOLs7bz4VQ4JNlnhpyKvOClQJjWlrLuyrrtKGOyTxjn1GD2ga/Ywn/GBJ5ynnaXNWQ99G
dacjZkG2DoukrqOm151zk1rDoS2J63uDWd7OlpMGjmzcUKtJeV01yK4yN9EDSzVIIdPqLa/0GcSk
2b5CdSo5tHDuO4yeDbE2vfDQZnXAZCZ9408A6EeNAkOiap2f3jz8FK5y34YhMZCKMhx5vakfxVBz
9JQArp5Yk5w60djXfMrSW6ll7Gjlff2Sz1oSmKTvjnlRWUEpKQjTKeOhXmbugei1OFbJVNwgK0AM
TgOswvpMP4h6oJFJ5UOfZpT4gI8zUKwFObKkzpOwduw2nJbLhncDvumkkEPAXeoR3NQKKhyaLgKD
zlpgD6wIWnMYw8SBtlwiJTtVMuvjmRfJqZa9vCtnQPY10Tl32EdTpHia3tcy1+9EVWchHUztwA1t
PNYj+oZTyzVgrgudhyhnNPAa7JIu7Hu3f4I+yu8CKiaFRe5b5JeR0Wfjq+OxYYJGtia+We4kYwM0
ml920+Vf6eykEeF0Dkc9+5kb4Kgn2lgEyEGsANJHViAHpLJASpqnmgz00IlEj4BpgL/qIN2QzJ6K
up6pICmFiAboFh2gf9z5czvaJ2r0XVRoBoIOTzbfGOq3qaYGDgxa3nsQ+gitKiv9xp7BMncaz1eo
n0SpXWtRZkwsckia6cFoNCY52tU0Dwcxes1jBUlN387S13S2Mz/tOvGGNCJbtBmh7pnZfLghbcuL
M6e8AdWY2NoRTc4+5LawzgQcpTuaur9GyIH5TY2gt5MmO6heISkdU++U0BHXDuzsA1bUTjTxobtC
j71/GmsoQLlpXb1ZcDO9QSuj++J2WnGWsp5jR0uZAzL4LOtrkc5ER3suaQMu5WwEWdHye6lwIGQm
yCY9yiK4UloeFVPeAQFK8lhCGekRmVntz0lTHDIUVG8qNXjPvVEkTcDHpj8rBTyC3yX62PqVkbDf
xVD1YBK65VORuvl11w66jxsS6JHRy0FqyZwmaJHhHZO60w50caxVhDlBOwMZPpvGeILyVHaq6ShD
yLJ96xALt0nTdLd8TMoXyMDxmyGraz8vl3rRNLDnjPdQC7CcOuxhTADpxVb/Aiwoi0HGYgFwHxme
Q21/tCZgvs10qJ+HosUrfC6rgDb5kvT0LhADYN9k3Qz4a9q8wrVDRhV3ypuKA/5iMqe7xYsnxZ1v
tfekEOrJddr0CsBJhIq08quW8D/4r3iYjYAbQpiUBSSbhiOtcJbiudXGbdMis4feIQxToJASZXkK
Vemp1nxthGqXZXaFX9p4YkDca3y2EgLTC0H0e4qN/aXTnTrKsqQMKz5mIdPLAfS/drjWc0hLwtpk
emR22T3a+cxwfNqGX429PIg8CTzuXVVSveSJrYU9p0aQmmMecHiq3JkKbyUgM5JAtyt5MM3CPhgU
XHJL6uMxI4MRJl31O8lFj8NiaM+1YMZdbXo8KOCToRyIk4l5hDcbTE1vLCPrvhfApgMq1Fq3NVgO
4K9URpiPrYOrWuXnTK/zIO2yJsxn/ZjBQhjAZhicz+Z8HtHwi7qEt2eYY6YHiyRwFpzT7hGtARh+
QcYoVJ0ory0voYcCOvKBN4/ejdHwPGw4pYfBYbjWRS2/2Eb1izMoF+oWjjmHNkhbxlZDU9cqoIPL
vO/gHJZoaCd9aHaiu3fKyr42Ktqd3V7/7bg1DuheGGeuLAVPZW77KMgVh5kkwyFDpyUAHNv2YRoB
fkbfsyDJPCfSlDKOKdF7nxUe/2ObYNmPVqrdt07Oz6zuy0OejnqAfmAWyZHPPo5wLZICFwMjsjqO
eocklBbm2aOegCg4mU/aZHt+ljdeqLNcC3KaFVcDWSQRPVhkJCN0JglLm7euBVdEH5PkajaHMpj1
Yj5Tc8q/69nsHDxhqJtZjH8mnhfPtqVhLUn+MlKpHeo++dlLWT4JizdxVyTKN5VpxrUJChrS0TQa
TKc6IhFPA7BTzRD1kTHkWW35Br7PVc+01jedVjv3KRsaH5UT/Q60hSTou7ELobtwlxmjcZVAKypK
KUwY7A5FCYfb9TUq0PXtYPPxoWSaeiad8TR3pQtxar2kTwm1761B1541ygw4KsDpwm85zeIsH99o
Bknm2gJukdvJH1rl/TXopupsDm11ZePKCqDKMvo1mLhWAFn64qEySxkA6IbcrAp63b1yknQMc85L
v614E8Chx4NsiEiDhJHm2moN/ThUuhe0jTccygyOdq1FXiw0f04zK6o/+TARf5665ckFuYycpAOe
YqK9dzoj9zuTzgTKM8b8CDsncuX0EHlHxqsfXbf8I4qcngazzUOVQoRHMWldt+bsHkrNuMmasQy8
tNHj1hqWJYQnbUc1GjIr/w5jHwZREihkQOSvR1HByoPCQAGqqjRk3HiBkTMwDeq5Vo46JLOOF6Xi
5ddc08RrophzdrA3jujptX7d0uFeQz4FL/skhcklxC/zoTRO9ZjMd7hSW39gpfMASTe8dUovuQbk
1YxK+L6e7M4tWn80JdDOuZsd9FTUSAOKzmcNPBoqFD/9tG9/ewzc6AJb/ASv2DLqhEZ9Vwktmpum
eUDCPPsaEEl+qyOiUkpG3xTKuPV6VdxkpWAvf1kphXMp+K5o3EDhEZTxVfNJQMWNzNSb4964csyb
ud6pk24VD0FtgakQgHoAX6y6T5WE+y4gM3Pc9XeKX2XmTo9h5/ftVZNxTFzNM6DpEtP7IgnUGFxe
nk8leCwPXeiN0JiBmNGaR6FcD3ccXCnisYb+jn629MMEgZTLg2zN4f0gK8SkJCXET+BeH+dw89T8
vzRWBVDo4xxWn4ACNCahCjbHLkqO9UObvv2HP39p8ABNumirL2v4rq0/ue3kQH5ujkv5LZbW97/+
dQ/tSyBbwL+HCOmyeO9+PRFjp4nB0WNo0nwzUR5CBexvu4ugySxl/MUgHJG6hsDVyKLzRjYkTvTy
Hi0g1NUn68/laWwEEsYAJgH9FbxF1iJf6CBQC2hBAmj5vSFjUaFS8eXyEM7nOj3gsOAqQEUMqCpv
+fd3K9Xbtc0dvSZxjztSmu4TgeFZQYtvbmXu0fo+A5ywZACjYEAHrIJ1a2pCobGdITyEC1Kd8nI4
z0n/AL7WF1OmP/WpRzlS7SAiNnYJhnRsMPMxJjTSP05PbzTlcbslMWDzfnHO0l+Xl2/ZBqs2B5iD
6KgARoBQWBNBCzNHPlMlbmxWv+buCJs6H7VUX2Hj6waqQHsK1p87SAg7NLSBuMGwC5nt44RIQ2lR
ZboTVxBailozIWiQiDNJUB6usyhnA0q21RfIl0Vj1SQ7J9vWci7nmodFBf5j3bRHVbfTYJTsxIBo
BNN45o4ZXV7QvRFW58KAOz0buenEKVBLJULS/XJ5gK2Ah2L90p1yIHSwFh2pkSx7qCYhIkoSoccC
xx1Ua5Zrdo89+WkqC4YC8k02oJ8Azq/dyyYDef/o9lYsUULL4LWEOu7luWwhEGB+gRY20MguxERW
0cBnU+jwWzbjGS2ztD+WVQzjOt9tzjPU+kgpX7Wu/Kon9lHS6pihnmer35f/ho1ZLsc40HeAuFoQ
qvoYkLneEjxj6RS7KJDmWXkzW3Knnbg5BDzNPDRNQbhfw/wavMVQS7CmeJTNH10kZ7f0jpdn8Skq
lsbsuyFW7WwgjXhaCHOK8+67URl+Wd2rqvBhTXl5nL2prG5tvD88r04wTgVHHNowJN5/mxdgJkif
cdgBUwi10tVMMgAfuMoYRlhKgSlUKhXKtDuDfD6GADyCIdZiGALR/k/kaX1q7bYtzTEW0k0rYM3a
ImqV8PDip1L60OdrTwWvi+tJmey5dph3sMbqx+XF3Ghr2+DewwwNCrloq69Cr9TSirt9AagDaiAu
OKueicTX5r5lyGDI90SZN4fDKKDhW+RzysIlapu9Y40xqczIqr+qXvoFaviyf7XrHdTjp3tlWV+A
xzwCYZPPG9sVFvhmtRpjpfQXk6QH4TjCJ2hUIc2Y4LU4ViFzip/GvEei2BwZhDZgspC9AgH2cT+P
ttWIxDDGuGfwzO1d30Rr2amuEuvGGB7kWAWJ1u4c+p8SA8wWJIoFUARH0U90gmwgDtpK3hjbZj2H
1VTeOWUTZHUb1l7n+BMOs6g0zT3f6q1hYaYEQShslSWMPk7VlhASpIKqmOAOgDpiBilqrpl41xoh
/m+9Z/69sfmBpgNSDFgLpD/rXKuAbCeK2hbiNUUvAlXBPUzd8m0+ZCNYR6D80WxDSgopnNWGQMOK
VP1QY+/jUe1BBb3qUDju/joLWIZBnw33P/C/n5wOsQUAtzClimfbDdVM7o38ry1Y/xkC5xdA43gi
rJ9Q2aShxyEGFedN3T9MHirJeI/s0UO3AgBcPfQ2TQDvgZb6GAAlTQSBR4WKEZJogZ6IWPpp56bv
g56c1PB2+bzauGSgJP3vcKvDv+unYYK8qIqNDBAO9dszv0zUOcz85+VxtrawayK5gTgETqt1nt3r
Dc1SUqkYpa1HkjQ4hKc33tgvrjR8E6qYdHDvSmCqg8vjbt4K2E+LGjN4gjCe/7iedTEURebxKWZ1
5huJhkpQGxEiUan71dJnkNj91Pph7/GEtsIeTACkWqADfMZBaholnWQGIInzs4FXCxF/mj2Hmq1U
C8pSCEUgLRHya0SsozP0L8dZxal+T3ACmzCT0or7PoFkrCt9Y35wqpOl32bmH2ik/T0XapFiBNge
Usx4LEMp9ePS2mMtCovpZtxCIBV6XT689U6XP9/G8fRhiNXJ73XtUreezdiDzJgqj5r5cHmAjQv0
wwDL/nj31hS2VfQkwxwMjtaRdcj6q7EBRIW/9eZOarA5F5i24fZcuJLGKhL12TYtjs5g7Do/neT7
Hi5x5+fXig8qp7M3VQV+HjYqHGave+WXjZB2YQOHYwnnH54Rq8SeDTbaWMxAhUoAOtxOvfHcAiV0
zkeD7KQaxvJbq1vDhSMxcngT1EHzn39/91kgngoBy1qfAemnvsHebOtm1iDUWr/Y2S9vXnpm7ckD
sM3eKaFsHL8fBjY/xgMn+eJ22M+x4OkTYMVRZr0mY9yZENhmp77YeUZsHU8YD/QFBAYQ4WsmXqNV
FvJUOceNmf5wcv1HYzYROlloPUBMmfEKGofuzzlpb6wBeJfLwb8RMi7afagYgUkEbapVREIdhnhl
DwymCbYMFKbf/k8/T1clzaHK4eJo4udRNUBJOuq8P/9hAKT8eG8CkYvH5sePlUomuTf2U1ym2kuv
dGTcqbfnfrn8yDoUQZj43yBr0eNu0GFPO7YAqiYYAEDmxyonz6ja/1IZ2h26/qbRmfuVp46XZ7e1
30DZRx3PwTcCWO3j7IRA88BIOKD08quDHLs7opl6eYiN2x9ORf8OsQTIu21mSwd+mLKcY+aG9ndh
RKU4SbIT45tR5sAIw17Ml5BlfhxEGqVpyRmDWHMIBnS1t07bk/j391dbNpk0vSEpKA9jcxjoMTUO
Y3cy96p221/j31FWX0N23tRXA0ax2ki3fPbV2pvH5gj/JLB4xsIechXNtTN1OaxDl/c+4OuQVPpW
mPLOECS6/NF3xiGrbellsAGc22mKCd5xyuzuUvSxfZLJHUrD9jiLRYkNEV/E8MfvnsCOlNk94Pik
vq0AnJYxACqXp7IZWmDX/2+IVfZKU+FCLh5DpEA6SYixE76zCTeDC2njYmNJQVheBa8G4EMtuYOP
gvSxGk1gdpwwac6jKf7DXHAQo5RqEh11peUvebcXc3Cip0mz0TxB+RTQu52f3/oa739+9TUKPFpp
CVgr8PZuaP4eAMi1/8NpgnwXhxWol7jOlj/h3QwmqVlwTKj1OGtD1gTpFSAozt67fOuTL60BFDLh
6gfy8cdB3EGbeS3RJ/NmYJT0rvG5R54vh9XWR0flDcxLlGNRblitlVckCUuNVI89d4woFyeewBqK
GpG3Jze9NRvc/MjiUbein0RugZ5FAUKb0NIS3nA0CrMMU9Qb/7bjABVtuKWAzrvIWoM9/nHNdFcj
EBxCNjXKgxYBgPT3y7U4LBIwqtF7XSs9OCXAEclMZuhAAjiatkHhulFfn5xuJy3cimEUZRyQ7F1c
WusT0pQVsbMxUTFa+v6Qf6+A8KnKnSfHziDr4xH4Y2n1zTJInQZN+zrYKIrslSs2B8GzaWFjbbhg
IlevBqQqCl9EBKX2B2P5bfd0+btsBRcWCkS8pfT6iXZlol7HwdRTsQeQ8FnOjXlM0v7P5UGWvbBO
j94PsvwR7zZ90roJzEPw0C1zlB7bNxgW+o31hi9D6/8yFPqnUIRG/+zTA2S0h5LOLmD/XE21b+ri
mmrGw1DPtzDNeRbAQF+e2ub6QQASdStgnmF79nFqTSFskbc2mFGk8T0DD0Nr51DeOmjA4v/fCO7q
Ks5RBZQg408QmTxyLZyL2wUYuJeAGZvRhtqegUMAufba8DAZqqbpbCxclU0SmcXt6MDRpJCvqSi6
66RvgaRBwwSV49L7CmeaCWQB0/JLpbxjDyPsOhtC7pb9zt269dYiaNoBj4DaDBQZPq7vUBdGrvVo
CzSl+FEa7JbA7zvQICgUdGiH+bTUh2NblX//Dofu+r/DriJ2SpsRKJtsigUZA8ASo13W3j+6netN
QRaaJeIGLb1/Xn3vNoVLWU8z8Gwws2RExRNAtWryygOSbedanwx5rQ2M3gH5DqoFAz5GVVoZ8TIH
OZ62zTE16zbQepu/XY7orUBYWLLoqi/v+HUjhsxw76tsrDgfr7OvfRvqWfQfRoCyA0RKXCjL/FOy
ejdzloHSxqAqExsAoUKpH0Df51ruoVm29o0D9TzUvUDmA9f5Y+S0HpDkA8UZXSgjrObujGKv7MC3
2BNo3RtoFSupV1XdwDFQMgG4odchsFH3qlQQlKH26+Wl29oOkBhAqoyKB4B0q8NgZOmM8xotxUrT
bs1ximqqHSG0/tAa6BsVI3/Vdfbt8phb81u+E2isYCZ8Kpun7ZAlngAlsoDjhf3gFbo/gh+yW4Vd
3mDrDfFunPWlqtOJm2JC1parKqxBRJJApFGl+Xr+4hbX1v8j7Tya3EaWLfyLEAFvtnTtm6RaLbdB
aGTgvcevfx90b9whiwgiqLeY0aIjkCyXlZV58pyMDMskh/TYxvJDXqsLnnxuak/NCwFQMhSuC4hu
PIBarYZ1OX7Oqke0rRJ1JVsL8cPcrcGly2Ryt9PbKuzNIOqLwGxUHool3CO5Xq94OS4RFc4OiEqc
YmoAfcArnR8AOwyszPFYN95e7Z0mSeOzNimyulpN+iiKrW2od9EbisJLrCGzlglcCPUmQSAxyNdi
uux0FNqost6Xao00g7wa1Y+BoiOSclCshdB1Jrwg0rcmmnFiS54V5wMtJ6KoxgXzZUhHHvfJsMvL
J+bVvJl8w4bWi7hi6keeiHWE06fXZg+LXSgf6HpYj+VP2iBq/9P10zazNWizZltAJQBmQJ9O44lz
rGRlQOeskQ/Z+NEdd0b38Bffp/99CvV5SYot/nnmJUrbF8qhctb9ALnr6v/3feH3y+XopY0WKwfV
CdeR0q+QpfsLC0ia4gYJ87mhzmdIJv+RwF4vH2TEa9XN6NxM7soyww8HM4bKHXjh8HK76pJEs5SD
/TKE2kqi8+n6CKaTJ3g6tur0ae5+0JbTFXyyxqRu4srVW/Wgx5G1aZzkwQ0NunWbJ6037kujjtZl
54z0QkZfrlue8eXwHoEqmypslKwFn9CkkZxKEzxypBWhW5ufJEj30w9/YwRc2SSZccnHrUWuElq9
Lx9iuQlW8TA8NK7srn1nfDe1ZCFAnB2RSuKQStqMNpLeOaokgyw7NJX5oWnCt6mTcCUl4R7K/4WB
zfg1iuD/2pr+frJuUkVnq9pHvPnbb3H8TSmPZrABJwJjRQLX2fVZnInDEP8iYQ0rEfeuyJSjWalt
lRZI07YAcqOqq1rnQev7C8+LOX9DaQ40K4RxGoxn52NS6Q2xXJQLDqlWrx2HxvLbU7skFSb5n0l1
4oI7ovQQnpFzk/wxvQLGU9g3CxM1P4J/DQgeRzNHYAW1NkLyujO7x/rX7evAww5PwxRZ8IWdT1Bf
dlY9uJS0wq+D/GhrB/dmEXj8DQUzqKkmLvaL5Ldjdf4YOtST7ORnnq6MeMmhXV6QkLlo7CMy7Pwr
+nxFdeMQSiFrbwS0CniPnvMloJVb8/sNBMPXp+tyNbBlwKk4aZhT1ha8c5bSK6kEg7nPlMfgKVjS
8lj6vHAEgw6WjTHl8+mzTSv3Usw0Uy4HI4XXn4CWFNvEn+/kg0nXd23sae/xS/gjxn3jeXRWPyjG
Q67KG7P+qUy909KTQmOp0n+8Pn2Xp/7cvjA+Zxgy2uc6Yy857wW9zWXw2CTKwomZNTIRZJGGBb8k
Ai1ap0uLMWKQSvChaGjPTFaRdbw+kD8YzvNLbkJV0psFHotIQ8R4ZiNgi5AQeE9uvtiVbWJ24Po0
481vgvAzs0z7a5Z8cIaq/tTkqkYgmgf+SopR8R3jnEZ8RCufetUqXwHWUn0c3TD43EiNfVfrffOk
B753qNMmeRhDL7kzvDK6yzUgbvIA4oBGcbW+JxSpho2RDv1jT+x47/HiX1XgIR6Gto6/t0XgHak8
9dTybeVzNPbSZ28wYEwc/PzQ+lBmNuUYr1wzplnBGyMEq1HItpLB2nRRo6R3XDwt7W1j/hrS6wiU
Wdfe+9B5q7P6d9BJ6kry5ZiOuTGoxx15MP+hHAbvazbY41M52M2DbRYBWKe2MH/3YMl+xeqwpMMw
t9rTTfyHSxH+X+HOt1K6reTEYLWLfUzXKM3cNxNCgiw8MSE+3bTKLVM/x4SzayLapXbX99Kc/yIf
YUNIhcbHBfFVljGTfeOZe1nudoF0Pxa/8qRe6e6jRxfidVtzDubUlnAA+6LWEW7G1tDadx60TaZ6
840LpJ/uILwk1y590ecXipJ5qVZw8++VdpdvjSUircuAiKgYLz+ZIHwQWSEtLydd6Cn2XunfGp5A
hTGhfO71pSzOzETBoTVlPRH6nZgVz4dRhYFXSEpr7wP5W/uU2l+ur8PcMBgH3cdEymAshXuE9L6U
+55j7hX4Xo89yvWfQqOQPo6x1r0arRwvcL7+0QU591c6rNATKx34UeCcwjFxm8Zrx7hMQUkVxbHL
hwfFpkN6WwawisN+K8PelH615TzadmNUvVo1HEphmvort4amTA5IF1R25bxluCh7a5txsRtKHTns
EfJ8LVej7yiKqseJ+mCdSVlz880xeXRoskAhTFUW4fd7sVK3UjIme0gDZAMFwUpblTcXV3ST3DDg
3ole+KJc6xNr6zR0hntLLtYjQLnK7GGT2Fxf+sudNVkhF0M8NBOupKWfqWFjhXupfVIcf92Nt7tE
LBAxUrijBeGio8f3vKHX5TTaa4m8Miwa/+Vm1fW/bx+HZkC1CLaV/WGLkWM2GBTvsng/BOvsOCzx
Lk8LKmxYDsi/n5+m8eQ1Eip156OrEe9d4+sYbKX6GTKNY1HfhfWdUtzsFif2fiI6vBaJK7FQTzXF
GuSe3aWm8YtFczdEbLfOFhy2FvlmyrYaFUjBLUK1aYV2nVX7XN1USOlk99e/P/mj8+ni+zxBHKCI
Jk2gwvkIdNkPHC2s9opahS+tbPsfZcTEHyPDLJ91t+0eNElGF9HvlvrHLvfzZHkq15vIH1xwDvoI
AlVxXVT7+mcbr8L36+Na+rrgh+Uhgp0jLKt9EQZrs35o/yIfQimEPhMKhA6UpGLPoxPFcFjg8vY9
fAXDCg3JmzfXZABoG9l64hMxHkXMXk8VnaUfylfJfZaXhfmmV6yw+EjoGuTukLtlG08x0slZURoV
zgXbU/eoaNOJnnbG2i1hY1rLcWI5997YBB9552Vr+nf1dS7xylg7dVvw6nYHhFc6mGW/Z65TrmvU
59ec7Hd2jLKK4VKVaRsxm51EHfUYtaq98TPf3hVOjCCwOsQbKg7hutfUN6+rjVfbNaT70E9B7sHV
Pr73jjmYKyVTvfuKvpAcJjkLKsUsHJ86tejek5o7vDODDmhJJVnSuirlYZOWuXXzO31yuuYk1Mjj
54IgVeUsmGniq3tfRQkS7vibF/n8++r5EgRl3lWVOS3B8Jbon3Xj+/VzcBkknn9f8LY1GuBpokvK
vosD+dCVdfWigJiAdFFuNZrVfTV4hVi8uNltsaEMDgapbijRRbclF77aDPVQHJrxwQo/2sXClXt5
vM+/L0xbYZeNmzd8v6VdV8F9LGl+zcBLscCxJoaZsk1idqDyvb7rYeAG3vwhBp1h9BDnQeMQw/gm
vRR+vOmKr2h0b66vlxDg6TJ9QpNsogJMg65aMfEUw6yh+VIYHT1ZUlbG2HxQkmGtoaenB0sRhfAE
+q8tQ+XuAq5zob5gw8nYyFIaHcnrv1iD/hHGFBiu0p/XhyRswQszgiuOYNhKzCqLjobprnxPXXsT
36snbaMInXhnd93a0qCEC00hk9sbOoPKTWXj1/4q94tVYC5U/65bQYv8/Ng2seUlcZZESGI82d5O
LvfZkudZMiHc/FwK/zVhlfdqd1f9VJf04IW7X1gY+tLPB5GXSVlbCQsTa81z7ytfE7vYlIlx1NCh
t7zurVLVhXmb394QxtFkCPZYrIGZfpzbodNHx5ICn38XZZDHEC7fXd8Dgnf4z8DAuqhcbVPWSnB6
1Gw7yS7k6OhIX6KDnX2+/vnZQUwQNzKfU6e4sDJuZTQO3K7REd6XiM6Y9sGTaTBqkBsolzSolmwJ
a9SntZ2YQxUdLW2t9vd6t+qMbTHeViv874T9OyJhwgrfzoc4YUSW64SrggxoXerP7Wg/QCv11A7w
f/3FFPIo0yi7gOQSydYTu84HufTio98+xtExySktw3Ia97fdE/8ZGHwNbDhAghc1JU/LalMtkvho
9w9KcL+Eop09oxDeE8hO5CbWtBFPAigrMseCHqlpO3+XpQ9a/qMNP/3FTIHSpZGSXNVFby5UX1UT
B4yghsPIeAgn9vv7MV1ftzJ7Yhzy+RMgjffGNNCTgWSeRsw2rUedeL+STN5mkvHjuonZnUwIJfMK
58YRFUglN3CCyArjYwTVnbH2xhU6hP5SEXHGp/HSpzEJmBWoefHajlMVMuTGDY8KyWlGq0KqWJer
ojM+VL39YqXSpyEcl0oJwqNz2mZnVqexn05fFsem5XnRUTfa18wNHjlqa91o3mjG+a320ncpb3aZ
3y1kZ2a2n07lnXwQLyid1Nm52TQ3uja2o+ho209lHq0q78nsooWjOmuEEokG1m56rQkeyIPY0khs
NToW2t04vkrOaxDc7q8Buk8VBnYfKUDB/eR1E6d5aXIRxYh3Q4V4fefNbO6zzwunFCRSHqlQOx6h
ghu8x8K63cnokHhoNGmQAbLkKQA6Wf269Yc41ZPwSI9+SZvGbU+QP5vr9PNC/NTklVT1Jp/3km0c
vvfWEnRg5mTqVNomgPMkQiK+ZD0bBQgn1IMj1auVDZ62Un1kieEagHr0+lLMmppgqHTlALARb+Yg
6fNCtcbgaMEMWaTeplJ/yz2PPnUpNTPnCGj05VwQ2soXaHcEdCHxpqhybIzsqMXmvVyP62igIK3n
0lYNg7uwqz5dH93cUeFkMzSSpcAXhfNIErYFpJYHRzWMD72jPoFRfu+Gpctzbj/ztMJVYwiCFuG4
KGqW2zrM8MexOHrj6xK0dubzaAuQYgQ6NDWnCuFNOwZqTkd4f1TR+foaLMlSih2K034++77gUBK7
KywkW/ujZDxEhrHL9dde5QFPF2ny2DofvfLLiMKGttRkMR3Dk2zHZHfq14YKFbZ9Lmth2pLUybsw
0mDWI99kdD9i7SmRHrr0Pvceru+Dmb3Hm5GHLy3biCqKRT4rabVU9rzuOGZHqXmCYnCVj9/U8oBi
sQw+9bq1mV2HNcpAeGiiKbGXT0Mpcmgl5AcSx3+RQhOGGuM9qG+sZk3Tx57mUc/bdGI1FJatL4zR
gDW5xUm3q8H/5DQLQejMvjszIKyP49TqULRNe4Q1r8l2+ri5eZ7Ovj/ZP3HTFUyDhj59307+8SQe
81triUBqZuHPTAgOIEQEw7Og/2QIH+Uu2ORxjat5NeV4a6fwRi/ptsxs6TN7QtwBrTC5bhoReehA
r6ymq3hi6rXGXVQfyqWWx7n1MVh5GmImeLKYmgicposzJUdJtnwz7pQlLci5uTv9vOB2mkbW3Yn/
/jhA+xqRrt84zWtlrCv/rki+3L4VjEmMlDuPf0RHDadiUtlFhmJH96rUyaYYP3nquHAuZ+66qf/U
mdKGKEqJ3ZvIgKCEU6rN0TU3bZavuYNXDfr0g93dHj9RDQRZxguEQpToASQ7ClU59xoEXNNVoP8Y
F+61uZU/+b648jnE43rvxc2xhgR5E2V/cTBPPy+sPNzQSeTV/HzNeAjCp7F/rJbyhTNrAbBi6uah
8w2xOyFEq6peri1kJI6B8sjdEiPOMr5Cfnp9W/2p9whXDGaAoYNakrnqBRc2RHGi0LRbH229XYVd
v3KLL6n7j6t+6uL3qFx98lG4WVkH/5dkr31zVynrWyvd+GnecVNlDaoyOIcUwSdQ5/ZhNffro85v
gDY+9Ldj/T3Lbo5KJ04hYh1dQwLJFsEN/IYsljzI1wdaB4qMHFu9ECte7rpzC8K26NU8c4rJArS+
YQ3b7cK2m/0+lMuEBMCuL0rDUmoVmRyq1TH4lEm/+uz79c1weS3z85mbP3vhMghQi7hsczmsCQbv
dUqd8Tppbz33PDoV8sRUnSlAglM8v9FQkRiQfCqkg3nnwMaStDdWJ4j3MQDBI6BuakQwBZwbyF0P
yn89cg/xMy193C83TpHweWGrFnQoDa3B5714o8C/FUo/PWMhFrtYZcGGMEdVExjQ74fuwW00uGRg
wboRufJnkqAB4tBD5DJRHJ1PkoNchaR5jXPIhu+uvU38pUrpxU5iCKcGppvzJHAxMwRuVKd2Dm6Z
oXpQedkKITz9Oaf0szBbc6bwkrTO8haE2Eo4c6km9WGhZs5BV14UOVsXSrxG6Pr6ss8tCSVt+oTh
c8VTCcs+eLGve0UuwZ3Q+FvUv7KnOJXShcMxNxTSs2BWQBSxiwVf3CZR1HR94R3hTYaX1HuyOu1O
qeIFLzJnBjU73v1wHE9K1ueLEzik0btARe87Mg9O272GcrdyUmPharm4wNgDGEDeY6JGunhawm1i
SYkmuQetL4klu7VRB6+qbq7HML2/fXlABEAhS0sylLjCdkN7nrp/5HjHNE3lt1j29HfDdZaY6eY2
wamVKaV2sqm1URmSDuD2EbnQH1r14y/G8Mf74sIg6hC+rncQEhdK6R1R/bC3MGQhM+Ol7va6lblF
ccj8UaMHu0bkdT4GB0RvVFuGd3TU39Xwfci/5fK3fokYccYKSVNoLTiSik6C7NxKPBhNiK6Vf7St
jGrDuq7VlW5kmzpcys5MK3sWvkzZxBNL05qdrEkTjFEPPNU/Vj6icCXSY+rETtjW/6RGsAtV6y3J
1Z83zyGs4HCDk6eZupMF79kFsM4OLrsNaZR1QHo7Mu7k4SWwFkHM0wP1YnQnloR9nQOWq1RoL46I
wKgbwDbxOtTMfFvpkvEWSLBNVkMergMlHdchjctPWY4AXBwX2pYMfLnk1WeX1UDtHP5a1D3FVJgT
RuAK5Mo7Zo6xLtIP0piuNP2r5vy+PsEzDopCtkabMLhEWoWFCVbqQVVQCvSOCuz+ay1IlDsVOYl1
mgf17rqp6VRdzPCJKWGG69g2nTYfvCM6JAdpGFI0bSDTUmt3FZfjekyc1TiiOtaWC3CD2Y1Ldges
H+6Rx+n5xk3CfFA7XZJgAEm81Rjkv8maT+nMvesbnyCj/ma75RI36+zEQppIsR7eEUpA50b7AmRF
p+feMdCKu6TLt3JSbBATvN3JwMlKQo4XBRkYEWOWZ1qiFybSe3E/UAIaKuU1GpRi20BEs44S1N9u
X8SpsElNgbYOQxXmMlO01jVHnBpC99VjwrNzZ3pD9to2L1KPytY2RWBkVRR9e3/d8Nx8cuUovJvA
jVxA0VJ0DFUfOc+jlrp3/gBhaWGOWzQvFyZ03s7EwDeZuQBuuXbUETbjcVRjR7mmbP6pl4Yyd7YJ
zP9nYvr7iSMlLqPShk7gsUCusvB+VNaLYzxHzsfrMzZzhzJf/5oRjnZN1kHqc4ml8iVI/uLoexst
NYzPzhbgkD8rYkDQez6U2JY7rbVtvKZdb0frpRyNbQLZwF+M5MSKkFwsirhpBoU10bISxqCxjB9S
W19yuUtjEbZ2Rb9S3g4uY/GcCJpjeYtcHko4VAf+ZjiwFeLdJyZcwTXobeuRLp3Wv3eOnUy2zK8W
XN7cWGDQhpdCNckwi3FnQSl1rNCAOtjEhiulSpOt3w17q1dv5Lqb3jdIeBOm/xkLGebzHWBaue0H
Vsoj0PPBqJmHwVMXfM7sYMCz0whHHfAiiPYb/I1UZ+4hKQdnU+nDz04bvCcH8MNCrW7uZPIcsKZe
JgD64m0YuYWeqrnvHqoKqkBNRS0uU7w1sWi+NmN7SVV+bmBEEnBM21QdADqcz13Zx63WlDjvst/V
cIWZ5n1LNeD6blsyIoRtoy7V2oA87BFOjMh8jcqXqF242edM0AgAYcQkD37Ra6L1WWQOSoDPdLfm
dzfaGb9uH8OpASF0GHhb0czqeccmStV14kI1q/fA6I0GkbL/nynhcFpIRhpuxlhknKUV3+nGLzl7
+AsbnEu4B1H8oOn/fN2TLjUgIiEg8bmt4ye1OlZ/kdiY4p3/mRDumLzVUF3OTengOjJKi2SYvIWC
zNxZObUgXC+mVyqq1zOIMdr1nbIOxnybuulaWwJbTjMuxo2nhoTFH+1xVNWCxU+cdRY95u2rg2af
tqItDanoW7nv/jg0Om4JAQF2gqAXZi7VbMrNEuNC47VIN2G/lBOYu5ehVuHtPPm0C2pS9LtLaAIr
DGQ/lfzHUv137jDi9R0qGGScLiLCrjFanWuYXECOMPSovsb1exYssXdOky4uyqS9Pam78rYVkTQN
K448d0pMneaI67mxbN55ForDcO1V7Ad/uIuDtitXeYfm9vXjMzuBExRhwl7TviO4TSOS41oxY+mA
fN8aOlvYCRdu6Nk55OU+MRNORCCCE4hCktsITEqH3DKTY5/J7iMKB9p9Urnxgu+cO0Y0fAJ4NKd2
bEMwZdZBPtFfSrBGGsh4ftHNdhNEXzm/C/fA7KxBLsJFw1PhAs5f1dloFyHbTvO3VouC8OYvVuXk
+8K5qdrRLxOvlg6O92xVK6t4//99X/A3Wm4QA1jTsemQVA0RjPl63YAyu6dPRiA4mhI99bqaLAT2
WkmgR16Fn6Qf2lH6ofz5r5U2kr4qf2uI2wYrV7t3367/gtltNzUhEgpAjSuyM0uBPWiB2+K0m60f
r3tnraQL223GBOnOiWyfhOElaaw6Kmh/ar59GBp1I43DGqnYfdb9vD6QaS0E73BmRQjYEcru5QFd
00Pma9A8JLus9w6BQ5XDS7pfetAt7O1Ze8QdoCxNPKosHKJCtugnNDP74BruzoEi0WjpOyZXte5L
7UGtqa1eH+DMYeIBDE0Q/V0Ti4awGQ1LQvvWL+2DFXbfByfZoJLy+bqJuZUCIgJyj0fCRJh5HiQU
+HG6HjPrYLkvqv+mDfu2WChCzU0bN9EUVANFucBbVW43DiEqLojfosKcxsqr5Ff9qtGTz4bltiSc
wofrg/pTXxR3xqnJaWJP3r6VqhVuEQTOoWu6OymuEABFqTWxXztgl4rv0RJk3/lh/alpq7089tsu
jz+Yg/8cqvGD4ZcPQ770uhSbOaYbny4H6vDQIdHnJu6eqvdHzfF4X2id95ZLwbFLom3YJo+Qvmzo
8vg16XaCR+s2mq8tnJQZnzMJvgEHs2ni4yF1Ph89plwwFc5Ba+L6Tjfdel2rcX7nl16+bZIie879
8J8wdtqFHXwJtJpGzZfhMcG6KV48YYw8kelKzkFJG/15JIl5D1OT/BIUkvHcItB7hwKt/9yUff4h
6Ut5W4Nte1CSJa6Qy7L49ENsUkmklRBXEyGkvWkFdYD07sEMNGNdRpWOjm3ePUfhoNwHVtR+Swp0
6s3ObfZl5ZfPaRk6m7Qo9Y9upWYbLwsRqsn74o4mLa9f+aVUvKSFt8QDNLtUJ79TOJCNkmtaF7jO
ATyHv/bzfFhBYmC+10PnrvPa9O+6SjY2jp8trdWcKzidIeHQKEVHxqAJ3EM9aBvbf4zNYSMtFbxn
ApGzZZh+xMnJpIcTyoYeI0mM0O6WdrysXY9LvGNzjhNAADQhFgwXyIidW4kso5E6etQPpQaxWVvu
+mApJTo/W/8zIeJRkJloUmJf+0DL+acESLcCuLfrFkPgOTt0RJP7gLWFEqwwYWlnS6ZZ+86h9T54
FUnPXt95za/rDnNuvvD/0BJMELsLNGeoNno8KvjLNKQAEME/5ny4bmFu3U8tCJvLHCtZdSMsZON9
bt8X5j/JD01b8DZzZwfmg0nSjcvyAjVqOWlqlLFjH+TMWpcZkA3nm9L8HNVky3lZW8H2+qBm14ZU
EW1LNC5fNGaGju66YSc7hxgWoa0ZtznBTuk8+LQYrK+b+lM+EK80EPD/s6Web+mE7FReKp1z6HX7
l+E7z0VlvujO8JIlOfga49hVwXfTpSE2k1EBcDYDLGa9pS5EdrPrOFEfI1szNYNMfz85v61fSUM1
DOyURkvLlR5rxo+ohNCXXqTkx6iE+cJdvmRQiIHCsNRHB23gQ/Y+0n2c6d8DmDPur8/unzDnYnZh
CqbcACcjSJPzYaVeUEdhEDmHqrG6B/o2PsG3rKwHt49fIGTMtnIVDZuyMI130421hxg6h40FGc66
pTfhEPhtisKI3d77I0S7el6UO3iokWBPnY52ZUPfdZHvbjL6lp+5XLIV9Qd/YRBzcdYE84M4Ac2V
C16OsJaGuhwt9xBp4Z1m3hvGvSEX25JujLjdXJ+wuVU5tTWdxJNtoHRBQU+AA2oms/IPthK7983g
Ie7iQ32ft4W7cLLnHBQqGiT/eL+CaxccupTRQxyoiXvou53yLY9uR4P8wSzy0gdyYIjxkSHlcYpQ
AIns6AkazGiBeUuZDqe4vQCpqfaEzKdSLxQw7KpX2jzR3YMUeMObmdXR82Ah8NsROq210v/ejq75
Ig2GBWl9av+DKIbsrRIZfTwrCa2/mUxII1SQ6FN3v7DZa89Nx2JK22v+RjbQel7YHHNumGCfnrSp
6/oCgTjaWVgbhU/iUcq+FW73Kc3TbZ31q8qiV7FM8t+BuwSsn7VJbdmkk28KYoQNYrUqPM01G7KT
nv1y0+if8wJN+ZZ34fdC9hcy+HOO35oaO4jm0RQXYbU5VQ7PcjlqcNuN6o+QRAHdSQvTOLvnT4wI
Hl/OYP2vDNs9yHUEiTdMYH+xDyA/4UiRFZrAVueHOA27WmsCYrFhq2gP9pLi5NzvP/389PcTH9Eo
TU5MxKHye+23HVh7KmoLUzS3Dqcmpr+fmCi6LnQTDxODsneMR6+705uFs7s0CuHCs5zIH3OFSape
5fat9Bc+vzQC4XrzGi0ILcvDscnyo1e538ZUfkVzaiGZuWRG8Nc+ci7G4GEmSO9cbeM26/5GgbE/
71s0L6cCykReJ2IEnCrVUq+1nMNgb2zpvrWpoS3EArNrcWJCGEVKF2VdVZjweQVpoGQWDsTcrTax
wMAyRZ8OJabz7ZREZtj3bYsTkdFaIPu/K8dvxZJq2KyVibNF5oUyRVLnVrQwcVJYmrgMmrW/T/RV
9ZYs6cXMvrtBT/7PiOAPG3whHPW5i8R7+grPDYy12kvb92/EzvWqsInxmzH51Yz9xmuqdZwrH65H
CHPRyMkPEC+Zfkqk1iU/IElJ+njFU58az12qvcVev6E79y/q6pBWQCdPiRgaXbHaFUZVH00U6Yc6
WNEFL41rTVrYHrPbT3NIZkD/CkPz9PcTbxM5NGxkHk/z0rd2MUReg7lELTt3jdEtSIKI6wUYkbAD
RzUATMEL7VCixUtGItTeqeuqO9mqlUeviep7soXhpoV/+Hh9vaYNIYYozBx3Gu+nS6puDSqcxLfx
c2kbfqHqdtRDbZP39ItF2dYZEhVphxGim3DBM82eBtiydK7uSchOCEYq6GE1qxmp7EdDex9LGmEC
cfVdb0rymmR5ubs+zll7tN7BFQwgnlry+SIqNbFYGJCGC7SPXvDbd15j72OZv1+3Mrf74UOkCkKE
QCe4cPwswtU47lT7AOpti+wyr7J9l72HBQl/ZSF4XbAlZiJaaGtDKdRISzf/xN47Klc5mSLfX0EO
c31UcwfgZFTi7lQ9uTNb5DcOrbpRYEBdeOMufV49X5qoK02p5ll/CO3vXfHl5p5SMoCTnjzoUpoV
SKmcf16KYrKUrknGJlp50arttn8zO/9+X1jztpa0UZX4vpJ+cdME+cel4tfcLf7vCEgHnY8A6kiv
63LbPpjZq2beGe5Wdh+uD2L24ji1IXigsrc03pFTDkX2HrJIgUW7fuTZ9F5l0gfb6Z4UPfmgRK25
yWr1i5wukSdMsyT6oVP7wiYoK42yKzfnoa1zJG3ek/HOKa1V277mhb/yu2M3/Lw+5D/X+oVJMvJ0
4ZEeJgN2Pq0u3iCo09g+SHIRtHeolZuke8fgQ1O6+k+HZ+deCVuSw3ng+i+1NYx3VemG1EuiZuXl
/pd26KJ7WgCKvUkee9vm4bhPfLff+LH/GVp/405Cp5tMTdcvdEDNeDNqrAYE0shJcGMIezqxG90c
4Ak/2B0Jr+R1m/E/awl/N3MwKRxPPRlTy/JFXk2Ga19pfcU6dGvZ+2LH364vwMy2JitPLRLxMUCs
YuQ4lmgn5gPVwtzL34wg+D4YcrWq5CVtsJlhoAL47zpPfz+5v8sqowdvDO2D0Tx2+apxF66WWUdM
s/rUbjmJXkx/P/l+Wzhl4aFhyveLHbXJu87VVmN2pyfZBlqrv4hGnBNrwtLzhAbi0Ub2IUoew+gB
HqvrqzI7W/BhKFObP+syrdrJaPxMK5Q2Tu1D4WgPblm9t5r947qJmd1LifhfE9PfT0xU6lCWhRXY
Bx39Wjn+QWJrrbtP9Y3U3X+eJg55FxrtTNgKxNKb14SZbxQMhWIxlM+mId2VYdpvc0eKF/zn7B6g
kcDhNNJ6J6brQ41rgMKRfVDz6iVvkh3JEGRx/A/jED+0/c0sU9OdBisnMdukDyY+4T1J0mLf5M7p
rYcyvF98Rkyu78I1kh6AGIVqPj7mfIUMqZSNoC6JR5sh+jVQrl1nVuLEq17upDuldtTHkTIIghge
G7Cgv/U+jcCZrIpQGVZ+lSMrrsXyQsQz4zBATYFcIIDjpxnCQY6lrDJbk4ryqOo7t+53Zr4ppQ/X
N+fs/nesqekNF4tYxvnQJcsLq7CKnYNlN6vXGoG1m7/PDT6BZEhb0SYrhAuJDomlXBJMyd9CMD9L
TANzFznEVpPWIkUD0sLCrZZnqVopo8PVoPR7I/R/ajDrmXG4sQPpox8DbLaSaqta7Yci1Z6zcYlK
Ya7gDXTLmGAmNDvTgX4+gWqLllKemcAzTHtlaS8adOtV/RYlE+y53RVGvfZTay0v8ttf7tkzu+q5
3VHtvVyKbexawz9ONnzJFfu+1yF7qrVwqTtVcGGTZAOnnOXj9cJ5F7s+0nAovLZ29L2htcOm1gqN
jrhguIPENn32+wa+zpu2zX8MctaRvQDTfQFLG51AGgtSGHs13vAQ3uiRtL3dAkhIGj4wA4hHOPMR
vSaeN6LNnvvaURnqD6O0RPUlbs4/o9AnASwFPaUJGXG+Ru1o1m5RG9rezw3U0WS9/5ElqXHXhWmz
VtraeDKiLrj3/UL9GumRvzHczt2gublEXCJWfvglKFNBzzPBI2DiF4+hG4GGip0SeeNWWmW0F5vI
wxVuuPX7z6X7NHp3ivulNb+5NJzI3n1nh2slfLPb9xFeR8VK1nFlrTv9dx/3D8mERCxe9HYhSShc
KtNsgRoBtUdRZ8qtCa7Cj3Qrzj1D2Q8ZNLf+qnSaTeZtK2ejy7cvPqaIkpgPOklFh1+VOmrfgMb2
mvkQm0dlCUMlwt+mT/IeJhiG6A3go2ggTGpoC9NS2ZcygYscIg1jNG0LQUWtbFsz1oZVUyVBuYLs
lEJm25mP4WAjOZd5tBxSInmmGFjvylDRUGAcym1m+N5HD3jHLi/qYakdUbhqxO3hCE8uEj5tbTZ1
dcirLUjXzLqvo4UpXzIh+Ek/1pJ8EnI/NPHnLDhoRUjs+379TC/ZEM6bBd29X2oMw0iPavYtIQfY
LoH+hNzVf6eK4hk05Dp9+kJASq9d2DZgPw9y4nevQyJLeyDh8BU7HV2OY6aBcpLehyQu728dHNzk
dCDRmEy55KIJzq2GSitdTdvrxm7MH4dxNwQLob0QDEy7FhMk/QACU368eKIEHJm4MrU9UiKZv0Ed
8/oQxArhZIA6ErxQnAgQz6IbKuJuKHPFave+61a7UnOLdx7CtPE7WR590CJf/QgK6McwuNmuTXrl
zs/b+jU0kwSv5UD/ufB7pk13EvhNvwe1BeIrmuQZtBj9w1QidVUhdftQj5pN3sAelNotiqBl1ttI
pcB0rTqlD07Iad5k1ZJWXV0ZK89FfGFhbi737vlPEV4JRuQlKkSqPfWjB8nZedqzttSOMbO8+FYa
ZDQyQ1wHgoMNh8ofQGL3+yF91UDdSu0/1+dzJkw4NSBmOSOEcGAFxoDx5rjohd1b49rpFs7Bwigu
Aq4J9NRHGJGcVViubu3x+bMnTmbJEpzI/5H2ZT1y40qzv0iA9uVVqrW73aVuu233vAi2xyNRK7VT
+vVf0PfcM1Usoojq8+DBADaURTJJJjMjI9wFS2wWNTv5+l8ViQFFq5vX2/PEJ1p0O74OiBf5ThA7
yrJkWANj1odTVy6zHRa0quawGvX679YN0l9uT9Kwo8EaMa8x1xCRlqoGdO1tSIJzZUy0ZoJURnwr
WuucZQR10RObzTEK0vRkdN5zAu3du936wtCf8Pns8bus6wraEXM8acbGoJul3DE3uj2b13EDIkAP
dA1QauFiu0JCwrErZs9+MZygDTAVEFuPZrob7JdRRZMjiecuLQlnP51XAP8tMpwC86uxbp3ssWdv
Zr1zsr1f9JvW3SOLWFZ35kDgkZdmhX2rLe5Y9XignnLLWY9V5joPSzWOisPwel8BeAJLKKahMHLF
1KUbGbEnA3JcCcTk1/xblW5ur9P16XBpQDjhqrRjqI3342kptDYqqDZFZKqrN60q5l2R4LF02971
LkN4jyQ4J1fkNUgh4vB9zSiKYsCA3pI3o4r8ZV9ENpqq6n03KzKUksnjFRDOtg0iDzAdXUb6hHV4
sHiFeWqGp7zdZ8H9c4cGHXD54jGBK1Rs06FzUTWeTc3T3D/l+S7wIqPfLYrjW3IoIENpAn6JLh1Q
a4p+hvbMtcY9eVr0Q5s/VubGU6nzKUyIN0Sf6k0PcnrjVJR4Z0RQtjDuJAvgu+V8FOL9sPTVUAcV
TFjssfhryo+dCrIiGQRYqE0AzUGvimhGyDn4oNBB2rBeT4Xe25u6LI61CdIK1+nebnuw1BDECZA8
hILlFdatMEsN5BXLevI7elxN83FKKzTSLK4q+JAcoVBfQNEL6S+oBYnv+9GB9AeSnxgRYVt/fesh
l2qS+pMNQjAWbG+Pip+Sl7cfHl3AZKEfDEJOV4FslmT93FhBE7t5jrzZP07ywobv7nhEhSLylILA
15N4YU6kT5vAtdJULcyN619ueWyAKIcq8O0hqWwIR8261Kx0TK2Ja+1TWR/s+XNmfbtt4vqEuRyG
eXnCMOZAsyVLmhhcrrO/hD1T7H6VAcGrc9doB9OA7uAy5ft+2CX6nQz72Jk4wXjywcYZg4Zw4aJe
TWQzUSUgscdmPVyc7JCm1ozakrdL7PL+W/PSmnBZ20PC+qlrAVt15y1giM8ZmCgU6y5xZa7oga7z
P2TrYspiGidCUuJl8VJt0DE19S9OHo1A7oKsL3277QASH4P0IHJJFpLUKCQJszfWfT+2mUdi8GKH
nvvQ0TT0VEebxAnQqguFKoQCAA+IrGT2lI293U0kHqzjZyc5fGAIZ18XfFg3+qLPDXzd140XyCM/
G432DGnmOxmp/zgaamC8B8axjSu0RU2WvkFTLYmNbM/yx7Q8ojMrLDRIXm46VReGzAfOjQl7P2vB
O+D1Ol4K9jt0U3WUBcySQK4TVR7nd9KrWqykfnA2OGESQdU4N5qLwfHqdJKkYY70HFF1pMsdAVE1
suuo9IneVvVenoJchcSl2xVvNG+7B08bDYVPy6ygPACwEQqi1320hEIXy3YSgobdzyOLAu/7bYdT
fV8IOVcrGaqakDyuTP3FrN6H0vx624JsNc5HIOxKvbEYuuEwgrQ66vmB6nui4v/knxDuS87XAeED
PNU4CcHlye9NpGXVhAXvhi9D/ZgURVjZZugSGtq9Cpoln7F/jfG/P3uv+Y6GFzyBN+vuvFkaP1p+
3Z4w2XY5Hw2f0DMDkKH25pSYJE60z+jSTnMWBgHUiWi+wQskJJqiiiYbEAq7qKAhkEJznmDPTBaj
xvszi5OH5b1UnTSqrwsOZupDQ4pyymIL3czAbqiCWdnan/96wb2GtVpmI8CvJyNipXGLrGah/5jS
kwolLfPjc0N82c6WZbXryqfc0GnWfvk7rfxxe9lVEyW8LXJwwJLcxvdrK2ynyN3e/rzs5yOFB0Sk
D+GMqwDWa2pnscDcF6+9h85SCNT1XriiQ+S2Gdly4BGLPAOXb7kiGwEeHiJ+oFIEdmsfBA+G/moZ
aL01LQCN/75tSrJPUDeAIho814JMtTBhTQ7ehwTUPDG0R8IsmXfLYD7orH8zaH3wLP1YFd2d4GZ+
b9qcR8NCQpRXrIS9YiS13rZBkMZautF++j1ErQ+3RyVxA/QtYEComPIgQ7gsC8gRaQRZgNhw0rfK
Ohr6qqgiSSxwclBcXJDwBPOIsCMtS5s1YjdpDG2Y9CFQQZGuHQ1xESjGIXYFpBDAq5f7xGQEnYq2
NsZA/YdaytrI96cvqVkpji3+My8PfY534FqnoGq8FiOyK8iVm143xU3hW88Vq6cN8thtmLDG23fm
pBK4EevYWHtuEA7A2+TBQiWEFc6qT3rH0glUsT74GNDqZmz94RfxngZ66lIGfdc1Gozdvf6AB6DO
qQaASoQ6quAP5YgL1HbmKa699dA19SnLVC2skqwdt4GWGbw80JwpolR9c/HIQtgUl/UUplpI+iYy
6KFpmrCsh2ism5CkfsiIF9qVFt0e4J/so7iQvAHJ5mmba1lZNLwOrY1ca+wP7idGsk0BuQDDrXdk
yh/cbATDMBrlWsvaLrXOwrRD2tKttK1dkNCj9DclNv65vmnbSXHCyFzZQScYqFJQqsRb/NKVtX6p
mtVphzjVLS2qnNx5zDIf+vRJFyhmQebNvPSMDBne/VcCq7lvlX3geX0MtHWTFeG47kpjMy3fb0/2
9d6HagaOMMDjUXG/YtDLfDTea+AZjyuXHZvSeDW0UsHUJJs03qiMcjpg3GCjvJy0zJs63c2qAc/w
reHl4dSj77DZ3j+OcyPCrvAzr0MOqxzioHyazE+jYjWuE6O8jIh1QBcENvzVwuuDgeK0OYLhw4fO
6m9WZmDy/NHY3r7VX4wSghaqh7JsZc5NCuFFtXrBQnVjBJGS8Q1vgS+VNX7gKDk3IVyYA/TzGlJi
VPr6yXAe6jtx238OyLPvi60eNBntxM3x/bT+XVm/qKrnWDpFyLpiN3LSvEDYjgM2aW/rxRRPQLmC
UWJT36kr8/9GgPVGehfxsC5ipcpSd1p38cY4716CKGkUPQ7XEQuouWHE4hocaBbnW+cshDT6DlJT
rTUir0cOla2HQzfiBT49VWXylln5j8KwNrc3ivTW4i2nXE8L4C+xkkZS2836KoDNYh+w72X2DD2s
sEjtcCbplgzvRdsd7G5/26xsqdB6j2CTa5Bh0JcjnV0vM/RcH2OnPGU/2PLyv32emz+byGxxjHwM
VuxPiDcPP4o7CS3/+AHvYeN0XAgtRMzfANChD1bwMTa7r2SEQLHDQroomkelS3NuRQgofN8ajcXA
JCX+Uv4oNds+VknqfGnbTntuVqOOXJclIVmzdxL02cm0FhUFpWydfPDb4opDFI1+t8uJtGuXrsPq
jnHBBTp2jqbC+chugzMDIm7Gn7wGWifoxmzcTW5uTH//IV87NyHcBQBoEp0x7Cp7IFuz1zb09/3e
dm5AWCck+0hWtBjD4P10fibWRz4PynbclgCY4uF0uQZdTgZtdRiOzYOBvujRV+V5ZbEFj164Jhcg
iqLgjOcUxNCCBZsxe0+XdFv5xd41j1anwO9LnQkoVpCMcoyaGEa6s2s47YjTU0+eyYNOP3B6cpDs
fz4v9jdZ5vqf01MHEyv0n/a9GZzcwtzqdHlOHciij6qoTD4iwNPQWoHoS2y0CcoaCLUah2dwIH2F
oEx16/MrS4h90YJm+AFkrNDuJ74n9bVJutINaFx4egStrrw7jm171MckXOuPYNggM4VSGd5LGI5w
f/Z0nbUJbKZx0Nhgupr2usmeaqrKyMjONY7I/i8ATDhUTMDpHTAN9jE4C6LWPtj0OagHcMyZYW7H
3rAraLxm90e2oJ9G+OHzqPMqi5WVbVcbDozaNYCRjwb9+/YhINlEYNH0OHuujxeBiDWfJ1w55mjS
OC/7iLR/9ZYbMm03kf/RjhAjDGjumlPDorFt73Q3rNwnEuwNong8S45lrpoG+kHgzRAdCGcmtZyk
atuZAs8fDfRYrtuk3d6eMEmwgwwDQCdoSgJtpwjt1Uzb6voErg3+qNAxXv3mVEwb1n3NmiNRYQ4l
G/XCmBBvJLle6qsPY/YSUiMqVLo6sn16Phhu/yzgsMEAn5IR3zfoS1C9L+0h7f+GNCkKGIrnk8zP
gF6w0QeLZz/CxEtLQQcMA1h0e5By/PBIH9Wol6GB0Op+3V4e2Yzxbg48dIDuvvJnkzLmz6zv42TQ
wnAsUsUTSvJ93nYAxSbky/AWFGasqHR7bYJ8iafvpvFIVKTG0s8j6wfqWQiqgsvucpoKON5cu80C
NajM/cuzv909O7yfDilxwKzR8yQclWRAXEshDh+n5FtL8nBZP2IA1yRoV4CTuOJGYcjE+AZaFOLJ
LiNN2zLw0N0egiF5xILwV8cLFnImKCwLxzDIeFxWoUEmbsbA2BG7+9wm/Tcra5/Z5IEEawr7sXtK
Fi1EwfFRr/2/wUUT+gwvA5Bz5WAGMEv3gVTd3xRE600+3R/En/8+W0wUpLqhTZk1xTZyaTqloQoS
JPMRVJ35xYoz7kr00B48lzEK+Q8PipQFMKtDoVhF7gbC9Y3q9p/4GbCmq3RK3qKVc+y0KXbXFSxR
TvvZH6tD2w6hlxXA8vVsc3tRJacDDEJECgyaQCKLMVBvmjXIGckM+a3R3fTj+nP2Wy8CoeGR9fM/
t43J5u9PbpU3P3Fe/8s9loKbvhhdZHK9sFuegkZx0knuIIyDCyJB0cFH5//l563Eobnd+2PMqbzz
3axtbFXGQzZdJqi8kFwElBMbTTBhUbD2G+UULyCG8bLqZczniK3lK2tUSVSpKWSHAQ1H9zC226Up
UB37vbtWU5zb+fd2JZBEKr/4zD8Mo3X4wLrg3gYGDSLCSBpemkqRlkwWfZ3inpbhluI/t78vC+DA
AQgYOgoReP2KaZDAxgGQjPMcF41thPo4f2J6+8mw0kObmesRHRm7ySiendzaL2X1gWOBs9ziugXG
EnfH5eiKppwhqzOy2DZfXOc1V9xLMq9DHQCVPETAEKcUTnbQW+gQSVvmuNc6sCn94Lo8+d1YRxCD
cFVxMHRglcQaztT19YI3/BSng7v5qSnVb2W+dv594fKjK3JXgY7vm11+XIcqrofix1xMXwLUim/7
guwMAOGkAWk89CQAQXy5Gg0dy3Rd8zl2NAi6HMxsf/v70uVAIppXjNC4IV5SJDGY7vcBduj4ZHaP
FjmN/Qcciue6/2NCvGe0rOuCpYCJOshDG/xZvsKlZMsB1CmYYDi+Gj4lzNGiGRob3CUGHbRfPS/m
8zwedMWml03UH04zvEIRUV1t+sIdGRvGJR7NF7N96cm+U4GPZGuNUx7sAZgukJkJF7LRLS2o+/sF
7HRvWjSyz7eXWlZm4iQ1nO8I70NTTH8yq9entWz1ePWgojwDgropobOxT0lrhfqw1lvkvZeHYS3c
zTzVdFPVXQu1ksDY3P4lkoFCZxUALq6OCwiXcAbU1FpAW2eusQFZMDcYwqrb3rYgib0uLAiHGBv7
2XcZLHACyC5Ktc+J8VQgxBmhJ/00q7S3Jd10QNqejUhwwUwDHi7JnRXssH00QNm9snae8+wXSehk
uyTLomZ5TYdlN9ZpBBE5kvVR6iYh5IDSie3rMm50FeJAsi3wikH8DHY83jIlzLLn141NdIob0Wye
Kq85DO73NqmByyy/3p5t2XoiSgcRKe5eULAKluBXugNWRSToOlBtVlubqJq0JbsPQwGBMDK/kLsQ
b/cssNB4iQbwOIVYcmt+KrVnvVNpT0uGAdJJvjPworkWb52tHsFSj/oGy3+A4XT6fvcsXXxe8Mmc
1V7uQSYDuKI06vcN2rDvN4BgCyrDPOS+wn50bGIOaQIIcy9RvjOW//Hz3N/O3uBeDrmCluLzabaE
+mly7qTZ51l/5/z3C25UUpd4tEyGmKx+uLyvuapAJvEiFLqRGeUMM+jHFwzoNlJUM6iv0TIVMT/M
a1BcKIoKUhPgmsLT1cN9KiYUF2Y181Lg0ddRsq9xrq7ztvlAxhrVesSHNuQCgLsXLoqFQBHTISmL
WyfKwlrVFS7bB+efF6L2dLDLZQ20OTbSTQPdxs39boraMYQvOIjjSmu7nLxRn80CAeZANwb+KOIN
2RIg0Q7ZdYcfFWIGx8sgfUIDh4FBLRrSsIdQ4v3N/6jYIKsGvRjAua46kaaMJYU3r0hPOEa4BUPG
/VGfi4czSNP5UQTYy+VWm/zUHid3YLHJolELcxVvKj9qhHczmt5QbwJVEZgFPO4BZ1sZT0IwLJZY
4ST9tFrQU7c6qIF+8pvHHE1VBVPo00luogtzfMXOzCFfvLI+SWZs7Oin/qOfQup+ZMZMHcJgWHZg
3wSfhYzopDsrTAzlbq322dttn5XEE+hw46qpHFWBCPByBMNUo/G1brHgzNAekTj0DkXm97/NldoR
yBu0LNSWKn1M18bdrkWb3f2iQZoN7xlYB3PaVbawCDQrYTxXM5PfuhEy536Y6KUBYYmqcRicRDOR
DIL47mPGjrfn7/pIwechWcyz97icROLl2jAQfRZ4xngzKiv2N9O5+9y9NCC8k8apcubER2LGhsjA
tO3yE1MJE8rH4CJC5/jAq5zkTLLWHzp/iov2OdVOd5LK4faDPDk2PfhEcGyh9/zSxTTbGeZqaqa4
sskTm9DajnCdIG/G7s77IKfwRwAYDS44ZoSt0nUAqDpdP8aV3my9iux1/IGe7PbuJTc5poynP3HU
eEK4ECw9qe3MGOLh5KJDy9RVySXJelwYEG7zITf1Grz3MDB7m9lPwsxSONWfR93lOYn2Z3CtoWkX
1ENXAcOUDlk3BjAB4qrt4rxQ50vZ/+PM36vloNsgnRvacBmKiPYlyE67zZJ02/J+2A0iFqBVDGRr
ORpCuAyQgKq1xaf+SWvn0PfbyHUUlV2+uYVh4kXrAN3453wTgxbTG3s2joN3MqkVWmO3rRvz1Snr
zd0egbQWsM+IW9CXKA5En8fApmXrnSrHgeRWG5VsuPsawNscqXZU1gAcRM70chPZiQ+58iD3T5VL
w6ayIiXnlcTrEFojqwQz6A10BAsWCWZdg0QH7+XmbSHT/Sf9xfeFg8zTGugRT3lwspdoKDf9t/vX
4PznC85EdG+alwGfh8Ypq+qI+Koqt3SCPAskIBZwmzjtL5egTQeIOIEb5tRVVVRVwO+pekFVFoS7
qoPMxdyasJDVL+tXPLNvT9F1cIQ7FsTT4ENC+QzPBGEAYIyr/STD57v8E3TNoD1NIMjkau4v4o+H
LtCOhv2RMZ0bFWYNGGP0HXdFcIKUeFSCcrdWdQbINvm5BWHWhsKEnq4DC2u5SyFt3x+VvN2yhcGF
gu4/PEq4gsPlzLEM7M89SvgnyCmHjg7g8N2JBqwLDmMHYZ6DgEK8U6wG0dGYeKc5atiXIf18e+Wv
49TLzws3CnXm1TEnfL4G90jODpkDLqNj4d9/SKHzDy3/nF0DSmzCFiepZZWzDTZTvUEP87NT/7g9
DMkyXHxfcOAG1PXGiOzeabWioN1Z978P8aIBwhipHiR2rtB5dr3iJlq7BALTr1BmzF9u/3yJo158
XpiePEUWo57weTC0jGPorxvr/mj0woIwQeXklPYKUtkTeiPGbXl/ywDmB2EDcg1wVvSLXW6DCZmy
vPaGBPecHh7tQlf4j8RNUU5FlMhb7kBVJGwz8AbqSc06DecfpH/q1NlUTR2DwTtEdUgRLEptAUPA
b1PUIkWAouGSEkxkM8Ld4Gc/vjvW58l811RwGJnH4tL+/1bEhIaZa97cV7Cy+uBGnAKUoz+w5LiP
sOlwtuMlIpyvDH0TxBrn5LRxqzHyBxVDp3wE/35fOF2hU+jomT8lYEDJwvTRWj9wQdhotsEbCiBi
uJfwAkU7kVZM6JI41doPP/tBNvdvurPP+8Lrw+5t6EMWOLoN9lg6P1Pnp6kpomnZFKGqgbwk8NCA
RAhT1JcD7a2JJqcya3bGqn9KG+PL7VHwA1oIZFG5BGcDEOSYKpf/hLNEg1l6rVlnQXBqC3QFrV4a
Va6xdZpg75npDuyCVXTboGx74BpCThFvfvwRVoU5o5NOBsZkaHbUg9DctwrQt8RtpgCMSUf2ryGx
NrRWrBwnBkMaeTXnl6zpNxaIubU5OGmQ4f7IqEBqzBk90EEmjMqEQOhiG3Bma9i6W6gBrI+L9/dt
GzJvQAyNAjPXOgjE526bpCMI4xDErWWOjE1IwfB424JkyjgJPOiCkCa9blcYEyvXtbJxT5YPwv9D
C4a2LPueayR0GoUpyWBgCmzDnJLOA8Pxpd81Y+GnXT25p/GTb352xvfbI5F4GaqnXLYPqDSQYYk7
p/W1NO9yD+SmxoZUv6q6efDnOJio4mb540bCBnL58cIZTf/0ol0OxPQGq/Tp7J7Y1CxhveaPRVY/
jK67yQr2k82zfsS8vpnOvJndenv/MNHUiRwexIrB/SXca2ldLiC5z7zTxOqHzD5kz0GzS6vg/nMI
AiRIP/Pw6zo/DIy03Y0NzIzGPt2Oo8IXpHN4/n3BGZyZIcOSYLU6s94WbO/0x1mP9eWhaWmYVjSc
xkOiYi7hLiAu3LlRvhnOTr61d5s8gR7KSTu5wVfAyOavtxdHspsuZk0IapAPY9pkwQAbl0gvAFtF
ciqjJAS8Ef//5bY1yYaCNi9gc6CJRyVOfMfnbpdkBrilcdydXO2vlqjynbLhgDvCRqHAAnuEmPKo
a+Y36KfUQJTmQqfjzUnn0HHYzijrXVG0u9vDka3OuTXBJSC+5Q94VGqn1DTGsEzRXp4Wj6CPVUyb
zA4iQkBKfZx6V6m9qs4SvUwc7US79QhhwCeCRvOiVFXXZZMHLgy05+GORY+OECyAiB76zR2GY5Iy
hFjfcEIaZB5CNIAoDiSJHwDtjRQXAga8x0UklObORdnbGuhr7BbZtqgIFEerZMbAiAbKGjRkAyst
8sSPQemRxq6CU1punCCsIcG27G8vvmwM5yaExffq1nQIrZHReclcMCsrfEvyeU4MDywu6kTXPCj6
2mr22Pj+Ccx/R4itbqsqU+QH+X0vHC5cOBqYWx66XeHRVoSebMrwoAlsLQrsN+q+NO7OCtD+9VfS
P/fKtgzZmM4N8r8/O81Is7LAtmBw+N6nXEY+UPiVZNmhDICjCSVn6K2L2z/FQ5/qQw2aBFCUaIeg
CDXr893LDuQ9svoor/nAuQlB1DTncz1bFtr8H1YPuI/D7c9L9iAY8BDnIuJAd7qIiMCrr1rTwUhj
1tVWNA5+2GbsQKe/NYvyhrn1y217siXhWXze/YMufLFq0BqsZ4AMZfHsP7IoN48f+DzIEHinD05K
kRMPRWHC7BGyfp73mw15GCh+vmzB8d3/ft+89Kglqap0SmgWF3RaInehG5JMW32we0XsrDJkXRpq
avBHtBUGgsLgUEZVGfWTwoSEpBjtQ8iyQXEBbDtX1UhzdSHj2IPko2HprvfoU1W0h5FZm8o3n8ra
K0OUwzZoRWrDGsWLzAiQiV3QxH97zf5kQsVz4ex3iI+SPE1Ha52SNLY9rT/1VuE0W2qZL0GQgKu4
dIotig700WYIwv3B+V6m7vC4gr02pN1i/q23Kv5g2UF1/oOECLIt0rXwGkwMLq+dDp2iofwC7uQ0
jaGZFdmA+s+r4mEmgfnzXi6UzA2IdjtXnHENosnac7ExAqw82C/+Arwo9Iz2M0Ozf2jTqd97c0Mj
w2/T3VgENDQb4kXrOE5h21Vso/e03ZB0JBs8aO1NnpPyEYWlbhfYqiat6xUDmTRY+sChwtEpgFNd
emeXBKmldUtySgbaARdhGC9J5v22G63e90sX7EhXdmFipM1G97p/Jq1+R8Naeli9xTk1VsbebrvQ
1W5B0gdQEA+UCGj2veJCCXorpfgXeYwJDivWhLQwImeeN7fN8Cv2wlF5Fww2CzKWHPYjdkbSkc1J
Uc0k7tFhMei/KhNVemcz9qZqS8gGBDotrmAFbwB58eUEWzmlZsoCUGFl0x5yn1+0vifRpOUVZpWt
YYP0fpFNmxrKmeW6GYMlbCvvU5GwPTxp76lW/OrYxsjRXoQAF3rN17nCNKVzCsLwPF7mw/twN9O1
8HXhVLXqtoNMJ8vj4bu1bJRCj7LJPP/xwllqLxrt0mLJ0Yu1q/vNUiMh8X6/Z/B9C+QwwNXwxcv1
Wv2lmucWhbygsEP6xXscq4h1i8ItrkpKfJ6QhEDLCEjcr5gTikZnwwB6KeBt0GDsPA/eISsOc/NK
gyBc7yeWFMwJb7XO7dhS5FkeG+TNzUNjeL09aXxSxO2E9jigIAAzRCGGr9tZeBZA6aggiZ/Gq26d
kFVdNlmygPDTmh/oYG+CkcZpMr6Pk8rfroIePjBOA4siL4iGxUTIrOlaHhg5zlo92EHFbWM15o6Z
3sE0h8/drOKBVZkTIvfVrJhPa5jLzDSkM9sVrrZxLRMY1+Xkgynn9rTKTinU+QFg5/jNKzmlYoKu
3bQShFhm/t5aBVAgxa7FrnJGVSletrOQIQV/F5iorvOWROtmZ5h6hEPuZmr3a74fVerjChNicKBT
iJsMHg+E6nej+dqnv1jw9+0Jkx1uICADIAelfqA0hM07FE4FxtSGxEv7WPTfM1W5UTYE4I15ZwGu
DUBGL/0cXEhV6jukiOvWCU2bPdrGK/VV2VbZKDi/JLqaUTK90uCBl1E394sC7Qs/6/Q7u/v9ic1w
/n3hFK2plsNfq4JDo/o1LDoFYkHmtuff5+M7Ow1KPEsTy8H3++Bznmz07B9d/+UWikKUapbEMwdy
F0Dj1EU896flyRkUg5Cd0OeDELY6JH3zyqr4IIYn0LNBN+13iQxoOj7m9RvVVLwDqjkTPEtb6OSZ
A8yxMULVoElenWXf+rvb+0NlRbgHgG9YjGTgnmX3Yd6/Z7bPdRC94uttO6q1Efah641ZB36GIvbp
Px0qX7MqS3MNxLr0YfEwAesf7eymLMDTEByG6bEIHrXkqCVvDfk711k01a9D98sKjqOxswztYVJt
IsVU/umtOXNywyPrUILzKE5otECrG8zQ685Ijx+YSJ/3UaC7FLRyQmItKz1Tm82miC1nb0OSXPF5
2X0G8vn/fl54HlU9hDFND5+vmh+5syt+d8U2MfYke793GGj71TlvF6CyeLQI/pAtQVlNq5GjfxFJ
wTDQJ0U8db0aIGbE4wRIEPStBSI+GucN8zJ/KGNiUvAofe+Hbac/sFIFJ7u+ADi1IWqr0P3CMMTo
sFnyVVu8tYwpfZ+W1856MB3FwSMzwbt0XBOtJyA6EU5P26PDrHM+61obwgZd2CrSq+vNicTpmQHh
4JztpbaaGgaaCrx9ZTTQuxFfwJPyTAQwfXBbEMRcXgC54U/DmlVV/LjQt27+ctuZJBMEhlEAHaBa
gVeiiOzOUzIHraZhrcs+HLQ6nAC2DGpV0+31BQCHAqE45GbAMnKl0eKmrbsWTlbGU/FSJduKNC8l
eWEI1Kv+wR7i24OSLMqFNeFk1mq3czof1oqD80wyxfaQfR0ZYUA2sDsgpSzcLswMKtamhMZaDtbI
V39QsUqpDAg/v5lmbwbDDI39fNN3GzZub0+PZH9DSvXfAQgHSK0xT18pvl/T78x5mKsIjTq58/l+
Kyg0ogDE0WoIuC/9luRsgOpCDj6ezzk9TNaxSw8FPdw2IpsqzjCBtjWANnAkXhqhnZEYAfqaYudX
G3y1zbfbn5fsDvz8fz8vrMQ4E71hhktjWkISto+qceMna/QBI2jV5NlyAwB44VryPG0l1M5p7I0P
XRaE45iFZFEEeNKRgFwQnZKoYuAFdDlRjUeIljVmE3vdwg4FKad3m+Tjmz23dxNTAETN4XcQfAVY
ERitS1MVbR0nJ2BBaorH2FTxecsGcv51YSCVu0LZuMDXB+ehAwW6pdOwmxVFbNkOAbQeBDLoQEJO
XtghhQEQDRjJMYQU1HjucVnihryOKviXxHsh74s5wunLG5OFlXe0JfEgT9vEtv5C6/huMQckTc8/
LwQkGi5erS/x+QT7g8aqY0qyEjbSfcgY8AQP2jYu19nt0FPToiMvnrTqU9WmSC0aXbcJVmM43r1D
+GELTDvor2BKuAIdPa8cC9qKMXwuLIjFKV2iWVNl3PmqXiZeMF9nZvhynUWhCaLQKbFgpqBf245F
LA1C0zkl+qOmgeB9iGYVGb50ClHHgggtAjrgei8ttn1dDym41+OCVSEqDEtz0irFOSx1sjMbwuQB
SKA3FbdBur9Ta90M/u/bqyPZLDz5Bs4WII1Q9xP8AHzYdVGiZB2b9GldX7V63JOxOejz3doE8Odz
Q8LWB9+az3m3UBCJSDGENVMFvpLlQBELXBBQC0MNzhI2zAT9WTR8L9rJN991bwcNFNv/efdkcelF
hO5gWeMCfJcrvrgTw9N0QnE/+GznS2i6Pwev5X2st+1IVv3CjjBXZYuq1NjDju3OYVO+t1Rh4Pq1
g4iaoxRsG5wwV0QmdQqRlXlE7ScwW+wUP6KpGfa9EZng07Y6qrgkJU52YU44kZvBToqaJtqpKL51
zqcg2fYQZrQ3t2ftz10rHAE8SYQCA1BazlU4PDS9rbdmlsaDUYRzF7l6tTNsziL3xrzvXon2zfpL
Qu/mIQEgDAUuMOsAgI/eCGGPFjlU2K2ZpvHoRtU7U/H6S53h7PP8788OttUcq6ANihTRN9j9zCyk
peKE5oHQ9bz9OwDBrXtHL4Kg69K437pQ7G72GvmmZ+FIt4nCEfiXriyhSRN3Jq8piDA2RDFFXhJb
O5WVDn7vIDv6bO6PRr2oQF/SWTuzJBzOltdorOxgye92wJ2WVFHblH4fBw2IeLl+kMjTYTHfGJ05
T+Pul872hG5u+7JsovBkRAIaMKJrvgUovTaZXeQkBqn/+zA028IKHuH5isBSNopzM0KIPFSzPawT
zLSa+T4R+/MyfmR3cBwUbkkEr8B7XLpv4jl9N9YDNHaax6U7sP3tiZKdZJzRHY3S4BW6IrjpRytv
0PkCaRLwuduauenyYJM3D01GjoYKtyJdlX+NieAu9CHRoG6gGKavxTZLnW+lbYfTbP++PSbZqiCl
DogxGtBB1yVMWTr3RlN6MDMND79zXbHb5V/HfOHYcnkrxuWC+Cm1eoPZwI2BpW36pI0fcF1AHv/7
feHyMtlQ492lZ+AweA28bk98NyJMhX6TLcW5FeHtCIyP39o6RuE0X3Za9s31FIkCmWNZwKaBaEw3
QX8r3FlQUZqmvsHW8Ey6n7rqEbSkr4POjnmgbTMtVyVZZMsC8jwHmRyk1RApXS7LXAfU8hLsE0RR
4fOIp+Rtp5KNB8xB+DJvwb8qCOmVXtqk7XGiDA/u9Mk3NpYdJsFGRRIrWxgcijze57eiSK3jjCso
tc0WdvwqD90xO5ga/eQ7heIqkc4XQN3ARPMchc7//uxa1KzM6liL+aJPxeSHZLybNgH7AygF/OG0
PcCxXBpogqlaqMHQx9plWx9Y/9xWDEEWFiFBwVsp+SNCRHCuxM+9xWc4uzptk6P7f4Tu8Zxt1kyV
9ZJbQqznIZuDTnohNk57w+/9AXpEgRFZXhVOYQF0n1LMWWVGuHRXuyxS34OZdEbdQQ/CFhwgTd/v
ffb1tjfz3ScGEsD2oUbLG/av9BQpcDwmWwcewIaDdXDmnW08lXnsjnjxR0mnuO2v+cHgDOf2hCO5
SZrl/0j7sh5JcaDbX4TEvrwCudWaVdVb9Qvqlc1gA8Ysv/4e+n7fNOnyTdR1NdLMw0gVaRMOhyNO
nMNJA3sTEuUaQBWr3buPZR3me4y3dzEEhCP6jgrDhVEpBOlukxWZ16Vni0SMxNrWSIPqqGIaGWxn
KPSg5iqFHINpGDmgAzYxuM8FZLea28zfQpNvGVl8ZnVOhT65BeEwMjcfhNdGNDl509bjXxUMUEYE
XhVAXNCmSTuFEZdxKD08Lqn7ysXzZB+vu5tyEVBcQePJAI7Nkhy7BwsBDTSenfuFBXCcTn09nAUE
fq6beYtehJstUGWMs+HKQd/gcrO0yQSPBgMwoGdaB1B3cpM2yd7SyjNY+KNpWrp5dkRFD9ZqFvXJ
ELuk2F3/Eaq9XP8GKe65Zu4U1Gmysxbsff12ElsNXtVNtDYgnSVoRuZBa2GR0MEq6Ktm13tvduNS
RwK3NQ+qXAyGqP4vEPiNJGo/Mo8NiYc0nR/n8uSdru+Vyi9ApmTi4l6w+HKpcbltfdS2oPNmVE/D
6N5rGEDrSL/RCFOuAi8BTBTrqHLJSPxmRlpu9DWEXcep25cYCf1ttg64n6+vRhVUAcde0OVgSntT
j3eMdMQIO3Lp1kbKRo1DzU4B5IVSNwszjDU59KV3tvIs1Z2xNip5g8bNipvQNDr7Xh8Ddg7432uT
JVGmb/mC6mOh0rUsEGECLNaXh6urkjqlGYA9g0/vMw0ts4DmUR70P65vo+prrezIE7sg45l7S0At
MR3sGKRIccY2nm3K62gZykCh/o+ygHRGMfA6JmY3Z+dRd2/ZzF6SCtOvoMPSRXoevPYDkKnAirrn
suxjrdjiz1fuJCrfSF4gOQ/Q3uVO6r6YEr1Mlm+WPaD3eAbQ+ZD41nsuKEDewfWFgXE4pRQOc98f
gYEdgFlmYPwYf4/8l8e2CpOKxcCrMboBzBda5vLdQYtU2FCAh96wqT0OjnaaO6hClls0Two/X/gf
AEpHureMQl7uWer3fWWZ2LN89NDMHqMchyzVntL+53X3U64H8+8GJgUwlCAjDATLhpzyKv/DwJsK
68ANJzI7d6PLovByJN3AAGAswcNUseQDlWEz3llZftb8Y5odtlrzylX8/fOyYJeZjQU3Jzy/GEhG
vImHvvdDmFtkcltWpLy4Br41zcsc4GenQ2YShBoKYFO9lQOpKpMg+sYkFdjKAZWQZ/a0VvRsRNX1
XPSfA43sG5FExGYxaFFDAbJno3wxzCa086frvqC4ai/sSnlLCrlpx+H4SE7XhBnN4t79mNBTPc8h
GEk2rg+VR0BZBx4HLri3kMNJjCC/EAsfglV8JSDQ6fLh47+vBwBXfZlMwuNcZqnsOXQ1XXvWHg3+
pQUZkw7AW/AduPJYIxtUN4rzClJVfDFUYcA7Jp/XxmspsOFNei5SZPn+rWMku7nPj838jhbyEkTB
NQ+CZkzzSZHBTm3U4ilKGdXU7crZOPYA0wSNs7u+d4oBB5RcV3akm7Z2ec9oagF1Omn3ieZEGLHY
j3p3yJvnmVUHyyARmGojkc17tJ2OnQ8eJLo1BqBIMi5+hRQ3eAGe3b7Hr0hBymFzGlUlOubjbTl/
DpIhLEHh183P15e+rEx6La5tytixojMqQK6Q2Hhuh0rBQ+oX0djz+741Dw4F5yl/uW5QcRQ8ZBlQ
lkFwxGSKtMihLhpeMz/DnWLFJevibusBvGFBXlLfFJaweIBkJr8HiDl0+a/rS1DuGWANgKlBngAv
n8v7aiotNqDKk56N+pE08ZTtUiMOyg/NcBjeAfRCM+CvrWWxqzciGwK9KCwd84DTLrVuPfJibzH7
KSIhTKCc6v6RXJChUqOJ1kMWOHiGDrdGsSflvc6O9qO31YRSfpeVHWnbtN5I7WRpc1rB08wiVn2/
/lm21iFtFcktuvAz40GT7zzz2LpRV0fiF4i33mEH9aI/0LJFJOfykzRaq/U0rfCycb306E/JJzba
H3Nh8xAkafap0NKtR7xqaXjigGsfVyQ+lmRygMwL80YksIFTpw/+FKRxhph1S3IINRdiDvbBUNLf
19epyABAWLmInKF7ACYf6aS2nW12TYYXXKA9tqz9jtbi9yTduEuURlBAQikfOTv+dbmZndGhBTqi
LqZ333kA0trx45i+4/qF+MSi64CbZBG5uzTi1OD57yY8b5KiAwsqC7feT8rvgwctIIcYcn2TxNS+
12kAGGK0MvTG2zy4tRt0Wj7/e16JKgvAhhDCAFhEflt4FGMZtMD4sa+/Fu1N1vz7wBGKAX8NyOwq
CDb2MOsYShTuz9zbpVVklXFQhyaJxi3iUlU0QO9rGeHDit6QCfeY0A96nuJFrd1oO9/fOKQqvwLt
CeI7+l9vm1+cVrSvwYDy2LgWCSeGeZgMI6/gcvpnnUaEgpUlufNF58ziKUUHfxnZm7snUfHI1qaQ
OP+O/lwoRSEzjc6X+ebm5JOeuGLCVeCntITg9+TfZpAb3ciLVZfbyop8e1YOCfpqqdt4Pnk1LfFA
e+cIta2XtPSPyD2joPz573FmIe3Ae1kHP5kjnc7GxNTq5NqwyA9VxsPUjCx7Y+9UKSum6FA5XJhi
3lBvuzMtAfQC/sHs59DQHyoD+ZTXhb6xu74YlaFFNg/EE5gbBSb4MtQIjQzFSGEIOkk3CU3BL2tr
h5HrcUrndzTGcG0vpY5FexwEz5fG0sAVKakwNkoNM0qxICO6vhrFIb0wsKx2lX0EGF9whO7n58HR
o3SMqXhHGICFRU8XaHMMQktQwZmliUZTG5OvRR1qeh1uOJfiewAmADQfZOqh025KK0idmXNfLDj2
bCIhxxGlJmTUUvGr7b5d3yzVUxagyuVlBHdGB1m6MKu5KPvERR8xEcmd39Jf0FWNMsfeYdjxmKbz
WbTFTcDsHadi67m+/G0pj1/blqOQS8bcTilsz2i3WONdBZzfoN9ybdjVzmvT5pE1bEQKlXPgzkNz
BKNuSwX20jkIaiBBSlB6bfI0pNNh1LekKRRBHBIk8A2U/rGn8mHq6iEYg6TFpJ7nREh6QntwYhJs
9UuVZjCsAcSKh2xHriGjJzjmejmjzGW5N0ZvRCBiOmZ2sFGaVO0XuheouEOtB2hPab8A0HCp5hr5
GTTwHTQSttROFJF7oRjHlbcUnt48S6pGsA5eiYZIWUVOc0jE0awi4fohpSysHG8jOCiSHsiZgWEa
cQ4VQhnfbVVNp3e1VeK5SqOpKNHRplFtHr0sPbbe7h2HC7Miy0Q62nJvOH0oT9qmCJryrNM01BiL
MhKEmTAQlobQzMEa2z/y4FflbD2P/hBjykcLreGl2AEhGfzr0s9RlPSyzsQMIbBm3i1ATySEOJV9
y8k4hij3gHvSYj7aUZRGCeqLB8L6MhTOMN34buXHhlvfJXlbQMkw84pnNpkdhp3dYNdQ/1fmTQyy
yPa4Y8hfNxJGlWMvUO8FX4ooK2fwten3jt+xErde+YHaE7BMNq4JugVkUtVPMCD2nyE5aXBLykBo
jo/TuMEYUj0/dU1+5+ElSR87Jo6oiN61Qx2D0iMGS8Rec8ipA7fidR9RHTCgqFAURxUZJWvpleTW
TSqY5lRgLeCHIdOO2TsagP7aglQ09EbWz70HC4SCZ/+2tw/XV6D6YDi7SCdBFY6FLEdudd9abWMR
HLfq3FfzTQslQtBBpOaP60aU24TnA7ToQKL4hlGTQa68svykAgu5GTZaTLZwLqpABG3U/wxId27e
2FbGShgACmXfk34H4b4BtO3jb/RtboZWr8Kp0rL4+rJUHWJUFzAEiVoh+IBkxbgRGOTGLwIClU0a
WUUAqSw7zMtf4AUOuXdTJLtAPLou2XvNzxxQn+vmVZ9ubV1yvp6I2nESDwNn7C5pg11lpXu/2wJb
LOmjHItA1Qb254XP9c2dC9wjBGKLtEINpQtt0EN5KTslWQOeEGKeBtQFyqXzbfs3syk+1xDl8Mfi
nvbpr+urVaVVELLEI2QZDEVovHRUbmlZX5U1HLXBkLAdtGynpZztckz1hllq0Y2jrdhdsPMD8AeG
g6WxsuzL6mBodWXxLgBfMR/rCNi9KPeejS36QMWiEN5R8QARC/4rM2wHel2N04gLtCsAOAJOL+QL
D2yPzNTV/r1vfWFLWtBcjk6VJH55Nqq9HYSb0teKM4hlLHTnqLG6b2EfPQbtnBGjgoX1nBvOLmF3
nPxuyH1fffW8rUTtLZ0RhHRX5uRcIOlbgKQTmPPNJ0jdtM3J4D6u6HtH78NyvM8n8BJ9Y34fTtML
T5+ncYxrA9Sg30Tyu3b3WvD7uoMqgtzFD5Ic1FoopjDqS86j2M9PhtgoL2xs759YtPJH25p90mol
AaUIuO3mJ+4/682ToM9p8onoX6+vxVB5/3p3JWfxaqMTbpDDWo458vlLm96y6auu/WL+bZfwUEtu
Ce3ChJsRLR4JP6E9E9b20/WfsfUrli1frbkxkL7gaidnrXvpGfgow3mLOkN5AhFPoDOztJy9ZdtX
JibPZfPc4auVTr9zZm3v6ORYBuYj0HvH96zmrykpq+uDEvX9CqZ0clsVXTTlJ75FE6TIkFFsAEwS
/Ss0nOXiJiBkLK8dRGsGgnIIngeDH0934HZLX68vRuXtyMPxB20M3GGU7HLfyhE8eNzH1QdWZBYa
WwRpqs+y/vNS2pPZnLemhXU0xTEnse7fd6Cp28Krq/wLcCFc3yBvRX1TSn7gFAG3uFmeWRbr5DS0
x6bfuD+3TEj+RYJuZpTCBM3tmKT3dMnlq62KoPJrYEABCHJMROny9JveuJM9GB4eDGHu3aXkHVfH
gqnCzYvHEEo/lx9b84seY6gTkm3Wh+MD6GzC696k3CW8GYB9xCvyzQCk3XeF0+gDng1pFZegwCPi
znY3ookqXUOOiLFEPLvRCZQnxnTDFFOdYpcY8+96Iz9RHdhrZ45Y66HzTyKz0Q52lxph0dQvrVtH
ZpBsUJSqHHvh314qxChC21JgbSCZzYahIues7vX90CbOLsit6lhW5XTgrqhfru+s0t4iare8xtDP
XnZ+Fd+EHdR2y0h1zrGjEyozB5F9QaPqupW3urJ/ZO3/mll+xsrMMqZhBSOoFYrBuxsqN/TT6oGU
2a62vdsMdC56VsY1ykOZN99YzDyJOtgJW3xzePHKTfLQ5wyUjO692/gfNn7bEoqkDBaTO5jWxiAa
dNDlau9SIjP1KSFnVH1/uA3nyFwx+drnNL9JS3B+iNKGdo4+QQjTKO7crjmwdBIb3qf8EKtfId1l
hp7MJivwK8iUht6nGaozM2Clnf3xXctdyN3R6sBXlw5rhuuZWY1DztZU3GvgS9SJcbAyXNpFzQ5k
yB7c0X5uvemxrOqP7rSVqKgX+p99GXFHsgncLSnsB+OLNT6nkGxuI/MdFbSlsYZbzlvOkhy6c1o1
DbfLGqtsIos/1Jhn1vP99b1UhaW1ESl4d3baEJ3k9Vk432t+1MSP2dwIraoLG5QLoHTC2/ttn7Xp
psBLU7c6m2i3683dpAWR7o5Hjdw0rbuxHhVUEVDSv9akaxVMaqPd1F519rKvaO1gXCqLUCQPhYVp
8yKL0rYNWXVj2/cYrt2IEctmycdwbVuKfKyxmV6ZsF30TljZLyLIotIBLzsOX1d8RG9u41JRVccv
VisdOQ81AD1r/eqcGOV+7EDaqb8YYw0q/Sd/GRFvdoY9h0OfbWyzym0cKMcu1EI6xpOltEK0NPXI
zFGzwVCHb91M5JvRb0F1VY6Dgj98BpWbhbHjMuIOzOvYlCLiNnP7MjvBbVUbN1x30c0avVOebGEp
lL6zNijdJB0xNDpYywO83YPmvpxByxp3/iEvQYYaCvOJuEe+hQddViE7zXJVL+1OzMPLDWjLnfsB
PAIAW2tReaDm7voBV/55YA2W68kw34ziBMROO9PFWBG0qMKK3TfdO3L+BZn5pzSFYr/0lYjLAz7n
wDQK51nQk9Y9J8VGRqFaw58oCEJHAwWSJR6vrl5O+VhAzQUQ0/q2Ep+9Lc0j1blForLcJRh+faN2
kYy5STOBJdQgE6O+E7Nee0KBBtMO89lqxa6aq+frn+XPCIf82dc2pThVgGYbU2uAzdYp35MaUjWu
d0ipHvdduStBwZuiyt1XJMaE0542UK538xglYRSC8dbxoWtDZkgGenufQ1KeZ3egIDnVDouxmijj
2c/CLne52d9y0KRpVRP7PT/RLri1Eu/U2O5Or+b4+ppUQQE+jNYV6haYi5E+E1DaM/h2l5FCceqh
Z0oP1TvGrKGMiUtx6ZEhMEg3PzLYwvFzhunePkaFR3M3TosyBKwMyK1TE5NXqQBE9+w6fuhYpwkE
tA6EjF3tiXi7rnvi2o8W5GY6tNCu757SCf8uTa7+WebUYIgACORe2/G5CVvvA2TFWXdOKI/+XQAU
2ex6nZL7VcngmqkJFHrFxQuHNIUoy60nj7LEsjYi3YfuCGBiUKGZmbjlse7cULROWLptmOf2yQWn
XlPPXwB/+Gibzb6o/CfiYNLIsaJsBHfg4H66vsPKMLLa4eX/r8KIKNEv8pfeqpeDtZKjrzRv3MfK
E7CysPz/lQU6JgLTGDjURjeEU3Kc+bO1Be7e8hPplLlcy02vx5crqIgS+8MEorqUnKZS7Ev6wwg2
cpqtTZNu+q7kDvMSHAitv7WqFO/GjUKcqhUIV8SrG3wwf7rel5uWFqD1nQN8ltTEpGj7JSk+oJig
Jw+j8VSLB9951uYubMqPgn2uSBMSuoNCWgRRipCIAyVfDPqdj/u62WgtG8tOvgnRqx8mBZt88qq0
mfDDSvdB0CL2AZlPW8gHncxuipkFUDs99+b3mf3U62+i2WfJ76I71eL1ut/+P87R/+4QCB0vdwiT
/7WRE0Q9MhtRo7kPI+B9YW7Uewd5ycz1sANXT2q3sTbyw8y7yMbPBe/00Uj0G/A6/bz+g5QbA/k7
B+A8dPfll4mYurlgEwaJu6kPLX7CqMFx0JK4+2c15CVKrQwtZ2F1nuaht2djxECObU43NfrSXd3e
9hPfiPqqIwWsJCbIQUIGDgTp2I6FlmQZwf0//VFDfurcIWJOGrpFAUrL9ECSrQFppW+tTUqneJ6y
tJ1bRHsCTYq83wf+1xF1aB48lbkejTrmNMosHrsvY77HtFBkauPOHR46inQ7sDbClvIZAT3ARdwH
OKs3KAoDmvaELTNJ9fx5YocxgJbocOwZxITyULBvNv8ylhvoMVVgWduUdsA1MwJdOwQWJ8iPLMzm
7HjdS5VfdbUoKXLVtEuMucSinIHtMO4V1ew1cLVw7nhs2C/9P4vcwVmRQoJcHnJmmPqTwgXv+mL0
JnhRy/KDaMZ4SBw0aIZ7dxkbKc2N5an37z9zcqZimaLobRMeBK4xBmy5OFzfPtVdBpkWH+cbaCHw
g1yevboE47+nI+iYwPc64uBgCjiv99eNqM/ByoqUIsCX7b4HruHMBLof07Pt3tZVeQADzdi+1OLZ
Lh4T866wjNBjHxg4bJPueeT7qjpd/yFKZ1n9jmW3V5EGXBimlnD8DjHfVZ+CIhJdqFu71r9zva01
b+2sFG66XjeHooCtLPumkSfh/ET8zPMv5cTCoPjUOGc+Hdziq98chMfCZfDW3mJGVCa60C/EF0ax
G3yu0sbPHNLBFORIZ6t+0vlHfeqigh+LwglBJRwFSR5CKSR03adi61yqgC141C+DTgCUQD1XMu3P
bM5BZIcBJDI0O24b/jMX09fCYVWI0fpfrtuQnZ4Zyd5xoT9kkuJ3PpntS5/X34ei2yqiKD89vBxd
BYzqAutw+em9YQSt4jK01trtrkn1c5b7sYZXWN6We9KWcS+2Xn8KEm3EipVN6XAhCrcB8zCgB/jm
A4BOO1GaO1K3O1+f9hoXsV0Vj13VfRuL5KjTPEaojBnP74Rlxu/w/NVPkb6G6wuzHpaXgD15Ici1
o9w9lV4bQm54N/hHnX2+bk/p/St70kkzNFFrwkSY1DvEfcyXu372e/LIt+tmtr6qdMh8kQ160S95
a3usrSAm/SfGEcGSJkp1NNrga9cNLuFdzhbXn1S6z5y64WD2RzzO0/olaeqf1TiesoRCyA6kvzY0
qPpa7NA42bgHlHZRBNctTPsifZHc19esgUDQBPWjrL83SHdX6+wVAge7ipS3ulaf8nKOPfGOeUVo
DkKADLUlyIDIqCrqAXdp1JgvNoPymM/01ACzx4GVYY6zsbNKj1mZWj71KjbTzKCJneGwWGTaCUN7
NuY+FkW1ATZaPtCbD4hpFs/RMen5po9UjTy3Gx1mypqHXX5rAkpR7dotlI/y3l6ZkfyknnqTaQHM
mAn/Vmr274J6GytRu8TflUiZD7XSpBpmRDRQLd5nVnZnMuhfaZMjALDDgCBpP8/ltKNTtkWTpVoc
1obhJhMsVkDdXX6qFOyeYuggE+S0ZQTRjjBpNtISlYUAytIgYQNm6Q1oaWB9YQgbgF+vPvEHVvx/
/nkpOgWtVqA4gT+vVV+n/FuyBepR/vyFbBM4DDw25OYoHzT8/BmQcgyCP+Rp+4QjtJFfqI4Lev3/
mZCWgLk2YvUGAN62H+dOVIko29ollYOtTbz5zJTnvdMja+PJbQBWL4+JMEG/rZr6yLDLX7hGH7W0
ja6HWNUJDdAQQxMWVItvxPZoCqnTOptRT8pRlZv5zrL6TzZJHwBu3tjEt6ZQKwcmDtMTgJThn0tH
rqHVAeLoqjjDBYF7zL82yES6xHui1Hfj68tS5GJLYR5ptgVJeUxMS9up5dUcFIuWEvi2o3n+CfhD
OE9FqNFDN3zWDYZjhFqPm+8KbeslqlwoZsZcJIKQyHyT/fR8Nu1FjTFzB8yPAscc6QOzDsjQWiN0
wWezZfGtf2K1aNbjZQ9AICToL7d2HICXZiYe9c2gfQQpdIhKNQo9Gz0D5boWjnQfQpnAmEtpTTLM
SQPJCJCdTQGNeqfdEcO+IX1wZ05bxGpvjwNWtLIlnTjX1ebAgUwyJFEKcONrt2VlxmIK9qxNIBJe
7XTePLWV2BjzVC4Rd+/iMdAskt1mLl3mgukBA5K9Hbf1iHnVdAiDnN+UDfT7rjup6qtBL81dGOpQ
fZdrPnMyMofW4M0x2c9gAooTJ93TNnKZt9ERlEkoP/whQVyUdC9dw2wTo8k6FJacaR5R1GrQeGu2
+KBURqA4DkgXwP/wQcn/PLOfBsgjoyPmv2DSInSqLc4B1V6tLUgJyzA4ZeItXCUzaHFqiu49sr88
sXb//kkgUQbwrgv+4TcSbKmZYByiR+dwTm4a7VS74ThsRFxlaFrbWHxwlXuBnCvVW46sdqJFOAaQ
mPhUtVPsFoekH8LBfEr4wzR2oWF/uL64ZY8uszFkEKvFSV8JtI4GmS08Swqr3bHKDjP9NcPAKZtL
tDEFCAi2/EL91f5up/TVNCj4tsKBRZY7H/qqPTSCxAUo0jZOkqLmcbm0JZys9jSDXmxfTTBUVYcm
/aAXdRTQo2H+zrLvLSnjhtwO9idMKIa2dVOBktvuRWT1Jy97ub7HqgCy2mMZx0IhCQcZNLQrPL3N
Qn1wns26vylbsu+bLVXhje8ZSBdq3qR+gN46qvzBgzHdobwf6GWYoObpzq/e1vjrlt8G5uUe551I
berg+TcHj2X+SzdbDBTBYdmPHgpiSQ0OkHrB9v8whqfrm7ppWgpiOeRNTHNYdrWJdfoZWOmc/RqC
s/Bxoyev1nwP5Y3QHcj/XziQ4RIGRoXKTMOSA76rxBMzTmO/sbbl0F05lPK0XZP/76FEVvSptM1T
2mbHIjPCsSdx72kbJ0Udqf87kYEUfOZgtBLbx04K4zd4u8NJfLn+rVQX9/oASEHGzzSnCFpEUM1y
w0wDMxIHUa3IOWgosttO8x96m5+H/h04zSUE4AGNEhzWJwP2xpYWWkWQnVh+diiNLJyN6tAJEQ01
jWa2L80bkuYxr/aFdesPG50t5WcEQ4AJBgpU+2Vk82wYnTNWCECB/jAmsZuUEZ1eXO3DBGDo9R1W
m1rae84yQylD9eq0YEIwvBQGEMeZEacxTQ+ZGztbPQxlfAGD5f8YkmOZ7eX6WCzIgASELsYnRkW4
ABCr9M60f3v0+fqyFB0TfMCVOSmcNU5VlE696F0GL6QGrq2ioQ2sIbvRrZ+dd18Vx6HZeNYrw/XK
phTTUop5f4qqGUhovUPj35mNE3b83gk28krlsVvZkQLYZGV6Bj1hdLEdVAA/NePP65u39akW+6v7
zy7wNm5MrKMd213PzNBqvJ0ngngCrUxr0jhr0dO+blN5ua/WtPz/lc10Cvy69oBNcdxjNuyBoams
+LqJTZ+QwlXd2L2eV9g3Z54faz+P09p56qz8BiSCcYW3JNP1A1rgR2OcNmwrAxmok9BBX4A38puq
xpisDu5FBLK6i7z6LgUuCEIx2UtSiL2ffKf/LhEF/0f7DlzIaAFjcO5yP4F/NjOgl3LwZhh7WgXf
hqqIUaf7dX1PF1d4c+GgV7CMwUJhSW5CgZTPFn6NSEUKFg3BN+ZtDC9sGZDWwQwqZjfFpcm16vM4
QPncTb9fX4PS3VdrWH7CyvV8rRi6qoYJx5lCK3/2Z/+Qiiak/MkoPtnjVn6pDBMre5KrF6U3px3F
njUmqksfskELh2C/LbCu3DqU4kDl7KIXJFcOskTwnI1ggSj6CPJKiX+4vm/KI7v6+1K403ReTNCr
BCDKj9LhGapUWxm/agWouiwJxsKHIDNAdRkYMoPJwwpyd0fRYNG7+N/XsLYgraGftD4rJx+3Elgr
AizEttgBbc3rVlSXLMZWdczG+MGCGL/0sLlnXsFrDZcsuD7Mtt9Nw6uWduFsW1HZna4bU2/aX2PL
j1m5M8WrvTA7GMMY/r7NHzV/S3JQaQFlAIzionLzhpiLNyxoie8i7SuCsOqB8mvDd6xhZUH6LCwn
vGpGJz9/COaPhffp+l9XHUBgAEDuiuZ5AJKDyx1KPHCipsDEnruQasdpiNBQHbdmEFRRBTSRJioy
6L+8qYPPtnAhLQ/eqrz6xSoExzyPQLcYljjxdRpaxQZcQ+ljPlpMqDRgnEw+7UGTDrk3wN4Ex0qa
r8ywo8L/Qg37MLmv1zdQ6QAojy8yh0s3RkquKADRzlijDNQYXzjwPj+v/3nl98GYNcrv0HCBcMTl
92kSSyOkxJ93B2en8TGebQ/k5nnUDBuWVB8JrAnI8c2FhldO8xt0rc1eR0ZgCifqhiIqtPua3rJ2
WJqQD1lWvsOxod2EcW7dhk6FTKvRT75oQHiJ2lYdi5Do0fWdM5ULQnnuj7DDIrNzuXUBJUlS0aI8
F1OvY7yAoGudzqgTWw56m+MwxywH0xxar58NgNq/ihq8BJmTNDsyQ1y7SsUcQe7eOAxdMew0kK+F
mMNl4B6ZhsfcZUM4p5iBTQLjp00nikE5xmKQI2OKSAtGtIotPSZa778KlswbHi7dNzZK8KiC4z8o
wXsAMEtRtBksnmhVPzz0TR7V+kNrf7XnZmMHpUTtjxHUalH9XjRIgRe63EAfIIeeFHR6KFqN4WaD
YPbU6i0B2sIcbjJOtc+lbafPlls1tzYoWbYSYdXZQvfXXZQsFpi2lB2wgveOCxLis5ZBKkWH/hpO
wVYbUNpKC2xq+tqItJV0JFozE7gJ4l9TFqGPgvFgveMiWhuRLqLJa3PwYcCIFtb+ftyanFVuFN6T
AATiTfmmMWLVAdj8s7YEbYjb3eiNAwGTWSs28k9VLLJ9UGkt8mQeqtGX/mBPrZ0CPom5U7240YkW
VqLeYVAqnJm9ERuUHwWEXRjCQm8WPFKXpjy/Swcnc4qzbrPpOLqEgok38ULdY/nxepz4U2uS83bA
G3GWwD/tgjn50pZFPLckmo0ZUI4xJGfGOa9Gz3p07BqaEpk/+KFv1SNQhkm/6+YEBeSx879gq1/1
ideRLmwad2BfOnmasOE7Yg51h1moAgftA+7cNrZ0DZQ/vB2+kBzisXnbTjeY5W5DNL7LvV3jiRf4
NDskky4SkFy19mND+Ksupuw2GEUVo8Rj73ySY3LT7v17Hy2paM5871whv4nciX4Bc8b43Or1fHCs
/gtKUd8mfSqfjRRTnwVgVbeT75Y7jkEkEEHhmTeV3/WpSQ98LhZ6HiDa6mlGqc8cX0TWFtA17s27
0XOSkOu5E0K56AGE4O5xoJ4T8oEiCpAqD7kgr3owfc1A+RIBTTLvs/JTNX7w5ycKtCR4Vw4gX5v2
ZdtDBKaewywphngAWguCp50AgdMU0dSJEgq1MM/wDyyoqrjpMPVpUQsz2jbKn9QiNOpM7t/4gL1F
DTpy+4LR5j2hAGgAgAgxhf6WfaenZO5LgcfvDMYPs62i2f5MxUboViUnayPLtbXOSXtidiTNCkDI
9QiqyZ9MEuzmChIzQ7rHF984SQpA9qL+Bi1bE3hPzFVJ9gjHWjnhxbkwuQjrPBnOQabRE3WD5JbC
vSMjm8adp5nBrdHr2UvXoKsWMX0c7jGZ6+6tpiA3I4oFB54Sa6NOpDroaFq7eJOhxvfmoLsWpnCm
oCnOYzBHRKdxrmO0qPy4ccaxp/IRD1BBxNgaBBbf8DCQOmGF3eJpk9suWUbLhg9IEn8Qf6Zhy233
Ma16cTBw19y5bu1s3KPSGpd7FAyhyEMBfAKxjAy2xeHr/GRI+UPv1sfem17awIsGEDBtfGrVLQBU
17JOFGvxHLz0LEb80ubcJWdj+oz5vGRjE1X51OrPyyBeYqABM2f481N+04w3AAx7zl6wnZX/qPN3
uIUPuL6DQVx8NflZ0o1UB6ES5vKJm5xTL713QbLdky20lupGQy8cuDBAoHHqpWu5L2hq9AHHcPaC
oK8xVWzHGXX2Wr9xyfxp1MoeuLYknUIXSs/ogPaw5KaPRT/oYa+ZpwRKrM6UR8BGx2VHwqAbjpY3
74aAP2Sm9dnNxsia2JGTKtYGMx6GrTtd8s0/2Q/4F5ZhQuSSyMYvfSYz9S4ZkoGcW++HbX8N+l/O
lnKTKuCtTUgJVm0ZU8OKiYDD/xvvXtLg0WT7pHxOwd93/ZhvLUbaZAIa0cxssBjHnsKgOvFxmWPe
OM1qn8GGLTkQBoGkdKGbc/C41h14Y1BAT0YReaj15N4JHcoNS1L+/T/f5q8lKf/WXL3NEwpLGC3R
I1CXtFGRz9aNmRT5PrFwP+UUmrcpw+2oT+i7Xt9NxXcD6BnpNxhlUDqVFwp2KgZS8ApsWA5QPaZw
7+akOCW1c2wK93Nta7vr9hQcUqD4Ql0YdFVgqECkvPTFxALdbCDSEVgzCMmV462bfdY8Y190D4DF
aEm167IvTdCG3v8h7cp224a17RcJ0Dy8SrIdOx6apEnavghpm2qgJooiJfLr71IPLk4sGxbSc4an
At4hxWFz7zXQP4M9RLm+a7tfvvWEt0OIaQTxOT8Z/pK44eW5h5wQ1jR4FE/v4nkHCgZ7WpamiTzW
xqsg7cql32RuAUL2rpi9a4PH29NwOe2Y7ull5+FGnNSez2dhpC7RNFuXxzZ/HKqftPpeQoG7Mkis
G2+3Q10usLNQzuyFDOnsrnGlkkdSJcDirINiRYA19r1nnn6hMoZ63+2AlzcU7nowx1FrgvoHGq/n
YzNKzczgNaGOlbUuRJwt3BpXfx6JLrRi0cG7qDO1pbSkdEp17NIybow/VvJ0+++/0i/HAPxJ0QnN
SBQuZh+nhPkbqrOaPPLxZPdw3zG3mnzt/CPp18z+Utnv5fAgnX7hYLs6sP+G/dvN+ZAztgr4gJYU
6gjEmxs8Zv+ArIM0NsBZwCoC1gcbv/MPI3KnzNoCOH7Sd5FN7/N8Ii1utO5lYQL/3tznF+F5pNkZ
7bqS481TgCpTg65sAQmwdgb9p5V2/nMFL1AoGTTut873im1VtvaW2G4bc8gN/qgT1f30PAq6sYM/
Tx89tu5BewMDxZLrSmcveDM6R6C2oIWQE3cFgLv3nCbpb8I9h0e5cpJfKtAlJJlHtvZLyr9Zufe1
4I0ZtcytN6lji6+VMRbjKi2C/NQ1pvknH1LB7lw8B+5BQ6HPmuho1HIXDoBD4u/zqh0faVV1qAtp
/UPmay+ZR4IHuGpUq6Bs9E0pR5SJ0ppkxyF1uw16vw4J4a5grbwK2keRyH2xFYxAltrNNDw2OXCM
pZmmoQAod2MJApYD12AskdrWumUJv6+ysd0WhtOFKRVqZ7tDurUb3AOF6rONhgUD+XkQ5xnEENai
pGac9mbyxUBWjwYLGEmmLZH19oxFppWnQcgd3f821JV2yopO0tAZHPFz8Idyp6u13/E/SdC92cBg
D7l2pwor9qD58pgVbnfPdPGQab29qUfKt4XbjKusAQgKNBUdLzkqI9HafeRBXOmUiLY7crQFvztm
rv1uQGhZ52MhnuxA0+5VQFUkrd77Qd2pUZP31cnpZLchrizwhQ0lI0M62Y+OG/5Dg/sR4lf5bwXd
zTVTqCD6rp2vq5aylRlk3lrlThMFXjLs0P+BR59VJXdDFrR4xMLdAMAXIBAbc4wMgxRbUHdc/Mog
om40f/LGryE/IFWsHD+LkZj1kVYDNxI967kREW0kj3rvVc+q6fxHYjbFIYOaVdig93Rfe6lxEkkJ
NY6kq4AIgR1Ta6TtK60430i/9KISivQbr0ycg2Gl4LGAEAFZelQZpMngXgkTbfDovT40nNLblU5t
venS0v4YPfKooIAcggu667arCF+JRq83Odcx2UMFAw1/KFYo1sFTQTb92tMMEZsO41s3aYydZvFu
46WQr80TvMY1adCIskREZlGYG9emSCoq31k49y9zpvNNPzs27URrva4jxQkEr7UZfKP5JoCafBL8
un28eFduNJT7obsBfqg9ib6fn2Mos6Ujqcf8NFqZ+0Ydr6hgoOSwXWK5HHsABStuJ/7K03t1h4vE
DdVgBnHr0m7nGSQIx4posP7+gWpj5MCP5DB2RRWZ/Htr6zC39foVz0HFH1SvvmSVPvz0GVaM6eZr
1g9mBMsUM6L6YJ9qvJQ28BUeV8UAim7BKxbTrmwOfdJbj+gY0Y1mqmQtEliFjKYavuRc0+KWla8y
YN1d7qAyotmFFwsuoOgKwehNUbX8J+/Lel25wS9Zw+8vpai6eioPoiZIrIOkKE91gb82Hc4edamG
lR/4FKhO4oonapHyzsJLddWR/k/FLPiUdJAwsKTON8KtOmQBWpdFVYkFMUIABogHHS+RxBKhx/L+
T58bdqgXYtgkDB5BGYHDKi1ZfqoM3kY1y+jDUMulSv5s9fzn/Qx/bmShuHeBGDj/qBrG7wWS90ca
ZG3Im+YeueC6NmF/onfeggLUbAX9DTbZuKDuOEkjz7PeoCBBpdDLP3qVE4+OdoBs9Rc4VVZR4vsE
pDNzDTOe32ajLaTbV+547FkdtXOQBtB+mV3BRt6UmiOM7IRTroFAG7h1NbTJFjYIpmp++4KGi7PB
hDHhRTvJTFKg5qXKTuYQWwIqmytVxGj1Fzy+HejqaD4Emv79Q8aS5IWmcHoikDgldh7W1ULuei0V
Q40OQAs0eEDvn2tr1pkh4ViqZSdqqWMms+eSDwKK38MflQ8PSeagdmseQO7Ys2x4b+n4vDDCKTue
zSWKLJhJezpy0Ns8HyLsmAobQozJ0VONzMPMrYINgwzBs2NWVkjhARK7PSvvROHImHGP7ruqZKuh
HWAKOtLiO4j8xgEm1MmqhJ1jpNw2fW4Mr4oDgRXQwXJ2nSR6cNclvlrjgvgDHg090KBk27RP2w6Y
HaNcE4eKx7pU7kMGhktksFLuhwwUVBMUvNjNvTFGcRulWhWQ8bvEV3lIpPAeIEma/kk6v/ma6sik
bk/OHF/0n22E94sNHww8Hee1KGIkTi/NgB3t4EnX7pCxhXlXx4lG4CEZZ9prN6Q4chZqq7On2n+i
2tDEBOAHjN2LliKhpZf6OoO9Sxsj6RB4HEOQoNZQ3imdYNN4VbYZkyVs8pUnmzuVVoGjn9Sl5gQc
VvlMAEuVn0rLOzRJBiOTxHyRHt0FdblJs+RhYXanl/Bs6bkQgpvMbEBNQX3xfOmRkVZ1rXs4K1qv
2bt5P+4pKlyrweHmStVOscMs6AJnpRmcrN4N7rnKtB0azMmStda0ym/9KebsT+HgNhnCzU6TJERT
sV1gtY/KGj/de4J5poeGEMAcHl5289ORO4UniJOdPMOIcFOFzH2mEi3YYeH5fe3g+hho9j6hhGoS
Bq7ZiQevBaSNSoBOb3+9axGcycAchntwJJq30SQNWrfxOUoVxhhqjg6DoIVTfrYNUDgKQJHCxrMh
AI7DaTZZgQoaVuhYj0pDBukr6PvVYadpIbpgMQTwI3PJI+NaRKhpAjQLzg2YvbOzsJKoSuesxecp
fe8eD39vrxxdrYyaBsesdXFz6iXLnlRvLhkIXbsIoNeoo1QCXbepUnW+AkspiO4nyjqaBpWbYrDM
5wrKX4+eqaptQIH1ctFvgVWW267TAldqRvNgbSoj/fPpD4vmKzBFKCj/1Y88/0MMX1pDyqV1bMty
l1fNbqmKfGXlTDZPEyUNEsko154HMGlNSCpT71jvDedUL9Gkl35+/hEHbcyZBcmeXuzK8g7dz9vz
c+WoOPvzpzzvQ07QCLs0gPfzjqj/1uI3JN/Zkvu2eeVSBlIBqx4bDCfeHPUPEJ5tyCp3j61XkgTC
AJoHPaYcVnDQChg8uvLgTfAw1R/lhuaAeKMz2+60BBhH1qWPMPUMQXu01kR4zUOhGfpKoBH2Rmgt
v9MciVWItBMFe8NZgkLOZv8/dxd2TwCovQ7G6Gz2SVCoQaO4u4Tswoy4TwBl/Lz9AWYhpnPhbHJm
HwASo0VJQMU7et4j2Xbd57DYGIEOYB9OAR31S/T0ZiPwa8ADEpsbR07gFFawPR7wr7dHMFtCUwgH
TGrAhlB7sy5AStJqDBnIyjv6mcnDoNeyFz1LBjzABF8INZusKRQAnUgkJn+1yaD6fLVCSUAbkFYJ
lBjSoArLzOY/cw2FlU+PCKcXCMoO7ArwYJ2d1cJEwxtvQwEkDzBHTR5x8ZoZn39C/X1STDnRJK4+
X1w5RdHBqeVwTEZrVULEjmcrV9/3fIl6OS2hD+nA31lDx87GA3yiCc/hnUbXJ4Ou+uFoGLzetrBT
XmUdFPWYn303sPXiz8/ex3Cz2aONB0qwi3CUFiEqAvGo0pXt/L4d5fJNiDnD4wyFUXQkL1iYJq89
bur+cBTDZETubnx5tO0hLIo3BsxnYHdAypH17aBXljpSO7xAJ290WCLMEhEP6ipj3Y0IOnbhaH5x
Oxrm1kLCfG2Re0CvQkgMDXj0ps8XObZZbzFA2Y527oXqJWGfpJf+XQ8fA8x2kSspt7HGh6P+Atv6
0F7bxpIJ4vSN50vuY4hpjB+uFVjuyLJUCJHe6dAC035HKkEhbuHsvLawAVKEjDC6SbAgm5Wwar33
k4YjihKhFmxGWMOs3X+aral2BSwx4KTW7JunnsfZkBFxzFiwRi8jlHhL2O777ZV15XEGPAgc6Pyp
zACN2tmucXu/o8QAx7tm2JjrHGRDgcJoBkjPPXEgqfYilwTHri20jyFnI8s14H6ttBFHebCa1VDf
3R7S0s/Pvs6Ahzg1fUwcSx96dYJt+ud/H2j1SfsYZzTQAudrrPUb0wARlh9bvw+zqSGxJK18bbtP
llk28Lf4MvNGfAdtoxQob37MimczdeNS/KjKb/8wiqn9NkERsY5nm1ERT9qOQ/iRhUjTI7tdqmFd
HYSLBhk6cGiSza+ZfkgYNMV1caxMlNy3JFj39eYfxvAhxCyH4Z3rGQU3xLFnOyHv+s/lqDivpq4e
Khb474Qen01RK3TiF53Lj0Hf7NqeHVz2CEzdZ8dgwFAb9jJI5tEJnd/5I+gPRt2P47Htd2jlo7pz
+/cvT0T8/l8dcmTANqQDzlerMUjCOdCLRxtKXML9w9EjydQuscWqtMuFpuvVYB6uxwDkKpQjpn//
cPz6sLfN9bQaj4FRbyt5CABmlHoe6r0T6uwfZm7yzcB9iEQZ5OTzYC1grgGOenlM31rrzvcXJu7K
yQiUMeDOk2UPtok/+31TWXVJOm08oh/2xTI5xJX8NoJAyCM42hCU7YJnm5AnTaS73hqeb3+2y92D
gqwxudSiAYb++OwQG0WX2tzi/MgN86Vs9a+gyrxbLFkY5OVZeRZmjuOy3U6B6TPw41B5f3QJfSVU
im6PZNqE51cyQsD4CPVs8MdRkDv/TMSgooeFDD+m6kdv+WvUPKAxwmLIqcT/EAnlDuTqqKlcGK+n
zGea4bf8SCx571GRRsKhUdYhFSxHtsBFnqO4ptNhwiq66PHrAe6C6Qt+WOtJkLTU8kZ2bJuhWSPS
EOkV7R4GI/Xug8EcV9zVI5ucgAYuws6v013hOi26rR15krDkXWVmHoRt66pVw107TITot7dn5Mp+
PPsbp2/z4W+0VWOUtRDs2JX6imRQ/i2HeqegmmMb9aus2tXteNe+NTh1KPBAEWgSEz2Ph/KfL9Ck
ZceUmk1optqdScUK9MRDXy6qD00n13xhQecI9fbJQBcSsOfBOu7UOm1adjTMdzW859o3z3oW8osB
qd0a9eSdTrSt06F6Tn+P1sL79trMfgw+bawPM9uZmhZknLIjqxmaZubwRr3heSR6EKnavbPEEqN0
bpH0d715sD1ErReVJRgHn0ccyeQyZzF2LPWaTe1H445aOSyQTdQIqpEX921pFSduQici75w0CjpA
p5zO4BHuHmfhS187n1BaQa6t21Npcbare1pWpchUf+wGcCRYq52IKN/HbAn3dm1FfYwzyxXhxYzS
l47GY00PBi9irdSiosyivq4XTo9rRyGGg+MeMl2ARs/2s5+WrZ8kHZC5mZb+hGwMCwkpst+3d8jV
eUNnABhLF0/9OYDMFUyNrjT6Yx/QL7KWd147rnKWLahIzZHef1eLj27AdOkDQzfn67Cut7LStNBz
UUKtgqFWq8QAFinpNSuskfXHKcAQUWq15VdRl9VK2p6KgWcxwCVonZCaBjSMaiQlFdc/CZuc/jhI
GAGAgZoADOrmVwLAw2Mvc8KONQRF0CMJrXSnmTvhvN6e7CufFEgmvGwgD23pqEOdbxnmoAWeC8QR
+utYvRtdvXC3XcsRziLMcgQJinQxlBVAieO6BQvMg5G3yCuAd586A4yR4QVv99A1VXR7ZFeOn7O4
s7OvqtChr1zEZe0LtdPIZ1DDuGPksUhePh8JAhiT3C3yussjPanrgE0HnUPe4PKRjUdRvzO84dXj
7UDXPtaHQHOKHjcTGzqZHHeVCYfs/ZJh1NLPz9ZCoLOssBOMYwQMxA4EsBBL9a6rq+HjEGarAU2P
qrK06VJojxJ3u9ckYA2SddW/KLOOsVIiYhRr6S1M3ZVDBYQCbKcAJ9elAqjpJBq8vTMGRd5Krnhj
96tJp2KfWvBQuf2VroWC7IszQSJgOTRvb4I4XwaNgcp0EJC9l9l3WbLvnIXLdSnIbB7rajBh3z2w
Y9Ir+Mm8Mu8tB0Hq9kiubaGPI5ltIddjIOn7yI0yf5tOKAv3zjafHeurHcT/W6RpaX7IFSj0S/u2
xHBUFudehJc2c6KUHYp+4dS/tsY/Dmma1w+BhKWAqdUVWt6JvNdT59Ej1s/bY7lyH0NI77/ff/r3
DyHGEk7FloZZc/EWSuufuWVEJkB5SzodV4fieah/oMSPgLP8wuypl9ESW4kU0tmlrqPHo6aa1e3R
XFsDKN+Bwggk8tQOOh9NRUC8cfMpXy2r4FF06OZ0RG+AxrL8uM9ruuuF6l5vB702hR+DzlZ3NhTZ
mNTYQka5B0IlswC62Gv18+0oV4YGnpGHKjUwKTCYnKXiXUb8FE6P/JjLRj2Yio53etn4Wx/KUbHw
Zf9QBHyJ3XQtSfWQ1wABAfIp5nS2qYSOnSQNLA+lPbjsrfPc+y4fVvCDisA421BXxE52SLLikCRj
3KmF986VgwPC7Gg3QFcal9V81TQ8ADC46Lsjs+pwSG0Yrr2YS/zdKzOLIPgfbkUb9KrZGOHOoNOK
Vt0xM4JdngIi13Z7PsKqr9y1YjHFmNbg7JkDSYG/IHPwANBvPF+jdj70FUmL7thVxYNTJnpoFh2s
QsmbwyZoOyF5mAr7uRJd2LlZNFa0WN9eS1c241SDAAcBvS/7gpgnyizpZBVQNLOLHwH9ng98iW45
5fEXo/xviDn9AA8UyEQxjx6JcYe66qGQLix7nkxVhK3bP9r2P6wUeGdMnxAqPbC3PZ9VqwSjNLVt
eszr9s3l47Pg7Ekbkb7dnrormx17D7+PNHwCYsy+Hh8ds1O9S49GYeOVdqj4V94/uPn322GufSFU
V5DmAvWAivHsWBYB2EFe2tFj8tA7B3/JZfjaKPDGm9I/QEgulrys+YAvQTFb2mqg90K8MQ+w8IXT
+MruBZAB4Dk8w8CQnFdUwFxvdQlY3LEqnR3TWKQ4XIHIuBDmylKb1E0miBYAMfAbPv/0gFKTmpap
jmba+N5m9vekD3733N9XlZaEEnWd0MA/Rbe/0GXUqU2NphGAcN4lTCv3+kCOrdSPDhSSY8WVH1NT
C93UhlMESSOZgAptyKXq2+XCmMKiAI+ajAEU9ISR+HBfl6MaqFaX+rE1YvtZGJvbo/o7Wef79vz3
ZzcoHpa4v1v8PoRByxCCwvCkh6FtzMfyCFfAFansDR/6X2befMOL5q3r1LrVUKQxVB1pJUtiZTjr
UfpHxbUwyEwIj9lfisS6K/zxoRUB9orJDqWiItYt/gyN569jmkZm2m4aX6wMkz6RugVwSoAWl46r
BHW4Hjh+i7svHRTq8dbO0UvvX+rOvSODE7maFRm9cU+E2ODmXKiAz0EneNuCVDKpfKM0iJNy3lcJ
atcvXDJgwtuMnBTx+W5omHmoR0PcpZlpPMIANBchiAXNKbD1X5rWd08yJYEbunyTuAf1Y8h4W8Za
7pNDkLh17Lb+r67tUDPtuVzYDZcL5O+fOWnee+jUzMtKms0bD5BQ9yB9MG2+pfHtBQL19ouT3UUL
CNBE1GTBpfem6/TDCvQokZlsmHOofbeKaO6vnEJ+Y1xFljGsYOaShwZNY5qgh1pba7AMd05nQUOS
1lsoWr6B6hCysQc0uUseNM/fjnZxV9fdFj8XN7Ad0UkTQQ4BqZvsodQIZaTaJzyWIx7gnZ+e9L4n
O9AJ4RBT2u+m9O/TxkSH2+y+8DbdV2XwQJsuvR+b7sCzBlXjnK7cBryRIt8UluR/UosC0Z4ULO5g
TR22HiSL62TYjK3/Whd9ATjReMzGegiJwVaaUd6bU/KRW9QKhwwmujxQbEtzuI5Vg22Gwi+H1Qhz
8TgnJDY97Y/fFtEIeo6f16DtNDDC1GjoCYjQQNMoD4nM+3WCejENk6z8PvruXtT9a+4E8VD7W7ul
J8dgB6coYsvKHvs+246JvrX74D6BlH5esB0ki1/Bsd5mtnsH/hDEenmsmIrJUK4N1zxUI7srGvrV
S7qtctK9ysp1g9qU6r83jREPzFkJTzvAYwbn8hCsnKGFBai8a6T31XCTxzIT6BsHnR4T5e7TTkcV
kg5v0LN4bawhRr306Fbmig4BCC7lsSZDtq00AeS5P67MDCvBN1dZ7vyE+dVOT3se1UGRRrUK0nCU
ZbZujDQHJSE/KqtAxXEoHvORxVZv/9Rqx1vbcCGKgdWHYMtQ/7BSr9vRvNi4HPZuqGe5Ldg/lowJ
L+2Nk1Zb26tA7oDUZgSaFsDIfvJW5Fm3K7vAiD2qA0HiDbEPvHcI2lkW8bT9MfaQDnMTZwHPemUL
QgANQGXooKFYNycSVnVjDIwI52BrwQ+jaV4zsbDJ/7aLzo9p92OIv5WLD5sQL5myZyN3DnrA9GNi
mynEDwfzVWpNLSNw1HA2OVZs6OsEBWwZn0RnbvW80Fdd9cfS/U0NnVwNusfjO6Vxj0V1aDhDV9Si
7rHSO/B33Li2pFjB/VvF0IxXL6Qw2J7AW2bhzrlMRlDYdABQsXDW4rExKwnnSaYDGmGMB9dtIzYe
GXymuvbJT7OFWbs8uc4DzZ5QwEs7Xm8pJG3qrtHe0RnLPl/p+BgCMKnzw5E7g9DwhB4POQwUiq8t
XdP+08WU8xCzG7qtwTlsp+ki1UrBd1L7oS+lh/4MaYlLD8sLJXMdD/aJtDKbKdBV2gSQYOfgdl4N
nLTqNqbPn2pgOo3MigJQkqyAk1jpalgHRm6uzVb1cadrv0wmV63F44Rk1SqF/7gSAnoygTtdjluh
kUfNrb/xsYtBUhu2aixLnLBpti96+FzLsaerloHdSBR9HuGCvXW1IuoS7btO24dB00ECHx4rZT1o
soYGnL3Ph4EcRlNUcGaTj25QrwS3NyYuAN7a3xJS/giq7LVMKycEx8qIjK5D0hCMb3UhfjhGvzf1
9iBtI85Fe/DKdpsOKiJZYIU+tG1kn/9A8wapjOPsczT31jJNGzA4zX0PvWnC7K+6dHCX0cgWVqR3
3drOBApdwI5lwrjH1rzLC/VklJYTDkWwR2H26faVfPl+xccCEADeaUCBXlTfs9IHjSkX7sHpRYrL
jLZhy+UjN/PHRtfCxHUX3kCXqe8EPUePzkGbDqT5WcGDSNJUgijjEKgaiitZ5ic7WY/900ACOJOC
X4ydlcn+UDPZrG8P1p1+/PzkwxntgkWPAs8VTKVvon3h8WQ4ZBBt21Oro89e1Vdb3lMrEqgubcCp
y57R09QmYw/3Zwng1Q4AH4iQprq1g/1BN1mR+i/g7zr7Lu8JrKvb0g4dLwPJZ6R5G4KRlz/JuhxX
JHV+Np2ZPnHZtCQyW5Z+GQtdPOKF76ycMoVIA1ow+ovZWvovlkAB0RY9rmHsA+gWKyAyof/3PdGd
fh00XvDsJyYOIKnVKLPRYe8pluxt1op76mf5QdNyGqPE3N9JA2LEgic9NAmM/J6zEbpfJvG+MJHI
r0niDs+ibnFiIw9+N0wGvjRWZpSDL5uENHO1CmL+bhoVieigKTpaG+hEL9Vcp3Ng9jFwQKAuhLMb
Aj/zriEp7AGvZF8cLNZ/68xsRR0R+dSKa5wSlUPXakge80WF4ysLEGKv08NVh6zJxcPSZ57m52Y+
HBqAeHj+p8mfs35bZmgjggTROG8La+5ylHgiY72hoogH7byTiPeKL3wuJe6NFecnUW0hhm4vneuX
WQNawRMDBgRXnLxzkBj1BG1Tv5aHgj7I+vR5+CEgLw7sqmxYomP3zAoXA8zEe6rj2qiCoYKLsa2F
Bk9fdRfGN5+fLlxRoDGgqQ149eyCgipr5Y2pNR6M8ck311h0o3c/LMHRrmQNgNP9N8rsEMKqMNph
2kuelYdwSdyU1vd+Kvs7z7eHcyVrOAs0mziNQji30RFIb/7gAQHZTF1//d9CTEvjQzY3mv7oEBMh
SBCl44HZkTYsUF8vLwl8/ukJO4HeLxmoPbETo6+m6WI43uAlmb3RPmJAGuSfT+dATnIQB6Vq80Le
qTVGrvrGEAfieOJ3XulqQ2AZdcoLy1xBhgV4+9uzd2UlTGwodKDxdsJNOA39w+yVTdPZvHXFAYqd
oHeTOxvDqoFcSMYlE/IrswjwGHDbJkrSjuFPf8qHULqjbFnhpjsI5ppbxXO1qduW/q6yYHyyer2I
vHEAX/T2AK+cDOCOTNU6QJRwyM4GaCUj4VQrxcGxO7rqpK6vhSe1he92ZZ07wF7CCXWidF6oHTtW
x6HV2YqDMXTyCx0lQT0nNVaSW0vQjL+4odm9gY7jZCSOgh3QZLP8kuhGCpIOEYdMieIoKrsJDUjj
nLhL2ZesVdYvInt18DwnPXZKaW9FRnJYC7sD4GZV/b1Xfr5LcGuv2iRTETNB5KuYnz4GIsBzvDES
FJJg62LVSoVu5Zg8SvuqXJVwwgjHMoNGxthDi5w2dD2K0o+HTqV7XPg8aoNeD3FxDnfZyH71rS2A
dtSwZ3hDV3JsNqM+4rUpWkgdWzXkH3FPh9IdV10Grb/BJzmykDENgfeL2sJJ1/booHdResE2t3qc
vCozY5NqzpbXMLtxC7t8Baf43Rh75z0YlRuxtu9XvW3wnWkMySrPeropakpOes2hK8fRK3kHCl47
lH5vlqFlFNAZcTs2PPRFMtQLdc5rywJLAtLOLjCgF/WktkpNpYNdcrB7PTkMTcN+EMi77I2+kQu1
tivZBMrqKLEBuO6hjjtb56pLWisTZDgwjddr5Tr+iSQiOVENJpFQarJWSd+Ue88sk3c8Q7N/GOkk
RgvtXWAj0G0639yEEQ3I2244+Ib81XHwvN0CLlNpuQQ4v3KKnD14Z+PkRplZ0BoaD1kSgrPrp7Ev
HmRxEkuu1ldORhegcwNzGqDDNU/PoNZCA620xGFQD2jbQbDzvrZfDe337fPpWjqG5AhS4z6kB1Ce
Pp84WWilP3qJOLiNFyWpXYWVrL55I/mlQ7Rw0qR5UVDmWDgVrw3ORwvLd+HIAEjqbBazcgCLqxDq
0GdAZaQn5fxIDRKpaknL+iIQQLt45HhYGOgv4IF1PjyAxQOXDrQ42cEe1ipJ/60GBMT7fnsSr0Vx
wTEH3BJOODgcz6MYCZhvxHXykxDwuB+gfmHAysADcCtfWOdXI9l4J2I0ACPPP1dBWhtdkiQ/FY61
w1rc2KIJednsSte/uz2oi5sLU+c7aJBMtEHwHmbfiAtHDS70fk6yuvfWrVpIai7OJvx8AM0QpJog
V1wU2qTZmkkF3Oap0+o19chXiYqky9QCDONvU+/supriwAEeLT/PBEJ99m3GQEdJYoTHQGBVsdVC
1Bcl5KecHBL+CMZY0T+1UPdBWyYsxkeIDi2s9Ivz4m94YP4nIPQlMNbvG1L1ep+f6OBNteundtR+
cHhEFEm7UyCq3f5oV2cVr7b/DzfLRiGQ0paZA+EXYjoQKiKR4XzLPk2TmI1pNqW6PQ6VI0V+qgcW
etYuYAv76coosOosDyLxsFTHlzvfT2kG3II9YBRg9kZBZUSV/VI129tTdWV9IwikiwF+9C5Rsxrx
MsiX+aD7l98T92UJK3DlwwOXZaOLA9IYEOmz7YN1p1OkLcWp1VEM0NCLvK9TW7xBZMCNi9IrHgPo
lMW3x3R14mAToIPxMRFyZ19mqPxUDQaOB/CtI9OnkQy2WVZ+/hDydMBFJ6A9LqY57sx1qNaOqcL3
t7KQ2w/1+FKwSTNu4Qtd3E24/BBlAqbi/5CBPV8GdpXBUt7xyKn/i9TzR33dtzAKhozTMwykaTiA
QRnZRetsbk/jXLoA6FREBtvbN1Gpn/6E88gapcB0gpR9smi2MjR7gx72Gk4DP0aTbUXTvneOcyCu
im1a703+53b4y6+IUgIsPwAihO4fkH3n0SEoVvpwgWpO+gMbo7IP00+DSADL+RBh3omuTb2yWxcR
0NR1HntK67eRmGJpoVwdyN+CH454lIhnA+mKNLEyI21O47iuf4/83fUfbk/V5SYGWWu6nfCkgx/C
HNIheFBS1dXtyS4CFhWD3cV6OyxRKa6sB4SZfIAhYWmiLjIvi4xmQTqja096WR4T3YQwWLZqgher
eK4Le+8rI84MFwo66AH21cKmvhgjYCRAk+A/eNxdAXwMrq9oYagTYyLYskJja3S22WcT+FmU6a/4
8DzWJsnlyp9Mx5JNLoF/gABVJf0VrbZNubFVH+LyvP3xLpIZhESVCTgWVKRBU5stDwqLKfjm1vrJ
E2Oyr/HgO1VjUsQm8JlxYHXFwmK5Gs9EaQv5DJQQ5mW0IKiZKrpEncauyqOhdVZeXe2DtvjFoSl2
e2wXS38a24dYs+kMmtqykiCDg3mrTr7FNqIbH11lrP4lDK5IWGWAKv5/pJ3XjtxY0q2fiAC9uSXT
lWWlVCqZG0KW3ns+/f9ROGcmi0kk0T03DTUEMXK72LEjVqy1zNcJhU95HkfkJujE2FPVOMlgZnZZ
9RuBxcrcQbYA8RpEKuB1lr0SKIxBf+aNgqvIj1PxOa6eleZ7HQUb03YNWqTHVuRegRCerBBA6vfb
UCmbuASjIrhiLn8wlMGeYlompodMQxsxhWi5k7JdVQ3aYyB49amjdL43O0Q3b8/r1dUz/wxuHsC1
SE5eMUcJw5gDxIB1c2olW/T3fr7vQg/6qI9Z3KEnfbhtbmW3YI5QQZovHbow3o861nQBDgBGHSb3
kQmR9Kd2i6p2w8Syu9AqQ0FTvVYgHnkW4i+yfqy3cHzznn4Xav+dtP+MQll4yYQ+bLJcveAmyaHP
DnG8EXdsDUF+P0tmmHNmK2api3MbxCw8I4kt92+312Jt6QlqAFeSzyDTtBiFKuapkAqm5zbKz8BM
HMl66Zs7SXiwxon3/hbV/dqkkbebVcQtaKeWT+EsCmTFt2TP7aevIXzZZbXFF77UiqYLAlm6CxPz
iC9c+yh0RStHmChIiz7qqfIW03nYQ/jsCkmRnupxsOy4yavK1pTpRbb8GDHe8bsyaDsIQh3PUz7k
oY4WnNkWGwd+bU3JxZqybBoiMd7ivFdKVKi+53luMj3kkFMNlIKtraTN/JHlxsTfz3cMuMwrMTXE
qNWxHkXTHUk13L16D8oWxQ41zNs2rAV6oAvyUK1BZ7jyYErumJCCzTo4jYse0ExtkuxLh+JnERnW
oTOV/kuul/m+HhTjrgM7AW2s+ZX+ediQI/9XTVi4k2rYZkSQuI5WWtGuS7XuPsfEvUwp/FSKcnvn
Z51AxrIjF9nIRncUxDo/Sikn3Id7q7VNsdVtFZKtO4iZox0F19AeZ2xyrEsS4gVF6chqKNqeFn4z
Ol3aD22XkRXV9F0N6iZB7RqCRFPYqaFKB6lTSnSIiR96qtLm2OWOXw0BYuqWk4oJlL+RL9ijnxt2
UyEJBRup/KyEqm7HslTbhaQUCPEN1WMfSemj3Bv9SaSl8BhZev4YNlbqABkXnoQs/FJmBpjW3BzS
L3U3kNMdwiTfkdAe6fseK+FYTkWz75RI2zdxULxEvqSc6L80Pqd+oBwpeyu7sQ2b+77ywvss1xP6
FYXmXkBH0xbTcHyoDbF2g8AAUtAVAD6hsTtCSfUWhCipeL3h7UfZyO7VqY5OsaVVxzYVi70V0AQR
kN3Zociqg9qpE5feIs8JPS1xiKKZz1RvdpnARezFnbKvdCU79DTHHhpDQCTOhCF4GPz+MW8C9T5U
QM34rRSfBtkr9pQKKEwEKPDA/2NBsz3IyNmqgTMWw7AbaLK1g8EYH4uxalmgtn/0zDi1B7XXj+Ik
tq+mMCe7I8NzKyPyDj15Kbc2jNDWwj60E6odsOSAllBFwTyomveseE2yr70YtDo4PQRnRPHTbW96
9QwGajBXPiiCgLwmfnjvexLdKuvQrHRoCDUn8Mxd7I1HwfAeO49SZhJvthKtOBQMcsbhiuUiXWI+
Janxh2ZqdDdClCkRpldVEJ8GS/tze1yrZuYEFhlaKi/LF4FYjBHvEk93ZbUUbEGSv7Sy0hxzWStO
ty2tOi/iAgWSqBnzvbiPEsi9u8bTTRcJVccIgCf3UroDFf0WtfLn27bW7j6IsHnzkjG77vQJTa0g
0vM91xoy08aVPqhJ/CTIA+A/M6ezKN5JibXRvb/qOSlvk2sEmH8VWhZJiLhT0niu/M1E7Wp/e0hb
X18EDZViTbmQ83U9p+8FUKbWbmQyV7Y48wW5Ig0ZjGC5xcESJtakDZ4rpcm9rwTHpIx2maW9wHWb
20Kob2yItRHxFiX9QqWDxp5FcsI0+mjqKCe51pT+hpJ+X0XhvxgSVWCa+efCAC3C70/tSLqq7ZTe
c5GlchpVfDRyNBWkX6XW7ANhSyt85SyhQwM/K6gQ3oLLGikNWF6U5pIFCzltz/Sxx1p0SKYtdPWW
mUUYFEV9ByflZLmT4YZyaQv9HUHTxsNhbTNcjmURyTep0gM3wYiUunl/lxa2MjwWYG7rDaDq2lG9
MPQXBngR1BVtNA2diSGlPfbGuc8/6CnsWoGC6t+fWttIo2/M3dLdTXojVGE9Yq2zPilCdGz08cHj
Mrt9WFfNIDwKS5EFameZzqGHijgmGSx3nJw8egF8JAh3t02sudOZmQ4GQShpr2qi8KsUqjnN9Lu+
53SiZ4PDMvPIoRngtqF5pZdBJ1UaGDgA9iFTM4/1YoE86J+zwkBVSQBu2P8JibOQca+8vRUSC9KN
AeDvf7M4D/3CouyVUesFWLTq8lDk8OMU50H7hpCW3eenQC5oatmqb6xuw4tRzufhwqbeE8tWIzZL
NXXiLCW8etMtUPZFeqiT0ukHdeMVuLqAJMMAc5GTAyr/3uJI1V30g8BD6vUwob7ja8DMva9R+PP2
bK7aAVU81yHYLEto89g1fkyBClWsWoe+EBqG4ptv1Qev2TjJa/58vj3YjdTOwd68H5AkdDEgRM9y
i4p+QnMftluCsdf5S16A9FkB9+M2oj6w2IsU7BOl6gbdhX/HzUr1mJr6a9kPLJP2oY7GPdCexJ51
AuBkDY5WpPy6PZkrB5uCB3GgqVONu9JqEuLe16Qw1V1phPc17fzcGScEJ81SmPa3Ta14YEzRTQgO
Ggj0svASx7XY5uTEXF34PA0nv+clEeunEO2QTeqH1WHhqIBP0o6JKtT7pevFMq7zUdbdOmpsw1MO
KMEf+nIrG7VmBgq6GaiJpDD18vdmgE3VRW4GwLDb2q1FubMVGiYPnRps0QHCiMy3Fm6LjaIYM3UB
xKfLrTJDw9EV7TW3glfxPApGCyu1J9mhX9HB86x1nYOwjkCtICirfamH1LaQdLaFqvidil3+mTaa
obTlppJOsFVAuK+lFShwST2Xsd8/EFQOB6HMw50epUhYJ30x2cSGjaMhprTjV/0eYwkciVR1H/0u
H3b0LGV3fdkWd2GQ6HZtVTqCKL71GJQeSUGtqx3gSjCXhEJWPvuCpbzIXkDPip+Ojh4aMWm7STt6
chO4Xt7EKNs3/l5Gl5dYMO/2fjp1SGlr2geENvS7ElCuXYlqtyuQCrB1Lc/QG22nJz/qf2Qpv8AM
Df++B9Pt1FyJgLVF5GvUIb6nTRlKAWnWIfEr61iUovLUdDViRGX36vficBxy7jRfi8wHEwTRMfC9
3KFJY3jwk7gh+PXpA4n806QeImAEuVQ+aGRnQtxCm+1Dmv15nJrGfUFB7ARioztG4HsepGIS3dFQ
x3Na9dYrFRf5ofY1cS8IYmZHciza6qCI96k+GL8zjwHFlTLdBwCTdgnKJvcI1PztPLFe4wr1LHp8
6uMsznkwQWw5aNFLd/xpspW49Z22CNtdojQZCHrFt3nMIRVv1vRI+QqNws0sLKQ28i5By3ZneFPr
cHgyR8qjZifRO/inHQzhmHmh7ohKaN6ncNw8daWm3qPD0j/rA+ggHzqvx7JCI8BTI+EUd730Fgdi
w8ZShsEOO1P6lCWVt+GKV24zKo60fgBsA2W+rDj2mlmoaa2jhxRM+yz5JLS/u6GgHwL+nf5HUW8V
ia9ZSngeXxpcXNlKgGiZYGoaPT5ulX4dlB+Z9xwGJ005k+60a3Fyui2o1po3ubS5uLKJ2nyzFbBJ
K43f7Sp68fTDbR+8cqVByMupmys7QAQXJsKohZlA8wxin2bX8UD2iuNtC2uDoEsSVgr0mOfVeu8S
Y1+mGYjt7HbKL8lDsWtKQfJtdYz/ZW5fekPUu6n5zf2SV8SZg9xyqYI5c+NMEw6oZOWnqoBkS2jz
H0Pbqg+I+yifE1WPnBHecwfJtGqXVBEQuNgodoygPkdpY/7zcBziY/rdTLYpXnpxIWh9LKN/wPxq
pp2LnVPipRvf+edTDCsUQHCoDhRzmdEU2kSI/LrTXL/80/mINO2s8vdtE2v75NLE4p1ZFEmjDBYm
tMfaTFCE2sJ/zdtguX5UxuALJQ113W3QR16LVHKiUbjNv+q9NyFoPYy2F4pvWlUTkUdbTbarGxOW
NJl8M/XiZc27iLUkG+J5x5TGHzBw/qOs6NFeiaEQ35i8NW81azYSWJF+uIbJkEuOg2kyXd+Myl3Q
08/VduVnFHplRwyNX3TwpDsPRP/eLHuF3o4oPjZZNLNiwQg4War/rLdaalPlQOUmzMNDJU3CY0ig
SM0L0sRuhCk2TWPxTjAjBXnPiiQ9QnKkMK3BycNUussLeubJVuoPvl7rRysc/D09NtlbCHXZXheE
9qDC/5w2GuxBZHl3bZbz/7y4SIvGA7BXELkkUweSkoO651YBIC1Cf6bSCso10HEX1xBtmxUsIrfn
b2P6ljQX+iArY+JJpmv0GnxQ3ue+K3ehLvs2gKFjNXaOlKGdctvo6vaAak7RUcG5hnXmSq439CNj
tBsfxyJ/A2L3iqihsWFn7WTNhKn/3848+It3meWL5ZAhkef2ZAXGMLTVaUvVd+WBBNnrf00sUh2y
ldAhTRLUhfdMTh5qjV2ufgwIx/6nKfvb5X8xFIPeqEytGIpfvrW6RHTyaVP8/W8IvXQUF4NZ1rdL
1CkSYk/TLXJShGH2muiCLav1c1uHv+JM/8hoS1hQ1FOshE9RJNpa3uxGrdiIQNb3B/cC+AEFcNr8
9xeDFeoMoUG9Nt1OSByBlseUTndIRva353Q18JibovDuaPeQ6n1vRxuCLE6E3nTF2Nt5kCshoWp3
knpSR+Vrpam/moh+8qm/Q8NuIwOzNkSiAqKDGZZ5RafbiJnSocQyr6cjwMrK3vxwe3TrFsD7wiMF
KmIZfshVPqW5VZiunj2Lfcocfsjqb7dtrB0wYg+4GghCaMlaBCCi14gdwa3hIs4XdIfG35ila9ZI
QsNLA4sTrAlWUaFTSK6yfI6Er6nZQr1w0oxHMX42vX1Lpq+3Tn2LmpT21BZPQ9zYbf/r9ihX98nl
r1gc8jKlq3GYGKaYPiOQakeBifrhPs4h6jGdLPgtefAf/bltdWNu1UUtNR5kwFbcAq6R5m6f6G91
Ym44lfWBAdgmfOO9e4UcK9MA/YMgMtxoiN2yHB/MAsCCmhcom3pftDD5zrP7Y1N5PyPZ3JjVv3iO
pbeZK0dwSs8Z/OUpDwzRqzUpJz5ulVJ0GjRxHGPy6juzVduTXhaho5t+9ikJR8+tA96s9GVlKIPA
b4FWIDpmhfCz7nxWIO66Xeh7wUnqZAPK8qHfJaOR7gtL/j6OlU4d2bL2raVH6CuJ4luna8BZgP0f
4hFJbi9Dr9zuZcDXt9dQWT2EFEYAGgLkgfzsvYfJzBrMUmAYrhzjKNs/ei1kj12vyydDLqRDHqWx
0+awOZRTTuzeVOahSOWct/ZosZ+F9IywmHBMg7Y79zCSUMCcDFrJ41DbR3ULJdHopZZNocI7+YRH
OBJdvB8GrzpKZBscgJWCA56hvOeRrj5aiA+hwapZL57X5vtCKJXHUqOQmuhj+WZVG+7h74WxXGI4
5IEl6nTfXEF6/KaB0D+pScZm5CNK60c1Sl8mDSBzk38wmpj6pHcWzcYl9XGWhApQmgJV++TbcjKR
BlG+pGJ81yhRZ5dq+RiYf4IuBKiubJ2E1cNGOpU4fKY0kxfrBE1HPVUEIG4IpZ+itXtdOd3eCus7
4b8W5l9wcaeFjZqNmsRrRWzDXRrXOyGFVSD752VES4d0k0mHhfoK5KEFAYTjpmy4ZlG+yqh8TYa8
YWLdafzXxvJJVPSSXGWtZrh5K9wnrU7OVJ9+m+gR2EPcuaoU7YdBuM+Qs52CLV6xtXjrYoDW4rGk
NqqVRhxyd4Dx3le+GPo5J7MGl/nt5dqys0hqTiU4PylhkCUS2GiPNM95uZO3KP3XXmZ/G0CQNWdZ
rqqmdQB9dJmZbvuWT+BfqG2XtqLBzLoRDKzu77nT5P8Zmod7sftAh6NBBTLenVRHYZ3MDUe39f1F
IBBUeg01Et//As3AjH/ZeKasfX9meOWVz4vySvgWjVG6m+LcdKXKg7PIgq5aiP9F1EnbErgYEFjU
YBdbS1KHQPFjTmhW78T0g/+lyf7FKvAqnpne5oKyPvuIi1UQisAP9E4xyJTLtp7D+CF08j9utiVk
mql74CHHu191rwOJqbnsJYx02WlSYG3YIrpfXQxorGcKa2oZS5JSOQ5COY0tngl+flDq755vbiz3
2rmY48kZNjM/7RcBl1iKEATlgeX64smSfxBH76P4Xq2mU+xvuLM1v3xh6q+3u1iTADavmCoX1Vb/
STIyu27tRvl425msThhVOlDeMw5xWbooLRHB9jy2XEMcXyi5voyNcf4XJgy4JChsKWQbF5vXqvXR
l7TOdAORxFxlT+FWYXV1EBcW5PebN44mI6l8HktF6tSh/S/Qv9acyaT6R7nxqus+mNo+Tj3yOCRa
hu53FaLUcLw9R6u7Cnkh2j7oDbrCqHiF1Et66mGipNE9TizujT4Rd1Kai05VtfLRkGH7vG10dX+Z
Br53Ln+DbX0/bZ3W+JmSzJ3AUCl22kPePQzmv3gqYAFqDHgcRXP51NP1po00DcSAAPmc+jJuNZis
ZoBBvs+yidTyr9A2YiEVjYzsl5ulFLGcPrHhP6XEEasf0TIpv4r5oVDsJnREFH7/MYk0Du3S+Lwx
L04oz7+xKpTGcqN8Kn9YZZMcysiUN56a80tyGapeWln45lQ1c6CUDFFD8badDMhFXqzphI6pFOnw
QG64hNUoytQU/DS4ZPWqxNjzsCrpUOB57skl8T5439mZ7wIovnYVjTa2mdT1QwZR31GSS/OOSLh6
vb031w7E5W9YRAUkhWsz7FrT1ZoOWNgUEGVbszI59CryOdHK3W17a2cBDV6ON6IWVCyWZyFHWlQo
SHqoZb3PIiQDPW9X+ePG7bE+txRv2TgW6KXlTd6IZKY7DzuDnz372ujRjJw/NJaS2J0SvEAw+T3P
h2+NpzlqnW5M6rwdrzbShfGFnxQbeEVyKwSqOJlPURXdWVG6EZyuNYgAIIDrAfpKyu5LpxKXqpDF
cFm7CEFZWb6bvPt+gFPbjXPKrulebvu9J1uOpPvHRtqqiazFxjzY5bmTGC+6nF7LbGoSq1gHRX1Q
pvSPYVWHSYPBIilfbu+Y1aW8tLWYzViniTPvIF+rJoqrVC2Pja++ytn02jSwLvpDjo5nezAG8Tih
Frmxk9bWEt9D88vfsS4hgABsvEaOBN0Nhof6k9JsxB5bn18MTvSSaooCPq8ir3rQ+M/t2bs+b3Dh
4l54ErJMV7URKhVk9Ieel1rxK2t6mLhPmvD7to3rMWCDJ7NB++GMz519zIV3rkaN9By4eTe2Iw0t
qY3r83qvvf/87LYvPq+Pcg4TLZ9XAuFrJjcIOeWPAkDCUi82boDVkfBAZ71RCicp+95UpEyyXPqj
7k5gxZD0seNft6fq2t0yFgtxPZAlsM8tIZ5C3cNgpraActIj4C2YVL4NXJtd8aCYW652dTAXthbz
VuZTGHU+CHA5m5k1651m7W+P5vrCfD+aRYweoOgzBDqjiepzYOyyBjYmclbUhfX292aufm08JOkh
nicIoSNpsThTYjSBMUS620XSY+lZx6l/vT0epBSvPDcUcChZcT0Qh16VA3yBXGCjjv6LntOufohN
JTulctHuGm7r2hm0VrvzFXPap3JfvfZGF+wigOJ3RU2LXmf508sglNqdiBTVS5YVwcE3Y/VzFEbD
xzxrxiMerP9MJ4n2gYgwPnWSl5wKRe/saaJ9ohTraFeFtHLAeChreziGyn1M4ecjil6soReoR29A
3aRsSlgzjaQ7JZmc7EwdYgWlDsx9VhvRQYF/xp7EOLiPEQsMHGNo4/vI6L5Wlf7HwPpDLSXiS6NX
cIDIsbUHy/51KsXmWCVRtwuquHgUWnU6DF6sPsAZpHW2V3ZEd10+usmg+66W1tCUgOB0SktVDloQ
/RjGGmx0HkiOX8CdqZae8GyNWf8YW2G8J4Xfgc+Ji4PVi+puCvt8p6MF91GBPMguEzhv86H1bDkM
gr3lRQqKNHLxwWuD1IFPx3jzBD0/eFGTQqGkCcccjOxDUUY61MSDfFca6peCYg7gKVO1UZfwz+SW
O0fwAVRJNUhTs5LSB/TLf/i9FOyyWqBC106/rWLD4a6dcLhqZsA4tIK43fcuxGj0UFXR23vxOu1g
JfEDLZ50/tCpP9bHTOo27o81/w4AghsKdAI5v0U81Ri1pPWS5r8YQXBIoRDxav8hMbbgratmIMum
AxR45lUfqN+IOiIuuv+iDlJr51nwyOK7ffvPATOcPwPAHY1ls9L8YjiRB9Ji1Dh/Bi0+nk0fyMby
rF0mJKNJi1Ky4jpc3FVtR+NWUEGAGXkNkBEgd6bvFEZuoyu84Uxmf/Q+CmQsAGdJxdCyDq71/U6w
IKwcB6XxX+RIOlkRoLfAeyjMYscbzhYicVen/bnS1e9xkz55ifiPsTHvzS8ii9Zv23AAhvCij+bX
SZPftKA59t0WJ+OaVwYTQwlzpkmkDP5+lF0UpAqaUp6bm/lPVYMdrJG8jWB3zcZMGwP4mGfDFdtP
1cip2Fq14MojxWgFauVkI/G3EmQCbf6vib9/fxFkSG2qEsfQFtzphW77hdXZeRqf/Mb6JJftWa+M
XVuPd/qAexO2yLbXNiU4pjkeIKF2VYMjr2JqoVF47mAkhyj5XlDoSsbv0bQxj6t2SJ8iDTqTQS0f
X2EzKK2YTrCRZSOgxU9I4dqt8UHNvtze+qvrRRs37y4ZhyEvtl4xAqbU69hzvQTAz1O81Sy78n2u
7rlFCodEm/zsrS4Wi3MddjyJPLdNP5h2ln64/fNXYOLgi2ExpekdzQSSkO+/HwqTZYLLFFycucyO
gBQ5E9ADhGHDf2qVGNmHOjXhB27qE12u0i7rB/ME+Crc3f4lqwOVAbeRz4M9ZxmP9tNUt5kMqWBX
74wnbXBuf15eCeCgdycdOQsjA0tfDDSnS10ZIGhwxwaUkhzqtJtoVudoGRo3USIlX8YeUUuUz8wj
ya3CqTovOhahqHHHesGvhiDjMMQ+LRZ1GQH5bZOjUkxfzcqnwxE84kGL4xGpC8HfJ0X7J7S0h7DT
frdxqz5NtdzuuihMKVGO/YafX7mwGNkM6JAgC4WC4v0SqiWYpUike10wEmBuyt5PjLOY5afbM7i6
QFwmeEBYgKjyvjdDlCpPRsNOUUzPzoGPlRsGrrU7eGOL/7WwRGf1PiptiRAIrocYSxaXtLlSHM4V
4yWdNMdsMmiVBbtCyg8266NqtC+dZj6MQCJ8PbvTtdYRgupoDv2TZNZIn4QnCdKP27OwOtnw25Cy
JXi+StxKWlnSemyyTYsn3dyhimCXW+JrK3GVRDMUcjWzIgEs++9nOqm0fixESXDH9oMnAnpOdrJY
gt7TDum44QDWjgXNV8BOIHbiZbsIEvRYpVU5TPyXsGBVy5+Cqe+C+NiGx1GQHX1LEXltE0k0m3LC
SfldKRlFbVbWULYK7jA+R9Gp/HV7dVa3EI9ztifZGlNaBiIk+PK6k+Gj6AdNehA8JKADTYEmqIhA
xU8ghtPGks8TVdRHzzAbWG6MBJyr94VXrI8ukOLtU0VJPupe4v0cErrFi1Tt7N4QmoNSdsYDnK7+
x9u/em1PQYgwRxXIKlyRP5XElnKfMCmN+cmHA1yBOQAK/f1tKys3onRhZUkApY1CHBehBs0KXAWt
E31r+4co2shgrRqB1AL27b/9qgsv25haqQ9ZhpOgLLfjiZmi4wfnmVelEpBUWP5vD2rtqPAwx6mT
85mD9vdHZUr8nldQLrgCYJeClG5v/Uni56aEpUzcOCrrtshAzmKsxC+Lo4KyS2rVOWMT5oda69tS
2u5yGGALSbARi7FvD23tZNKw+B9z899f3PyJmsuFljC0KdJsXzpaMCEY1lsjn8NKpnl/w7GtmkO/
VJNAU1x3tyu9ZEV1MQee2bEM8KB2bNlH4Dy2mO9uj2xlIvH0VG3nbN2crns/Mg3C/wpuIWKaoD8J
fvit85RjL4T7qg6PRTJtvBtXfM6lueXGr/owzQOTZm3IXOg0btMvt4ez9f3FHkyMOjVGne9POXGS
nUYbG0Ga52PxuqKFDy61mYeMAvHsPy52gtGISi3N3d9jrf6SjR14g+modQQne9x0ENsIAkJBru/F
1PooR+U3Me1sTUoINoy3oe8fy6I4eWK4cdZXdszcWQhjI3EHJEbzvFz8LH0cZBjriKgm79AJjZ2U
90LX2nEQnAY/dWCA2JiI1X1zYXAxD9IYdTH9Vp5rCpBrx9Z9ljFui8hqHHeTIG2ciBWAMOMj6U+V
URP58GKf0sHkZTGSCO7YaSPopfZJmbKDWH/Tk4+5XTrK2B8VrzsVk3qMZdbdL/QNp706x/Bi0R1N
sfsqiToKTWCqwvyMgYpKFZ7b4dgVB71xLetzkm3cQ6v7jDZp6lLAkK/eZlUBVQMtLJxLMdupibY3
pUd/+JUD1/XwA6npePrGM01dXdNZ8x1eAxpPlpzHUmeKY5tXnhvoH3J6QQodZZeGjnZVAoZ0NoYv
JuQhamDzb9HXsOyOjqwCodhayh0hq534bws8b7zpKTbEneX3NlDA58jUj/lwaqrKQX3GqTXZHryT
0MtOpD4Y5UMojtwVgAcaN09oYfaOpvYc8eb2++cw/K55Jy2+0+XvgvV51O6m8i4AZXnbb0hri8v2
wuVSb2ECFvu5DnoeG3CMuf7wre726ehmkKAbwWRL0099zOxWOsl69yJoz1kf0dIakEcZ97I10Jom
2roYQRG9xQEsr63I/JNkyEVm5biFO/PUZNSlFGoG3Uenp9kN7WeLiB/aFuhulP04wfgjQQ78kBff
FJk7CVk1tfwq0LemadNejX74Neo6tFFMw7lD6V7NIEmfpXn+eNGjlas7r9zKzKwgT/m9GjEsu3Ym
Z1kc1cajHSqKNAvcQWtnUbEP2DKl/yfrp50s3Qv9W6Y2PPg+N8VTTndMrOw78jdycFTEQ6pGpC8V
u06/aXpme96DJCRH6I0m47Xojp3q1vm5tt569TQN37omudOzX2kJt09onorgbmNbyNfufk4+WnMT
lgzP5WIspjllTVB7KnVqye6CZ6G+T+OHsToDHyaQfWvK32p4R6Ej3tQCWbnKVFw6sl4zLuVKSKqu
xr4CYqxSpn8BX16cbw9t3tCLi4w+Y0JzyL9IzSw3vIrKGtKKpeZGuvpkDcFR08nTwTN528zqKJR5
AHNC8koF2QCFbBVlpbmmHCGW9thI5f9oYXH1DX47dXXd0mOmnn2ttiPl8z8fAgRugIgZBzCUpWtQ
9WxAYUBzZWBztlEn/2IAs4oyC8Gb4Co9piAbatVkp920tptT+vNf/PqLry+mp6pqS2kbvg4sN5Of
zXqrJr/iOclsk3AjnwPGbIkktdpR6fys1CGzVZ/UoQXRb36KhuIVyrvdaPinQavTjXBgbfOS+kBp
QKfR9SqBZPRyL3URm7eLai7F2qg+5h2tb1mnbjHKXJni4NMkPKeruPnJNb+PrCKdJEhYtskZAawq
e9O7w7TFYLRlYnZCF8GbrOdC1xVlcg6ysbuDyIq6VRskbi6bW7CCqwuF0ZC+nPMLkKJcwRsnP88i
HzX5s9ijM9o3RzGKDBsKOCjsYJ1o/ex4e/tdPUJng3PvJykaajjLeFnqSw0i1iI+x+HnQEdM7HvF
AQq38lVr46Ljf1ZSoC2XnqD3U+gjtZG2rRWfQW1UhyZID4VZ01PS/+TZdtIa48/tYa0tGZQQ9JcS
nF1jqMpJ6X3P0uNzPeqNLQbxa+2rbiGr/7SawvQBRiV9wgUEdmix+xK6RyVrmuJzAqlLBY1t8bNs
Pt8ey9UBXthYbL/IDwM18sT4zAvxl6r6nydFvwf5QG0dsWI/f4YIa4t2c90mBJ+QAFFeWcYIE3WP
MR/UmHs0tOvgo94Xu0b5RiFE7R7Meqs6urpcyn/MLRsHBIinYDlQ4nNPJ3XK21DsSsf/N5tiFrlg
SWZ672X8jECjT89JlZwTGfbJwThro3We+q2059qRAlIjAYicpQuXT6HeHD0J3s7iHNdG8EH1J+1z
VAZo972GHi739uZYNQbCHbTVLOSwrN2MWuYnpAegIqmqXa5SmsrDu1kGDRm+jXtwzRTt9BQEUKij
+qC8P8OJWihhm9bFua3xRv3bmMPAMP3kqXB7SGt7D2QSLfX49Bn5+95OquVtrChCfkb5XDoIseg7
wqQdzEj6pcvRR6LWR7FRm42JnO/Zd/EWp2wWAoJMf2bc/ttveOHkAyGqRSPCaiM/SsKjtZEA2Pr8
PLkXny/isM3C0i/O0PJHO4Cct+ds7QBd/vrFnOlRXgsyRH5n81te8m7rBkffcHVbI5iX7WIEkVbR
0TOPYILTpj4o/+MELSL5PlKrtEr5fCuehGdJPt6eoPmfL5fXMkhP0PBKw90ydy+C7uggyyjOjTAd
8/R+6Gmn+xLlHzKaRuUj9OAbBldOCxcerEQogRG9W/N0XkxXWw1K1kZVds7EErBu4wuPRlyNtpXL
ws4fI3ljB6zaQ0sDYmasXXmdoZpyr2wH7FmH6CPlz9/ZVivPXw24xSRy1xGb6LPuyFUBRBulUBe6
IDunehqBnRkiwek5Uw4gJdMoXqpA2Ed5j7ia9alJhX2F5k8SjxoUrXXcly+yRtWwCKXIxk23r/kE
s09rwtlpy51ffOSESpM9molyh53B1gtIrIsuFR8LRQt3RamL+yILK1vnn9x5mdrbet2GD34Qec5Q
9fFLXep8qxCizCmECrZX0S+j2oZLiNXOHd1Xdwl5U32CvoYMSmcnyZDwDPetUyCK0yMPOuEO5J23
Y5ki10/STDooPTQ+EhAUiGCAINlymX6DxVByxVL6Zube1yIUxvoAjwkYxDAW971gwJJgmHWHBqGh
ZtBomH8kpfPeFEGUbWvw4RLm4f+qF3X8IYEi4ixKgZXsIh0mAm8KqrtIUkYbbQjpHllA77uFhCKN
zBAhOEIcyk6iZtp9mqD6rddQxEq0gz6nw6js+jzun6s0NZie/yPtynrltpnlLxIgUdT2qtFsZ7E1
Z4vtF8F2bK2UqH359bd4Lr5khkOMcBzECQIYUA/JJtnsrq4amxUXU5wAgCei9CJSmSi6yScAdAgK
E+8r3Jv9wy/WGivJZ4ULU1TXkODCsxc+JgVTVueWLLcoO8UQzUuXb0b+mI53Aybw9lmgOCyRqMQZ
gOI5AgH5RZSNS99EXVqeIDfte/kDGsmB4liptigmCzEAXiS4KvHoMqWoLTHMaNR5w04sOUbPzhpL
kerzFlZBVO+EQo90GVeztbQGlBNPTvw65pFvcnN7e5aUFvAmEGqXivyGx7meaklZntJ6Y/Vv9lo1
deX7cgWbg2eaRQO+T72tt0UK8j/9fEtyptjLI0uf8XnnHuDvLgtuf15cqNJRiAY30AuhOx0JIPk+
aecibpKcF6fF7jct74+mCa6IE068o66tATJUU3VuTNp47lhY6KqritNsgBjNN8nz7cGoNp5A1SFN
AFov5Dou7yqaswn99BgMiN+qvPX7rPKZEawJXCv2HXh/0CyEGFyHBpe0JEPSmaj+MGyJJQaNevkZ
tCWHaCLfbo9GbQYYHTRrgxtMXhrEiZCgpCk7JWZ/Qq3BH0dy4Na8u21GEVEgqyIe6nCCa4hljPYb
ZupxAxLA0SceGsPHbEsN6H5+tkF3GA2jH62p1yscQSwRQn2kbYU0zOVCZbSEzxlVc0pCjZXbpqo+
vukhOAveLIHZg0CW5AnMyRrXqar6ZELMB7rha2UTxbYBTxi63cCbhU1jSi6QVp6Z5x3hJ4sE7Olp
emumIFtJPim8WXRU6sBqIel1xUxaU6hQZkXET14xPw98O6cZIKmaC62UP5kt1H9deDX+K7+InNKg
dTZhNBO00Xv8e7rtYqrlFvRquBNBPnDVdzC3WKJSz+BiECmbg2lemyqlAaH6ADAFev/l5dY1nPCA
Rzcn1INqMBJ+uNfgPSML4QokTkEP946oOwuCC6PynJE1mCCHHPou2a2KoKkWGxHDPxaka7ZzaqNx
4wGvkrjwY4dAaCreasOPaq3xWDVVYGb1hLYkkj0yBDlJl7mZJ1qf4u91cvDWxJ6Un0f4jpKMgFPr
YuOczZSjDbE+23Z9aqu3GToJoOX8uC+BNPofA9LOzsacgxMHBijbG/o++vThz6PsinQROn1Eo64U
j9C+ZtSG8N2pTZvfZovgnpRr9c/rKxcPAKgsiWoIzg/p7HALvgCtNPKTCSljB4C3lRlSuNLF9yVX
gp5In3TgWz2NSXvMtfEVOZydHaUHZPlW7g7Fal+YkmbLnFrkiBKYmhtfH33j9fZiKG7Ai88L82fO
VPULqRrI2pyc5oBzL0J1avz40YfEMTWhxwQo3FVHjJY2LEFvfHWidoVqO5A9mjevscEpV0ToOqCD
Gfq7chaSOb1W2VGFFaH1dmnbby2lu75j24izFUp/5YoIGDk8C9VEOelkTE4CUK/LT1n+sBz6fOVp
o1yRs89Lu8/W64T0ELI5ZW1+dPRta2zHJj/eXva1MUjRATrYhwm5cH4q2c6FxtThP31eptTHa2Cs
i8zhJxsEuVBuWMNvqFYbKRMTXXAOEhhyepZA9DxPKrhUXQ7pp6klv7Q0SsMuj/UjNaHzfHs4Ysql
CB7xB5hD4McAKcsnVtXOwwSa6Oo0FqXxuHROsiH54EHguXc2Bi4r8Nqm7rfCTMkaXO1qpHh9goIb
9yEAqxCq0C/3J9C2UzU7mhMijWkfkwynwJIsUUCd8c1DK9uKX1zjuYU9tPyhFoKEFKKvS3txTXqn
d5gbUm9JXiwriT8XpDeeHGYav1M0NQa4+VDvr00jWCpCcChVUfoIKDwUpwdkGI68T91HN4XgUQZ2
52Od6DiD0bbo84ZCgL7WJ6ga5c4GvX/jQ2ItxmmiTewPrGs3jhd50CxCtxjTjcJv9fTDMn8Yn6hT
gEcLDO5XwH/PXGLoCuVumA54yNf49WiPe7ntLlc7+N0GwjBkDIA0lmO9CkDAqHZLN3ThHrE37Vj9
2WrXooyr+PjdChRqbcF9dvVEavSoH4GadkNzafwxoQdojn/CAbxL8lTzDUdb2dPXPQ3CIAplkBNE
6+DVY2lxU9qSuHdDvdK+Dan5bKf8fsrZaV5I6xcseeRov9MbbZtm9Knwyo+eu5J96WDMy+idT90N
p66/G/L4vrOclbhBtduQUQLVmAUo6hWb3Bh3SwPScTCbtSW50zzSPE9V7+5rO3ePZjKtNSZfHcNi
SEjBmmhJFThEabelZEAXSkK90NA/WfmyyeK1mveaBWnSClTy0bJIvNCcdgRQxo+mrsQABDwIKsbI
JVvC/Fn4kEzgry1xEocDsJEaQEK/b2+la7CgMIAmSAusNCaqPGKvnRmYNa2pRneCcmC5t+O7/rdT
3ht0C0WqZt6OP6J5y6tN4QTa19uGxQV4ceTDLhGk0MgkY4fJmBoCYZOuql03LPRPLHoj1ovQh69R
x5qrL+Pyo19zvas7RhhE26IO4C7q6/IdAy2gSp9Y5oVlxnZxFj0Qjd1VDMSCJgh0/Q45qq0WdSsP
YJV7nFuV1s9ryoS1WuyFEzNecJ196XmzRrulnEowYkG5DA1dV4XvErzzKUOgHlIQ2OfR6KfAdGrL
V9adevrUo2F5nn7eXj3VCSzeqAjSRLVdVgEdnXRw6sTCCVze03xvN8ei2P4nE7IKaN21I+PgGgvj
LPvh9cZzo3uLn0TOSrFLdcyLVBsqUsi5IZV+uQEsllKe4x0Vjin/aVr8WA5g9cfr7ZeRocUw4lTf
3x6Z0hPxxAf+AkcTACaXFjmSvHD/wQ0jJ5q23tDNgRe56dZMMrbRu07fxlPNg5lG9cqcqsaKlI/Y
eKBQuOIEiYo6mslEk1O0HBuymZKgs/aIfZ21Zk2V2wONDxUXjA+oDGlSl6FDazdvkhNxN6N5T62V
GF75fTQhUxT00AAop9xL12qbYk6TE63utSLw1iDbinsKz2fUCiy8dUCgJr1vMx11pqGOnXAYpn2M
HonJsLYlOMCnj1+IgjoZwks4CK9L3QPEqowaVKNhxCGJZWRHfVqOPX1A79Rtp1PMGOAxCJewGCiF
yDOWWjXkYvXOCnsQJfHOFxKxty0ozgRAL0H+ABwmQiY5c93EVgUlbmKF1BrD2sxfRq156Yrq41EK
WEwE6AGtBUBgS7sHQJi+W9AYGmbjfWMeyRpeTjVRIvsOMlTR6GFLqYe0NljZQgIyHEzoueyr7vn2
NCl2vwh8/vm+lG/I4pwTa8H39XFbfQNJw7Ztsq3roj6JEiuQWLfNKYeDyAfKAuKWlXNlHbHzxYUA
ZAheivhQ5itn2TX3M0UQjnAffQaC5UiOxTUw4nKObqbQWJj+aYoW76tbFqjy0Hq4iyscMc5oNw9u
iSeByUp9k6K1Zl+B+WTv9i5ufLDl72vPnh68sdRXnF7lkujvBxjVBO8auH0vT1qwzNU6mj9pCEa8
Z4RpByuuqsDRQCl1e5YVBysaSgTrAo4kgd+7NMQKPeORXdIQncc+jPgWBMUaPIGMFHR1awUv1elk
gf8Sf0S7mpx9Wwqkd9jMaEi0ECyvgVlBCIC+Lmu1KJWrgt9dR9OsKD3Kb1XXLVsKBKQVEu85cQA7
1x8X/TWnD5V2368FhKq1AuuYKYpewD7LfFU8yaEz7BVWaMUjWEF0VoPcvrcDu3b0ldVS7YlzU9IW
dyPdJqAOwBEyPVP+BEjnylGodAdUswHMQM35KqYAl/fgjg023Qgq/i115xTiRfp8zBzQ7g4DmNGT
pHFXtqLSKGic8WBFzw1I6y990GZF706mh/NXJ0FUxNscYTx1H0CQmmQ/b/u7yjNEQQfXO176AMle
2rIIBIby1rXCkpS/acI3pVMeh8Z4o273HQ3pL+iVWANPqxwE72IQPwGi7UAx7dIm9HnQMs3gjVUy
bmoWGuRgOuXKiaFyDfQUU7g7nkUAsl8aKSMGYSsIPIVt+YkPKXAvKxe+chQUWXNUxRCAyedxD+ZG
c4odGnISgJARLSWpt7u9OIr3AKAh/5qQTr3MSBsH9N007IG6mRk0f1MnGNrfg/NpKL8PS7z3pi+3
TV43MOMaEJtXqNkhCJCrodDZanvm4RpAu1T3GXqfyV2a5PaeGjUNLF4BQWTHk79ki75ZBru9b9y+
/dRAkW6T5Nkv7vApzOOgtZNd1UAPMosjZ89H8BXVjEBvZ3Ddbk2rTrVhsBVBJu7hbsAz5nKtqTWY
jTOK3zyhTOV35gHaJonjD/RPnAqZIQSrIJK8ClnokJVjnuC8BgLKzxhlPorKa0Ul5WgQrQphXzz2
5ACP6ACzOXVPw0X/ayY4dRw0ndU/SMP9zBj2t9dbuU2wCYEfELtEjo9JgRymPi401JfPrnOEztnH
vy84eUQDoQlCbGlp2iJhsUYQJGk8fW2Aoyr0YcWE6hI9NyGOuLPER5JMeqehXSnMG7L43qDtEhuH
JULYbTywFQ+4Jq/B/oCrWQhcgVS5Kh8DQ1uAgNlywriN7U01F4GpdfdJVm7H3vymFeZjyuotKdO3
filX0KLKkQq+PDTFIfkmY8X4wjRjbHTYrromaJqp3Wrocgkraow7q5jrlctBdcQhXYoWAx2njOlK
i8ct2nUoEDqhphsAyqFHeiZ+5k1/4IPYVN575h7YKOmYS6vSNMBh44R2HUbaY7FSk1C5uGhlEol6
QBiIdMVNtekkBZq1Qjrv66BcE015FyuQEmAIDv79vjRLxtI6Oc3w/YJZheXTJmNhvYDYEKAZCFXx
FM3ltQaB0A34A760kZ7hmcsiUDok2qbWGTr9CEt2Tu6Mm9yYzIDq4/DFbprsNPdTt0mqKL+r5gos
IzVyhyZEZr5WRRIdb+9U8TPlYYC+FVBUPPpQgBSX0dk2iqF7EsOoG/YeVHUXE8RPJ54UIK+P72jm
rewjlSsLgnw8ZlCZv8LEmCTTwQw2uyHU7aj3Nt+nxYl8WAQCBW0drxmR3ML/yRkhiNkYBicoL7Di
uSgBKBqwPNnKplRskgsj0vGjo/1hKDI8ikjCwOaxRwVsx7zD7cVR+LCri4csokKUbOU0HbNLl7Tc
c0JPH15nD/ySBXRC/5MNOU8XxYsBwLPrhFMZPcfd/ODmy+ttE4pVxzA8cK8IXmIi6xvbqRX3tMFc
FckrKd86iN1Ate35thHlXHl4USGHishMzsppdtNnAlwWTgMIzDbko6AMOBXeoeIaQGB5RY0Zoy63
uENjh8C5lnNQrXWkK4K+i++Ty31YG9XIkbmwQwg/7kqH3Q/t+DSVLBhM+1Fzl+8uyb8CXboSzgo3
lbc/XAtvXzymDehnXpolcUu8NKndsB23rAz0I/uioa2i3UTRyqNN4QSINP6xJPtZpmVuYhStG3q1
dkoi+zmy+CFezM8Zmf++7QprpqTsn2NGWpIz7oY43ABLt4LF5QBBI7E+/7htSeF0F4OSVs0oyaRV
GU7P2QpSDsmclc2pHAle04gH8a6+qsbO5VCbdYSjDNTzdzU4FHVn23fW4xRrf+IIZ5bELzm7ByY7
NfVJHJpt970s0QDu/XTpFNQQUzTbv7O16oBy4s7MSbenGyVVWtICR4JN/AK0Z5Aivr00igMa/BX/
Tp10QFt6xGZvxqFT5YfZ3pHxr2ItBlgbhLR54mzOGjxxcNGM0Fn6QelKhLQyBJlBBjfCAM5RTBL3
Xifrm55S3wFpxO15uqY5x5l2NlGOtFtY3bgN9DuR3msnPN74K6XLl8xtHobKeIZs1DN161880vZo
HNnS1nmsyLC9/RvUAxU1DVC82VdJyGKMy84lkxPy2PuU1c4+9uKvgmviv5kR63nm43GemLTVZmBF
vB6cueQnOo5Q9CUrW0k5GjTmvgMPUP2V3MLwJk5crXfCNP6rSr/x+HeRrmSFlecCcCQCagD6fRni
mCVOaSdgTAgT7dGqBGV75rvZCylebs+YCtOArPO/hqRdBKBjN1IOeE00N0HdThvXjTbt8LnWoBQ+
/xWzU9c7PuipjvMav5FyGi2QuqLHzBLltsvVshMjh/536oZl9LiwY0pBobLiEMoNfGZCcgjokNhp
1cFE2/ggNkrqjwcNImdPAapFXHJFLmkWS1bGMWKSNHK+8mz4i4Dn7U9WCDGJsCJgwdI0WW3CDbMg
dhjrX+M4gW4br0ESDnI9307bbWdBNNKZP4Mg8jgs3W5a8rfbv0Dpi4iFMT4RRsjNJwVJ8bywMifs
a7+2AvtLAcBBtRI9KMIjgY78x4h0SEVcLx2NwshIdJ4E+sB/dBot/6o6Z3zSPL3/Xi7xuM3mtvPT
LFpWon1lmQTnkyXokMDsKicvCwCySMa4ExqTfZdU+d4ZDHB8CMH55gWNt+DDmn/yOPsbeNSj7aSn
rBjuXDacBjLcsX5Ni0b1akOrEtpMgIsRTQCXe2Mc40XwLNvhooEQLku64QHNyizUs3Z+ahOP7mPC
15I6SqPA4kDICbitKyyLNqMhb9JzJ3SLu9S8B5s+Cu0U5DTFytWtWmxBefGOaRF9QZejy/KyLPAj
7JAgvPJTm+8Ki/Z+Vg5Py7DoW8gV7GKjPyST8XTbl1VDBFYHJyqWmKAcdGk59txUb5YYN0T5raM/
efto9/XO9g7zWuCtOnrOLZFLS9kS1XY9a3aYM5B5bRYnuD0SQ7UtPXB8o6oFO0DbXxqA7MWyFL1h
h07BGfeZlrqBMTf1tklb/n1JajSduzk6MPV2OyZ6ccdZUjyMlmhKH4fhCOGP+VCnJt/M2mxv68I+
3f6FqvP97AfKDwI7geQH6bHKs5nddRXyJGULHq4/OILPrUgrmuRGrkGaFQV6hlpwYK6lbZWjEJRV
4h8kmqRpLlqqR2iOcsB27gJTHd1FdvUl6tYSkErHpOgnAi+BADVIwyiAlLQ1GxGSZ1UBiAM2CZ8/
NXb00yjHL2bD18hTlO55Zk9yT6fzrE6bDOQcFz2IWPUpqv8ARoP2K7AMoccBLbByzRWv7E70ttnA
IG2yKGjrHagEAYYmzb259o5SrtKZLbFZziK/YTZT0DvgvOS5C03A77aBvpC1cF2545DUQoJDlFDk
si7N3YjFKRKaGj+CutmfyuZQZ5pvDsXxD7YOUIWYO2TTUMO7HA5bunFm1uiElTn95DMqyIvzDEzH
/j+ZkW92y3OhvNHAjEHnsKbpAbn+rWmvBZlKX4NWyzuU0ADXx+Vo0jKfmtQEnsqIpl9xUT2Qgq6A
TpTb58yEdF/WXWkQpxYmkBwCp3O+1bSHZtrwtZK7wgew+Ki4A0yB+0tmXxmSeRpRGrNDO0vBG4K3
8w4l45q+3l4ZxXhghgL3Zr+3zYq/P/Pn1MijuuWZjZenfkT2gPo2UujG3O/MpDuYC18B2aluE+HU
4OWx0X8NYNWlwTrJdbT9VeIYJU+U/MWTn/GDDfng2rETsEXHyV1XQCd88Xp9kzEjZCzfReDSACNe
oX/vc50doUexlrxU7GvUeOEzSCZjwmVmCNL0NQcnEyIFG6zLXycNLMaoAP7BZNvIkCPkQQLTk3Zb
kpkZAQjFDg0LnAKxWewXvXhdSucNq3Bnoe542574npSTA//I/+yBuepyrnntVkvGcTDGOULIwO07
n+ebzNnMbuanw6ZZVo4TxQbE+wpthUKxFN0b0iOPIYmeds6EWMQJ0OD9YUFWkTo9+7w0f1OXO6Wu
4/NW/2W6052VmE3561G4AIkGwCco/l9OFzQ/hwZ94tgLzr1XfUJ19vZyrH1f2msjwqW5jfD94kiM
XZ3ubn9etdomIl10saD4e6X6ONeWliGotcK2YJ3fgtw9XdqvxHW25TiAWkP7Zbi5tdGGtchIdVSd
G5aOXW/0kPAhMzAgPNuMeb8ZLL6h5OforhErqWYQwBUgSQGbE5IplyuUlyO1AW6xcNO/ZfrJ29+e
wZXPy9fUWLNyJDU+n+k5QFu2r38crYq3lkj04uDD0S69R+yWdMPcj2ZIncbdtECW7q05X9OpU60H
zle0PwMVhk54yUqXxHh5cM0MCdsXy26sD6Q9rLYpK60Atg/0NxCyV+5muP1oFENFQo7EwGQ6R5eB
YGXS2gDFrLXjWRwc8kkGWm+8UAEzEvf75cJnAERP2tyRsJ3B+zJX4x2UbP6q++prA8y2X9he7Dd4
ON/2B9WOQmVWdMWDiR/AkEurLKcxUKaTCeQ5v68B03Q5OgbM7Ps8aOOmT6svpodMfQ9p2j84KgC2
E81oDiAg8i2JxrN8ttvYDPW+fwFt+32+sJWbWHXjISEn6JLBMA/09OXgynSqi8RNzLBsD9o8+5EW
9MnX2xOoWjYBNUXpHALdV90BQ+oBFgDGXKRjkVXwjZH9ZF4N5bDSLn+TbsoPxZjEQVRBMfq2ZeXo
cJXDX3DvXZVuy6q1TK5jDxjtNHzjbjO9udwuAk7GZfMHpt5xVqhHm1fqB8UC1UNHq2kY5dVj6rJD
biR3UZWtZGpVhxOANoBzvZuRc/go4E8NTxqYYfsazZ4fpvvD5YriEFB8Llg6UOC89Acjc9pqsvH9
pXms57s++u4ar38wU0LMCxuKWgALX5pwtTJtK9RWw6Fq3iw6Hrw0+rvu3f9mRtaHWlDnisbGNnGP
m3VQkcTbzbjxkbRI7JXngNLN/h3Re9b7LHxObL1fktI1Qw6cBSjGUzuFENqKg4mZlw+/dw20/5+2
97rLmZEW6etUn2Mgq1MbMEG8QLUDcyq6nds+3+gMMJ7RXEVeqYaGHJ1QwkZiGyXdy8Va2qgQ8HQa
6myr0UMSP2b5SkpFaQJQJFgQRMGW+PuzgfF+TunEIIFNluLLGNWfzIJtrWyt2WXNjLjJzszYRswS
qzJpOGusfslTmgYWY9rXcTH67YqHi/SJvFbo50UGB0cqupil9Mpk6FBfSWIrRDc19YeUDrs2S9tN
7VhF76dxVj2wZZ53VVlXgdtGEN/goCZqoyHHxp6Bd867/NA5GttOsWH1/qjrxb7tp2pDKr29c2dw
QWd2B9FIp0/vbLDCZLyyP4OQJN91DLTvMbqNdnpuotmr6n2Wo50EfOg43hv7p526Y4zidac/IRYp
fG+E8MKYkPiXxggAqJX+zdJ07Qsei2SrJXP70IJeg/moH9JdRNEjjNy5Af093Xy2otjwszRJwY8+
dMfGqtKdPkRr+SrFsQfcPmYUdQnRES7+/mzxtJzEeewAAMiN7RzEfGXBFFGMIBBBgzvifhx90pHU
jLwA9m6ywrp90JNTVd23zSGFYNhtv1COAoELxB+Rzrlq9s5BVOyg5dQKC3Njg/1eX3npKVwcNKMC
SYzYH8BbycWHus3yemytkPFPTve6LFB3XwmOlSaQ+sEjGPCBq6bkOeaMTBGzwi75UY/Wxra7wFhW
jCiWQ8goIM+MYaBWJ37E2WpXdTq1tPMocEpeYJrMN7QG3a5QNYCYy+0lUYznwpQ0ZUmc0NobEyuM
vU1hPzZIMJDdbROqgxvpSEGCjeFcoa6KzFuywsGVWg3dg0gd8yqKt0NlfS4Hl+5Ky12pLincDPpm
KJ+BwgDs+3ImtKdd3PYaNUNg2r47zrwDyut0e0zKaTszIU2bl8bRMBQmwkZo6c2G9eRNxqEpp+Nt
M6rIEUptiHXAyAByYPn2qfJJK3vHDKeRvXUGh57fsrcZlDzsBKzHcZ/7Rb4GyVdOH842JEMpBMXk
5+UCBdp8SBHv2+xpTn2rX5k7xffBoYFtipHhSSEX24rZsvLe5mY42+iGdFOIZKUrXq3YQHg1iPqt
i9+Pdi9pA00R6FkmBCTgKvsZk05/7k3Gt4xrdEtHw/74g1bwlKPj2MHj7IqAaezaYeoH9FU5ZgYJ
eyuoh5VninJAZxbEnJ6dCKNWLN5YwEKfRE+l5R16Lblv+mXj9OVaCKxcH+gPgk4Kb9orXSdPA0mP
CI1DZ/BrR9tGlrFyIih2D+79fyzIQXwOURSeETxL5iz6HtuA+04j/8udcMrd3j9KQ2jLBvAa0fZV
Xyw4+cemiCIzHDv+SwOvke8uJiRwSLNmSdyQUsQDePe/lqQF4ug1XcgMj9O+dODae2szzN2mzwJe
bpc1hk3lsATNHhi5RGVVnLhn3gAaPPTNLAiFadu90SzfuqwEqnxNQ+Zd+kkeFOhOHaAtiMDLSduI
kqXpUnskYTdBd3XWGQDGlEFQyG37MIWuRVBWve577WI+mSmYtSx9mn0TAXnn2002QRPcqZHE7jT3
Qcvy9JClRQ4YRTTsiNVNXwp3sjdT1roPJm/ao+1q1QtYC/KNEUf8GYuX37MFByxNW2szmyA364YI
PC0RmBp3JKLlfZSjiOc7vHQ2TkLtA2u65rOlQW3Xi6MkmPPD0vXHBg2Ybhy4RQA6gH08FQFEcVNt
M8VRUNrufRbX9BFRG7LQjDeBDu6bpwR0sJtK05t7wx2sE/hU4t8IVN2tBYG1XQOm1l0zu+muHKoW
fZT6uOEjwlPwUKcbBEDO77lyUlAqZwSsv70WUNpOWzMC+RGgzemTk2vxoTC6YtsN+rISB6lOCwgZ
oGiCBCHkYMW1cuYftF4ysA1PaGkA8PypjoMy2wa3d5bSBHoNIHst2qjfCxxnJtqoSaiZRlZoR1uH
1YimU0im/Rz499t2VPsKdB//2JFc3eFNnKB3wgqT7BWCr0m7Xfg2z8ZNOnHf4B3S+WtZNtXuOjcp
zR5AEmZVgaYg9MYdIIL2souHlQNQPXuujq5VB5h6+YqtodUJIpMBUaSOh0laIzmdmIdlzL5q9MPE
nMgwAMEtCt24zwGju3QGjVfzMLQZDltyR5pfcblGhaa6L84NSKdEMTKzyzkM6GMQ3dlrZKbKzyOR
j6wnuhyuOvUHm3JIdFQmkLT1794cPvfVGhmAIkLF2wf6zMDhCE8THnHmzEvNjMnjBsFzNTrMbsB1
51CVr9Bq0vQ10KSq9QnGQCHtQV0TjQjSdFXDnI16wZAsId0WofELeH52dubtAbs4GP3wOaPxltos
3gAb9XJ7N70HjPKJDtSVbYP7BRkumfVl6tocED3ErWadN5u2ofdQptsTXIzZyMFjl1u+kXO0Sbra
VzJZtp948R7v9cln8ao0pnoq0PWDvhIKwha5s4QkfZ8suCFCO79rgK+KrNrn8Q/P7IIoEopfeZDw
x1T/cXsWVBscGhh4SSPGFTm4y+XWKmYZtTGTkLn3ZDnG3V07rGBWVU57bkIcAGcexQeDL9Y4EXBX
vXaPxZpm49rnpVNxQdBXmx4u5qT/YjpfPp5jReXy3/mRDkCr5saArlwSkjdr6gI7NoPbC7D286V0
g0n7Yp47GGDTAfyDPl4cK8lC1QFL8UaHGLqFSqCMLzSq3KMasPDADfS2D+lQuu9mAzLhuqb5tdut
CXEpXQr5Hly2SPGDG+ByvWvmQGl9IQRlBCtIFgiIx/pmWCP1VY0KeA700KMcggZdaWFYjCuXo64W
pkYJecQn131k5bc8f7m9PGtmpOWJ5nqZzBlmBhD4W+TJdD5NeGkacbISnqvOXfA1AEgELK8ov1zO
WtWR0klSTsKMa8FcA1EGqUTugrWvWnASRNb+9sBUfodmIzwI0cuG7k/JXh5XEETk8LuJbMYUUg84
7v6Thfe+8LN9zxrN6edZJ6E1PE/dK2Dkf/J9lLdBGedda02CfDZF8GBi55SQdLTST22WrSTzVdhc
XE4E3WXQ00DKRvLlqJvarq9bI5xT23qJJi/egndbfy2gYxFU3M7fDMuxA51T/jJoc3wsOZk3Gemj
gDEkR5skbV7LWvcewe6Yvt6eAJXLILGHrjS8TBE7ST+uWQYzHrPFCBMz36cecwOd9I8kaiY/4+y+
A+PyH0w5LktcUOgaAgOy5DRICeczsKVwGrQM7br+cHtAKp8knmWjqIWr6Ir9ymVgRtCaBHdgCeC/
8yPJ185C1ZSZOJKAb0OVASQ+l7uMOV5HUycioTaFWfXNiN0NB6x7oXf9OK6cu6rRnNsil7Zm5rTc
1mOMJtlEKKkWLF+ZL3XQcDYcKSfWjOU0A7xOwsaFDrwGqadHrSYR5s4iYA+b9Z3VleWhymYO+Ae6
yA2zWpPpUA0T7vC/+F2GSADEDI3ZBFiPXDcOCVSHxvLltlsIP5YDNaHbKijWoR0qd/wTA/u8Mhc8
QpbYp9WTQDZD72zFiJirKyvAu6PGDv4oJBovl6udnLpgLngLjLG0P3elM/oTiAAsn2hLz31r7H/G
Ay8PS6QvYJ+FqH06Zne59TiaNDL9saDRxq6Z9Sn2NHBykiGiUNhZmtqvZiPDIcjMzy1q0FuwWqLG
k87tNgfLBCQIDGQvcFjYP2fdSY5LMuDOnOc83c2TbX/hepFtYubNGwtib9vBrMkTH7LBjwlvRt+p
ok8ezm7e800c77VuXzh6/yuZeXYiS/o3sZr4LSmNcmsNU7mpuFn5bjEX9zjucn9cqnFHpmXwPWyL
gx5lxY/b86pyD7QZC6Y34PsQ6F9Oq1n0Tlfx3A6z7s717pANuf19lXOge4KICjUKHvL3s8EYp5Li
fR/hsdK0GkCk9jEz2z/YzOdmxDDPLjNQ5JtdasEH9XrT0wCK1f9tGNJZvpAmj0uC71vkYRg+WeTU
rxGeCge+dHADuAc0duAaQy+cjPM2tKkbiwJUI4UZO0evB04lAapzXsAcUHTudJ9OYx80fLS2Hx0b
DIMIBAQTohfYlVygsCbXAJmyBfoRobq9dexsi0P3tpFrP7s0Ii3QUjAgiAsYyZo9Y5vYXVmgte9L
C+SmnJmR+L7+e2ie8/b59s9XdMOJ3480M3L1Qi5Iulotu6gxgZmFkv6wr3S6GWvNjxoHIXrbPbDR
3JOJ6hAQWryNMZQ/tGWtNnUd6sIymtyRuHVEiUrcnWcuDtIOrc9Gm4Z6w48mngz+nLJdU7LnqO5W
XOJ6NtG0hrgdKRgkv1HQubRFdCC3Fu7Q0KY7Xj+virBfj+Xy++Ty+041Tjl1wOCSzA/4g/xiSXZe
GtxetLVRSI6d0IWanRgFszflU78GDhYudblhxSA8CwlnAXF1pEFMALYCvIlBLJ2P9EdXviZrqs9K
E5ZgtUKQC0ib5NUs672xhmOF8xJbfkEmiMpmc6CbycpzQ7kgYEYFuAxozauODI3jGWMBOxd6YE19
Mgsr3Q1jlH1f4jh+qZvlD8i6EBcDGUqE1gWqX5cOULX21LG5wXkavViP5vj1D1b+7POS/5pWpw/u
hM8bhm/ck7VKtNKxEIcA5CDSfK4Ui9Bl9iqLVlYICD5tDtlaZ5H6++jfgiKLe014TOySo0KES3O+
qzTgJONffzA9YIz+3/eF/bOjpCVzqWsdvm+hq/zRq1ZqjEqvPfu85LWd3pGxEXf+8Jc7+5a+L9YI
hFQWQG6IwwlpaYQv0lmI4KyNlgVbj7tHbuxNnu97zlf2hGoVzo1Iq5xFsxVD1hmHYHlfb/JpJXWl
HIMgmBYqeuDalT6POlCUuDa3QtP9TKqHlmxmuv34OgsEC8iRUcKGrct11lsOPtTR/T/SrmxHUl3Z
fhES8/AK5FRTk91VXV39gnraGAwGgxm//i5KOrcznShRVp+tI22ptIm0HbbDESvWsvD+OCCmLT8y
glkrwJwL2CiRn38+BhESQK+VHaksHNOXtHyabtZsQ0VgpijAKTs3gsvVcUgnQC7TRHiqZV23NYVb
b/q+LvfX52np9EPgAzAl7jxkXaSLAm94aJAhfI2UBIIBikkewYK3U5P2AXjb8AO2gJ1DcgzZ7Qv9
HWMYzQxM4LDVuXUA1EFxl2pxvZvyDhgx3SDG8brBSzcGFBpM8UiT6haa7aS90qfUyLNJGJFoDqm7
X7tkL914RlrP/oUhXbJIgaKfmAUpzWgw+gDKDmEGuWFvWqvczL50ftmemZG7q9JCBWnlVCFiUHLh
7LgVF5HRa+zrQJgeJakO+dMxF+lhKqsRTPgDefnANKI0P2uhA6Isa641hULA8wUgQIw8DhsC1owr
nrG4UCcWpHiigyYsMkaOEZHncZZLOvzbACQnj8X/BpBNmT9UQc7WaKRnT7pYo5MBzAM8uVbKCpBk
dbIBAdJJkPOt1uAxvTd/ON1anmhxqhAUuTNP3RylnluqxpIS1uGtZHk/3QPRvl+fqoW8IrwNSRhk
5SFUdlnIK1CUfme0jfXnVnwFcyn66kG/6dtJERTjiH6syU9Rzs9Q2u20bWsT/ym7PUOLX/GO7wYF
0MzEcT7KYrRGXhOUXqdfzERw+fn6KJcmEW1HqLuDSQRtuNIkJh5Pi7hlVjSokZK9areDc1BdmBsW
AGzDJSffPrRvnKzB5RH1yLuCKGTFn+f7UfI2kMYA72y5c4wkcxWW3DJyx5niKEVmJzd+TnvlO7pr
/NycfN6t5f8XjjkQUaMnGS8v5Enki0ipmQW9e+6BCDQOq3jH3Grbx0pw85JgqlBfmO9ThDbyhT1W
Jgi/IM5ggAAUZYX+9mwgOFUAbcRxPUsJvsNoTrYoh6Bu1ZYKxEP5118jf77+8xcmaUaC4n0MNUSQ
ZkohjQDU0KBsZEcDHSNdyIzvXrdiYsFpz0xIMUdZFFli9TBhbRXcAPUKHnPhCAN4foYSwnPxOpEW
wBUMnOhuWxzdtDtAsSIwtQhEhUjvB+q0vT5ba7ak8z4foMtVql1xVMgm1TGcQPnhkEdhfLluZyl3
cTYo6eTXQJSraEIUx7b8hS3lN+hlNfhjOiZ3Nrpfkhw4sw6yc4A3+U3nrVFqLywZutWxaeYkIzqj
5GNsGAHjT5ri6FifKt9pV5ZseXgn35e8bjCzoqwENKJVvrXiF919sDiokfaFl/uCHCpzY6WPZrLy
yFkcFRpJ3muoiAokR8TjBIgwdCUcSX9XbRy+8vlF55hhtFBWmx+Z81Y72aielhqtnrHimCmPnT2h
QvGctWjDt6twSG5GAKChA49wYAxBSHohwFqXGq+SHIROxRCoAMlZpF051xYOBtyiyCch/ARkX2Yk
qWtAX9PBxUYCS5EmHmukTBTz7bqfLxnBs3guD8xySKbk5rladz20t/Ij6YJMC2gaTmtX2pqJ2SlO
VqVKrXrMQPp6BANomPUv0HyoUYK4Po7L1wj0Hk7GIS095SoreIFxxHlouZCRDq1mi+D6upUlBzu1
Mv+Kk6FwtxhoPJr5sR/boKS/m8FDyeJXmu1sd2VhFnfoqS3pBFBHj1dKClvuxNHuom4UICWh0eKP
XfWHtONWuO0PPeFh4o2RkqNN5d/GKp0QDvhtPDOzofzdpAFFuqYWkKvfJXxvZiuH+uLiQfrZcWd9
B9Spzqc1T9GjqfdYvMEEkNN4qp2g17aWvWJm6fQBF/X/zMixW4GCh4YKARyR6L6XcV/oK7X1RVe3
EASDvhWgPLm0nuoKKQjXMWfDdwHunNH9qa91Vy9O1omN+e8nPmgUnqACKNkjI2HqBBlKaqDVWrsg
FkYC7nZQks+BwzwYyUrDS9CC5/mxA57QcbKATc8euTkXghD6xIh0MoCxRVXRHpujIemJpr8H/a5c
A9YvlJPPbUgHA0NGE0AGhCOV2NnOg+r5iLMabUsA4/XuXeetWaM6Xtq5GBYgeGg1BcuCzIpV5war
KYemfYtKKEgcyvhOJPcMRcrW/mk7b0LdK2qoks31DTvvEim2PzMrhUZZrmROnMBsA/jTBA9HKXQI
9NHv243Q0di2Ft4veCKeEohc5+crbhDJR6jlUQ15dnrU8xBnBKDX2RTYawqbC0+WMyuSkwi3Spt4
tOkR+Xt9PDjmoel/1F4VpuAKaqaf1ydx0e9R1lXBpwZ6DLmI0zl2zctMoUem/6epL1r51JcrkcOa
CWmdWF9quVXCRFlv2/RXVmzUNb26RVc4GYW0MsDqNEXuYGPhybHX2Hcz++pBHKPqflvsNc/uWLwS
ea2NSVqkYXQ7NGhm+VEtnU1V/WiaA4O69AfWBnJbQNHMpR2Z8UHRum6M3QGnq3XP4l2H0iFzPjKQ
ExvSQIq8aahoJ5yueYDOG1GG0HC6fRh4quJ1AW4PDES67ZgGbV+AMOhxIJ9zBq6aL/3t+HMkZJGc
QGcUEsEXwFvQXenQ9Wrp0VNA4HDQ+b7sPsXD7dApmNGQZQHEFy98Od5WaNIB49LRo9UFvNsX6ucP
zNTJ96WrjnrV3Eo2f3947cibUv5xRfRvJqQoK9WL3uqzkeK1GmbtU5GGH+DXP58lKZCyG8hDlEVP
j1OzSTzNN+hBpGtn8cIGRKp/VgpC0v2yNmjYo1YATcKPzAWF1qiGlXvP9TVAwpIVlF3cmbAD4HL5
Zivs1k5iq+FHTdxxbW/yw0hWNuDCpYIA7R1ZYdjIUUlHV6fEFeQImhqu24WGuadooanT32TcXV/4
RTseKqmA6c8wLGnhCRTFh5KhBcD0al+Mnu+mLWQvRr9Rvl23tDRpUIsDEAL8Yy5UFqVQyhJFFrdq
DXFxGlbZjxSwe8H0lcNxKdAB4+tfM9LE8YHpLhE9BqRVIckytC6XIKrpgsTY0LHdF8T1e274I3/9
t/FJR+ZYK/00KlN9zCca9PZTYeo+W0vEL07iTIylA92L1710aDrcSuxywnLV3XDXpf1uGl7i+vZ4
FO9s1OZmCU9wuUhGTCEq17RFfSy/qiqyLscYnU/XJ2ueDClIg7ID8rpz2gDhheR2wI0Y3uDAvXs6
HjwrD9H2thJfrJmQzhtES0abejChFaDsTobfOrB310exsBqo+nkoheMKA+hU8rUp1dvCrQg/jlm+
r5viSR/51nTX0kXv6Whpts7sSK6V5zrQhnhRHfOcjncAmv+uOweka2VhPFAn1Q4Aq+gBUGzOZrT6
2Kex4z4K0/ljdKp15Ilq7SvSdy9TAqLMTGHQDeRmtult549SZS1UYiBEUKtVd29ORX6ozeRP1iKp
N5nKs825GTRGxoJmcL+mXYcz1TG/TGpm7BTuePvKU+LnqVT1Rzch+VdTY2lgN57u99aIBpdRTwOj
BYeNw+PY12o1RYKl9QLmTeWe2KzecsJ60GO55n4s+IROQ2sIEBgke92ujBBFhhKyAil5LjPaHKZC
VwPSa+ZXz8zFBhwfzjNwiA0eNWr72nHWBrFtt5uE1B7+6qmfCJit712tAgG5qyWvnprY6FIce+qb
aLMCuHr+1yQz802Zbkh5B8kxeod+GgscU177qS5NdkdzDnYNyBv5g5MhyTXoyq5VrWZj1EobjEwH
wV/OQTrTmu7muo8tHNDYgZ6LpjCUDkCleH5salwMZcVJeXTKt45+aqbB53g1rYXKa2ak03mowJdM
i6Scb+ei8Al9JAC7l9vrg3nPo8mejGcMYiUgFWcN6fPRjCRJFHhJeSzMydnHJoWmH8rWAeMs8y1j
UHaTlSqhzhnAuR1PfVcfCn9Ibe1O2LU4ZqJI94Zo04cCyipBS9TpfrAF3UyQvPgsCiMLhsowg3RU
gXc02jrUE5EHpdsML4OwvB1L+8nXOcdK8upHJdI/XcuyXT947UZRwZuYcDcJas/ioWpBta4aUQ1G
lcj180JngYYnk6/p/dGMxegzVrt+U3RkJS09z4I8S6fnynzunOQ27IRlE/Tf+ZFnf1iyyUDeooJ6
tuoPxFuLmBbelUisvktW4jS+ACcmTqOpPIurow4UiT0eufJqoMgL0odD5j1otxNbgQIcgAJQihgL
3G6VZ04pCn7lMasRaWrpUybWGIAWDn6YACQDZGCIyy+Ab1MO0UGHVseeTx1aWzNlK1jmhiuuvLBG
eLzMxBsO9qZ8g2V1WqYAgpfH+pAlD5iqf/u8dHuNDUmqIVXweevHg8d+Xv/60m5HWQWlSKCq50fL
uYORVFNatQVnd9IISNA4ZeGD7Lb2y1h5QA5yZaqW3BmCfmivBzcKIgfJnU1cManSE1grM2Rk9rRO
fKEiqsgCRaxVjJaNgeYOdV0HMEHpTjZTZjR5nVdHxqFO/2Ih+E88NFDw2m/cNZLPpWgT1/9fa9LN
rLhD4io2rPXohyfx5CdKKNw3lx8T+wsv3hK18bvix/XVW9qy6L6b3x/z4snJGY30YB7ovfJoMij8
dIe6LfzYVAIx7NNhV9h1cN3eUphzcgXJ8eAY686kjTE7NlOyUcaHIQZKY605ecWIDMsQSS1aZYAR
0qj3ZpIdekV75PG01gyyoFkKihm0BgPyDwzIhSxnRZMi0XKHHcGTAbKEIiW7agQ/bpnaoB4a4rF/
0mjpbnirvmUdLQIzto8qyfKwB9u0rzGmHNA2RsKCuV+Q2aCh0SZZqIBe+75L2hcnL9dqEAtiO+e/
ed7PJxeCpheNpRUWOyKHu2Ot8uoJch9z7dVT0m1tdAGrR98zhz36rB6yGPwM09rLY+lUPZ02+eb2
YtqkGaZNnd4U5c6I14R+1wxIJ57VIeYj8xjbr5bjc/oBJ8bLE892PKovOYaAdCxEheD0WHIWWtNj
VXxuYef6Tlkcw4kR6TioMxcwMhVGsiIY7YCswbyWNsnpIKSTNC2rssnnQZhukE3hWAR6tjJPS+fn
qQnJ1cp2dF107rNj0X/P2gOUfDctfzBJuUX/3oqthT59LMXJfElO5XqFqnuQgj+a4/dGuY9BJUyV
r2yYg+2X0vukWuW2Mf/rVGcL/tUsWQlHl67BU/OSyw16CZbxGOZ7gJmNPTLCOQ2nfuUhumgF9DIQ
4AbU6AK12edlzPPeZccpR/tooFU72vqWs7nueouuAaYv3OlQvL9oBQeRe6IPLbZPU2xAOO3xbdms
5AUWvfvEhDRd01S6ZuvaOKKdF9q9ec7K95cmykUwBaIE0wDXipR3ILRqADJqyqOVfjKHnRFMw67O
Vmgol/wboC/AgtE0hAy6FPp4JE+gwIVBVO6nbrqPIVielV/z5HnoihX3XrqnkXw2UTkEhd5F143Z
6gYzKe5pZ66Pl0k4qM9Jf9eMv0qxL6zv1x3g/ZfLrwYEI7jSQJmNBKi0mfiUUpAlwZvzWHS+3Vc6
sAzMqvf4bZWfD+htJBY4RCfGyHYw3CbEe6DfFf1ggzBSyfee4mo+9FXSrdsX5M422nxLLTcP0OST
BwqpUDprVV49N5XVf9FsRANZ5jlPjcXZZ7Xhz2DzpNB6Ez+tMW+fizx1npltZyFScsNh0FCmTa2G
Qe+pdMuwTbz+V51mImAqj3ejHTf+ILrSr6uJPRd639yep8fLYlYmxvNjRt0Y57eokYsxGetWjdjw
NS7eCrTFXF+Cyz14bkA6/stUc6sphQF33PV2F4J7SRU0/IgRXGQgPkLW1pZe6rqbFZMtPDUaTRby
SQST8tlsVoxcbkWElSDiRFsfnmkgezufKmDQbaErLT9iVQJIiY7spfFeYnNNoOvySMETBC3bsziN
OosXnNtRdUE6BU5wLN0AnVagRL11ss6/P4/zJHBCH5ogA8P3dcuf3K03bDx280sNJgAhw8GFBDo4
y89NDFbGqOLF6ZEIJ2yE55PbeyVwpgMrBk5t7G1wuZxbKOxKJSZn6ZG798DYMBbS4mbExrkJ6Wjv
EoUCkFukx64F9WxArU1yO3z03IR0uo9QcxAGwSjsBty1IClccdklVzqZJVeCJJcp8kilnadHM/8v
QQrLW9PtvNzdZwOQGY0GZ7RrL8EAxvTVrtAqWgfqGjh9zYa0uV1eoesth42WB+q4y407cy2GXBBl
mceBLQdFFpDHyHtuzEZSKVwhyCh2yCsBu0n33H7M2KGNXwokkoVx0L3vLfnT2r8V7w9L96Td0rrZ
3r43T3+HtDc9o2tipsXkOOlhq2/RLWOvFYCXptNBCAkSEWRQLzj9lbjrx0pk6dHtQ8PedfGXOtvd
PopTE9L2d+qucyglKd4VgZocWrEHwuC6iYXDGOCdv6OQDsmYmE0N7oz0mDrfNPBzs73DA/t21hhE
KCdWpOXAbaAlwNpiruJN0++5+oHlRlCC2BSX1qUEATrsxyyhBmiX1QPPNhXbNWsYmaUj4NSEtBZG
5oquyXV4tvBRcXDZ/vpCLH7fQXSKuNFF0ke6FRtFoxxMkQTJHV9Rg2btjbq40Cffl36/N+PrO4Lv
t95TUkC58Am0seOadMzipjixIrkTQ0UlrdGsf7TyrZ7dQ8JFd4/XJ2ptIJIv9SOS9XXhYCG+udDN
cgMPYJt+xch8YZzHu3DYk3FI12LvogtJQND22BO25UL1aaX4rvWjNTetc7TVKC8/Xx/W2vpLt6Q1
EA18mZi5YdzGDmRDw3/7vnRFdga4ZOxh/r4RuAbo4lZu+ZXfL3dOKymDUqWD79el3/zJ13q41j4v
Pa0MkTl1nWFBgLrj3+yf/zQ5lnQ16lQYLs5achTizuLbbi3/tOizaNNBiw76W9CBch5lib5xndEY
yZFOgcV3RfqUtj4zXj8wihMrkgsNPXF6vcYpSN3AKvaxt+JCi5v75PuSCzWQyS4TB+T2zXTooqw4
DP3m+ghW5kmOs9oSjLRNjxH06p07Af7tdz2Evr9dt7IwjrnYiWAXz4I553C+GlxQ6CoNSXJEgYBD
ca/aDWKlyrbgrjrqA8gHIheAZ6G0FGMnUrMirRIRFKY95zdXh+31QSxMFVqBQKaFz4N/UX5wqmas
UjwekC7vDZD03nvZF6ffF+0ammL+pdJJeGZnHunJK0czFLdjhRlHufId0IpA8Y66V4a2l6LK+V0v
VyZu3gnXzEkXiO4mg+4lMKca34osisluLN6o+ZAZ483PNygcAIoyM8MvMDPHnEM/g8ZqZNl7sDI5
7Em0Kxvm0gtmE0ibzSxwl0knO8GroTeYFjE9cBJzI8hahLhiQa5sTG6eNcW7hfQNZMv9WlrucqvM
4mIAJICKaYEsTxN1qjA2gMgusbcttT5XxbhXym533ZkvVx1mTFPXXTwfgKaUdmSVWeo0UaFFpc32
cSF2Sl391mK+6Uf7E2/alb2zOCoXRVx0Zy4w4E3VMBZjg1EVSndnpbHvMtVX1V/XB3W5c5CxUVHB
A6U9qAblt5BlcMh/EsQKNRnuM95/bpw6R4Zs+tXHQNdO0xeX3J7mhE3dfl+rmd1QiiIJ6Tzwaucq
tHYq4k+0+DHi9DF4v68NulbuWnI+ELP8f7ZIMkYNo7aykmiR1xzE9AkR0vUJXPw+1ER1FPMXaJct
u7M0VMK1iJpf0vRXjsLEdQNLfgBgPUgPwIQIwhRpAJajc6NxLTUiKTT63JjYO6jtQempM25vjMHC
zLlhEHE7UF+fd8DJMcr7HoywCubKtBuotIOVbU1QeHG2TixIVw7wnnoycRfuplZfSFZ+sbR8Lcup
LRoBEw+gDwBXX0BHDbXvqSIczJidgVQvww1A1AfOmxcFUquONplBUjd/wD1a+YSk+84u90Cb+g0a
CWx+u+YO+DVnOR800cwcEtKxoadtp7ZDp0eWEfCvihY1WgSU13UnWRryTKw8U66AUOTioh1Hp2sh
4BBlBin27mAVIa+c29WtMRRwzEFAF/1ZaGw69w/q9SCHblR09aINLHnGlfuBzXRqQJort4LaCo4r
LXKyh3S4X4MrLs7Sye+XIugaQrq0HkEqOsV+T8Ly9QOLcPJ5aacCbGN1pYrPK86+g5a1uvL9y2gK
0w8lCEhcgOXTkGEPbTUwWrRoqq7MQPBd433ytAf99jTIuRVpkmIOzKDODByYPAOeLw3/uz5LC7V8
dEPpuKyRjwLu+qLKpVgZYo5UjdLi1dK+MJvuCHj/9Sc9LR/m5lZLxGGXD0E5fer6m1+AcysW5MoM
EDgZYMA4d+FSTFVNuDtFrsvCNGHh/vroloIEsF5YECVy0KEi50iBLy2rXJumiA4l5G7QIFgHlkLb
rwMClG2nq+xgGWO3EpAueQaOa20OElVEi9KjhwFQ2rQa6i49gzQoiPOnR6tB9asUVnuHYl+7UkNc
sodCror6Iah/Liju0pESo04aFWeZvSuEu2/YIbe3Wbwym0sb9tSO5ItgWC6scuTzuOJvE633dTl+
vX3BwJGEa9Sc5TPlAIjT2IYKzjiBY7PcWSR7tNS48M1ueIQg4D3k6G7Pcc00kX8NznN7csnmRMuI
q8Iga75Z3V1p87Aanzuz/8BZCuCshVFZuANV+TTSlZj3oI+LdIAKgDdWpzK8PnVLq+MBOYm2dHCV
qMb895ORGNNYoeA3Is+UgkO22hEQr1+3sBD7AJ+E8huuTvBXyS1SaZWmiTXNft1XAeR9Kkj7ZfTn
PxmRbzUQH9VORmCk7LUB4n/mpiocABT0NRLK5dEg4sXRgDBLhgFm9hDTYi6/emLfKL9jcV/3z9fH
srAkuJmR6wdg2oMkoxRfUVCRpo5CIQZqfku8P/ntOaKZ79Z9f2yBK1u+gkpNTLWi6BMIph/r5hsU
nSmxQOrz+fowFmYK4RIaCsB/P193ku92nGvlqChTlDY+FZ9AFGzd3O+FgUC6UodsO3pJ5FC3qRNr
RK5oioyh2qRF/yiGeMNr+u32gYDfC5cckjkAsEsRU6XVpgv1IDWalEd1agJnyoK6WoGNLCw6+C0B
7EKJAtBiWWitHNhkiAl3Wlw+qeNT/ucDY4Bw8Ttl1Ezfdb7NbcWjCXEzbPOKbJW6g+qi9wKm6JWz
fmnN505bGwuDp7xMEjv2DsCkbQ/X6vTdqHRbWolvKaEr1eql8MM2IeGFfkIINQMtdD4cp3ZpbbME
56/nxX6sK2Ng5OkBqI0tbQzhi4zsWaId7Gp6YHX5q9a9BjwSyZfrs7oQKOBnwAMxo3g5ylf2YJMR
EJ1sivJu2PY5eVKs4mub2a9GTJC+H1cccaEZHTKG7xzF4N20LjQ5OxDsxmDJmyK0OerbCXRjv9va
66D+6akh4UO3GT3gswZbyb/VLXj/y9jsAYh2IFBzfeQLwQNeEHP/Fo51sMBKC5DUbq0q8y9JwGdS
Q4t7jD2QgNPAyVY2+QI6GYOG2uk79y+6lGafO7mhRgs9Q01uTZFul+0jSegrVYakRM6hJbvcBt1A
rhj2nVqbTSBi2w1bxfnAkxcbH09qwLpAFS6fZXacV07RalM0NGRjuNVRGM7NALtZovKvCekiZn3G
WGMYU4SUgG8Pj6anhHVCgyxZAywuHTXz8wNtyxrYbuVUHpk8SC5q+RR5RpAMfr7WE730/Vmu6H1j
XDKF0R4SYA4Ug6M+6JInR12Jk+fr7zxxC0FakODPDRggh5WfyV6GN3Knp2Ok5RVQYd/TXN1w7UuR
JNCI+6x1x9s9HafZPE/vJ5t0cuqTQzwW12N0rzuv20BJXm///tzkiwMENVntnYnvxL1bbqL+R8UY
iX0C/R7yNOlPKdleN7KwJPAuHTeMCa47JO3O9xAecYPDu9GKPCi1PGf1y0c+j705X/UI9uQ5MpPW
hgq0FbHiO7MOKVL21w0srDl+/18D899PJgndEJAJZDCAo2BX6zVG0YWe+6xbHUSnedDpSXjd4uKM
WSihzbEFymn6uUVC3X5U0xzMseAmS3bFynW/cFEigwZmRW3e9Xhnnn9e9F3Nmlo4UQlJOeyTI8s+
MIBTC9KU0a7q7MZqnIhNvymKNanhrCzK2hikB2ubJnqDQThRG280baPWYbOyN5YtAH0K4gP8I5P1
GbFhleBGcCLS3CE1W9IHPb79IsNC/DUx/4QTz1KgfTM2yLwBTun5hTKfhib9zl5u96ZTK9J70cpd
yHNOGEiq7p18p6+hIWZ3kc5EsAXoYE5EQxrQKdL3PbtkQJ3mTmSRHza6P4ddlf4w3+rpdnwaqhmo
JiBRMZcb5GZhjbWQ8WGlE035W6P88arbkxJn35+35clyVLzVbJy3Dkhmu6BXNw3AlLH5u1pTZV2e
sL/jkJZdNIOOLmCMo9fAPbKH/KhJt/FP9E9eX/iFOAnjmTs1IIKElnfp4IWYkDIi4WNHivUzV9C8
+4maQfYR7zoxIp1VPG51ZroxaKiF+0oKfe/E7Y/r45jn49LB/o5Desxlo66mRg9hGzzD3nhHtwnr
RvQZDfvrdpaOXdyGoDlBcy1KmpKdoUxyF2vuRkoJcoMQmq/Xv78wDkgzIucF1gFElPIDhU9eqg1j
Bzptb2cVh/a3k9w+ApTDUCdHmwSiIPlpopsNaKwN24ra/K75laYrDrU0AB1pYxf/14EokC4OG1Jd
rOks3IQVgPEZD0j9YHTP12fpchWgyI0S0pwj8BD1SF5r93jimUOmR80QjIbvdYfr378cBNLPYFSz
0U6JV4z8ephsKyntFOlpEOSiGznelDrdJcReCakvNznMQJ0Ava2QJsFNfn6YuMDpl7UG9alxAP5C
2drOsdAeBN3p6sv1AV1u83NL84SeHFtE2Cota1hShi8evysA1NYApsxvx0ic25kn9sROZWdKUeae
Hml2H5jGp5bnfiXAPM7Cun4Qt6Nk0F+CejnCbBCrXLRVux5IFHLq6JHjJPAC4lvJY+dovj59vj5/
Sw53YkhOsZRjlbvqbCh29c3Qfq8BhLtuYckX0DYxy0vOiBzZpXuQNEB8CDzWVcHDyaSZr2f9z0rQ
bdrRn/rUf7tub2FEc+vue5s4TjPZxRWexF2rDUPk9M7v3MZR46yJ/y2awK2PLlogOS8expBKM5ss
NyEUZ30mW5OsrMnCJgVdKfSY8PBBkGpIviaqptJJgs87r7R9qMkj5MA/MEcnFqSoxXLaYihiY4hi
Sv1WfBnXgrulGbJnvSIIfarAKEgxsEpcJzV0NkZZOgaVsP0uMW4/ylCx+WtCCoKLxLUHNGOOkYHI
UUxhj/xg3q8EqQuJH6QeQLlvIz+oYsWltUjK0dC7Ft7UNQcjDpjhM76zk12iBNiO1rhp7dBeK3Is
zB7qayoytwgobcRK54dN0tUFrYVAqluHsEHTonX49smDBSTSUfZGikfeJLE5NlprlOhlSn66hAHn
FXZ0d93JFvJHoGVD8tZFNIH8p6ufDyPPIYvVdqjVVNUjCOW3FC1aKrN9NT8k7WNS3uVdcajKmwNZ
WEW9A+l79LwgV3duFYle8MLpSLI31AvI1P3qublRmfkdAhwrGbKFjYrpQwUHPF44rmWiUj21Ck1t
SyRdvT3r/vTak0K+Xp/EJVc4NSHt1IxW6K1pOfKtQglpPz6CWW/FFxZNoMaFLAUYKJFoO58wrhQa
p0qK3GbWJX5Xiidd7VdszPv9PIrFolgmeNmBKAExv7RZQdFjTEODYSi9twU79qeCu4FddN9zcNqD
hrXz0+Z2kQHYRPEAaRG0q1xsXapkeOYzrI4hEt9ChvL39aVZWH04ExJHBqJzPCWkM6603Q6sN/EY
lemjyqk/gJ6iS2+uuCNaBu4Fb1iozeIpfr44fTy4tEmQ0ssnJczqKSjWHkoLy39mQVqasZmUrNNg
ASvivrVrXazzfy6t/KwhjL6NWacMObDzAVRoGdFrSxERsfhdWaSmn2mlz8T4xDP9yU247VPN9CFS
u5LoWRoXug+RC0Wnko3H+blhPpC6JC1rEUKBH4rEAaTbrzvA/NMvhoYHBcCzM3urnEoyYns025G0
kQL5HKt5GJXd0IMNa8XM0h0084rjCEWwASieFE2XqgJQhAI7Bih82nKrNvajquxrAQ79aa8JElLG
dok7oUFxpSt4cYiI23DRziJOcvCGetWkJAZtI5a+KCCmy9u7sQWyLb8dHAVMyYkh6a4YDfCNeU7e
RhBxyYKZZyzna6WTJY8A4wn+B8D2JXQG5aHUyaq8j4r8VaGAsq3s1aXJAlMaSO8Q8gDkKh2kud4O
SUVR4uOFuxU4S7XWPhiJG075SoS4EFMDEI4ikAmFa7RZS3s2ASVbXxSsi/rm85T0G1r9SBQUL+Jk
m1Zv17186ZjDIwT4Vrx+L3WwTLOwTSbgfTpx9tDOK4MiK38rqroSLixcEShd/LUjecDUdFrfmlkb
pf/ZSfNY/zK+i7585L9WQrolL0CiDhTmDkizUTA9PxdEmRW5UQ0iol0ofHONPmpputDOC4IY3HZQ
iJNq1j1Ni441TRu1Yx4N6IeLef3Zcdeg7UujAKoDbjYzRyNvcz4KG0AFvQeTaDRREv5JtLU28aVj
G0lNiCrDmVFglXzZLNNc69O4hcBaVGb/md0rAnitfajQj5V9d9j2upMtbR24MurkSG+CU0oajqsY
NQM7YRvFTeYz8lZXv4oJheO1dMECZYiHN/VfQ/O8nrzjvR61bb2ZDRVPRpOFJhseIOe3N+zqhRut
rybik0nLbQGumsDMf2eg+8Mir/jgQhkdPwNq5nM2bG6Tly6nRq3cSai4nJgOwRAhHvuUoYqrBrVl
o+lfhKIoXlWVPjQd83zARvepazx/YM5xVqEYghDm4mFe9ZpXly02nN6afpHv3e7oOKBZX6M6e78k
5HsSdJ3AJQC6hXys5EudDZ1fJcYJYvUOJETYfTkOz1XfoQMSMtXqaIdFZoYpe3VF8nNohV9ahYNU
Bwtq1f0FHtNQL4en1kVJU6O7ysg/OYW2adQ1NoGlrQvcD9oFTAjx4AVx7hstS1ByTzEhub0v+QNF
F7hLbweWQSAEIktz8QmBgwydQRbXswDaHCNTfWTaTvtxfVEXzgWkjVC2AagMyoVyvFgSPWnNSh+i
tGz86tUabwcZ48GI4w2XKCCatjNP4skGmnqixxbD7y9pGnDkwwCZvD6EhaPHNOaa70zze0nqALm9
pFJ5P0COwwgckK6N/CjGX4b1TNSf8Xjv8i/XDS7O2YnB+XA6GVJSlR51Y7zxufKgNLrvFt8+YgBJ
XRw8WHf5dEONE9JEiTpElrmpvXD4gOPiFQpUMyJdIJgcaQA5t8xh8uwuqobYf3L1Fx6vBNMLAQcs
wHPBd4R3tSptjUQXbulwtYuMOvumTN5WTCL1PQAjadlAwski++tTtnAhnBp8zy2crIlpplSktdZF
Tg5dtWELMs+gSr+o4vYn/Jkd6WwaSuo0dQ471PUe1dG9q0n7TLx6+2/DkYKbWut1xvqpixKwxbb6
k10/s+7/qPu25jiRpdu/MjHvzOZ++eKb/QB0ty4tqSXLljUvFbItQ3EroCig6tefhWf2uEUTzdHs
OA/nZSI0skjqlmRlrlzreVxjcVrayeBFBSIKxMtACM0Op+mCAElwRKA9DZWzJ3zlk7HgIdFD46Is
P8EXwZD59qQwNWQgkxXjwZZ9yE1AWAD94M/n52ppEICxTYKhiKMgff7WiGvLv45jBfY+nj+wNemI
JQNI6SEfjfgGzUGzUQRp3erF0A4HkSK85GuC1muPnwWYrW+JjCk+HJoxVl6Ur0WYS2fx+PVnZ1Gn
wNmpAc/37e3QhaTaGcZVXW+GtZLziqG50g/Ebl0jQ7PuweJxW4SFfx/IqHCQAV25ZS4bQu9NgMvt
aYmg8jtH81M2HFynDwObRokrw9x70FURjmJley3tYW8SOpyIroKTu9PANPx/OmL11TNUI3x9D2nX
8zt4WoFZwIP7xd8m5hOHrgVIWvn9cFCc7kB1NnZoDIxadl3Ue9elIJDfnDe45C2PDc68WFvZBs8V
DLr9S1lcD3TPmufCWPkILM8cAJfg8gGH/BxspEnPBlZWHw4aGFEl2pfsdNKOWZNHWDw/k6THX2Zm
5wc1blIAC4xtx2LlIESi4vL8dC2uD/o8kI9Cb/gJyWsJ4P3YJnAATasP14AjNDfIwRYRMdvq2huh
uFgKvb/wuAwu0lw6K9+2pXlE8I/UJNDZpxSijsyR3x/RlszIB0O/ssa4X+urXDMxiwg4m/RMApgw
2LPMk9gIPgRolTg/jUsL9QPNCECjeYozd8emcktuoogA/adY6Cuh7FL9YFLsg3zf1MZ7AuHwySBJ
rQR6q4HQc5qQd58qsZfFV+lkIXNfbL8KPfp+cFWATlQUe9DNAvHqed6QWal0C1Pphw4McxG+RsXt
6Nr9nao1bWUCf4hWzB0F0uLgGgaNAChhpmU8inLACIMqzYgyjN/LLed3VL9Hun+L1HLktHFnqAhc
xKE18LBFclnTt55+5WoXathUJQlt40s97Lvqqy7QPZRfNk2/Ob/CxtJJQRMM5gNst1OZ4+0L+nUg
q9ZCq5Kyd6TzIkaMO0u4Ea7NII3d23SHXldEpmAAfHHsy7y5x+GN7BFhgXXf95cISOK6WEtZm5PZ
k3lz4YKQNAQt5vwSxb2K5H6B7hzc4u1yH1A/hByYrg33JfuiVdk9KPwbEP+X3n6E2ij7otIS0N4+
rFW7I1ZwJUQdam2y8bO7QWT3PjeihA8r/nJ5eTF9EwwCravz7CnPK9JXBpa3yT4FfhpKdat3D6qB
PjUut7WPVBrZtPYl4V/tal9aV3V1SMcUl/EqNo120xZu5HgjGCZJiCz9vZvdn1/fBTcxtTxMefmJ
7/pHL/DR/iOtP4ykRO9Dz7l8kMxM9kllNRu3kmuIhslrz5YM+Q60/UyhKbD0s6ArS3rNaTmWrNZ4
vc95Kbdj1ssrR/Y8grw6f/RzUT+0WqCtePtFyz8oNNEEhehi2uNHg3TM3DEy1FgOgw+mMFePDXnL
5W3VJtsBZBeqXTnVJ24ReXJk/wB2Ak7fOylAQpkqA2d52R2of23K6+/nl+zkU4+nQ6Bu2veoCOFo
vR2NVJo96LmBegpzIIMh8jQEPldEjiL0Anyha+ohJ1tkZm/+JRkajQ/B0B0G0FGOYHcPKx2IBGTn
VqbtJAicDE2VImSjgBqYc0ZOQM28G0ZxMJrejbib+Neo7lmhr9GPZg/lIsz3Gk5pcTInHju0tKCC
c+Lrg0KUlmt3B2Pcc9sItexasY/83ReOaWhHZmYRDSKKrjdHmLEqJ9btPEzH5/O7YmGVUMTD6ZrS
Mtgcsz3OXauA4JNqD55KPwnVFA9VrYzICojx+bylhSlDS5YJZDCugEifz86xX7rAOtIKloj7Ar6p
O6ikXJKh2PSFWON8XBiVjZYmoO0QrgCEPhtVRZXhJY3ToB/vngnI11zq3uP54ayYmOcZ0E/qQcMZ
JgztiidJ2Bi3w1q/76INEwUbd1KWxNf+7ZEtUd9MaUPqA6fegFxJ2W9qoyhuS6K8lUO0sDpwCd4k
94KiwEnLJ4RsZdCxukUxd6P8S0dd8P5iLL6cn7SFowqwALqXJ2g4AtnZHihJjQSdm7WHoC+dMmSd
MV4IrTGhz4NLB+vS4sIViq4AO06T5j++UROlLCrJyJPOghEiS0GtBIMr+iu0bdTkuvbuPAPn9c5G
vaX7nNM70lyWayLCCw4dDc6I0TCf2PPzrIcSxSA1k7UHKMXkl5nmqQjia2sh+2m4C54LHGHUk6dO
REQ1b7dJ45XjOLiKHRLRPRaG+dSbRtRbSUxAKw64Sx6noo6NxpFRkOorV9bTPWoCrAVOYCSNHFzv
ZkfNIKChHPWhPCRZH+d6Ao4PPXw/WxK6kY+szE+bbZUMclKqPASV/nFAHoyoNcGj6UXfxBkzE7PD
ljouuPwGozy45XfJHgQq1eB72dniRiR/1OnBezdCZ2Zwlq5Ka8uEhIdZHqBDFBheqBlr2NPT/YdZ
w3HDtkDLrT73HyqoG+53sMC+t9fFyqlae/js9bPOr/xc4uG5eS2NuCcP533FqUd6+/KzQwuC/BHK
D1gPzb9qHqV7UWYXdn1x3sji7oWGPOqUAf5rzD6wiRtoicOt8pB5V0m7l+m166wU9xfmacqrovdC
nxDN/jTOoyiSV0GVu1laHnQwN4Z9tjk/guXHo54LqA+wPnPEdJsx27W0vDyMRtyaXqjStbTKqdOG
X5kIL/+yML3B0QBKs++B+CvLQ2G627GAaynTizrzdoZL9lKWK+u+NCCAflGMAvwbAfHMm6VUuIyj
/HToGBQTrTzKjej8lJ3WcuEkkcad7qWgLjuJGHXC/CEbR4woJ9djQD8nqtwTR4DfWr/WOijauMXO
NsRVamgbQ43R2LAb6nYrl6hpc808zpvXmE2s5VU8YLleHpTT5xGl4x1QoxvOup0HJj1A7l9pq55X
xr5wrGAUrZ6IKUAlckIlAFJfX+N9eXB67zAGxUXK6R5CAdsWnKxSlRsIotyMqQwNaDxbXEX5mKGG
nEHPTo/0Nt806FcOz7/Uwik0IJcMNWQHwPWTb4gQAXeVqRcHQ7YAVhxAxB8X9VoBcsHBw8qkNwr5
dvCmzzZW5zFtkJ5XAJK0lz4UGO7S7CGt3Khu87AbHtr80/lhLRrEjQTMTVOT8BwKgfYbTZV9Vh7a
6s7reZjKbeMFIU1vWtsLea0jk5C/36GB2N5CBtQGNcFJt4ymMdVnHdyB1VyIYiONBH3eK+mJxeX6
aWMO/U8YLj+di3GlSKf5KSzQP6haE4hbsDJRMAL5iR6AKWHz1u34CllYt/SqQ1I9jc1TXn7MzY/n
F2jB1bwxMTuAVNlebgwO1Kz0i1cz2J1/+toApt8f+c0Oh4noLQaQmnsXQF/bedEyseLLFo7zmyHM
vi6sNzPDamCkM546vdxZJWTnIaGYrHH4rhmanZ6mbdsR37jq4IgwteIEMML8srTWtu+0qjOf+GY8
sw+yTV1L5RXMuEpEef7NK8qwdtKQpFukvzde8cVrkDus7Mgfml3lFqFb7qqBRIrdBUKLCkS/+l4v
Vehq+0YVccaecbmJht4LgyC/kPmw8c0mHMFDXF2a5dak3SNUxrYq2EBOJAzMVxCHhFX+VHAJAZEK
Ka248Yw4gahzBs0u3/mm959yaJnm2YPUv4xIbHTMBKLhY5De6Mba13dhj+KoIbMxldCBbJjtItqP
JinKqp4wBq7JNtzJVuZ82cLErmnizoz7ytt9yhxZ1a6T1wfTGKPBR4/gGhB14SRgDD8tzELFBP3e
knm0PjDjsSc7Oj452ub8YVsbxMxbiK6H+HNb1AfD/2Ka+7aKzz9/Yfu/GcJk/+gw912r13qO5w/6
TTEAM3sp1TbpVk7ztLtnu/+Nldli664jRtvEUniWe43EVpiQHWKh0K23mjZsAvHl/KgW7YEd0ce9
30eeYXaojVwvNN00GRD8ZVQnReixg+5u64HEpnadvLtD3wGkGl8ntPb42MlzPJeDjIndDYQdRmVd
2/y5KN9dQp8soPYP0k4LWkRzogxpWriGJnWNS/0+88JuDZK2uM2Onj87K53UO3TBMpxG57NdfGH5
SvC7uM0mysqJowX36Zk7twqhxqY1sQEgsMPEAzU/FQ2KDWvg+jU7s4W3BwTAlBiwAw9HPbFrxDXx
b9Wa6tXiBnNBYoHlRmg3LwNpGc9BgOPWh9wNUf3h6qIywjp70lik1tp4F73Mka3ZETVKagUJw9wR
6W/rUsWizy977r8/WJ24Mv8e0uyMVqoufWpiSBrZ+bUTjlXcZWuU9ktjwXxNV6A/O+HeupuJ6lDn
dlAf/KqN+wBaVV0HTbJ3kxDguABECt7ZqQwL2rq3ZvqsJr6d0+aAJQpzceen93Zw1UovstfypUs7
bir2AsCISs4J/aTnEisnTtEcpG8loWnllxVAAFkfXEIZ7f0XKyDaQK0NSv2pfjPb3fj/aU2bCsNC
U28dD+UGqhYWuPvVnU9XuG2WPALaFHGbdMA1e8IzJN2s6e0kbw5+91FHAOFY2/M+enrZ+Tfh2MBs
W6s0MzVFsgZERlrs99dG9mzrW6d5ra3df2dptrOhk850omPanA/5EKNZPWFbIi7V+PgP7IBee+pS
npi4Zk60Ib0sE5k2h8RCkbob9AtakBjq0ygWm9eBSlfsLW49D31QyHDjMjEPcDQ3LXTWY1yp9bXS
vxo6Q4Lyi5F8PT+sE18HRjvwCyKAQpESzf7z6evQeOE0dXFQhr/34Od0JNFJ8WEgYpcW2nVmrXFU
Axg03xywiQsScsxoNkW1fRb2FL6Qqsb4DmYGnlOjdY2Iccu+YK5X7po+cTdaUSVRKkh1SaQHRXLZ
sie/JP31kA1QjxUquIK2CN3aZaLiHvF3VOWg5bKCItuaSnaAUvf4bdBH7lh5sc2LpzwZuk2QuhqY
rvw+zKhmxbqVmR/62ks2XPEOfNntsOntobkq3ExFY2f0oRilAbm93g1Vl1Z7FCS1jUmpuO2y0nsu
EIpsMubcya4zoxQbvc63HPp/yGCGbfGBjXtjyB9a5l0+pRuVupc+1IiKB+1SK4Z7VzMvaW8WGyv1
1KZWPRDYhl6HHrpdImE6ZUT1uggVTl6cp3jfcYR2LkWjQuQXTOA6ILwwq6UemiYyXGkJEDSI8axd
Bjb4qFfDR0vTulhrLGDOA15vea8ERpSYEe1aJ2pQVtmZWfKYV8rdUk35IIHlflwLMkS6kbx6XTHG
jayKjca6KqxLSwNWKCVhR0m71XpKQ3PELxyhZTFPJbg0rNYK6xr60aMLkD3Tg1dIBVdhU0p7C/pE
EnLfTi+HDMFhmxA7tnIL+idEiBAtGHJXD0W71W2ZhqlJzQjyLjTS+z7daQ11wGqviotagJHZcjDC
zMUVJneLIq7wyp/BbppeiRJg0FYEYkstS7tDtweu+sRXaC+gWRpq1B13POjajT66/XXA0xpHy7XC
LFP2RSZbvkFRCyBvVmT0wBvrqxwd/RmQvQ46TNkQpUNVhyNSNhfnz6F94jEn1vaJqXlqrZ3aiN9+
1RSo30hv9Lh483bvjE1opsF93T9zx90DCh1mTLuvXevay25rb1eocteR7kE2O11XsYmKJCKJsHQz
7AByUwJ3nfEhanAJrdIBWwgIWZnHAzjOc1cP/RGtj98GQw8He4wU3Et1VffJRvgFMvo3SX6bDA4c
XBHa5DEB0IY0d2bqhDbfURNUELbzYIx8ZQoWZ2DCwPpoYER6e3bhqmSBzGE2Vgdef7O6LkJn0Yao
LwnoDtm7a63TbB/Zmn2fvC5psDUG5GnE3hR6KHEkZLYSdE0PefMRnBmZ+dZUs0lWMBjhzpNXfODe
Slp07fnTJ+Toeqd3BoWbw/PBXBgK+hKsffPWDEwrdmTATUtOzAErksIpqbBekxM5+cbNJmi25x07
txOvxwDGFkHCA3Nit33k7wYgzqzM4sWiGt1WSJws4RGwM9QhGDpirn05f4BPgt+3VubFvrpSg1tq
GEveRGju7ptPxF6J2lam60fn7NFyWJ0zuJ6Ciea74Yc522siNv3t+XGsGZmdQt/LmVNIrHlBwOW2
Nehd0Uau/l/O1iwEUGXF02AQ1UEDlieLbBZqq2QWaysyW/cmKAU4utHRl7W6vcltrYoQ2dT4YvrW
xnd5HyJ5NQI1p5eoF2jAqnT4+DJ05m3Q0vjS5OVXI/U/B6O35hgmyyeOIXDRvwIubKC0Zvu+MmRQ
QDYDC1l6H5P2YHnDZrSfEV/01Ib8WxpZwwpH0eJkoEsCfhX17pPwVQpVmzzJkaIkG+hH0n63Rv17
WqBCWIcrxSSLiIj1BDgAImaUbUc3P3iyufS7axOIs2QPvZMIopg6q7a8/ey0H4dsX4prd1zDnSw5
K90CzB1tDh5yQzNnhepYNfYcpV3iHYRFwx76HeePxpqF2bKJfEyJ6lHPL6wY3ATduyvfcCHHI5ht
WMR5xK6QgD/oQCUopYUG250fwdLhPrJgztp1R591RWeheJeYV2mAwCtNQ6pbMbO6+Lylpf12bGl2
XeLS6keLYjVSTYF2y93YDkOee62/cHlAU/MxvuceiqNvv1CZ7jdO76IULvi26e8T5yIjIXCk5wez
aAWkuTYQDQs8ZToqR7mWoAiHnvrQZC/t+MD0b2KNyXxxf7kAw6Bhf6Irm7leiP4OKIIFuIt91rKo
H//J9oUDwG3PdyeWlbdzZZOEc+XVmKvkw6SWaa6dj6U1Pw5hZ4uh24PRBqRDuBDsBn8jEUu3Kxt4
0YSL+bFBPIDr4+yIgHfWJFVqVIchjQAo1saQ6f9g50I8Gmg/eGbkfWejKO3ar70A4UJCblV5X1vP
rblSi1xa6GMTM0cydrrU8n6K9WkMEavEWFnpxVnCTgViAOQPJ+mdkqlU2FBfPtQuCmukDu2ggzNZ
a11dHAba8uFskbcGyvnthuoaW+SellWA/qabery03Grl4JlLJw81mL9NzI4EFwm+noJWB+Te3Ji3
rrz0uW2HrQm0VjrgYmhBbX2ocF6g1jLc5O5YXjhy4LGZtWnoy8wPlZH+4eVoLFcO0kMNT/WoLhII
l1HIOctmpBvkI9yNN6C/c/SJjL3BFmHg465EDO/dZGRTnHg0olnkM9qpTWEdPAMo4A/8TvAV6M7i
4oNJGrV0FMb0ObbN6/NizNFIDLq2l07mocsudbNYWZjlpf/byDza7RtdcaDZgAIxcgNVSwNyzvaa
oseyEUARJswHDuLsJFatQDzB0goZ0T6800E7c96tT39/EoahVf8/z58dw4yQLqvRtnDA7TipdqO/
JfEgrozn82bWhjHzWbpFBiYSDEOUX0i2d4Lv559/ihT9saX+HsechKPK2dBIrgHURtg1LUmc22qj
rOyhbIzYGYuNR8wrCEN6kanGTeoiD2azzfmXWN51P99h5gs8S3SC1ASxUXPnphnwGx8HgGXPG1mc
STBEoRSHwgzo3N46HJKgfUG6Fcr5BNk9JCIsp10xsTiOIxOTQzq6Y9lFbsI1t9VBR3JrHEVIvCv4
uP/SymxnQ0Km7+oeAwmGJmqrMuppsEvWFFXXpmu2v81EOsRM0WXjqHjqw8xWnMCicz6aq9nGDlTb
cQJKaHBaP+UBMPH2VcAe83Tl/KyYmSN3Kr+EZ/cwDEiL3I7MDFWShbb5ZbTeCw6dztHP8cyRp6hn
aM1gYzytRbAaFFAM7ev5Hbyyvea6zJQAMM9rjKU16k2fI1xtKfhA/BXhkmUzPy+Ys49MCTOlOeCC
abAbpZKwMB/BE3t+KMvL8tPGtPuOToqbD51FVFMdetMNs+5G07woKeTGHtZAVcv7+Kel2bGnnZvU
MsVoiHrOdO2pU8jpnh/MmonZsU+8oJWagAkm1QCEW/3QMe/ivI3lRfl5BTffThiQ4JRLA4eel5vx
W9puu/EfHEgIYNlgEwFm94RHl1TQK8lNbODc2BFWhCa9DapNgib28yNZWnqgbnyQloB85QS7X0Pb
MXArHyNB1USARK9z+5DJfU1XcPpLy3JsaObBGlvrhFO78GD6vvV4VMl3s6ThzB9bmPmwUSIRMUCk
9xA4V6PE1fEfnMSj589v3KTVwYVh4vmd91U3n6zmuu1X9tU0CfMw5tjE7NNrAm6OBjwPx4Nt+xJZ
rSbYc/h7oT3jlhk14tv51V9cFGA1UZyc2ifm2HCF2kXvoTZ36PsnR7ihXb2XIGFaE3OSJgXbGxib
Zl/HoO80KA2V7FAZEBVydn36kvZ5LIIvFVsLKRYnDzVdYMXRUWe4M085DIafZw4ulKZ3nfHYoaH2
kuysF9P8J1v5yNA0q0fu0qJZDTElGPLbEPHRqDbnV2VxIJD5mC7goCGfF3JRnQHpPHPLA/iaY2Il
EWBfVfVFgg5SGy7ez9Q6rRGad9CkBKwHIB9vh4OadW6wKpj6QMI6+egVK5tsKTY/fv7MIeela1FS
TfEkKldahBAJaO+8uavzlXlb8srHhmabzRYDFL0cDIRRGbLkQdeqkKUrmfs1I9PiHS2+Sf1AA5Ei
QNWy/dj3/LaQTmSsSiBOzurEE4A+AE32yPKe6FMSk+lGY5XI3ctsm6PMyr6h/Qj4bRamQRlxp9pA
IP6ffHSOjM5WCrrJbWv2U2Y5OKSyjGUS1+CJd0Cjcn6HL04iVJ9Bqgb2jxPWvDYIetJPO7wzbh2O
ouCOipVDuvhhA50ytAgCtMjOc8hoWmVdraN9p0JhgAT7tulCWt75/uP5oUyH/WShjuzM9kMArelC
MrSL1Fr0lK8x2Sw/HZoNaK/D0Zyjb/VEEtDHCTy9MfajLR81X66EyotrgYbk/5iYLfpAPWU0aYf7
/2cz/eAAt+iuLMWahdm51HvZOKqGhTy5L51DL/b+u1sCJh+GeAxAMrCCn2jLgymf2kxDV0kffNGz
T0O/o93TP1nonyampTo6+MVQMqIZaDQcjCto19f9SrJn6cSjP9QGfT5AACgnvX2+luqF6yeIW2Wn
X7p8AOlCEAfGJ+l8Z8PHtLl1xD+59R2bnH0xkULWugzUMQeaNPu+y2MX6j+jb1y145rgzNIeQDQL
qBDOIxCys+AsgYRo73kKwRmdZFpeLG6FqHm+f4nQXgPEMMDWcJwzI77FpcsZptAn7F6v3cvEf79W
OXYaSCcRzqAhDXmL2WZ2EyHygjTFIQfR424Vbbd04CcR6WASiQTqfprHo13WldCp61CtPzjBoyPu
zJXDvvT4KeOChuBJyG8eWvSlj2a6CueEF2E5hvla3WDt+TNnoo11kRUJvKFTbEFyA7jQ+1YYxLcg
cEShFQLEFljQZocEUaTBU3foblINYHH/C+vTzXkL8+/G3MLsTFjZOPgGWHZv8uFCr2/d4GO7z9fE
1n/wkxx/NWAFly2EdlgEsGLM8+2jFsjAGmh30wzGnVknW0mSR8OqdkX+UiYf/DQ7FMGUuTauNO2T
Yz0D7pWGAmqZ50d7knCcXgSdHSgvGCgjoQHu7X4rKGfG6PnihjTBfakHL11FRJhTYociz3YQy7kc
bRu9r8nOa/QvVgraDke5YiUDMXd+P14DpWwLNw4QHM85NHweNIDw4DWMpN+ig37XczuNOzl8HOsU
0KUcZX8fsp6hpfy1roAfyaC3iwHCPjsA56gBgfgTbaEEag8OuO/aGwWs8g4iLOWVx6ubVoH82KNk
p7napzph/k0t+RXJnD9aq3+1k/abMYqPfQJEEw3IB92nJXRlS/2WGF27bVGf3RA5PIDfwozBSVwB
qafilmqXqaNApDFumaeurEDd4nMWeZzEBfTxQjJWO+GC+J+MIHmWwXWjGAtp7b36FuBjvZHFggZZ
5Cd0q2pnRwG07HOUnniTbPVMvwxMfCp08aE0vTTS0LCUGGKNZHl+zCc+gSmymnTjglPWjkAQZfmq
aG/4pzK5spI/EQ7/+jr+T/LKDn/OPf/3/+Lnr6yWLU3Sbvbjv2/o15Zx9r373+nP/v5nb//o33+8
Vi2t5v/kzV/gwX8Zjl+6lzc/bKqOdvJevLby4ZWLovvxdLzi9C//b3/5y+uPpzzK+vX3X78yUXXT
0xLKql//+tXlt99/RTXz6GROz//rl7cvJf5uT7+8tvTl5C9eX3j3+6+a95sFeC0YUnSwmQfAECPK
HF5//MowfgPjHJicYQGHGG79118q1nbp77/6v0HZHoLgqByhoo7GVvwVZ2L6lf3bxJbwQ4UGwQYQ
+MGv/xn7m+X5uVy/VIgyGa06/vuvaI2Gm/h5hFDgxhcLz8NtBeE8ND1nX0VfFraASHjUcstjW09z
Ax7lhQ+ILmkoNnJnQm4kNIcKbXAaahjgK8nMHJmaAB0Mdtp07ta3hnZbuoSUAH0rvQ870BqjrqYI
1+Nc1ekYeyrX91WSopLnMk88pGaJqqgEACnZBiLB5VKzaLvrCYMcKq+pCwCBlrMg7v2+dUOS+Nrr
SIgXRLVIymsGoYU2FIUarvRBjHqIRsYOLKfQLABIjvd1G5WmFlwPjmk9FVanPZUdeErBApBkjz66
4l5d6Bpe+loF3fhS0zflUGcXo1WMchNAXi9yu07RWNYk+4D2repxoDXXAAz2h+cuL8yrPq8pCd1M
ABrMiNf/kVBbJGAhk7nYEQr6dHiQqgVcl7PgO+FW/3H0NMe5Zkhub8XQShUy5QIzTZnJ27B1ZEJB
KMb9Dx5ncCZpNRIz1kqrfZC5boH2JqgvOe4sOuirJHvJR2D7ozIvtH01yBqdlWD9fhrhiKod5QXK
8pIayHJYXoKOYZFZ/XXStH4Td8IUz5mZDNd506KFWQO8SsUI8eqDGuoC9+5SDSJSnsh2We0NflRz
I7YyZ3ggqvOvE+V1z41h1U2U9b5RAEtMqQl0b+c3YUMVAgerdswbJ0+M2yagnhU5MpAof8uivUOP
ZuoAAWt111Zu5J/RRNQWsVOgxfqqx+A+dHaJDGDTWfhiCFmj+8JICwDtTLvmIC0c+HhX4BFu6Dvc
fnXH4KWSVmaESZ51VYTm7SEJs6pw74Y6KCl0Xlr+OPqB+tbrcrzHlcwWO5DvQPqDJoAh7sBon2wQ
vTeRVbfUCO2SFtYDcWj1WnHJvqUQ2iCXPdRqd4AGp2XcuTK701yWiE0rzTaNeGaP5kWRF9YFqQrA
m/FBcG8sVYvqUtZaa25EkQDcLAdHPgW0d+rQr6msAO4uqyfpJyaLzEYzu60JJu2PvEvbdpug7eax
7IAV2tbO2FpRPWry2VBMKBR581oLc72tby2T0QErxrDeOmjf7hwQ5eSoozYl3zip8v+QOteDCPsc
3as5aNn7G2n0VgE0mNeaCBQMycO+EY0P1GdepNsJ2nhVDYPot36GB2+8qWs/SqFGN0YITX3QDYAa
KwhlphBp6MKjRdzkPE9CvfTI4whg03dDz0xrC71B2YDdXmifuy4otWgYWVmEDe8gY4WUssm2Eto8
n6EHWNpoca+QxtSNwcA+bPgDa6Vx01ZQoCRmBxjOJP5eRHreamJLSD1+b4Ee5nGpCrCBOmapHXij
U5QKjUJEnQ1ujqiuqoaHTGOGG3fKUElkdJr2kqWWHVWN2QFfn4O5IlJO4d74jT+mMYEKbXBR5zlw
ijItPCcEvuJCpYMq49Z2GbopB8UeA+lazkbavOZXVmtk313ekrvMBz4jKtENA7qcYCz0h8BM0hcf
oQVgao6CQmGY+joYmHAb9oDg7nPKH3B7E3QLyopaHLrUtG8bCT9977s5bSNURKZQBn7FR2WPE5Bg
26BlzL220UOeFlkVNT4gfWWZtFe4ekKcvWHVcCdFo9/Stmrbja+lThWqwKdfiKi7534MQDhOBJYf
q8aGGHANINSFO+hfwQmpeZthlEGDBkIzb+Ms1dWnouj1z2VWwLn2RATsQ2PkDe1w0PIabIaoQcm7
UusKuS2GpqBxYkJAHb1tnqG2HCh5H20cRXDXEs3LnMhiSc03FW549N7SGNTdA8lpGisIRBZRwftM
7pVDgJoYeVvf1LwCN2WCQ/YHCC5yEePm6zDUg/X6EypSVROBr6vut5YGcQUAchtfALrZdxN/gWqN
MjIdrdTiknsE1BR89PRLLxmEvWVtwWPuyS6/rIOcPbegOLonhaT6dUXHyojBb9HisEKm8FFmvVte
ZPBbN1LyBNpYyh/aXcAgYYYm5coHoLXCN0+HilqCCDIfH9xxHDlgzqBhm9z5QPxrA43U453XdUQH
rdhI0RqDcld95yjVDtu0qGw9FhBfgmSVlEXk9nBpss4yEqeUC7HTDPZX3eL/QcB2V79WH7r29bW7
ean/P4jbUH0Dczwugf/6T3x0Ert9eK3yl1z8csmLl+ob/1dMX5gU3Qv95V5U317YcVD39+P+DOyQ
rfrNcU2wtZrgsDyO6wzT+g3JBSjc/UmLNl3M/grrTOc35FAQcKFBF/A/NKj8HdbhVx5iOWRAwHoK
wg/Xfk9YB+riN2Gdhk4yKKggbTO7xjtqsD3aZ9ZNdkmvmytkaO+0C1QH4hqEGzfm1fSjfevfAmqF
w7yFgOGFvDI+oGHIuCP39Lbfkk11I5/kBdmM23KD472jV2YEve+rbJ+/FJcVg95UaMqwvrR34jrb
JPH4f5g7ryW5sWTLfhHKoMUrNEKlpqgXGIushNYaXz8L7L63ySSbnHoZG8sqs2RkRByBc9y3q+2+
7kh+7MAZ5uqefpqjwptD1Zn4fXXloHWLx/gke12wnlNnc7qwOw+e6gjefFbcNBLCzdldKczCPtq8
0RcD9dQFRZC7myf4Taif2ieMFVdyixvFL6uNtem2Ueu3vuZXt+Q2N7bkK+4Yqq5wXej/mtnmpbga
YXeTT8adHnS37Zq6eqS6+6m8ZdEctn4VDkHpq54QTifz1DzE98KtfCpO1q25VmF3GsPeyxyKjqPU
STzhqgWGE0fmYhuGXV3Tu9K04wUMaBcv8f2kLvb6V3UaI7LcvZyvVfzB/jvyBjf2n+lb4EiB7mae
7MWvusO++m2of52G6kkh3+B2geLuoWo30eB70Mxe1lMWNEHh0UmalU1B7ab+4nfR7ilBf55cKehD
/WN/Rgn6ikPPmFNxQXj7RlBEUrDc1+HMp5bH6iH198B6mLA0I9NPHxYXivigOk2qXQSzozl1sLmz
kzmxnZ/SU34yfeUVV+l98UX+bP05hg3zgI/dnp6dxFnc0Tac2dNOw2Xx9bsmUv3Ynj3apISiX7lp
OF2Mh/huu2xu54q+6CoOtWeufpc/ipfqy/4O1r5mtpPZkUl+np3+Jrq9p92Um3UdouKpfam9Llpf
RX90tMhwK74ku0/PcyCHeaBFuTd6klf4+VW9am4JuW6UTm5LQ7cn496IekaznCxQnMLfi/v6lLma
mweZK75Xw/Ykn5f3QkSExJWZrOmNn8H5/Iih+lidlWgKLRKnJMe8qY/SPScxiL3ML72OeyLy2pfp
XL5I99lf3B/emT8Y0QbitvWTGgh+dlc85df8Ip/Ki35tzuZjfqWXTNBf8ig91Sf1PPwmjfVfGXj/
seD+c9XfOIDIZ5Mbvemk6+ZQMZlyC0e3dWNnCCfbsFvm0Luvr2OQ+QAOr4zaaHdpS+ltDuWIz0qk
2INXfUrvFwdcZQvu6C+e7IhOYb/L3Myf7MWRHdmzTDsLYQiLuGF+EUqhgeL/nHmGxylyUrdzMA98
wy88k+etcMrHs5qcqqBwoL9yiN04plsFa9g8aGcpFDzdpZdpkAXZ31Vnl8YJpDb8vf9VvczheC6C
4sUkMhtmwXbXhhanv2ic+fxI81NHeKe6Pa+NYfwx9fWoPMP/7MRu82J+TK5yJN2S7GJylq76HQcy
SiL5eX/UHg1v8OeTca2MMInmU3Ipz/st9gdfvdMCpbk3eXdsJ05uS9c1ICjI8V6P++DPjmlLvP46
2aXz6WNpf66RCgt3YbM1l9zq0+gq9pfXnM8vLneS91IY6uTOZlcu3+QNkXZaLnk4BzmC1bx14eiv
rubPEVUwkrt4E2/O/Fq1t9DiPEKe8Z4T57bOJ+BwlDm7g/3L5L4gwy9qwEO5Cuf6svuzO3mL03jT
2bovHY1/FbfdH33TMx+x+crA4jjIgRxoruGS4+yWHkU1Ds0UIuFuOx3jltftr+ROT7AYbCKGTu41
fupxBaIubDw1SELRW93Cbh3Z7W+jk7mgEq936UftSOfCEx3FzvzCX+zF7v0tmFA1gyfYlT3Zrwka
YXaR+vbq1pHmWm6S2laU864uFB+7MHeMZ+Nj4vYcv+xDz7drrhIJaCCBY5yzNNMx3PjRiCZbseVA
CFu+JD21L4n7Ozakgyr5v6jM4/VvHPeLkRUEDkzxCgn1dUeVNc4QCPbodmFVcy9MFrz7FMc5rICt
nBzjkvIkMO/YnIVXBfepQAFNnsavGbvxDrjvb15lf6md2plscL8TB7Bc2obbBuVpC6czVgpXbvaP
Kzsx2ur+aQZ6MPuoZht+A5+CaLTi4PWgavs4NoeS5A9u4jFDlOvMp/VA8vvIPMUIqt43EeWxV3KF
xT+nUxkdXziEOmdMdKrb6nf8liI0O2/gBwt2PZvB5MF47BwvcYI+Hed5CDUXviAebx8Vjypf1HlN
aHEkZIbJo8VZWezx5Z0nRTmHZXT/tZAcoDBzugsvdU23dKHS8PKIT11NZ3EMu3s3sTqZ46OzGI7W
jU1DiSs+0ouVczf85lP+zPezr7LdO7Gne2Iw+jv7KbmVl/GjO6CKE9/HdnOmhPvyJfZMD7qTYHvl
sTitywX8SxTt5CkGfL8M546zowakYLJzpSs4elTxnDNbRXaufs3jtDimlp9yZ10VwWcGI892Ow66
K3qzSwdKe3MEnszxt2PPcPLzMBM/QXeU3qEYNQ7yYuP54jZy6aIaFXQc5caz+JzkNgxSswa6fGkX
yS5dGtFGx3IOqDT603kLkQQ8vY3TwgbxDsE+jl4THptXR/sH87qcNrZjYNYmzx48EcRBe0mj4dQd
B9XVA+HueNKGu4U1MsDgAGOSBKXXO08Vsxf4+smundeCSVlMN0UqFNzZYy+ocWbSJb8dmzwy+YL/
RfSACKJpyfvkwDKdUD6PgR7q4YhWxs/iWaFwRgadhfslHMKNc3yMpYLyjjuSuLmXfj2YEqpiYaK5
0wY97qeoRFyieDyDm3ccifqCbArxUAQx0kXkiKUID0jrg5EtBnc4LQpr8PYP+4c0ajx9c9MAcRUO
CTLIQNUbnG81oFlUyckT0crdX1akRb0vc2flIA1IxeEWHyc1u5kB3jwfTjI/pF/r2YqGEKoursPI
W2qHuAUSePY2YEgK1EVEO0KYRuNnFTFsXQ5ZVQYTWypzpI+lUkTv1uyowjHoXYNTJbOXm8eOBlyp
B/NleVBvyDSedeVK18o99rtlMqoDy9gxLsqFMnGeiIIyASP5PfMgwnTsh5Pxno31N0gEM1h4LssN
ElVkicmhhPMsohGBFyOL8Dk5M4qCewGMFgPzqn3Wub7iwxaYqJje2dz2kxA0iLWGz0xe844TAOqn
6B/BsyCDTY50z34rnBTDl3lSZQR+dYBtYezWbutbrDNhbCkyPcttXMCcU7LJ+LNOs0uvka+yTfx6
wldfQmIdmue4rZsjHWJI5FFzUx0F/Nmy9MruL4PGIRGQmrrTObMdu5Ite5I/pmwjcOfQekxlvlCA
5M72akt28Zh+aW7HVncnjYmWbAPSk7+3ngUkN4P8OQZit3fQWwBUUldBPnXBft71a31XPWx/r+EB
FEaQTQZc6UMkB1c9DiTeZt1oQDOfsUq8kntcXJMTvtLcl0L+ear96lScklMTlNtF4HN367m7Dtfh
b0Jh9uZbAS2HHUCQaFcvpY9JFTIXX7AbBx+azwGzU3cJOme1sytWkV3aEyipCVo/C3cQFOAWnJNj
UmR25fSgogN2CdgnnZMeP/5oi18EJ8FmwEfuHbil9XhA/nadbutFd3LfdEdv96xgBKitYWvaA18v
ewpWSXw0mrdubagEu9cB2QtHjNqzdouftcQe+UV8Ml46/WXrPf0CEPNSnyB0FZiYElqgKw5WgE3j
oavpWp7+DImGGo3nOGpe2F8OiurKdxNWSH2W7xcc6a2dvaiRDIJT/lS/mM/qfRawPbw3f0qYjv4x
+9u69Wf9vgoSr/ThJszwa3oJLNEPgid4fVgFqEhg5oFDpd3WvCQQPJzSfgVSJObJ6pmkU9o4WdzY
/jyGBUhKC3jBpjrcvgebfqo/4ZMbN6+4ZBccUYYz+Uqw+K0HzAvxGqhdWPd2Fll/wv6Q8rEP8lMs
uhrnhF+aZ94M5jseLxQkPv18qIWAA98x2cMmOuww6+tzs/jCwc8/qetZ+BN4ygEUhkscDq5pJ88H
rVGU9dEepH7j1G7+UeI8fF55iPHnxV381ftEKw+EQm+btslNZI6GY3iqTQdeTtfgtpzdkX9t7gFD
Z2C3+hU1Jtxx004JFZiFjc2FeSm6ViD7khTw6iYQ4XkdEKtj50AdslCE8yx/rqIs6r30tmv++rr5
vRcz3IFuY+oxML86Rij5fmjmmOPXWdjUTpih8CD7ut/5xzRGcHI+2MmX8rG8bUmAxw3ldsA6QBBi
jdJ2pw0xRK+Gx2lHrCd+7lWuzn2YsPkk3tMiG9A5PDjOrvNpdBQULZN3jkvTMnoL7D5Ad+YfYPs4
3Ptpd15e8+DAs8d2HSbIaGNCM8iGim4d8b2AjNLt+QQHpN2jso9JIVDsHAEks9GEz/lNwhCQeU1C
7/DN6EUD+U+CIkj6QHUQ8zgoNYzRGmHn0kUWNUq8BCN5Y4A6qL2RyU4u0TVWAu+Be8BBCxCdoQ9N
v3tuEP5WVAZr0DP93ROC452oX2e901iAGlonztFzF7FfKKXFG97tPpEuhLKJ7s29OTBDKuhsFGlw
+F/GID3EsHfsMiYAQhlYQEm73bwOIEbBbxko92gaDuKHtMYdmTBAyk8j8ZTd8ujA2KbBhso2Fojq
rixGBiO0f2Nqo2EOc1EAVXzjePt3YPLbQCSlo/8Ffh+vfwO/TWHNqq1ppSsgFaRZ7U6NYwm97n0B
p3g6DiN0SK04GAA8AANktWBXYHRyv00kVQd8Ih4BPjtg7u4mYXl/4K01kg69EKQIOPxT+JJApvZ+
F7/E1/jaX3BIR7I3R0sg4eGwQKyQF7kSoHo5afiMhnfl8+Yl4RjF4D36MiGxRaQ/jpqwOg3X0p/P
fVjzv+4ihLzsOp7hFkIiTr75BOsRaiv15/fr+9W+N1BCVTC87HZ9N1zzJ0hEUQPS86HfKpw3haeF
kt2gAoYH47zan2cuN/m2X0WVZWv8iIecR9upHOfU1YhK2Dt/nrlGh1SrnNxNHZg10AvoFdPtz9As
+ZJrnvRXCeCL/8htR4R27tdsHo4lnHSHStkxLKGIZLMaB8+JgxufISATOkCrfyillfu2uIgJ3nNg
tPhh9Q90o+FoADXb8jvob1DIh/tO9uA4QpAdG4EuDYRA9+mq9nU5pDUACjvEFE9kQI2oaOcm2k+1
8jDoXHe7wZU1I9FHewFJI8lpRURaBQ6iwdefWDpigM5E3vxOeNi5aIq3esopw9TX0NpziGIONuSl
4nE5sLMyPwcrmcEK/un9A0dabg1CPDA21gJrULDstfHOum+v4vv8oWrDTATq5deF630IEdkWEsep
AGGtk5ExwhHs3eNMLvxO/ah43s6J/5KDFKeIvHLENDUMD6vupKf+ECDhYdpiXHNnF54jwNzmAt4d
EHEC/xwQT/E60VdTuz2VHs1HnQMYrmzcFKFakSUtUuOAdC2wDE8OoK5VLodRYnAf86+SCzl2iT+X
t+R+cVdk0uFyqBAzNWjst/Rh2n+7rW/SuKqi1QgTmsY1/lu6O0rNbNwQB957ER/3J2L68nX2d/cA
siai8YCWkg/DyN2Cl3n8qEXZk3bfnPGqPeyfywuvvxY3w1dCdLxnnkwgSXoX4z8+0EN8n5zqJ/i8
zlKgnPbXBv9mAubZPRkv5+ZnkQ4wHC8Y0MAYTOOIqGWAEef34XZXgjX0+/5svOwn/HvuEKE0veLU
cESyS3UZMDGvH1GOiH5XvBUIvN3zapwu8r38cTxVF7QQgFZGl8U+UUeAONZoOETWA6lMy+eZYFvU
+eq5O1t3ZYR8R4rjPsfzppD/N5yNCNPbOwz8PLDCrwLzHwVunpuK/97GYr5LuvmvyTj/H2bakMry
i2BNMH0a/64+ld+l2hwf+XemjWn+QdSDVgZ0C4Y6nVau/5tpY8l/kB8HpxXt2yiY0o4//TskIxl/
EGwRofg7GrPyhv9k2kjKH6TeHI0AYVKhjJuMzv+JJP1fZNoQfPpOwR08CbBJQEvO3MjXo+XC94qu
WKpiVva6CNSj3L1uadrRaKTuVvVIoatZeaME21yRJ69mLtXPotEL/jgLD2tsEHncepcyUlyWKwTS
9SRvUUyKRSQXxmLY5gDcLTBs6w4suSULzg1J+YtK49rd1LYllWL5s8kPCD2iNWqNRO5MzWxNMDQH
EvWHwpw/1FWV21a8fJLaBXusmJNXYzVnr9u21JGX7lWTdvwcuZ7ao4KtbrRED9ryqSaxxSdCpaT2
MG2r15tg6imd5NoelDHebalM27CGRsCHsfE5kUjXUMgLcZEj5vvR6sTRLRO1zoISnlIyVqTi8za2
42WTNsXnz/pVntftoc3bZLcJ8pZhnFHYYJI2oDuQAu/wbmU3o5VuK3t5Nam59NWsPc2dQRjA7IBm
MXhP6KhYVJZ2OE+aQA/HOu2aIFV67U+o7yCTgXnomkv9rc2lFzGWcrsqCj3YayF5tTShp5OfRWgo
SROHxBQVV0AufzQLYshSMxAEQjTamVoL4VJ0UKImy4ekyq7q0O8wJKraC3SAL7TjkcNuEZNrnU5V
NNSm/Knp6zKB4G+kHz2B+D/LZcQGkHaoxpdiHk7Ujn8UF337ohndcMnUUo8GSd8+NHRJ+0tuuk/i
vuE9LlqV/h2G0mmAun6dg2LfppXdtJbdXqrFcPK1z6JFE6w7q6RgiGaF3ckgMx4e9Lp7HmUBOK6T
5ZRZcDS1cvlhV+MqosQIeyJv+rM5LPqXpDfxHfV68SXrpyy3x26e5IdUrxXhOi5dPobjKqO8x2Kl
McYyCrmnaWlx2meN0P+8xnPvrD1sgSSlIbbh9yZM1Qhx+z42yyIPp02uH9OkLPOD1XCxxYXWR41m
jJc90ZTLVE+P9Ntb6TUxp05dG7Pd7ylOit58ry/lzTJXexOUzana8j0ZHo1bbe27IbYGV+m3J6FT
1ScydYqzAaUBUAl+KULuA7Uajpga2/a+pbKz+zALZXPVOgWI3c+jp9XT8H4VlszPpMz4bK55TkjT
ElB4QxGfSBlK3IQGwu/FeBn8danGp3wZaa9YafGz2FRWQAenenD6VaM/X0+XyCk3Z9/QOvmxIA3h
bh2y6oOycWXLqREvhrjnipdNW97cydsC5XFdKXgGF1N431T6ej/VMrkYm9yN3P18ptgX2rM8mAWx
CVtteIBx/1WMZ9HZlkZyjNEybN2ccMdStObumTKdMlPM7DSt7so4/lCIqyvMhhgKy11Hep67amoR
6b2ehV1f/T2ty+rollLD7kOEL1ctu6rLyVVqoQCYSxa9OdX1WSo3u46BW2QW0Sw08ac8ER7jLLnJ
+fAlFpXxb3KbWp8kWHK6bFUtYmE+q1KaCi/FoJtpdukToSyHWwuzsAb0XoY9p60JufyZ5evU0VuN
Oyzt9E40lfMe68pnpYfpf4xL/YPW1Pp9PKREjjswQT/eQ96kOVMymrY16qstkPYadp1ahXTkPGgL
jiybPNM+jyM5UPlq6Y4ct0GdzpZXqngU4iSd3w1prNxq4VHvqFBwYt3AjYx8vE7d2tAFMc8vlkmx
fW6N8Z3S7fM1zqrkOk015NuyUsd+2gv6rZqGEQe7oPhas19WmiWPsXE2p76B3qD+S96UyBItmtoP
dW1P7eTI2ZpFcdw/rUkpuYMlPmj7eo5beFSXlmxNResKMs9IRRaKDkjTfezW1MkUjbhqW47neuvM
+76MoVVJ2/nOynGgkEyYv4NobbLbUqwHW4w7ACd9Kol1wETq0+KxgMlnNai6MshNlqSmwTVULe7e
g9U09WFtBxCeqCxz1Fat7NZZqrzOhgZVLLlbwjRvD4fMdCChJiPbmENtl848L2w3XWyijLQaW+s6
krTWtHnWi843Ml26M0uhDutVXL/IgEt/GQb93ko26bSO2RNc1qDcfsPXopMA1kwLBiutNd2tNxav
lfskrGaB+DwZjI6UkbFh16P4VPZC8zgPq25na/dBFMzyPHY5ZlqSfEFO+fTlwYdG08u/mrWHr3Oy
KmhM025/GiXrnZY0hl/XqQ86KNx9Lt8n7ZFop2qJq+jj5qzi1sPftXIe13WEU2u3+z6+aFmy/Tnu
JB6aSWLapKeLvr4vQWXQXrVZxyCWIAlNK2u5G8lM6uXiRS3nJOhqDPS+6/Dpq4XpD+jKZ+gxX2K1
63nMg+k2hfE0L/i856V4moe8c2N1mS8lrf1CdR5Sp1mn1J/EmDauso4xrGIb9TmdrOvmlsDzNlhy
5UmdTIvLvLVsNVu3aJTr7ZxSsxGWpKQ6sYoeE2MyHJplw+S2jNzLNrIGSFN2mCJRuk54MMWpR6SQ
wKjk8V0RS7fCAH400zD7hQrzl2nM/VnW49WpaCyr9zuSaizi52nd/XxSP+x75SjZLHTdY7pOQ4YC
GmQtV0/KnKozDveUsnoSTKQ29VIDxpR3QpkUgaCYs+zKRWqOn4ahre82q7mrJdmXgRhFWb9DdJOR
rMuZM5L95a2ZgP+lT3HLxXI41rP6XhplLViGNFwt6yob3UNTwyYrzdtVadTeUZIUDUjYvkDaZPTw
6AlbiJWdCtiX5NLZTWbWjinVfr4QL83eo1Y/zTC25jJ9fukRgl3LsTBXTOOt68Faugft/23YYX+q
YzqEWRvc5Zm3Nro9zP3nqU3SazJb65OwpPdA0cdsllI/hQQ9JPtZdGVI8AFRaDvdLdcZr4+xILnM
uPjcNan01I74pMoDp6X5RJJ2rL1oS4tzIO42N2km62mRK/Zysf7WrKm+TtTg2POqfl4HSlKb1egf
hH6aUSLx2FLWm1+o8hBH+InVeZFT19q2LCd/FeDttROE6aPdNGm2X/s+kcnwM9emuKkDnRuuxTRU
MTawtuZGJFgj5nuaxZsQwSOcz1CTLJn1mdy5TY7t/7eW0Hf2UvB3c+T1D2+Nqv8PzaWjv9l/z23z
kq0dv01gO97+L1NJ0f+APR0Wa242XTUgq/gfS4mktqMS4GicZFGMSZra/xpKivSHblDXTn8Jmnzy
Lj7075IEWfoDDgoJW+nojnVUEfwTQwmD65uCBDjf+A6djDqo/mnB+kOzLVPYGolUW+KppgpHMr62
pjy1qKocWK2Wg99lz99szM98jz8b0aJg/8jjY/pvuBvaKjXTfjcSB8ausyI2QRVnzq+H+MrF9Z8k
na+rojzKYN8wJumnePhTvvFybqXUln0dJ07cf04HUJdCxn57bumekCSCq4q3ijzwanv9p+PCD8KT
psKDwUkJPPIEvxk3m6YtLUTGrUdcfnETCL2EEWOedaSKknhr3j7IpRaY+j/ij2DBpqqT4XjUGdFy
5oe2sKNJZu+2yYXTqLQSX2FzwhZpvXKenxtFIQVNirXfbPIPJ4chsf9pSMzBNqFee7PWWTOrZGLI
od3+Qi+T8pNDAZ9Owv0sGi89PCqPQ5X/jkzuJ8NaRxPko2GEihvhzbDiip3ZwGvuNHAiSfYiyX8V
8YRfby2ihXYI9H5XF+N3JEa4LL6/Jjg56G1Gs0N6Y1g/PNhOgiep2BJyeAQEsEMNT/l+K83qd/xV
31dVfn2OHCBZhw5copuw8qY+SE9KvR+6OndiCk+7RvJX+UCJ9XnZfsf/czhAvrsjJo0ujx48VMvT
WvFtR2k9maGb7OTcqUkxy/bbKnPhf9cf5cd9OwaBvFKh0cLhk/n+kLR7WTaSAFVh1mPOjbBRD8s6
e7++dj9dCenBMlWR1Ey/3bRqrXLUqkI2TNrEcPSv0NXv7SclF1P3n49Eg2CkOfQflGG+WU6S44Xg
jnMMYFREdjpjUzpcvt8s6Ge7pmrwjMCL/5Uh//tdM5qc+vC2wSEup8+G1j91ZfubIY5ytx8e/1H1
BkTn0VDd/v0YwiJNrbgepKuD1DtFrMjQX3dNOPfN0y5WblIvgPFNmmZXEWjI1lsb7vV6Eh/lfpZI
WaA/gLfG2z9j1TtuABQOpIuR6W1iFL7te1kJkpIMiZlTJwLxLPlGAxXMav870jvp+5Ttr+OgfSgR
oU6Qhjpv1RC819I4ZGPhKOvyV28ZK13C8mfRKiHFLjQ6XojN35bR6B+1KunstNGzHpqhaThlmlhc
uqTLQjVftahTW2cyJuV1nBSCAqVCaYU4iV9+ffCOp/HmstK42YQUAL5k64dOqDp1ZSWlpuzK9lSu
X4z4Vjryw6a8/HqYr4rxh3FoYH4QgZi0JHijwCRrn61ipZkrGPg0tfPiL1213swmzmGk6YcZ7r5B
IiV7k2llbStrH06FTGqbkBAJAkWTPlZ2/q9n9aPIBzcZdOYEEUEj+lbkV+0gi9s0oNwIDZn9ltAP
df5UkKWtRWO1CGHdScJvtNtPZAr0BdbRH+bosv6DdBQqiLdyiXinirW10CQizepT3Iy/ISn/yTVE
pyBNTJZGJcKba7hS6biLIu6FYq8Nkj+qePEpMPtdk+a3w+BzR0cjItGc9Ad+C4hyicTmqeL8tFsi
3FmpErvTIg+/Wcxb7fV2lGMW38CfvWhiqHhSFtPgBk6VxHBK6i7P8qx0Xln1028OxtuH9Ha84+/f
jJeKVpbMM6vS+qsqnffunfS7jfvpEAp3jg5fpkH1+/dD6A32Nw693LFIMa93m55iOCZ+R8klHajl
23vHSlTKR7h2FnUs6Jfvh5GLAhaBWuTeaclyGRRBD0rK7j7ORjrfRLEfMMIHEvN30nur9X6QEI5H
eeLwL+sOo+vnFcpv5czXeUiiaBzXjZqaN8tdS9j6BnMrnGRIg7kmv8aMJ8SfqHmUJs9ebjW/OTNf
T/gPSweIIIwhbqYFyfdLN7UFhvuaxsqqMa2B2lbxQzWttY3DkUZAVNc8xYOlubA4qW6nzC5dtGV/
LVIY/xKyS/LbXnehYjxQ7oVfvYt/wwTykwOgqvpB7o+JBLX0mzOm7Sr2ibowPbzNn2k1VPiNNaAK
4xh3168F3e/GOu7XN+e5M5VGk3Ok79aRFyAqX/TN8tes+c2S3qq+rw/5myW92XFRrxZKLEHucBqa
l6RuT/BYOIuu4uTJHjcKY+mUOn0yepow/XqBPxFDhKYO6xWsBnZ/M/KeFaMm4EV2NF2gmROBjXMv
m7+TqT/eJrQXlV8SxtCxTOPNPqKDxTHJZGBNlZLjV1Xhhtlna43oQK3o93ny0ixJaMX1aZ7SoLTS
3wimHwxQoDtOVh1GMsOiM7L5RhImQtWvu4mXa8UDaozqrVTKJ7EhCjBV6Z3Uj8/iJLsD/YvkPo5+
vck/nKI3Y785sWMzW2KBw8vplc/LDCWmQBoZPr5fj/KGEYWezm+GebPJuOWprseUd7pl8wxjCg0h
+zTi5rB1uT3pFHoX8xZ1JUkVhqDaUP+mrjTMwa+ncZyY76THMQu6FYIaqcCD+eH7K1MQpROzgUc9
Fvl9l86njG5lgpQ/KWXsxU31jwUk4x1ywPzKyHxEqb+7oiZlrYWyaqQI45tHZAREFFydM6WTvEdh
3K9X99NNNugxcjRIgFDJEr8fLhVgzhsSnmW3WCHNEk+pNj8MVnaq1e5Byq1rq/cE1nYDItKYjJ6N
XrR0jvuNjH4LwI5HDeHWUX0JZyT0Gd/PosiMhUCA1Dl7WqvT8zhATe/swmDcEQ9R+3e1Mi3tU6kq
Da7+cm61x19vww9iA0OYTAMEBu4cNvWNO6ceVmEfR7BnsS8XdjmxZz3989dj/OQgEV44SkVxaOCS
e7NGwvVVI68iyT9EgDVtcpIWJ/FoPRJL+TBSY/7r4X66pG+Gk7/f0qVI4WZI8t7JBcro96I74XB+
+vUYxw18cze+W9KbbVtpO4ezYe8PzarZ+kIlUW14c8xtPMLPvx5MQlW/HQ/DmAYMyFv8UACaN3cj
1gQzpVWwYPd6Jzorzme42CdJ6F+nXd9KMhMEU3AHXSjICxvj5qnB9NTsUZ80amZx20PTUQ65pjum
mbd3ZhJP6fs0MTVqSMnRME7tNuf5kUGs7U/ybqy3cpGED1stGmdlF/fiz2HoYgpPR7W5W2BpIOe1
jRtyefM8Z/jBnMKi74gZGFtF/TXtYe9ice6LFwu6AgmxMe2XZbUejTw3CYQKxothitUDvvnFvGTy
sJjhtljCR8mCDioYlqF56MVGgdZygEJF3+f1Hdy3M5AESqQ7VayqaD2oC8ROjl8zFOuHpEzaq9xI
xi03tNYWirEN1aJ41bRhV6OhWK0FogJJojF8uiedS+yCLMNeFQtvKwl6BxtViHQXAs93QVwrGGK9
RZ1wYfY+gV75VOPxJVVfE0mcID47fxBbiwyBIa4vsawTJdNMArKnecyU+2LM/VIeU4hb4vgEy8Ds
l/SUxMzt9feiUOw9fSUkurRLtfpgrZXiQkNB1lkz3joIcKJlTwfZLXpCaP+HuvNKkhzZtutU7gTQ
hHQAvwgdGRmpRdUPLEvBoRwOLb44DU6PI+GK6vv4qrJFWRtJs8f70Wa3qyuRgQDcj5+z99pMw+I6
U/HBakN8u3aFdWBUstsbVVyNn1rytUAm99W4HXq3WzNf92+Y9du3XZzrflN6pbPt+UbX1mws/UMS
K/vJ66Z2pCWVag/YHhCRw0Aa4pWVazPKa5tJXI6KpzJ6ALZNjfiiNbFXlvNxdLNutag+qgOz3pU6
919FVbTf0Jw4m3lorq2WPEhfL2tpzvVtOemSeTVthqmYvgWipMKXCEwiUyoDGVq50958tE2U9AsZ
Vl90yYxlJb4nyxNcb6QjHjL0Oe3KdhPnXJcAeyyACXd8X93NlKamdR3WyyfPXBYGfgrNUJoU3GdX
iSrKqaidUH1zEN1QzQa31aWvVBndKslkGY2Va4PPMN2XvF0++U4qPmSFo04Wk/lNrC6/YJrrA5BQ
fUgBZVkrkRgHW9vftOMSeJmPskZak250gpHbR6lb5E8Zc+5I6OoQDMZMx9a9j+VXsBCQ6CBpGq+T
V93MFd8xC5MV1bPzuDhNtRqXWR9J0yFwdjaMfenP47G5bPjk3gbEgFqRF+vevknDduZ0UuGg62W1
YdZsbTNruCHT3l61Yrb2Y0kLoRiviqneLIX5WDj1gCogC5KVl1zaXgOuAWdKP6qW4qX1yn41xfVn
x2yyTZ0W+hqB2XKkdMpvCt6wL+PUm4zpBXqEuPm4FNkVjTkLsyBspPDVh3EzxogvuuWp9F51vBl7
a3yCXWGqOzuQE9ZHgtm2qkj7vWR0iw8xV/nDaDA0iUzGuA+9+c1d7GJtBv1aSCTbhfyw2PZbYvCY
TZbZRL4BfomvvnvMOetfMUYuntrYTddWnYkNPXJkOR1LWz2k4D+Metsbwv7MPJYY0roNDyXoR/SW
UxmhDLhutAvEHDOLZAKZhN5Xf0iv2sI7KhBOEIg2S9fyAuXuRgbkv2yGwgOFZtrLsHKsqlwFXfWc
DIVeA1WwI2smC2fMMNiXbclJNuDvj8vOlXLvBsBBFsKdgcKAWvzo9fZ2zoo1POpVsaTbwVWrIetf
Jj9fm1nK5TIgbUX3pS+TFuyRuUcetelcvYEqTlDpPnPwB6G5Gc2RqWu8ZiOIhqoau/1AludLPVqY
zhTOjkqsQ1GYw9GccffEGi2vuXwTQbdCTaZRTfjPnZ6GcyZYFhLhZVG95JPeWvTyPlkmE89B2DcG
z8XRbdzl2swdUW/TzBntKFg4OA1J335mdv85SLy7xSyKfZAJEEddXAJVdrt4Mxgo0DZg3R+chG+6
9Vx5k/WLUUXBuCzbvonr+ynv4IsGzgU9NdvmrW0Vxcqd3fzTsviwiub4S9Be5GvJIJ5NlRT7xZHX
ropPnTSelee+ZtWw0kE2R0kQ3ApHTRu/dfbJvBDgnA/1fW34+L3CieVVoXoCsDIxzvaTPrQOXm01
5bGZJ/euDOlDWlNMxo8MawzMPvvDUsQvnSITNg76jEBUVY/TMeZgswsROsRgjKJ4Mfpvbql7c5PN
6SwfVafmW8fMp50BquWUiCJGeNeW/lWnyNxdzwGpuGlbuteFax955ZJTEFSYOBoMIC39bplNSM6C
kpgh63PbTy/mMAl9ZKDgbvphjD+H/jzVyE7MZbd4HtlxpebEXuKyy/U5dap5R1m7NiYsjw6K+Xw+
Bq4XFY3edEqhxind1YAKsgdCtU992+yisIk9uow95CVB7fGSFapyj2ahGve+TRzna2PVlDh67DfU
sIRwwYQy5TUtkl0b4170R3Lso7g+p8M5bekcagRIWSGrQ1G4Tbsa6bugHRf1PbhqvLyyGbEAOJAK
rTHIXoNEzsWxlSQjR65XYzkrJwTmM9ghXmheUSQAdnNowCUkTvMcTrl39HwTxbmp7HoVKFWEV1Pi
LauaDkXEw2yS3tSaCLpmOjm0YwXysGUvx2R5DIa+4gPqunsCVDPQc2q42qoNhNqEiY/BK+lxm4zW
58R01Oe2WoYWAap+ZaV6o9et6SJ2brsOp3C+S2xQ6Iso63NhDJm/bmNzSgmFnJ2z4RQlJI9kmhFP
hPlYrJs5t6MpCyo0JFYMK3EyquvJn9Fle072ZORNhU9yyKY90E1/BZh6BBtkek26t2u/R3KXhMk5
W+rgY93ocTeF3hKypXhTgrgCpSjjOnUROKZh7a0Kr3oJFY6DTLy2vgapURj+GKE+PSGPPHi6foCx
W31Mfa/bFe5SbzWpS2jrvHHcdOk4nktRzrdS+SWJfuGLk3X1tfaN/aSqUa4n6WFX0zlO0XJObqwJ
fdXKZ6U2HMJtrCEuF4LtFr01VfnUehnTjnrUKJ3qMLvuSvC7WZIkrwDDKFDiNGANLfE1dwqUve0t
H9x5PqupDbK9SJy9DDRQvSQtGKIP1W03Bgjl8yn7XM6QwU0VgnazY5hobrzzh+rK8rr6vpIJOAwO
6+tOuvmenGl5UsF46KTpWLQakw3qnQ9N1h9GVTRyU+d3ZRw8Kq3amzD2X0oDdl2inC0xXy2dwclj
4E1z0nDzoXxNFu7KFYQnWCHsDyvWtPiMxMXfuwsitVI+BLl3kWz21IdDjuBIK1HeO9aAPCrnXYoq
SmBMy4V7n9Vo+OB7mkd3vohTbdm+Epl6j17uzomnF2PGm+cXHW4gdIlxgYrTUVXKT0zEWz4uDsiH
xnFKQGpWduukbDZdfGgWd7hNu6oFheIZMe7oQDWfRihTL10cNPeawvembhVW5HbRjwR6Xs3Aq3Fo
j/o+Bei0trtu5+Sdv64qnX9bpLnr42Z61dqHfeanNGvrwn2WXjatPdN+83swGOUynSSYKJyqqRcf
G7+/TjMbe9DEh6iUbW5lnj47ToUVJO/L9TghvIyHIon6sbhKPLLPkyID9ODlfeQOlOPtnJ4T0zx1
SDHDBf5Z6LfjQ73Iep2l04QYUOOUrtI3AcFOkL7+rfEFzYJOJzdlj2MozTc6EFsOpyvBLNvtK2PX
ZdQDRe1UpxHgLbLdEP5AIAEMWIFiHw6adQjhK4lGloG1oRHuCoToUtzOUxgNuV1f+4Ug823O6yzy
prLbhWDsVmAH2bhtRr/ggLyhkiiE8b9PAhev1X2bsoqGL4K7GpjbZAIWcToiSHwOJZ/7xAe84Y04
zWs5fmxiKiFEeJ/gbBEbHycJhXN7H4bVR1XPcjOYyVKe6qYB4jObRNTbscwPTW/117WmyJJdN92E
jUrWgaenapuFCEdFbxJ8keYmfrmcfiEaeTlstIXP0WXa5Kasp/7UNBilllh9sx1pHJpJh5shqzOX
bdOX3SZzWFVLcG4bv07hKKA7ZiTcZRsrbT+pmYFnF6eopOIhykYqqjmtWcRzOeht0fTu3vaTfM0g
I8XBmU/Pyg3zCG460r78W2X3zV0mOlVsnTEsbtKUbXLfsYwiCe1H6lCrow2zFmNdoWirbfW2jGFY
Hzk1x8nVsNhanSZlzwtC49pR5T5HcHsfxheJBkfMZFr3VjDgWoy7Mt8TGdxMK8evVe1HIXsmxOWy
85mGxVPYrUOd87vNFnK4+4bujbNl4jJY63Q2w8MEY9M+au3O5i1BICpeGVK1435wy8CLmqwz1tIX
FpKz2Zlf0sa13VXijfwCmRG2EfObJNId9sS8I/ciSgTBbi92Rd78znTlWO8saWVQL3tfv9UiboBB
5rmiPPLM4mluB7+40O0Q4psqd3a1nsOviZ0P4CtcX5/gZslbvy26h1Ak/Yfe9mKSe5ZZTieNyvrI
f2kZH8ckSDDRySZ4luUyzPhmi8n5lKY6vOXYUbEq68xxbihI/PH54oPYxElK0GucGnPwjFhVxTeo
clusv3ry01PWtyI5V85sYvBSCeYBswTOlYbdSaPy20/NeD+qajkYqvb4LM3XBnn9Cqxf10a65KAV
MftunGOZqzp8qdTQ91e0owu1MrQT7vLcC3cp9Vi3n5a0W9PgUZGtvSTfsHnHgqcxPM9uN14zg38b
rexKGRboBxiJbWQZYHPxBAz557FJmqfUGuVJN+DpUOgqlsEe25pXde70lA6OB79fx49G+JCmzTEV
FQdxTAIsBVrEK3aSLRufHuS5IvQ2c7+mSf3QZFsnPgqCjU8czZMju+mwTlxOsebOMu+8nGPxlJjF
tCkbxy/3cll73ipJ8b0URmutY2k3bME9Di8yPk7xvAT1VqEAHQLsNmtu9LlI4ysn9TbanK+c5sX1
P4LoXy2NlW5jZ0YgmzZOcUeEhoj3Wbm68E8xF3rnTnrVnVawPJZbLli9jralt+OQfcwzyv1ksThq
XS/xSxOsDYFdd7qa2x7bZ+bRocuaeisz9xMND+CXw4zhBiTsSbfpSWJ6ue441Ql8+gZ3SYyoLq24
SYlTxfaQp+ZumBbza8vUAKKEt8T+CkhN81hwFvByXryZgRRCW2hzzr1jW/XzaNdP+grWdHPy+6pg
t9T89CZbZZy3jc492U6H8ntVqXadlOYmt62zqLNEsZyLEGNwPEprW5h5fJMKMRNc1cs1J/Ys6in2
pPHJxvkjFExggQLdZJFVSw8DEvdxrqLOsjbjAFB2mQt8kkO6MkeqQ+6Q7xRA1BhRHrxwqYtN2mBW
YKyWhixwSYrCWQl5N5ulY2zdppLddekZR2nbH8Nlnj77SZGvK9u4cE1HJ8BCqjoON74Sbyo3aLqo
iqZMQz9enYI8BeBtTIXc2Lxz6yG0K8RKxdyek7zGxLc4MYIfafILU7gVm7723cdunq5ywiGDyFf6
w5QDiGzikRLOxfmwqRKe+LOBGSmqe/lYIzLTm9F3v7aug7C7felqTmH7suykT8tKYgZmXHkmYwwJ
NXvzJuc9eaQmTe67EGBdIVwIBzL2DrZFC2oZTecmmNsWzI+R1IjG63KYHmGN4ulx23oFxjfGe+sD
yki6x0koLT71lhmfsjzw6YCkEDXZmYmV9GwHzzBZmoVCQ6xi44DR6TrPW2sLMPk4VsN5aOZL5y08
9obW5x42uyKuZj33QZuvvW4ZNGglw7MSNF6jIy9wZA+qnOMswIoSg0cK89i1rhs4QpQNb1Y8woWd
qbSPvipt+gk5ijuaCZOxkkMx3QwqZ1UM0oVzmF99KwqYpXcqWMwHQoo5hlrt0qaRWWBsyTN5mgzf
VDe5IpsX18YUH/qgblAMN3ZfG5EfN/1yHLzWPDlIrIJNHJMZQbUgecqKBNvpQIFLQlGLLzVccvUo
0R0fFinkSyWdTJ1aaaP7x7VV25tE2Dmk1HhIst1izz4cRJ08Uj7NxiYE8wpCYZrcb2Y+l9jusWKt
B8OG4U7D9BAqu/scu2J8bNn0vxRmkxu7ITDKu6XwOwrTIQZWqPOa00PrTpelhgig9BKihLlpF4J7
/kx2n3kVWlmyJ9Dc71Zx3lWOiAoENwfyo63NTNC7F2yz1p9qQB4sPaV3rztfxhNF0xKy30VVrzmN
fhhTx+XkZbhTqzlBQVKlS2X2CWIja0tgOj+CuW1uGP1uETFTbak1jQEPBwdJ1L77RE/81mkXtc9L
x7mCGuzdTCUHI6t3jDV76Jgdk64oHrOBJ4u+BJ63VWkOgcv5rMy8jV3PdOH3QG/1GOdR3thLbbyN
IyIdw3QhbiM7H70ij1gB5v3fN/rfTxV4/L4LpwQpWMiz/HcjKct2FykrDAxt16xT2l8za7gIH+Pp
F1Of91Ony4UY6glL2GaA6PLdgNGe6i50B8YXTBW6lZ/ZelVa2UsuxQuHVnwykoOBN7jVLyYZ70cz
36/rodlmTG06pnf5vX6YwuOHcDBGoXYbyrLYmU2Sny/IhF/M1N7Pmy5XwR5rESjke/zj3W1MOqOT
suA2SmyVjrJWSWnX28UPtqoUw6EbzF9lgryfC3+/4mV26fsM0RDP/vy5OjnMTjUyS1TljTFfhS1Y
MPnPchIvCNiLaM8LPdTPPuLCdzePylIh3LtIBdMDbWdOXZtwcCKfPe2fP4YhY1Hmoq7nOBeT8Y/f
ki5s8j4vQgyXHnJixDvwyM057xUs5Tj7xUj9T555D8ECM1DLQnr5XhaXTQYW46LjYljyUJKvqLPb
Cuy986tgmD9oF7iBgMGRnCDGJ/TEf3cDTT+bEyTmPH2v4Q2ONtE8xeVGszmohn55ug28g7B+9cz/
yQdkkeMjInVCmf/+A6ZNmCS4cGFJtRJyRVubLxDxx5XKC6L1qsz4xQ39k3cM3SWGA+FxqED68/O3
J2nSNgX2nVWYk2zLBtVGvWtt/v4R+fOLCFD8CBpt733MkQcivR1TXjHfohXR1TmQLunOv5jR/8mt
AzKM1AOtILHa/jsFQs+EtR0dbp0KbsrhXo1fXHnfFM9//1m+vzg/DnN5Li4sY1fgCCHZ4v1w1RQx
ludsqld2wagsy5/bdHxj90O3UxydLLtF1LN1zAKfZB9HfhPs80ycbB/swhg82YrbbLQuqPQqvPXH
9p+/jbyI6FIZn/tIDd+tLbIr25qog5r+k4XlU9GyH2atDg0qnZWDzmj/97fjvYTpMmC2EYT6PKxo
mL13q6c1+k5la96SoAX2kMyrIgjOWRNyFp334wy9UTafyI54/fvL/lE1fLHLhIJMEFZucmAvv9cP
e4Owl26IQ8ZUMA8PCygOzvnf4mO6T6ObKfqKhQa0++cmOoIQ+cUr88fnjFgwBMsXqwWrjffu0imV
R537DYuOLnfsWuupkyuvFfdxF/zixfnTS7keBgtWhPA7wOHHTzmpOreHS5ekpCWdM5FC62I1HPF/
sQde3vKfn2k2I1SpbLKhR7Deu1dHMWoLW80a7tQZsRQzcRkgqKxlMzZyPXeAC+pfKi2d99ekaHHc
73qhSzhZ+G7lCUbhNIZPVdFbLsi+ydp1Eicuxy/G9OZTa+UfiEbbJ8xUapOzck7H0Onus4w56t8/
TH/49K5gib8YwjBfiD/sYINhtXN+UZx44Phn564aTfgKYAgbjojFXv3KsPOHd+ZyPY8VCguLTwn3
7p3xmLGZTWUzsdgUt90VNCNwTvNLt/v7j/WHwobLXFb2i7Y+JJX53VKgBM0LwZllRSteRVhMQKfF
8732jEcKYPDE9rD+P7viOy1NqJygxEwOdKL40hQ4GgqD2Q0DEKPbZuUvd+jLffrhqUW66F7kSMiB
KU7ZW949Qcik6i4J2P111R8tEZ+dtlxrzse0Zqpkby/hNtEQvrT7+wPzfxtC8/+RqdIyLRNEC4/Q
X1srH95U8qOz8j//zu/+Sj/8DbERKYY44ByTdZEy4PfMJz/4jb0INs0l6ZDX/vIn/wbR4K/kyzP5
nyBUAKcNS+C//ZX8EccNnESowSzclewB/wBEQ6Hx0+PyH8BwvAT8+x+2ijFO3FJ0xKJZ9vQ6pD3U
0KSrd10TW7s8YTXJ3LnceAJbQUpYW4QbhzggZXZQFAhn4tP0K06NxakwMPDVMyZ0oyQMWjnqI1o1
KxpccznWgS7fmiQeDqlBIpTlLbhyTNeP4MJwQLzEJC2WN4EFbV0mWrn3JKr0c134NEASW5+LvEci
mofENIQjzmz4Gat5itOtZg+oqSPE+Gnm6HzsVWau3JwJEF3PaoXhyl6Nth0etRjInKt1s+Wbxq0W
lC5uCbPK0EViDovGKRB34UVXNGGnea7psK3IBNK40hnszgS8rFU/yg39b16psOQwqZbpkAIeiYZB
vxjQHh4q6caR5Nj7nIaoOZZUzl8JXuu3YYOTdA4UpSq5oCu7ZcZU5hlzmIoFVBT6m2FaHR0C7KyU
V/w6ovctJlvDbnCLTcD0bdVzvt4yI0ofiailLUXvFoKdnwKGaJL7wvVwxjvqelx6muJTTYHTJ2Ox
NwC/oDBZQC52uvxYZIl/H6h43olqXK49ex4IT2mmk0rbcZv7lbENAggzaKz3StivARr2DQ7xCz2A
0anGkcSswy22s+vCOF2EtjnY5/4WJz/s4XF6lHW2Cy7T2rLKGfC7zbXIJxIFGpz0RTwY+yKZTiX3
e+f4k4/T1Xxcgmkjxiw+oBaAlXkR2s1BRytfFyhsBqZ7KpiSPZqlO+KnaUBRLp96dAB3oum8ldHS
8AlJk/kIWwg2GnCJYzLpGFVW5e6H2NTPg4/0cxjKYS0ZS1/VOVViRAhYjCq1JmBm5KSeTWnz3Pdt
vyPwiPGWQboLBIji5fu68I/Wx78kcP3kO/9zlNd/Qdc5dC30DCxOf70+XgPpmt/+ddU3afE///v/
aPPL/9s189uXt3/9t3/t3z5VJREr/w5d+XEh/d8/+/d1lFMfCylKY86fHN+ZMP/HOmq53m9s5ghr
LgMkNj86C/9eR13nN17iiyeWfoLJMsrq9+91lD/iPMRPpA1ADixnln+yjr4rXigEBYZxDFlYY0M8
i++KlznMm8JWZvMk4nrn1eYVNKq1bsUag86av7zNS73LqvkXKebWe0fc9wuHmGFszlwkX16IZT8u
48Q62nXXOd2TlvOm8aFxue5TGsJzRKqKOKzcGCOz9xkYDaZA8JDkfUX0yHlLHWhfIQgMla9btz26
kyB0rPyYLfNGpjC67OE+a2BcZvBYTX0Ya307Vp+s0tvNpULH592VRf5Y6U8yAMdYlye3WjZtKR6z
ebgOGSZE6Cs2+VQdhLpkbk07JxMf/I4wN88NH83O9KmgUTzQNv4kXb0zW5hNgCyZjbw5idcfhiZ4
TEowY43+QJ36BCbgQHWzLtL0i1QxE9GEhWC6H0SPVGXQ4SprgvNY+I8p4Y6XH9l2zWGARIVNczwg
Bb0ZiSyPFJPeLX2UtYFpZ+q4WXm77QU6zt44Zra77vCAbsSSn5QZf5710BzUCJXGyL5I2dNTzkd3
x8LyGsbxRjvLx2nuPBK4DLnFs7pF5rbBQf1kutXt5Cq2KWp6YsjEuUeNQ6MkXyNfWbNBWEBUGBEU
LVNQsVZuecLJvRFscm46bwrxq2Tl8F2T7fK42KZvckIMQAAQ4fzz41K3NeYl2rtPZtCuzcm7kl4L
VW1GtujdAb6C2SHGG5u9ZhDJlQyLjdsAsi18lElQxaV+oOW8rdmC2eRa9MLTcwGrrKv0Thre3o4Z
KC7xRlrQVVN377NwL51m3hge5vqy91XFWYn6toqn5xJdhZR87TQCHK95tWIoUmMc9Qm8bIRWxkh+
3uXbWXiKqypbN0NYrCarv+e8xncWQMVKkFAUEv4w1AI6r2tXFh/9AOpm4Z3qdhxWg1F+HIdyVfYe
YiloVuDaPhReA4MsP/u2t++d5C4U5S05q6eMGUXiTDe6rh/ChCTXwmDHcJ9kWu2d0H4aiPPCWr+a
4/LW5zWZpHvO7Wbru9P1kHwmhWktyvI20fyuEtTmRbNj8YRY3RYx0yFQ/ZEH9CSX+BcnVYrCn8o4
Khe+WJzsLH40pR3xHdH5Qzk35E1TqlG0T40ZPmr63ZlJ+VAE27lvXhuTuRzKxhuYchvdoR8aUTA2
1X087CoUlLE33WRzvWvq7JQG4caskq1GyY5O91p7RTQqfSti49Gd+3VaYOZY6kPviLVZLIhHrOmq
qeuDN3k7ME/X5UToggd0GqF3q7sXBiPIusoVQXs7xfuW+fNVmqM5FNUuLppjPGXg2LJPsSxO4yBA
oMtsXavxuUHLyY7ObzRtqrTciLZf5123Dedq5yQsVhOllWkj2R7QrZXMSi+3Xt8Og9rPXn+tSVSb
tOAdzjc+q1DVqVWn2+vEGW5KpwdHPTA5nGCwgVqWALmt8boMiQXQsLAvRCaGTUTjZYh3wrOsn10x
3MSj3lf5F9KPo4UgPYM6xgw+N0yCHNs48iUc+1bvW6+6zSSxRl0lDtph5Y+N2x820dvfz3M/IpKd
d02Q379wzyEq9pKiDa/y5zc580UpPOy5T9zr6x5ypJV4u2RGo+EqyGbzTTh6+yBO7go/vtU+2TmZ
3nVktRsTt5GHQ6vqg5uVmxA9ayQLWHELsG2HyGOComOyC9sxPwdE901V/4L2+mA7zlMdp58vbwn0
SQjfLb6iYRXP4UFUwbkJw99PlH9p9/yzz+jQsqSnCGkAr9zPn9EtkO2JfOmeZOaTyck1R0BDc3OR
9cXZL47p1p+tjZid6dYDT/BoaP58tcFoHEOPbKUuNmqvJP8WOi9T8pWfXHW19xT749U8eKcGrfmF
u2n2JQjkISbkE2XI33+94v377FyaW5gDSQJmkIX39OdfxgHn6TvjMD6NiPCXrIaiZEfFZVOtlTgN
gVhpTZVREPTiU+pqvR8piLVHYAPvk5mjA6/EOeucc1ewo07xUfb+qZL166TUbaaSq5oV1R7UoQp7
kJrVLcOM29RDD7GgAkL/qFL7qTSGe0GYPTrQ/qXss7NjTM9N4ZyaWmyTLPlSlvVuSLx1MPfXJmyC
Sz+qZde2xXTTZlyEEqgM1EM+g8ysEw4Hs1+TwxDPz2BGAFrH+kNSOncu/wHaf9Z523hsTXGaHHml
C3Bzf39fL0/MD80R8BuCmR1zM5s5ggc66+fbqi0k71JyW4Xh7Bt28YsP7/sl/h+U+X95GPgvWOlf
ZOvUln9d558vYdX/un77/PVLpd5FYP/+d3+v4wlEpMFpXtgeuLjZtniyf++H2CZRiZeO7sXJ970k
/8863v7NYRXA5Y6PMiQWke/1P+p487eLuRKnE8O978X/P2iHIIf5+QGxXUZ2F4IK6fWmLYR9aR/+
sI+as6ht2aGbNvxqCPbmLK1TNttfU32WyfyaMaeQWYt1xAs+Wq1+hVd5EGIUb4thzPAimy9ectFr
Bf0tYyxqjlZ4FA8lTiivobYJPzC9JWwut3ZBbN2RuLsG33gLguFVe9q9wYkgv3l0uEEI1odcorby
0ABP7bkqvjmYF2CZtqQ6wRZ46AhKvlnk0cwPtGrLh1wij7oM4KMMqh7IJRygc35f1aQ3XJxQQbmr
RHaTTOjyLJQ7aI5xUwTGci3nNLxOS4UIx2UCKy9EyE49FVXzXJfLdZfn1+hekt0yg1BUxjYTalWm
/hz1lcKzhNyPXaISN9Bd7Ws/mXco6g4l+2+JjLZviqcuQXrW4hVKU/ez03ED46YhqLlMspu2qr+G
KMdRq5B9QpcFvZk+dXV/Kn0yl1PrSx2Q9uUVSwSA78UfSOgOUuuxrhdGTQnxIaNyHxy0aVHfk2dU
gkoupvGlqZ3VjGC9zvVXZJjDySjUY175H5aSnLlySrZOZn9RE6x8CyzKNBt3CmlYpUJCZJoEfqmm
WxuXRYgkzKHIjVW27XW6HvXXuEFgpr9VJr421I5fS8sw15j7pmhp6+uFv2xhNXwEYQCFxG3NDRZH
bOtNvfYmW33xS1DxND78e2kXj7K5L2z+RVzEiG7TenpIJ9Q8Rdg++rbz1tELKdxsO1VIbrKGX7Uk
o30bYgklPhegoheQqG2kzblt7O7GdxeX6VY37NJysOhbCTjxOqH51Cd72RRiI7N841Sdvwpqo47Q
IsP5NwtrN434MSamOxGzJYilphFEhqpwXdW9E02j/DinPNGOQUtOj/6tB2lzSobgCnca2Yk1GEQ+
8MayFztiqNLxFpTuuqyyhNZM+SnFzjAyjdznmrigNDj783LTB9g9LXvYzbVHsF0f78eM8HMxgShO
BZL9UgLIRe5l2tWnylfB2u0GDedXBQggmpiPNcTigx20H3xpMEf1wyRDAZ80RK9Pd7Ly77K2fQF8
U5IG7eLCI1grdnY85kCea6TCfvYoXGfm/SjqT9mYisgHCrJOPMP9YEi0+H7lbqbaeLAygoTRuPaT
HYV5N6w1VpAVJpVb/GiFjD9g4oviUB8DmJDLC+CZdSjlJoSbbGUXO73hyzM53Hdt4ZKoGliERKMY
NnmXwn45zCrdmGFD4FFZfTUat/Aivo+N39KKdMKPiW+uTN5ciwDjKE0/eEPKIpVUc8SXwmzBxGwF
p48KGQVyRkb0Xviz3qPZHm+d0vN31YScizlosXMG66FQ0OhDZMeYrNQkTDwpPh4y5xqRXHLOs+XN
m2P/LLVHZk11DvIENRn1GOf+Zu2OyXbKwmM8nNLEdvZmZqpNVpbWfY/QB4sGPGIMMPmpzTnPNYi7
V7g91nniHCp3wGw/9vR4iTVyjXyr/xd1Z7YcuZFl21/pH0Ab5uE1RjLICDKZKebwAmNOcMyDO8av
vwuqutYMMIphqX5qvaSspJIHAIfD/Zy9127IDApq1MaAJVdlbpBbZ1Y/sKNaGx9U7irTf3VNfMB9
8Cj4GTfpWCIQH14CJQosY2hPzU5/oOcDjFe7C0W/VhhjgqBFidrwykSFYs4aey0Yvhk1IfU+KHTI
or66qSs2VKbpolyEA722Zf/ZT6b7BKrQqp2QuIyTd8DC9cUaxF6f4PvAIH7qUtTjQarduEVCBIYW
xXd4nKDmDf1qzCTWkVS7R4+BMqruN1rgTd/0VDsoC6Vpnt8NehSfOK0lW89BTBYrstxjkkzUcB/h
glmP9vAjiDCR2uUuokTg4x7ToDPTgqy8dVM6N5GSj2i5waNLFvqq7T7Bd1719Sys/RZVBtr1qnaO
nktBE7uk8Ky1GKabWhswsckX0s33oLo/DTQW/RF3BNp9uovD17Htjklcs5ujRoQaFw2TFhwjr29P
GTDzg+YrgNHYqwZwCRtV9zE07KL4UaKEporTRbyu/Us8UfD1g+mDJ+UI2q+DNGv8NjqLFIe6MDel
h7EQ7ffKjZ77aEyo6qfDtxj69s5N3M8FVEmk/eGj233SnMg+tGaGW6se40NYuZy7slo9+r34aOfC
3elxEG3GICpuB7jWWKbmjPeIhCWbT6Hr1g92Q+Li8B0DIie+KP/qBQMFGe9rUVTd3o5bd+dPW6X0
LqA6T/SNHp9io3o0NHkXl+7vqKrxvbqdAQHXPsQJ8zmoAwI0k87Go9v9qOLRwccdKKRt4q/IU8a+
dt0fI5WnHco++6OuD/UHiPZISJB4QkNQfnSbqtreWGGl/ZWpmKxFHNPbssJJnDhevG3mmRbYonpG
X6COMkzbR0fXOmouOKXcMG2eYLyi989j57bsJF7e3he/Q1Nl98odi8c6CwtxJ7RI7oNAeV+EMWDW
ddvJxpkrp10uRvG5QuJzG9TIsetpsr4HMgxp5sQNW4qUmOFxYLaC8TcavAeeV7SfkbqXL02tQdW2
gnBbG247m85IBXXS9MnvSgWWTVfkwxQZecpmkj2lU2g++JoWH7LO3yQghtdO1lB1iRVhcbEOHcIS
pfwd+GWw1lsS7G14ti8u7LINgnPnYOe5fFB5Y95N1viioRP9iaMgYo3J608BNfsNCwXL7tAcEnek
EQXE9wPGDgzeeh7+QLMLEFjCU7itR3w4eLD0aOWYsjjqvajurLSh4E/B9kGfMnHAZ6axrjeNenTy
uD7q0h3WRZbtnPbF8Yd1GAV8nIpcEQFciofcFO0DhjQn3XIgqpGTNU3zoR8C7UDlY1oNmAb2xiR6
fByu3Z+ALdd4d0O5DqY4OmiRHQWrJA6ACSchCPEwRiHcZrH7RQ3R8CDS+kUF2IiyUfXfe8fUVuwd
y73imE8lt7B6zK7UVp/cpMJu7GEHjVu2dKpPna+zBR2jqGVCaoy1aR+JMr7zhE70T3kKvfQu5PgO
Z8vlGxbIl84YMCep/Ec26mttdPFCunferIAqTGK+gSj/FWcQDbjFjt9/S/LsDlMVH+qsvzWbPnlo
2xxlvIpstmQVi5Lz941VqzDX96GJEEU1OudPlDeTwPShgCb3TXqPQGbjDar84JVly4mPaKBMPrWW
WludY2x9ybzN+EpMou33fZL9dAfDXLeDh4MjhMgeonKxUjzrahL5FnrNjVUU0Y6SzR1abSD1lVk+
aEF5LHP/hi7CXzUsq4C9Fe49fHppR/MPwoDJSziFGoG4DozlotABGQsXjw7J4P7wWNdqrWPML1P2
oT3x3DEvckwuwBoWVvmXo+lr/NFrmyCOFl5GpXu7KqvifajFT30kbdp6EQS/XiceIHyeJlVuvEqR
UTO6+cEb4KVjqgw+DFFLmcskvjXVt74jnpHv1/dez1pZCYMUhLYYv3Co+MJH+i5xK5wwiqKr/7t2
neDBM4kAGUrJ1OfffdEK310NBV+JuCeveyCFzFU/ohpneht8GtLovuy1XW65chtAMrhRmk4Sh7MV
7aCXXDn+WYskC/l5CAqsQ+wFMxlsONc9mgNOCtRrVHPrBwjhB49aHyz3MP4V9OQBhDgUazV/XNSz
IWrt3vLTY+HMsu8e+HUSHR35lyV9ZNlxd9RVej/a08Ga2mI9lRlYxSz9SMiGoLV3GGtOGV5ZbAoj
OGTgF7q1rkaj+wWkHPPrMHxLmzre02u+g9+xYjdGpdNnGrUqKLZNI1JaL3DEB4e87Y69N98uLXKp
ouRqW7lEKMpm4MPAfwKnwMx8MkiScE8yY3h7epATRmKv4GcGahc5NrYsPNz3IL2T6h/oJx7genxU
za9f6vhSLbHTZz3C/1vFA87r/7l08PhStS//dfrV/9e+jYtfL6+7gADn/j+pGmnwf9sBBTF6XQbB
OT71iH9VDshv/u/Ag2tMT0OHADTr4v7dAdQoD1A1QC8RUCj1KDro1Hz+XTvQDDjWNvXFgO7gDBAK
jD9pAp4Xl9CAzzWKubjEfxDm05KG1FuDrgGT9+4lmEiMTpbSfhccp25e3ZwLpd/zXuPfw6BemtnC
qIvRTM2KjlclijycSpp7lX+v4eD5y9ITktwbVZ6aqig+R5phfy6VZt5aRq5/roXrXuk1vL1KBIaI
GmmeWiYlmUWZlM1iI53CIbVGn9TeoKqwyYf+6f1rvDTIrDnjmSGCe1P+FDq+idIAiE+hCFsgAH20
jLiX3h/lvOI730l6xmjtEBEa85/zr3h1J7VpjMJgjMVRH3oyQYoi307+lG80nyCY94e6dEEeIh/d
o6Dt+8sGcdrWTOumFcdkTNofARSVnY6DLbtSMb80DMogCm6YGOGCLh6OEr4zBi1XNHSsb6LHWJo5
qbp//2IWKvC/b5yn02ean47vIqg/v3FxJ0vN6CAYREFZHSVViFWJuHdXhuavXg5Y9aVLAHHb+tBA
RLnBvVZum9wN/nwueoZlA11FJEXxb9H97gLDDjW2vkchvfYgfLYgYHqyb+9f7nkb4l9XS2mRC2Ul
oXq8KBpjrsvDwTLFsU71nz060RUUgw9ORe8Rzqz75zPFsxzmCUuVRY16ISVouedNHLjiGLd2u28T
S1IYG+r9+9d0Yep7FFpnpwXmDi7u/AniLQRPkjccvqYh3A9BRgxyPv7qCS268pK9mZJoLIhNQ8iG
PJxGzmJK5mljZG6V5DgcU06pDCxviGAyrqwYbx4SMn17xtSituMtsxerIirjHAtcxYoxJ64AUkl/
ulGFPbHN/Q/llFxTdb69LGwBdBB4QAZzbzke8UyIKKSIjyHYSDyeOH0JJcn/1Uz4jx2wt6NQhKa0
jfADd4c/f7ter1DgCfvaT+z8OGAiuCUIqqOUllpXRnn7PtvzMChu0PoidHYXc64E9m03XpjD67OL
VTPYOme1evhJXgwBiioyHxCQfCA9Tf5GDFE+hDSO1uVUjrv3Z+Xby0Xcw9tsIrucV6/FXIkRWZeG
KADUYIRgJ6r9ZAc9bP54ENZhILamztfLMhczJZMmCIGYF4zDJOiMogFy4bn1/3KUxaWUMoKRb43i
qDBUr4VpDzhWgSK8fy1vXmM+KfPLxb4D/BFw+fP5EYyDn+kQlY65hmwlcvvxWya0duvrln+l43x5
KEweNCXZMy0bznrp937p6flxzA33o2UJhDRm3avnFMzpv7XE/3Hez8vP//TpWHKxTfDZ94hQoCFE
lsL5dU2NjMbSq8pj3mSPg+O7t/VAXTokbcnQkXvU+rRCVdld2Vq9nX8M63AfPX1eRZaKfysdhw5U
Qnn0jUhbWRzWVnRW0j9+aIzisRFkIzu3rRYT0BdFUmlAqI51YMBl6Uytze/qSRLMMSoVR7fvz5EL
9xKBGK8wLWUHkcjiXnqJNcluSqujJy0Dm2w9Zc+ZcNuQo+3kn3D9+z9HrXWPQ6XF14Ckb5dlNiPs
uVExY1nkM33+ICO606U1ePWxVMooNumQAW2Ai5R8xV5ofROZjlv5/et9M1HZ+WBQYzmbJXFwy8+H
NNNpkHWUI/QYHEn1OIsepyCBwh0azhX93Zv5wlBsQDh/EL3B93RxdRQL0WFUpUJOq5u/7T42TpU+
47b++IrY37BkuTPzmj/Or6gf23Eyiqw7Tq1BSF5OpZQQuegWX2H45f2h3jwvdh6cTtjS8Y57/nJu
lggZbc1p2mPj55JQTpEdepof68nX1I1N7fLKDu7Cw8KYxumLDauB1Wa+w6+24FGpKkcEsj1qJhck
qaOStIVcegCGceXlfvMezJdmoRFkc+Cwbi6GYuo1A8KI9shuCLKFTnNPi7r8fqBFciqmhuYRhXBg
iXnkHN+/qzSPuY6zBW0enOII7x92YY5t59fpVJoNgDYwH+pOg5Y2eHg2tzCnHP9DFBQNidScTqFb
1ZMx3UdBY9qHvCnKUl8lFWzLXVLPYMPcyGVPoWrSXbXCouiDjM6BGiYn2VrsRC2717Vbz3Ubi1ok
EiRUnhF6EKftwmfNLTT2x6NlZ7TgQiL7mk4r5T43yDOjwF7VctMOMQA8W+/9eA0oJ3G+NfSSx3UF
jupzVphx+pi2M6XBRHrk3hWhjEGXwp2pyo9G3MJ60SvAH7umQy3ygsyrR/rWmXb4KFolgoc0ceRv
RzZGByUu0+BJlX5l35pF0KoPs5mengMNdNz2tZvpN5bK9XSTIEAnP3XyPLQkuj/z3sIsgCdlkVHr
SosSochcn2aUkVX31NuzZ1rjjbVNOBrEn1wYZrdGyRL1MlhjZp5EKqv4QchsGLdxMfnfJPv5zxrI
1mw/0dkTO+n2Jd1uulft54xMRe1+SOYoswFBlVZuxzGkd5/0hlPTsEJh/AApSut3OkqtF8seDX8j
8sJPb6FrlITzDa1P98WrCF+tsxjsTpx0pgd3MLDVbWfTyEUU2if+LjQ14t+6wcg2lV4nXxqVV2IF
zCwvt9KG4LG2Wssm/SQI45dKoEBa1bpDeU5xhL7VVJQmQKwldtVqIAMUq0Eov4e96T6pfuBExvvb
xfc6AFqxhbsT/OpU5k9rwjBBdMSKJXoPjGLMN5OrVfZRKzoHb8Dk9Qa/QvJibgU7RA/5nOaqdU3S
o/ddODSnqWp7LdqIInNqf1t5kxUDCQ3K7+7ky+9uU1bmWsPw2O7osUXph7SJTcBTItfNbwPnIPFr
IpvWvNFixy/JFtAzuR06UXkrEbmi3U2DnTo7z0ky/TbE1h3spJP2Bm2m1HMAVkKln9j0iHo4mFT3
XRosFij3lZP5rT0Da1S/KVRt6RuV6lq2kVNPX0emKlV3buYF9Kqzpmm/jaNRI4jtexJW49Rq4i1+
q6o/yECrpVyNljMUd2QCuNx4DRXqKulkHt81ssjSI9R4ZfzsQ8gJ1TbxE1Ed2yFz+nUpfYIB6b2G
5q0inSveOwm9nxe3y+muI87LOqAmepntOwnoB8FZ5n6gfEMU2TrmpA2zPKwjjNWBMCMy/qqy2U8t
KX23ccr/GcSBH2fbqVHYaaisC/2AqgzZpdtlRKWNfKZmpqiOiJPYHPrbPVWlB0mXI13RTDd9dLwZ
VdIV9Z6meJ6Mzg1/TgZw0i+jY5hoxQesG9Wm0PVctLfVlLoIUTR/sORLldWOekp528d7reKzsk+9
nIKDqiyFySIRA843Sv59+bOD9KW+65FA1FjsvCFu6QjoqgdUtopbMEcnTScTey+F5WSfOXKngPh7
XgDYqzVJwzmMwkFa+2zkft3CjRln27RFri+i5KjWwEKB8AWxmwTTjQIVnH2w3Yb+tVbHhnbg1Qra
g5tFXXzToDnDftMIv3wox7AvflDSnobHsSk8Ana0pqTZk+hx0f8aSRvtfqfgkbunIC0jdUoSe+Kk
zE7G2leNJsxfuann8Pf0ypmmT2MxhVARdZpvHQgY3W9+ZJDKmke8S0W80ZkECcLYNgsOsO1osAWm
nj1pEubwPgNFN+5RC5AJQDK22R5pgqDpUzKLyt95nYetAZFBZ60AjMdOtl3bdAfuQ6gdP8Csx8FL
yHsdbV2JZgN0aDKzWwofuuqqAYdjwT/13HGTFslscaqEg9+SSPHOXZn+4H7Bmtj29yx4gNR8kYh0
o5nwJUo5BM2WjaRvbzzZBc+5yCG72JosfwZBgRPIVxqRtAEKHnoOM3iRnmvvO7NuIrdvkIMjNVDO
hEI/ELnHYzN1AcWv0O3fhQqbOZTaqY1Va6UlUK4sib/xFbAauvhOXawrrRUH0SBsh6xsxfHGHP0M
hEqf6Y9Dq6wAJUtrc6WA6exPNuSKHzXsR7hEHQvRfW0EqEUsn7V94/eq1U/KoakH9zKGfsR9IVxz
9AeSkjwZVT9VL+G1lHmLtGaIoOHsBg0KxiNKoam5CQhBBXU1ELimdmEmgnHfhOBX7ptB6D2Iucaw
hvtEoYLaoj7J0T+ajaHd4mNye5pIliXXReci95lUjXYeVcVAIDUbVKghq5a2AgjJ3HE+1M2AcCYy
2uKJrPEUw0YKfeZB5HzpN2XtSPupLfyoeWzqLOEVi02X/qbVk9HKSiDLU1BZCGVV0wfehhanW9+A
6zJCQIhlbx68RhAnn1vw5AFH6tU3PiTuo8ioieKP6CWNSZJiY5RmtvGNlryeH+qsJ6lQmlYCX1fo
9b2N+serV7Eg8nbP+uJADW3TtAN2ncYtEJspdIr9UJvKXZedCO192rFrWXddqYMztdKW+AdwgTSB
BxmKG81PGowZntGTcOp1WUG8Vq1c/Y4yVj8ivaGMsWs8P/k9dngUbvnX44+RLdWzbKoBhWk3zJ8f
AXAvXftVqoXgN8oBaU/sMGscu8m1p8Kq62BLvHflfKxxJmaQdQ3JMiFdQRz8UGTVT2fem9wiJAdv
k8Rgu2gbRXT+wIRacb8n+c4aj4Y+ROUOBhJrFoQovd2bwEd5LYoENXpOynK+aXq3Sm8DpYnnGNEX
+qOy9D4Wkx775OfVZM77bRj8jGPDxKPSmHTrJhVSFm6qKXpJXYNE9JFtYLHLkhQAm0UK2LWssQuH
GDb6HHmhUiM2no1Vr7fgE1ErQkmjPfa8j7vatoxvhSWmK6kus3DyzQb41SiLUxnd8RpkMCualetf
WxvMsGnHwU0Ogf0T+HsAuGHS/2mRc95045qkFu4j6/YX1RGrsKrJDBmz91PegVj7UkPq22rhGF0p
XF08xgB6AH1CgpW3pB8AXgAvrEB1BlUO6dIiOQUsuLXmCV6rkV0canaa6ZwErTcJdEVfDt3ou+1x
6ruSfa2uf9FDrLYxwv8rz2yR78Gt48bRzqLRBGKKY9riyCRNt+thznVH8iVDcKmuT3iA5qYHnMnR
UUcJV9wMlQfNMo0xh64qKEG/vLopHuomNT407A3NK6f7C7PV53BK4BrmaUqvi59UoabRqdJ0R9Ls
GyZNb9PXja+F1FwaxaJAOJ+B0Skvn+cEnEvB0uDE3WXhSqvbYZdSI92+fyy8cNim6UQHj94jVRJ/
UXaNxaDa0XT6o9lTB4qpz8BzQuvvGVn9pZUy+ePDNgcQnA06VnR2gP7iENqPgZCa0qdjnzjmGk8F
7BmpkZtimNXmTy+NSWNT4jJmLBF/nC8qo/RgVGa2fkz0hjN1LqUJ98+i2bbR6p6gzSwZ8vTK3Hh7
wucI7VPlgn5iEoW6mBuRl8O5NqLgCKsvGI+J4ch4r4FCbW4ncrKrreyI/n7MArYZx4yuoHflB7xd
5GhBoBfkm8gn0VraC1oBBMVoY+3o+o1/6L3KeBhzjSO2NLp8lUiO/tiOCOy6Mu7b6Uppgf6KRxPc
0wk4Ob/bjnBC6kZleJyYZVtIU3LVlHxQ33+mb0eZvw602zAD0ABerga6GY4DRp/wCJxuwgduiq03
753eH+XN+oYfF7wUJTwKHoG75IBl5KMOetB5R7CV+jqkKbdmE1ejR8/MK+/fmwtaDLX4JuE37fxq
HL0jCkfjWOsgkiiAXQObvR0FgAzTAekC3bY3viIfOVRtE1d6rBLNu63bDtI7p7wrVd63t41WBjVW
nM5zkuKydI010raNrIlOAFV7KLT417H1zpLPDGL48/vP6MIl4aSZ+V8swKzC88L2qmrndWiNOI9F
Jy2L9OahQI+QHykh21c+q2/eJxpSr8dZzOvJnfJAaLk4KbPzyejStob8hTOjxXLlTDvpR9fwMJdu
Iy0oKvMBlUKm3/mVpYPy4/kAcfJHO4OwkPb5gQxOM77pnVH8+OPbaNP2Z5bPbKq/jeuvb+NoQkRM
I12c4twzTp6hQLnmhEj8fn+YC3fx78Q54sBM+ntLGhUSzdg3Yji7hQAtnJTVTFU3iod2ysNtbqpx
XNltfw1Ec+FOzjIdtig2jUWq8ed3kkJf2pRjK07ARyFtAdfZQhv3NnWpXdvBztPtbG9JWZftCZ0U
m4dGcfd8KDoYhoHeUpwCTkWrRtPT4wiWD8Y28tN1Y6J8fP+OXpj/NpsDrLamy3f0bw7X6/kfoct1
SlOchtzyvhABZXxNA/ta1vDFUWibA2/DDmj4i9mPIrutBgvTgDGZtbzRHLDJD8E46dfyAC8NNNfg
MWZRG6Y3dX7/MN2SMlWp+FQ7Vn1rZnLaWmPS7N+/aZcmBJ8PH1nPzGRYwskqhUF+LGV8QkBEuiGa
EGweSTFj4K9tBC5NCKYDoKdZE0Aj6PyCsmakgNf38cnRmyf4IJwDizRdSbv9Sq/9yz+4Luad+/e7
xTnjfLAEUWvjOzD2C4wdD3rU1z8mCZQVT8m1bsnFB8W+TfeM+XEt+02wfLPSUhmbcGKoqaI0XSif
MRiI7tP713RxIA4ZtGBZA+mXnF9TZsfIi5Udn8KwUJQfNc99tvQ+UNs/H2cWbvDJ4thEiOliHI79
GAuS5AQzpv3sjS4OFyxNWfGnWxcfzRq7Fl4j/kAPeD7OVBehOeGYOHnCAWchDIxvni8+/unV0Or2
PN59RCg8pcUoUhHDots1tulmGO6zutPvczfNrqiv3r5HbOJQI2GVhH7/JpOZ9g02IYonJxllyVci
aOud05YzCEEjX+n9K7o21rzjfrXQJRAENB8QxqmLzekDckR7U0q931Ivjq4sD2+nHAAmCs8oP6AX
stydD9XSrwijYYhPKrfC50wLjR0tOe9Pj0A+o8wqUQrXjLY8IuRuRe5YnCenLo2ltzXcPmifGoRQ
HazPybeu7MouXhSPClWog5RhuTbALI08p7VY8/qeAjX167UykHu//5TeKELBLoIqowc9/w0fpvNb
Z867cKdlWQi7eKA2ieoAx0zsdDeN7pf3rd8n9wlethPopkHuBiP3wys/4cJE8bmpqCituZC05BY6
BFmVNqLoE17QmXFiTmG8bsukBIas2/7m/Que58L5B5/rnHPmOYvwOdEXG3c7sqteaE1ysltL7ijK
UXpwK6K57DQ5uEmr7qJCmjdNQB3m/ZEvPFBGng9afI/nv85vNSh7SPW5SE7JmGWboDbiLUnl45VZ
emkUGB/IoJC/QL2d7/ar1w6rCe2QWiWnGLncZ1cnam/D/xhHV17vt99JEM9UA+bbSCFiOXFCKu+h
M3AfYbgRnajs6mPiReHaDdkjVnSwgisDXpomLPe8ewE7J1Qa5xc2Z/JNUa/Fp0qi1cR7TKaj1IKD
oop3ZTGen8RyjqCa4+TFoYgg0fmleXUPiwJqQmKH8SmNZLvjnQCtzhmsM/XnMvE6ODU4uN6fHBev
bn5gfAOANyw/zz39xCzW4uTkdIa9y9n3HjxtIHDU8uSV1fLSG0CNQccwz6oLyuf86ppYUU0Fe3/C
SZV9dEWd3dVKyw+9KvRNZziYwJuwCg4y9brtP7hKODPzhVKdXxI0Bxp7thOEyWkwXPnNClSC2FyC
+aE9GqprNauLU9QPqKsyPR1WuPMLFSIHJs8YJ7/1jXUITWUjpjTdFp1R3Ln6ZH99/+ouTptX4y2m
TV419Flow5zyfrSpkWW/opaAJagayYHWO4SmNMuv1FkvzRtwwQjPTOoqJi6Es6lqFZkgt3VutIXh
eBcmwic9ULTF11BYunll7VyEf7OhmyG9r0ZbTB26IPTnEzM5GY2s4F8V9ZwTpYWPSZsM+yIpBKoI
+pKj8ltvJT2r+Izj4NrOYkEu+/fPwCwxl5dnLvPifEhu0hT0sceXuO8pIhWZV/ysU0F7Q3kWDURy
lEkZKlxkDzThy/5D45jhYxtX0U1eWcnt0OjTVrgFObV/PgNMi10IjQMD3MRijfJ92bshCXin0WjF
Ni2TXu4KI6VfSXWxTQGmed/52FdXzpQXJwFub3RQHNHfAJQpGIZh2yLlaR15muAqPE9JqG/rzNWu
rB2Xvi6clNllzcpsRHnn0w2aQhP6irXDGiaiGMAabNwRcvz7t/HSCsVRHOHJ31uTpcxWlWSPyHZM
TiXl7JMuXPkRUpe8N+0+f5o8FdxZoa1ujDqMrqjyLt5JBxkbIlIO6Eu0qd2keiULIznhFHW2gZwg
8JuddaASfA2SfGnnRZnXnIlblLuX+ls+YG3MNjw9TUPzC7cgWaOynn7J2jK/UqkY90L441eynvNf
qDbkFVnZxXdoRo3jOkIDDOfw/ElmelTzT8L01HAmmPMyFS6IKQkE/viq+ZhWsfrs5TM5o+6Nn0Pu
fB2Lzt5Vfmt9bHQN/Ypw+unKCnrpwWNgcCCS0T2BD3n+o1K4+XQy2SKRPU2ppzGMaRdWk3ox+7Gj
sJAV32hyyycNAtCVG3JxaPoofHtdRMPL3VlvpV1Q6jSpvDLsvTXYKALoygTZxqbJiSDaaEioCYDV
4Z1ushxGwJVX69LXwyL3gf6Khc5wuenQrFBwGJDJySSa+KFGHPYX1pTkaAxatCEA2tkHorPGK/uO
S99I5N/YHih4zO/0+R0P6mSgVlAlp6ywK+zNpQ1/F2mJ9tBR17slvkO78nJfesVsKl+cpdj2Q588
HzEiBS1FYJGcGsuoo3WfY1/dZIMGw8OLs+zabufSbbVNCjrGrJlm53E+XDeFeu5nAZ8sQbgWcJf6
uySZIVsFIha7vu+D34KT1vP7K9jF24rRjsIOVUzXXHyhMFq0boy/7tQSfq1WU5Tl7Qo8BpmOiLPa
ndUa8q/3h7x0XzmZQiXlUATabXFfBwUjNME8eGoHq3jwRIRtt2qiDpR+aKcf/sFgDqamuUCLeGYx
bYAnTmosFId7h0AIp6VntyuHOPveeBCgt+8P9raXzLaDwXQIqTPdaXk3cRHLGhQ2UlXQEmstSfu1
Rnd5i0BoWrtGBBfdNj7Euiw2hOmAnJ88itWR9Eowe3CQ3v85lxZuWmV8IdB9UmxYzKi569B6cZ4i
BWrTr2Gu1CklnNJbs9/xT1Y61Dja0xB6DzKge8enZHnlF7w13cw3hLUKMTBfKtbw80ld4zypgbmw
eKdk3QSG1If7qXNGQhnj6aHyAzKuEc49KoO4Ni32DMiIRouOve+vnQMvrZvoFqhacySj7za/Ca/O
SoReidqKmvSU2MIHccmtWMOBq+/ayh93bSuCH/aQZ8cKyNO1eTG/Rctz2mwoBWJjWkgnFm+ZbNoR
7EkKF5QYtxIchGZ/UX7SftGUkwC2IQ0NYk1LINvUV9D4sqIeHFrymHCvLGqXVhlOU1QxMA8wURdz
Iunh2aZTS1xbi8N8FTdUwwGxShRR00h9cqfSKPytaRlm8/dn46WRsSGbkIOJnHhTBlVcV6Gxnp0I
bTdAY1eFLrYtMX1PWYtSbtWgn4QDrsZrHdBL6w1m1LlBg3sahvD5g7eHoBztXuPL4ZTZvTHU/drW
ySjqTIg0f36N2P+YYmzMuNTFsUNzJxGjLKQ4iuRkFw7QOClqubd047U7mYvnpOj0K/f18uX9z5iL
na50fITNVZGe4OPEd/0YPSFtK+5CcFS371/dpW8FVUs6bB4dB3yb5zeyRKRc64jfTmFZe+SPm+k4
7euihTXhkW7TrvpWa67sdi6OiY8toICDzGK5gISBhaNlrNIT8csJCbBqAn/GG47ZJrWCbQk//cob
cmmdYEM5b67IY3KWNdpBi9s6tcz0NMQkZ4V5ZcdrswjrG9MEF9J7sQB6xFcS6FFzrVVw6R3B+E+1
j9IDXZb5n79ao0Tn6VFnMn+0qDmUenhyk2EOFW4/aHEoN2N+rc5x8aD8esTFAl0EXmb4Q5KeChMH
gM3WC5BaHW6ReTQHT0IAm7zia24Owd5U3bSPRWteueGXjmo+3Xx29zPDfNmOpmZrSLTC6cnMC2cf
B0D4fTfsrpQbLz5WN7DZ5vzLfHl+a7NJWFNNVuSJsPKUUEr4OjJ1/U2kdeK+Q0iy69QIZ08bcQ+8
/95cfENfDb14qq7wOUCFBs0MelnEPLqZ+Kv2Y6S/ujfbIN4f7eLtnA3r80tDu3PxRKNYdo0ts+w0
amSorvyuY2dV1T0xBe8PdOmy0G0j6groqXrG4rJMRUHeiOeDmV8ZBFu4zqB2bG9zCgqNjqvnHwzH
bnz2h8Hmmwn4r9+NyqzAckU+M9Wl4wAaKKs/I+OXvzXyHbN/MCdn2jSNtLlTYy22jdmQCK2YNJa6
NgMtiOMIbMsgrszJi3cQEOdsVKB9svRX422SZRTE2UnR0yDaQ6jC3FuFUB976fl/FhD2r2IUW0FM
1CgLYUIsNiEkB1PSBFR5aksr/ahsmGyNFYgvED1sfw0yq/4HVaYZdIqaFjkeZ9XFZiMsjAIowpSd
HFLs2ePn1b4D1UUXD3MNOemj/ViH8lo65oW7GmCL5DBDAd7nw3E+UZQTZr5Fat4J1F/Yr3zieGke
Ipde+Zo0r5wvLu1w8UT+fRj3+ejbi5nCih26jUn1p8mITW47Vx5iO8tAcRXEkEQNqCozzO8ThNBQ
LBudCBlbel8yQxZXZtN8XYtNZkDbhplEphXpZIvrdmUIXLhwshPYtqECSRoicAdNhXWhiSfrkyoa
+e39d/LC9wpUzVyeR2vJtFq8k02B5aqbevZ01Fm/GyUJq7ieYJdicnlAiBnusPB43ZWV4MIKR9ly
tjjyburISs8fsBRVULaDzgMuplEDQ+8ppMi96afb9y/vUu2JFQ77K0WemdCy2FshDfa0smjy09CM
dro1moAGnGuW2V/grTguY0pKbpIOGGXnJFu2DflG1BGGXIAdxzCTNfjE4RoW/dJznrtmDm8xe8yl
EHJqgrDmBJ2fkEEZIEmBZAKoL+s9VkD9Fol49fXKbbhwfAnYz1L8szlIv5FIm2GvunxinWIHFK5V
oYgSr+CAMS/62Remr1MawC0mPkwaOnfsk66lxeP7v+LSXGOpZOtJP4aPwOK7Rn8JMUPAa01ZdfoU
19OLT0TsjWZ33sfKid0d0+2aRX+eSctXijBV6uSkUeG4XnzihjSztZ6uM4x4a3xqI92d7irK9zMy
Dhw9bJvP+L0gyqqihYcLGMmant+/7EtPm+3gjGpGWPlGCl/1WOOIHcjoRI2Nu6rgADub/8fZee3I
bbRh+ooIMIdTdpoZaTiWZMnhhLAtmTnH4tXvU/MvdtVko4n2kWwIUHUVK3zhDRbp4Q+nLcf+g7cM
1p4V6a2lxshB+tSCUd3IH7Xo79qZaedBp+TjVz1dlOdCTc1XR4z1sc9V5SkGpHu+P9Gbg1Kup9RM
4xnpnetTPc+WMNo+KnCsGCvsZCvloooE9H+uNk+aPuP5nCn9zqZ6x/OuvzA4LYqZlEMAcsu75qeI
W8n7MO8VqwiMNKl+o9iLjXvrTN/apZouqhE1BxeXEphki6+YYXS0EQM60NKpn7Wlj09uW5mXqoZ+
fH8xbt48Ft6s7Bigl3D8r39XWCkJdzZ8wdKF0TYqPbJ0pTLh3QcmAPVomKuhAc9xTER0NPWOJmiJ
IPOQhIeqQWdew2Hi6f5vurUTSUvIpAkh0DBZ/SSRinrS46YIaDM7ExpzAMRZnUHSqFG55JUZRant
LMStEyjbDjKb5s91vULrqzjEjQjepKi1s9U2+rMHZOYZYk1zni0wA56r2Mgkz2Hkwz4Wexvk1rbE
IJfwiWAQtZbVFZAnU1yWdJ0D20Sf4DgN9On80TBgtUGvWi6eiK1XNtcBmf8B+RMK3zb0cZ9LpT20
Sta8pF0r/o1nMLBI77nV97CParzK9Sn/fv8Dyb16vZc5dTLDkd1GfG9WrzGaMq2ZIv4fDLU6DQfI
e9pXI2/NZeekbgMs8Peyn8nNSJFz3YHI0hkJDtlb6xuqdoL/tXgE66F60XIHwvXDs4LrDOZbbjsG
W227Bss32HM20MPctKNjE1fNcjGjBKf5xwfyQFPgmiCDxzVuw6jLwiwTuuJuBhTfCKviCOVpT71s
m4fymuDxzI6GNE9n8vpgKzqikGw08lB3qhLgX27tHoGRIKlZJkb8rVDKIj/C+JdEetXLxr/uz3J7
oBjfpnojoYI6NKPr8fF6t4CGJVkA0sr5xYNIu5ywwVKj32ullQaeiCf8g4x3wtPS9113mpRKPMwh
QXSDGqSkC+DhixPW9Y9oYjoSiYL3ipOI/JRndj/RhE+qjBOjCRBPDf5Gc5Prf9yf/PYK40EDfCAh
n5yRdejkRElUEaqQ1rWzHqJtHC/Iu3duIS5o4VZoXI1m/TjAn0EhLpjkXHz2NfKhREmw1me+OHrn
y3fKgcvBGS2EmXOj+UhinvzeeKO385lvzBSoLg06Gi1SP2mVeinof9bDQNHTNrEDQx0A9S08rkqB
P/PsJTBzc9U93F/dG/eCjEeJFDGGBPK/2lppnMdFtlBiWVQEJY5YxzjZU94YjYEjpTL8en+0WzOk
qSHRlFx45tpLt6EaUIVuQXJpTwZiByV0W7wWla9u108B1Xa0Z++PeGN+dCCRx8PC4x3cdb1rK6AU
du2FeaDpvWo/L73aTKee9kv9DRZW+/BzizOxBfUH+hzl1nWHfzHTwRK6UQZGjj8n1gBhgBkAbGlK
WReTLsXX+7O7sZ4U5TEEQcmKRs0aJ4fKVla6bl4GYWrnT0tvGAjk6uJHaXfdfOhbsSvkuH1akROS
FD2J7tKJr6/XU8ljLU1QxA2AgevKsZ7DtxA6nV/YIn+yxsH74OWatgfPu/FKUh7gAqYiAU5o3Yuh
VhEDnl3KgAtI/6rA3/67aWLxfH81b46CchLakRCjNkI8WhuZQwrbKqgwDcG7tBsPLmZvx/uj3Phm
rB1EA9ZPwvHk3/8UvSL4WTZmM1dAM8iHz/j+LJ4/JVaqnxfdjfVzpws0ih8dFPwrBHWIsyQmIOev
BzXiqE2GziuDuE+sz068YEyCbMqPJQ6tL3k14DF4f8DtWsKnIOMDJCpZS2tSRVpKCVPVqILBtpXT
UJvDORx7ZaePsl1LRiGAgqSEUzDJwPW0ysg009h2GaVwIMrrOXLPRRUiBtFSKl504/wfZiVhHEBA
ZMCx+nYp1hO9i85JYCuT8Rr3UBmNSuw8A9sjxr+Pr5i0OIeotBY97BWFLlubNRhGlulLGS75KYzG
kXe20IHbdsn8exhh0rOzRbY3pRyW0gkrCtFx3WutQ7Cas+HVARJQ45sVpdoLrfEZJSMb9fnHtwcw
I9jbuKbSIFoPlgzkcDpuzkFrj/8MdTFcRPQ4+xTxQXaePGlYkW52R4NSifDGqQ3SoSkNn9J387vo
qPyd7u+KG7uQ0NpDpRLc6VbAS4SlGeUUtAJdh/wy1k70orn6v3pel8Gs1HtQ7+1w3MDU8HVgtoDJ
1heIqExkg7JlCuIq+mNucORR1O6TbY3uoc/FHmVpG/u+3/fvMRh14bUKQ4F9joo6zxxolWKDV8O8
+BCqKfaXPN/ex3IsYg9+fVM0p6n0pr02/PYwcFlCvKW3x8NKRef6hLsl0P4yawQnHM3g0m1/67Xl
WwSe6tBY01tZq83OGd8sL48aUEeJc6HAQGJ2PSJez9AtGk95jVtH6tObJ0VPkKQpXd63RXs0Yngf
DcMxMhjseY3VDaapHZTiWlNek1xXn0jQehjFSb888eDbtR9yP+yMuDnnFJwJ+N4TQexi15XYZB7U
Km/IOBFYwE8I9yal96NQd763aowP5/2zsXkHGI13WyZNTI5Y+no1acIaoCgke2YUlW9iZPvJHMQe
4PDWnIgN0MjkYHHo5Sb+6U2dpzYyuAWSYJqXCUMxoR3dwsUYJi+nR4MEJiRpYZx3qaW+fnJyDM9L
5HXToMG46AUkT34S2qTvtNDltr4qCzAK2owynyPw2RDquO3D0UJNLhgor/xaARhF9jNJKSb2RRSW
f09lglcm7sGRFn0YDGnS4WSt7u3pTdxaWOJYml0sH+IZq4WNFTWMMjwtA0qOIR4gelN1R1SHLAx5
PHv4D5sFeCbxLPcoZUX5a376jF43WoNjjWTzJUBrXVWrBAvfsu93Xp9bs+JFkAA6IjFaEtfjTK0o
BDgbADW5kyLYOiTu9wT3pYMWJor5nwYDO0IBjtRuLdkR9qEGo4PBAIGOVA28NDrBbW4/L0Uh9mRN
t8eNS8TTuS0hfgK5XF2XnhrNRRxRcB9FbZ4StKUQwV+8R7tW72vH0w0cUL4Jsvfw03eaksjr7Umh
B1o0Howuq+0TFJGM9B+ItMmbbhfpw6eOr8VzR5+MCoi2DryKGgUv6mNFQLdC8oAmB7e/vqhQMbx/
X21vfxArlMggkXC1bqxdx7QMY6uldtnm/dggnaYVio/wXIVj1Fgnkd80ss5xf9DNI8d6csb4XiSq
THN1yuyFLDVpiiiIKlMJElVRzwoqgajXtMXTUnd/6GjP7USZNyZKr0mX15g0aF9XhlNaJGkC8jfA
0ig59W1t/lF5zfSZlyPFfxw9lp1Jbg8dO1LaUNBwBQG9VquvcVKa54kGRYatm3v0Kqf7R1Ej8Wur
CMTK7q/odnb0QujAuED3gL87q3PQVKoZ2+DmgmJWFFzZ9Fatj1Mt8BV0eydOca8smj3bhu1nhGwN
IkbCvMmz1nT/1DNz28aDCbN4K3xB7heRw1yY/Wed8NHv0zlCznFItJ23YnvmcRl1OO80+oiQ1uAn
dBgHRBJpO3jTAiYV/8XDMjvt+eEVBREKDpIQkK7dWrPKLoHjLQ4dzMxZfvRGnPybl+XwzcVHHjAq
LfQv98dbbRd6xKR0Bk0lUMAIiKxP/AIassNUan7lTg0PmuzfuQj9HePe2RNmXi2gHIodqdO+Avbq
wLC5vs5UwFNq7dritUTQ+0uLvRoV1SXZibtujUIjBvsVfjHlttUh7xdkC8tezK8qvpsYfKv2KTWN
fGfjrwV95WTkgaZKDDYFMujqDbXCaW6r2BKvks+THQwtbfRT6bWI0SYNZ+XojZ0zH5zGEf9GvV7j
xUXq9DEiOTSCCWXZP7Socj5Xat/Mp64sDN1PMCNGoTDpcpYfLTbsvkCEjX5XAId9nlQUL1/MKlVw
hBs5IYdqKpr8TPfZnC66MKr4rOZhYb8ps4GBl7eo9XNkxkCOGmzLga4L04mij6ntdPFrVrtdefJq
zLQPkdqqrJRJ8vakArsRz6XXFF+zLHYWP2xrY35sj7+vHVB+on4qXByp1SdadK1GM9BVX5uh7J7D
vPZOWpGnZ2S6m1NbNPpjhCA5HkVz4D20ZMj111UZrcgUUykm7dWYGvOgGbV1kuBGLB6NdG9fsId/
Cij/N5ROuMOrTZN4HfLQmRhtES7aq5r1vT9EoB6WDifF+4dWLtB6FEDjdBvZgkg+rRbQdOIckafZ
eMX1Ap+spJ3D8+R02inSsO7TxfBvn2p2dRYjFLr7Q984XiykDLAcwEubtr+hTGORzPn82lhlcSyV
Mvqk6rmzs0NWVzzLSFkTzBWFO5ohlCKvrwoOgmrPyDS8eub0q52g6Ti7KqZd8Y8IEQxfhHuZzXZa
ps7Jo0UoARS0cK8HVMphsttS0V6xNq6furT8Ksx6jxJ3c5B3fSaKJDKsux7Eq7qhT+1Gf416IPxD
pMVn7otlZ3Nsb3Rq4zoVXCpMHp20VdTY53VvKPTOXwFBhNV5rJcOR+hypD6OnvYum/DGp6KIJun4
UutnMynH6ZsQKz7zdY497Y8BId1nA1r8C4iF6LWBmn+eM0w+7+/CG3MED8uwUFcAWa3FhRRL6wS6
seYrSbHy3XTb8OsyJRC8sNxoHovC2YuAujltpjR6oVO1ahdZk9CSNnXNVySNUBxUrOxo1jHsMhRp
jyFNuZ0Ttoqp/jeebMBJLQXqInIX/RT1Z4U9RSEFmdc0zKbjHFrFwZk7JI2rEWtB7Ck+3V/L7QeU
EfG7RQStRxqP1+MlVQJxEK2MV2JhZzyEwqj7Z0dxy/ZZ8zqn+dDB0wGsnxeZtROrbu8xC7FnngGC
SCDsa9hlrxLiTYtmvSaNqA7hrIZ/A4QGLAVO6iI9uD+bsBkPszbuSR7dWGSJKgWaSwUAlqhxPemU
jnYkXKTf6KdOxzoNe/SNReiDNnX9Ekfkhz8qVRNuaotGhHwdVpsIQnZTQ4Sl2uVEpQ+FPLtkSxIf
jCTPRr8Zxfjv/a+6vWsYDyVCEmEAtKQC1xMU3hKbedIrr6y+6fd9iS6I2+y1H9YQTzYrw0ChkhOj
77GRnZsXM3MyW3m1FCvAdHc5dmP912Sp/1o9rpxu0n9JYrc7Oqp4mzTryU3neWcTyf15/RjyE6Cu
cEiZLffe9UzBjQP4JLIJBtMe4qM9h/b0JatIBlAy9tw+9Wt0BYoL7gRx+GPQNESMHRVt3517d3uO
yO5oxJBzkdbSRb/+HYupN3GWZFHgNaHni3aoNfr0Xf2Xja2pX6cwF814bvaKLNvpS5M8ki8qlSRF
a0WbEUNjGqVFElS2sJ8gB3TiZNZFrfpdrNsCsWXV/svQhWX59WL0X0utMX88utdoZVBYNWQjisd6
9eI4Tqs6yQQ8LUYL7rXLtBRf6Gba2dHbI0stSZb+ceZhw20y6dkJsxy8cFAquupP6fRC78j1vVF5
AUewVyvYnh9Goz4GHALPFaLG66/JZdU3adQXAe4r5R+ZUZon10unp/sr956NXG9eOQyLh6QXoo3r
unuMG4K56EoVJKm72LrfsHqZ37YURi/DoCU/qtJUl6NXTjVq2Aq2DtNLhCLGdHRLtPXsWh2dg11g
svMFUSrve0SXRPM1D/jxIe3UpjoKzcN3nRvHSXe4G7eWiGozry9tA9k6uF6iIh0wZh28Iki1wT7Q
/FcOToXg/P0l2j71AJyk+R6EI/DGm2LljG608MIycLC4wgrSxZs4zO1DDQz6fH+ozYQo6oHekurC
bK8NI3MIF7suHezue81LDtMYKwcX3fKdZurmnmAUzgp7ihyI/t/qvqrCFLvvfKo5sEVyblqDUKIV
Ng7qIRLYPmD48TzY+oPqrVIgSupZEC9B12aaqw1tGFNuo2TSBL3dL4dOGWDdmtp8engJya/Ih7FU
pWq5LlnmxZxkAhuXYAq18dB3fUTaWSc7V+1mTzAXecvSCeQ9Rc34eufhT2ElTTIxFxTpnxZhp685
oc2Rys9e03E7FAJJ77EmPF1ob6tlmxcEmkdvqYNl6uxLN5jOcYxsaItK/PADQgAE9QR6BtU7iYC7
nhWVmMxAbL4JBm3Wf+PbZKig4FZ3ShsxJ34zDSGyN4v+aHwrh8XyCQvAdyThaoZqn5Z6XLdNkOoG
hLpepKcR1/Q/wiwuzl6R4wt9f4/cWlKKvqBM2P/b4nnSN7ISUTaB6ub1kwtK+xJnWX8aMufBth+b
Ho0THFfBftIxpmp4vaSzpQ1m3moMlWj1k5oiLNgl5nDKqA19SBGe/HR/atsbRI7Hl0L4AjOrNTDJ
dOrUU0KjCYAn26eqsMpzoSkPgkz/NysqhBwBIP+UUK5nZTWDmeSj1wQIJqrHyNXwSJ/s5Wzpot6J
W29OiDIkbTKcTyGzXQ/laJk99YvbBIulhX+BtJp+6Xqx7OyI7ZXIsv00yuoz0fKKQpy72wCaiHVI
bKefD0aqtzj7gGv9rljTP4M9pl//w8fCJEXeVXyydWLXOKWlQexugyVyo5dJGoAYWPI8voKcL0As
5JFoLKydfy2zD5W4tdtgQIiUo5xiCBUn4uEbkYhEQpul9Bi0w9VbHOIN07QuG70L0+xgInYZuE00
vzjaYPxyf9luHF/Mp2mgSd4xT8QqzgW4GEFcW5ogGr3oS94u6rPQ4g+RSMad6OjmSNQUgMNK7O26
lJtQtrPK3mkQY1aHo9u5ia/FqXsQCf2F+5O6sc+lUj33LmgZCd++3ueEMb0xFmkb9HOkHIpaL896
ZHz+D4NQiZTVBLqv6wi2UO3B7uKyDTSZ2ffFMvm90PYO0yZOft8JhL6SLUIRcnWftyO2L/UwsuE4
qc9Nje1MIzBhIlhrnqOi3DMsvvWVdAmUkVEs3rHycP9Ur3ASqlreIJhVEs4pcaAYlHOpJP3bMFrV
sLMnbn0okIOg0aSICAW769EMqKZhIZYW+rdRX5JIxa/Wwr3s/pe6Paf/N8oaGxZ6UNPQWG2DLkna
I2X+8tCkuGtVcfTj/ki35kMHgSCGwMwAA3A9HziI/UJhsg1aJRmf02kxD1E3h6f/MAoZIh+J7beB
PEd6WSFE6LVBjbTdsdXEP1qBydF/GESK5dANIWJfR+pJ20xKNGVdEOoxZrRTP11iYT0epBM88/Lx
cUAIbrC/KA+63uBWXQBgwv1TM0bLezbxdtQv/2E2EGAlx423fJ3UYqbX20tYdCjFtsvie9ms2n5b
ls2edOrNHQCs9p1TRjNE7sWfzk/vWT2EroRlK4Q4kho4PhaLD+ez3NkSsgDIHnEs3rzrUfLBmpPR
RFoOtz7jFNYd9ncOUIyHF40cTYrqIEUFj0FfjTKCjbZaGwG7fNQOaZooR6MeHr/hCEbAk0jPC/nn
apRoTG2MfSxYAzgj/aInifoPTDjjU7T02fPMJfTX/VnJeOoqSaesxHzo81Huoqq+elzdcqyc2QWM
vTi1OjxVcd8oX6ZYDMtrOImqeS3nMLTPiYPB8xON6D56OESnckglGId7UhCg09fLOhUs+WyOdZC1
HSXaOIq0H3WO18sBdpjyOwJDw94NuH1FyHoYUeols2fWAYXppbj9CZNjRgQzHMpSMYszOIblgjsf
tGVHL4q9cvB2TKl7JUHbVG6IlFYnQR0giqbA5IJIqFN89NS8sX/LF2OMvipmqxh/1Vka7RQx5L95
/W2vx5S/6afTF3XTOFPz7YN+UPWPGcWxox0X/e8iIwa9v422B11eJ1z1dNylm+/qK7ru0pkKGo8B
jC3lOLegqPMmqnceyFuLyFbFmoNaGTWf1YSSUetHtWuGQBjZt8LsBn9J04/Doj8PabUX3N5aPelB
RY8b+rG+TverSlsySrpDgFVm94Kg2N8gm8XFXfCyvr94m5Hk7cWOhoNAW4sn5vo7KQaVv7qf+8Ct
auWYohYKIcno/GQR7c5Qm+/EvcWLDFraJJzZcC8K0VSJjTVwEJaofmWpNxzTvt47YDcmRBQIAByY
lURPry7krplHLdHLEeWTpNH9qE++z1lY4JFt4Vj98OJRHbcBLHCWaXSu9oSJyXIzufoICMmuYKnX
cFVx5PO0+tDgvbs3tc19+Y6oBx1HNiLvj9V9SdxktV1hToHuTjwDA1DD8oC2v90+YY5p0TYWHbaO
tOrGbw0p37ATiGyXlkBUqnHyDlHs2mBHBV4DfGI1sPM8OY2UWg6dFg6XabH29BY2mSsVYjYmRD3O
Nn3XVbANuGmJm6kwQPlik6wRZ5GduOkZwzQz0PPW+Ts3wuTR7icNM+5m3iQp/UzqfH0W3Ghu6OS2
TjC4cCMudIAi64Imu4a51qiIPeWl7Xmg6or8MnuHbhk90Ovh5mkYs6ivXMjNo3roY832VX33dtx+
NGnRQBMejhxnb522KAb6Zp6RLkEeQy0/tm7P7nT6zi3xrkU4bOeQy+N1de8jDEvfimYclAJJ1r2e
VK2l0m9HGAEGgeYxroA82cJtz7o1q3i9NfqhGxL6yRSBn7pG33sLNvsG0cF3/Wyagdwya3kbOwbD
UQzOEiDy1kZnd2oZojO6Pv9Am6u1sEbGUxfjXNwxzvcvg83pZGhAI2BTqD2TRhnXMze1GIfgsNJQ
KXfr+pyORqydvTqO9RMndZyPPLuWe7DiOV9OtdKZD4rtSMQUSDpWH9y1NPpaJYyNTRRVaaMZpAtm
qFbmub9oMbFUPHXaF9yk95osm08N7EyDHOUS9dInXN+0/VB4ybLYFhwppX3SlTCzn63KymlT8kae
sjLBR3ZqHKARZq9jxGmSKRun+6u+OUTyR0irP8nWcgiNr1ddASVRiDyzKDAgvMOVlL8spaXv9BY2
hwgKAPLR5CsUPnVgmdejFF29uKOLONoUa9XLJJzsWFP3Pw7WrjnkzaFkuxXoPJestzpAdEpIWjQ3
DCyvN8W5xxKsOEQ44S4Hc0AP1n90/aRpEJBhXrF3Hvr1zByjcYp57J1g9urItyOklpskqXeSvk3w
JMXtSPZAllJF2Uhj17pHsylznWCkTvfmuK3+jwOQ5bmecAz0ilL98/6stovIpiBbBnfJQvLhrmeV
j4qx9IPrBbFwM2goyCEcaOjmn2xk1x698XidKLrLbj0oaPLa67Fa3cpxne7CAC59icq6ItqjUrf1
Se1MC/dqTMqBSipuoZ80JbZzxO/NZWd9b8yX5hMdTyn7Lps3178hrS2XfgqbpkLz/anShuGYFJV7
Gp1B7JTi37njVze8QfRLzZrXmbYzmOjrsWwjl2yLKXtrQ63p/RgH9/qS8uGNt0xthvZkJ1y4R9x9
8UxpiRT6s9q2rXmpRyGUJ27EnFzAijqYGJO0q06NOBVf0Xgp27OSJlPo62VvZx/axWhHcJue9W/b
NVblV9aoiQkaeTGOvt3UiFDHmWcM31qRmIyCIHp7TId86I8iTysEmgSnyfSzqIVWCcurDH/NTDOc
ntSsciO/5UJR/Emzu4ugQB0ekBUyjUtm9vObVvT29Cn07DB8Tgfgch+1SWnaVy1q2vbYeTV6GnOZ
mMZzqVtVium12RcA6HKz+A1+m1jOrdmG80Gky1z8OjiQcy9tpEbRKdX7bjmqFnmR7+b2/Bf6LmV6
UA0OxCkpCgQC6xTi7sktotn1J3cxmk9Zp48Y1be2pTyhKhyOB87ZFJ1ZV9U8LRlyPZ+GktZd52tC
TN5Zxfa0/S3G/91N/ZxszEBCpGl6861VpganYFUbv6Zj6xZ/zvowFL8oSUsdOKqjLPx1bvBzGg94
xcfhi2sk5fBLOOuq+OwZVSfApCRa9LxMrVb7NfJU9QWAk0X8S+RpfwI461ZP98/z9lmnI0OeYkAr
lToKq0sxNMxOjIq8FO1cP2L/U/3aqijWnspBwYvG7ErPohCbjr/fH3f7ulBPhmSADBXraazJZugm
JC3mQOmb0qQT1vViMv3YbexyJ7Le3o9U45E4Rdad7hZt0esz1VSZqQ7c9G9T1rMxx0rP/80h0X5j
x4C9aXPNqk/3p7a9MhiSGTE9yn0guq+HNGIdE8vGyN6UbKn0s941YX4qodGOH9FSWNydL7hdSVID
ZBSleJjEuK5u5KSisOGqCAoUSD6f8lFo57B4lCdOCERvHGSJDMP4D2/1TpfzFC0wBMMgM8z+UoMn
/FwNy/ikohN3wmkYDNz9Vbw1LUk4liobsnq+irl0MzVTnFTCAKqZfvFSPB9wUHrQZk1OCwoiyAZu
+He5qutvVVC2KW07Sd+8yTTfjCW2D44SOTufaLsJaaBQMIccQfefhOF6FADeHeaBRfZGTmf8OTXN
8i02cDIxarc4K2pd7qRbLv/e9UNCiYguMvuCBihCu9fjlbO2oHY21m/VlFsfNMLi8RjiIfAbHZ74
hZmqr1wK449u1uad6tStoWXZnr0icd7rqkeWRwW+9mbzVsJgHZ/qMkeEFhGPBZMfYTjVRSD00b9M
GuSzy0J3aQc5v902/9cZnkSTbsvan290EgKmyqjfYkwuTh0mfn6tR93OEd+OgnII7GNqmxw7Us3r
BS6srqjzIZ/eKCwOn+rCHE9prO91zW+MIidBHQS4H5Ar+fc/VfrySF+oGtjTm6mX4gWt69AvKMzs
bM5boyBuL9MrOcga0hpmFPFtK5/f3uGdTaEkP+a6Xvakkra3IjUHrkVCRo4zcuXXkymBjMEIGue3
tC0/xKHiHLI+SrHOgVRz/+Z4N/O93v4S2k1GTuoCOnhdzVkSszFaIxVveE4uJUj8KP7c2GLoD06+
6OVx1KfF/aXuolY9EX9YzS9zZveaP0FVmf6KCoX6WTMtZeSn1qC4Jyt0po/WFCnWdy/GDGZnM91Y
GckxIuaDNszvXV3gipNHGlGPeCMAkpXIXH2atX54cx2imftLs72I0P8jvuRgcEJpRFx/hMhQx2GB
VvdGRDu2fgdv+KmMp/F7Rfv1V8We2u58f8RbkyPiIb1DQoj3cFVuMsKsnTIrXd7GbBhfoCsWB0F9
8egujrazjjc2skcWKbn5yOyAoLmeXNhmSmT2WfGmClV76qMlPkB4zXaWcBswESzxXKB8TyWU1Ot6
FCdRjUWBTPs2NOPwpKdm/Q3GpHVSqAv6HmqWx3wYxE475dbUgGBLyXTkijapq1SEj2avZ9AaIn6d
lMVBp0a6d3BufCyQGFS0EE4hblkHZVE7DqmSluVbUlNO8GhkXMAilYdJNbJfTLHUfw4IARQ+pLHp
ErbTy6ya059mGuUvOT6NH+iet6eoAuZmm8WeusVmDShWSnFliRmBjPcusvjTbYi0stCFM2hvY1FS
JLDczlcVR3++v1+3o8gSOtBQ0D3ULNcnhK4cBLMIX/VYgNldkkw7ueDud7bqWqmSo0cJnYhb8pEk
EnW1i1Jy3irT+yHI9ULYvmcShP9A4mHoPkaL1aiv5UBK+0RLWkDJWxy3vuSKu7gvTVRG+iEc0rQ/
4Ru9zP5sTyPlk0UUe8Jum+0gVZUICdjlFB1Bf15vdVujSTi07RDoit74aWKAs0PUx1f0TN/Zettl
lzQDSmxg/6kVr2upoAhIwOBxB3RS2sPoxNXFSDPv+OjHlUeWEeQgUszmekI5YsO4LDdjMJsdGBNP
jy9UT4tHI1fJMJa4HJDGlAvXXvOqmXUaWHo1WBRbe6nGrDiqg1B2ttDmKn8fBTYIdULcKddY5gZO
Gzj5llHI1/whtf4ejOWpajCescNoz7B1uxUoYrER6E/IJt26TGdNKclnbmjUur0w8Y0MOojVNRGV
7tz47f5XujmW7JVLXypsTVZnowo7KJzIXQZKmaIu3sbmoVJ4Nzybgu/9obbbjmlJSx1Uy4CxrnMn
/PLyAREGLZj6yD5oahQek6XZ6xJvngw+FdhfCMQokHCJr17dJcunXl9YPDzlquM0lIL6zKB86Q2o
O61R1WfNTvZIYDenRuVWlUnvNrGfbTfuKB1qwSJEdzZKaoJxNuyV6G6OQkgBhwR8M+/89YnShj7q
4srUgtiwi8PQlc0HY4j2jC1ujwKEBnFySdpYdR7tfhZzA54TX6veOoRp2jwrSrfHsLo5CjxvbiEI
FBt0ZWbFSHQKl33XOuj3p9zLTa/sQUFubgb4W5L6QnVgDUYsRFbaI4lTgIvUctCL5M1Ww19xSf81
rerXsQwfs+rkpWHz/f/x1mX8WE0t/HH4Qmnd/1lGWJ0MXlQfrXLYQ4NvuhZyJHAC9LxJcjfWPB3y
yYMpFC0wJsw4R919SqLyyYkRAjGa5WuzVH+GQ/gJv4cHFSTe58hqwoSlFEJXU37Zn0KDLm+tPk3Y
HwghhBd9GAUYY698ykl/H41nmaSEVwGuIb2gAH49VNazLZaFTRIPnn7AKNv1K8+gGjn1e3nMrf3I
hQsQnGeEiGR1D6oUnDvatTq2nh6uhF6hvNiwqC/3r8Bbt61NlUDC4KhMrKFJyWwOlmgbPWhDxz1h
w/MjBB5xdKNsr8m+NlTjM4EIorBNXxdICU2L67WDzNHV4VAtQWlkMfqlM9gjUeuHvHLKy4Sdxduw
xPPrMGrjudb68Ey9s34q+2iiDOrsKSltlxeQOHEkchxEY5C0rn9NURrCMhdzCWYrEocy9xDbXkrj
4cCGRBQMlsTs0L9dK07T+2kjZEb1oGRZj1E//mnNzZ48wXYqXIvsR0R3aCBsVDBp+WYUmAwRREqt
nLVoxAfN7c2dnbKJOJAuAYtBu1sSznmcrxcsDONBi73YCZLG/ihc63WEyunHyHfRft7bLJspWXRb
kKWGIQkmCEjG9WDejJzomHZWgKSWeZwKE9ubwtiT3Lw1CrRKCTGku8M3uh4F4O+YevNoBVZrNb6t
j97ZzIY9fvTNUShAw1sFjgDC43oU120B48ATCKC5J5CGFQOH+yj8cv8g3xhFalPIRxJZABpm16PU
wC7MBZJoEBnVcsQIXjuNvTIf74+yuS5oycE4Q6ZX4rU3IfQsvL6bldRFIavrvzQ5XaPEyPp/0EUZ
do7OraHQdoKgyeeREM3rCbkJgs4tPyQohrH0q0UfL45JkzHx0vbRLjSzAtAkHVCJich+r4eiBJyj
JFXQaVSy+Ij/KtojKvrkXbHswcJufCYMjyQrlP462241VFJVfaF0NDUjFcPXIdSGV83txaOvvpwQ
7CH6ASQ6dGqvJ9TG1PsSI2FCnvlHgi30szF4yA6486PVQyncADIJCzliTQQOrgcqe3RckqiI3gzU
hk5urf9TIUq3k1FBxOOfuSrpkQnQdCB3o563ZWCpJbGUbg9uMLWtqI617ka/NPjUzYeBXpkJzFmv
nDce0yY/xiKbom+JqGb3k4NHpP4S0TWZfssTNStPomwQV7MJH+sDTUY9qNtsDH/Tpqle/NjoaYBW
mjJavp6OtvFcW4rb+hgFQFXxe7ubMUxGc7i8YHyadcfCEyL3K1eNlKOOR858yGwi4nPY553ta3o6
madKnSfjXHhT35w9rZuKS4Q74vwyjK7dXDwnLM4JcmKO8GkVzfpnUVTL9DtgNxqsdjO7L1EWm80T
Iqxe/Dx5WfVvzhn8QQBraOdlSt3oo1fGZnKWAvND78/moibHqQbP8nmeids/hZkZxxcxaS01GiUR
7Ud9ci3sDqjKYhOrlfnsG13o/VkVAxueANVTofzjAOEnVVl8sWMAoIe5NvXMrxALLj/ylM/tuTHT
5bOad84fmTblFb82r+PjvCjmn65J8eDkinLRv9ijYfVPCYa4+gHql6L7qEM0iBs7YW3rJxsEQ/29
K4bsE0gRTUMGhNDrXPYWVrlFi4PWW6qhc/Yi2nqaLnOH3dI5S/8PZ+e1HDeaZetXqah7zMCbiem+
ANIw6ZCkREmlG4QMBe89nv58YPX0KJEZicOJqO4qBcXc+ftt1l6LtvAbj+gQAgiI0bqnPpS6vwSy
vGBleAu1xLECwVNfST/6oqNPQzL+QqjNkJ0IKZLGyYa0qJ1EjzzjecLFsnZlpxadk6Xd1O01KdOi
m0Y3Btrx03zshQeeRPoZ1Ur1jzlTFH63jN6LtyJZs2BXmrHyJdAyVXFo7kuKrdXHqfEkxmNCt3fn
Bc9+L1iJU+h1IUC7JJblpjOiXmRjtJ286YcgQEuU3m31Lo67WLpNe28MCRRHKzo2dCmPN2qVxZPN
YgiU4WujNJ2UBv/RodgfBb+m0W9Mx/Kr9Ifn19mz7qM6Zmv4WrVT+H303I7KIH5MplZ5GMUhQfmY
nSZZ8JHpYuSMmSbkG+RU8+nQNGLaIFtAguRJm9Qk2jSBKoSupCZCtI+ILf09KBE92E5CbsrbMWha
UBnzMnwuC6mWdyQIZM0Ro6gvdkMeFeIejEgrO1JsBKVNwdsa9tSHotEOwmT6Comf3s2SH5wnWy09
NdmE8Mx87STUijY1mIjCpml/kDemUkrapkASXttWTS3qr5JUpqITKJUcg8+w5GOpiKF+lMS8zmOb
jqz6S8y5lRxdi30Z9FgiNbu8VsUf11/G84udvBKdebxXYPRI/JzehLSWe6Scu8aNrc7UNmnfi3fa
YA3vlJamS4VuWzKhNGVTVSQtd2pHrpVhLOglgoiQdrkiDrrUBgQXvZCrVrcDiI+dr7eZv/LwnxX2
4FcExKwASZvlYpaI/iQMBq/p8f5Ko/MOhvE9knpUqvyaJss4o8AdNLotV63w7j4QMGi0+1ILhgwX
vpfFeH0RWp6p0PXHrJCGvTrLcsFt8+H64p2Pjpef4OfNDdRAop1OaqVMSjqzQj0qpifsdEFV7iLq
PRutMNVdEst3SQg5iFX3yrvfT3wOwg+YDXmEeEtPDSttye2lNNZjXzJ/PqieuxrRrRX/5tx1B9aM
N41Hje9+piaHn1uWvS5Yj1XrRU9WbEQ7SS2Ez01AaZQ+9Onl+nSenwWeWlCTIEroJD3L1belH1Jo
kCh499kzysfBiwAL7fM7jeDRUlCSSLYalGCX8DBgJW3YxVPmdiIIkqpGdcCQhd65buXMC9XJrs4K
EbTtg5teJu+kXuz7RMgr1yedu2usIrzRQkH+VDXQW183dTZrs+OOnAuAvpkfZqlTiQqPFsh1Xbla
0eg3QdenjtJJyspBPtsLs5W53gvnAd7UsqqcNZSAEYOv3JKcwC3dHRXdt0T8tGHsEAH4+d4xAeAj
n8/MEZsS/Zzu71KwPDHpo9a18n6Em0/PbdEXy+11K+f1lDnTCd8snbcz+ckSoUtDpdH6LJU7CmnW
25KQIaBVFj6N5l4kya0dm4oZbOs4bdOfkjXOPK6x4AGpi/u8vs+SOB92SUnj+ENsJFpro+jurVXx
zrcSX5I0Oi/jjAJZ9mhKBR8ceFbvsuNEvJYq2kS4wnbQDmu6sRdMEeBRXcL7Z+6XZVff5zYJBrF1
U23sNvDSxS+wZip3RS60K7XJi6bIMINapGJIq//pCgtBOVp9oLZuFfqD4fAIkdLRfL/FVxSrUt+t
LPV835+EAiRR5uLcLBRD8KHO3+e3ZN9YJI0oj0bvNqxi6tK6KSCPNSUajJAm0m5O3fJrh0yrDNnO
lU4sX0wVzV7QjUVkQP8thf4NiuhUTHopCNdyMWeRCl8P0DZvNNtwlps9/XpmLzQNuPzONQQpdJQ+
wm+ljHYfyhYlJ62kPXMQ1ioM5zfHm+LszE9PSZH696nRQIHlY6Tw6vJ4t4GN4o129JiTlbk/X+r5
LLOj5jbG84h8TODdjNNpcOWWkrCjCPnkIsNqhZt2nFR/5Tq8YO3vrhdjhhufpQvHNJwkcmeTS4Pk
eBOGLSBWLwzv6QX6fn1Pna/Z3ClJmnWOliGlkk+nz8oRtk1Hb3C5rYQnuBp97UDOXN5kqamkO+hg
ytFJ4r4KVh6XC4YptpNF5up647M9NZwYPpATkKou6YdiQ0pdsANJ6DetaOWuVJbJTT/789dHe/4A
gKjjoSFZPntWxuJKNiZIufPOH90sGa3nsJv8u0zQLOj6wu6+TmMY5a8bvLCQJCcJ0Lki0HldsqdK
alsTGWYYZPIffCOC0wRO8BfPa8L9dVPnBwFnijwlC0mu31rWKfXMk5TJSEe3Fs3gTo5iWAjTcE0p
4dIM4q3RLwyb6XmqLVcVXyI6G13VC8ZPhhbWG1/Skr3YRt6mhSF7BdR2YQKRj4RDTOYksFMXTmIz
6TU0EpnoSomlo8latLzUiNlF1bAmnHNhAjEFzc3Mpz6jI093JFI8XR7Wpegqfu9toTRXb1QlendG
lEQOp41UJTVD7srFgJQ0SYIMwmtX6xv1EPfW+EAuZ43n4cJY4Pgj38pFDDJoWd3ts7qmPF1Jbm2A
loiTZqCzdEg317fcmxLa6YPECMjuQgDLxU/x8HTKeiP0BdPwRLejZqhsvEIBPJeTeIFEMB/E78Jg
AmlvAFg/jVVQWjug/7XvkzUqBOtmrEQ5dmTPGj6NxjBO3+Q+S4xtJhqt5iAP2ptuJWdi4og6EMPb
2KuqH4YX6s1tXoad+YL/XYhwi4VUKhUtCKLdGHTCO+XhcUmpXswyzaDpmM4lcqKBnS3pslJy1TQ0
HvHn4PWPi3BGJUrS5+sTeuF0zc2OHGF8YbJ6i80xVCmXSCRKbpKL9G1LGgBgm9465UiiuKq3VRLJ
+kqAdL5VeBMpLJMNmzXollVSs4G+bBgydGOEWN7LZgiOaVLrla0yf/PTnUI2mzZqpnFu15UXI4tl
qctiSBpcS8+774lWdzs2rvKcTeS1xqHSP6voeh+kUVRXYLnnNwhZA4CkBBfwUHCPnO7R1lOADAXs
UUg0ivukGqVPbQz4uB9JYl5fvgtTiSnqwMRltD8t4Yw8OI1Q55jylKR/UNgqt6HcGis4rfOXE4+A
aIyOUi4QeMBOB2Q0cFYjA6+4JH6rTab12i4dMvNhkCv/QxzqyU8L7fjde4cGIzesamBY6fwE+ntq
FKblpMozWXGpwliOXsXhJ9MKtHc71DMSilWCEp4y+lIhbSwidcyRjnIRdQzvUeblqJu9/qCXxhr2
93xbEGoCOuWSxKnmv08HlA6GVQgUQV1LDL5Xk9UcxLYYd31Qr9XzLtySsNEBmKY+BV0hF+apqUAn
wayWiuaCxI8FNI1p8Iu2cQTx00FS0XvchGpf0H2EqJJ0qwfTVG9Kvcxd0SrNaiuHQzF+DsPBgqm0
U+cK16CK0Y1vdOGxHGN/3IyVUP5E89kPnwxwIv6NDMVGutUzMQxoUTIRfJbaNLRsMCulR/tTUo9r
rs48YacnnANOHx4ks+wBAuzTUcLPnnm9mStuVYe/8qZUHENtD4VHA5Ac1t/GLjiMcYWmmbDiwp6f
OvoLKMpRyYfJhgDy1LCe1FNP1lt2FSvX7ydVEL4lWiWtHIA3HN5ifFTaeQTgZMHOMkXRwchSTWal
ubREmQ75f+0xMfV240dN8yQZde2KsPjuR63NnWHsiyOyA+Em15s1nbjznTvLFvOm41RSjpTm++G3
KJAgrg2hITBdA9kJmwyN4FRDmZO9n+Lte0/93Pk3H0YewJlt69RUo+d+6lFLc1XBDLcK4hZURSiN
XLdyYUBAiokZSesi2LHE3o5TXBSCmWi4ROTAUy309508oYgdsHeumzp/hoy5io/jOmerz+rRkLvF
VlvUmiv5hrAZ/bZ50aW4c/zKJPMhmQEdgYM0RptBSYqV1pTzfYptEoNc3OxWUlGnk9knYhGKMraj
MLQ2EwoSBDtyuPIGXZxM9AxovCUNCFf1qRWjS1CsqTvNDaei3fuI9t4HBGI7xOjXYoHzE8+AjBkI
Pks1gBw7NVVWwoCkqqi5I5BMuEN5I56tMK0/B2zbTawo6c+kitovHvln3/Z93VpjML002Fmgl11D
qvXsvVBDNejYO5pb0OnwYRCC7gGuRf+znmpreeQL558nF7I+NihI7DOtkrxSoarwZN2F0Kczbryp
Eww7LnWL7kgjigwnt4L+U16HVYrzOiTdXrTqsHzQKwnFqRJAVrYS8V2afxxmXjEiePzUxYZS49GA
AbTSXdWvR3KLSUrZdfxY1OVWzXXNrj3pe235OylP3k30C1aeli5gIxJpKJD5p0s/IXnSzwo1Lq6z
6XSh6IFI96t9WDXtyigvrfHMu8IbyvTTBXBqqiZZTOo+MNwuG2QbTBOiKY0OR0nsqc/Xb4dzmBbD
griGDYUHQrZnYavp0WQv/d5gPzWdsKHLr3+NkhKWxlRIp6deqsfRNqY2ccc+DocNXbZevGvypn2u
o1Qf9kosB2uZktno6cMzh/Q4XmQRSCEucVRd5jd1mQem24uV+ph3afcwgCb7eH3sF6wQ40DgCB/q
LBG1WFE99At6SFrLNfp2AHOS1fnXTtPHlQv4wmrOfQw0QhFls1gL2JGeB0Y7CanJi5LGwI7G8bnX
pH4nBbq6MqLZ4VjMG9fgPGX4yBApL95JI1Ino+1E003MpnvptMC7A15H+dZIRFtUvfbTu2cQIhvg
wLSPUOFRFzdvJuSlTE7LdHXDS+yiSWg6NJs1QfRLE/hWwJhpNnmXFxPYdrXiW2ZsuXGatVvPbFtH
yo0UQl5xTd7qwpZ461gDFDRTiy05VzXNN3yjTCy3Hspx0zdF4cB4t0YzcMnKrLYAjo9Zgwvr9HwH
VTUMLdkfV2vQPmkg19tEpHlu3r04VAGhu54xstQhFnflIAUZ1ZrYP/Iqavss71tbVLy15pYLYwFM
xS5gv3F/LF0zHT5haDaghCp6JXHa0IgPMTfkWk7szIvhnL6R/FIqwzlbCqSaUS8ZKZK6RzU122kz
cmlNL1JcZ+TFmkEwkZJC+2xD73khOWUti/Qp6w3I7mQw1foJFnN5eEY0E/AFiYEqcXDOUd+eaSaE
yNa45v4KRUhX7BINW2uD3JPFf8dtJtwkHsmqB9PscwAdopFRVwk1LX2pIDI5NtwtIYK7eiPaVttD
wwW7wph8z1HsrB5yA0oFW/L95HkaQg2tIKFrisimOuuhvFRCMHNXVB6YIMUXQhgW0PO07FjWoh99
jL7ocxhpTX5TybmsbVWYjfq7AU4rwxYlMsV/9ZUYTnBWSaN+J6ihZLihleTlIURIwaMNpYdZKpNH
i4L2VE+jjRpGV9gCFKVxtfHBC6rfpQYtntd3bjwDaPFbgp1L75xfq8MFgC1kNN0WB2CjK6m/aVJo
5K9bObvrZis09tAhNzsoS1esFgRJpiXKdM28jY46ckV22vnqXaIMw9brk/rLdXtnG33m3NfAJZBY
od9neY1bamnl/FRyozbMd6UMZW1Qqdq7RzX3G+Jkkncgta0vrgaNpg0R4gnZrXyj2uRGVOzoSBPu
tGIQDppcrnUdn88iMeTc3Qw6WuLRnc/d75FVJAqtXtWKi/6SekT/zgrsAKz2J99TBN8WWwSdr8/j
PIKTN4p0GKDlmaFhBuIuk1NjbTVFrHS4cFWaGhvNKMpXtR+DYq9nXL/7UhMGbYfowqCvpFre6P4W
pmnLAdEKrnlOrS+eK9CEsyadZblpPbTjYzFYyY/YyOIvldHH/s6I5fYrckNU8pJ48AcYHi3YVVrL
a1+LJq2Fg5UgHWUreiJYG/akCW5Qofr8EuhmLe8JGKtpE4aqQRNlOTTFX4qR+hDJtdGoOUVcteE2
J9tTbdpQy5sPlqfrvzy5Mz7TXKp0djjCUGiLIBG/dTWl2931iX97JxfDB6hBxYt+DcKxJROyJEhj
q9NE78JOUNgl9TY3snpNtaPR0r4r3fgpM7vNCK/+jyrv6r/USi/W7vHl4s8JPHw68j0AvfHsTrdb
FQDogkTCcoUoDvd9U0kVdWPZj52xieOVNOjZm2HiCZG3m+nh507oxXJ7vdJkdVVbruUDZewJmmy6
V7/qQ6ramVDus0x+8k0egevzfHZREBnSbw1uCmQRjWDzkfvtSHVKRSMK6SlXltNm19T0mqU+TSPv
tUI6BPwD+VCCe/1sJisjFbU4jI59mLdfeiFPbNiM5U/XrZy5XiZW6JmQgFswkmV6VysnZL3iLDrW
nRDvjVQS77NhinekuNbiq7ObiMAdQ6QKSBmQTlveRFZfp9CskXhJLNQk9OGvIfYNx6Mlv2m7YOUW
Oh8YXa5zcot3SoZ0YWHND7Ih94vCP1Z9VzhkEKg0J4XyKKXtuyUJSX+AzyZBzqDIKsmn+yEdBljy
0LA4RkNOkaes0l2XQIBzfaXOdx2jgESR5ATZSKLGUysCybpczkpewspLHPyO4JBHvrW/buXCtM0R
E08UdWzS1YvEYxkYuRH3Qcy0xYq/KXKr+GpOtPPaUZ0F4ua6tbOngqIJLy0jMuAIpqJxOibNC3s9
7XndRc2fbC2FWc0qhR9V0d0JUZfvQZSu8S5eGCAvIahzKHbmF3hhsuVG0qe4iY/A3IuDpzWUvsZG
SDhdjdf9dX18F9bMmqsnPPdzJ+IbDv63myIwBl8V/QLSqLz2HyzIqT9Gappv32+F4qvMKz8z0ixn
kRxJIDSCkR4naQI8mgrCFnaOfGWtLo1lLr/CW8mxIid9ulaBH0kZxAXpUW5Nb0d/iv7ND7To63vH
As+NCkxqJiInFbywIlhF7Eeax4wVKrBoCPFsvyvXhDDPHw6saCwKzWLQWS5P7GSIk5zXWXbME2Xa
p3R1ba0xnnaQZzUHVZAHu4Q//K4pU30NBnO+5ZWZj4ALiYhkbug4nUavlwrw00F6zCWj65/lKtWj
R3pj5OFYEUpmH0e5aL/rhadF7yZ6f1NkUGBRoWpIhmv+ar/txrpIainq6/yYBHpvOnlhIUSHyO77
jxjVc4pCuEasIGRMp3aScPSMyfTzo9fB10K3QOpoKeRnVqIb774UZ8oF3i9eLnhbl76mEqU5CPQm
P2bF1O7IjujHPGryFb/yPE86MzvQIgXVDd4LOJvTEYV1pLSCkOTHLor7Gz1W411gCN6eWCzcyn2h
b9IUtDb5cdMZEJ7admavPmbceSvX8/kbStc+R5269lzBWO6eEX5W8pRGfiyQ2tn3ZabbaR9kW0Wo
vI0UU0d793GEh4wlJBtNq/Yyv5/6qjYUVVQcy6rLN4APnzK0L/4PgyKm5b2eGUHO6rCZnKiJmbbF
keYe35kUK3Iyy6OlVPaKbTqJ9c31QV04gnQJgrYnSgHjuAyJiFymaqyM4shJURxeJ2UbUt3eWQkg
R3MiswB62/923ej59Ql9BO4PkRjgC5J4p1uIa9uDZHEmJ/Jky/Egw9QcGQfWXFmxCzuEzBYZbJq4
UGhawi0kwPSDNorlMW8y8VeoZ/lzGuvZpxqBv61chO+GptIpRrcWTymAJjgAF26JKVe9pvRmcQSi
q9zOlNq7pB/Mjaiv5SLPSgNY4lohHcnthcO68ParqgT36TMysjDKtvaTsnMIdmi0KuUYHpMwScUX
faRx2+qC5sCuzb9cX8MLG4dkMv1qQNG4QJdpvbqVy26aovrIFZcrW67rSt4qUt+mt1YuFeUBagPh
OctFLV8JBt7al09Cuxk6Q4GUt2P2AJcM6kEQRmCCWu2YlOhoGLxPWgGJKuQHhX8L/2cZHqwCYNR9
AMF59aswhsnYi30a1R8yY6KDzo5zfdJ/SXqdl3cotFvjvhnksp7bk8TscH2ilpuQhhm2Ams04yvm
CO10s7c9cOtukpJjZ2T1ppviW1/wjpnqf6Z2/N5AaTYGAIdU0RwMnvGsylLeSsYUZccgryUUX5MO
DVbxvdELVqBu5pKaoUyESosh1UkhN2nWVEfUC3VH0wRrz1Z70awid0BKNCtPznKzz+ZA7BHGE1hQ
o5tn+Le3ulBBbprmWB/DQjD2jcoTk1idtKU5rHN6c0j29dib26rSfUcey2DlFlneVpinNQ8fCe+I
Z3xJetN1pRRPddEcg87zSLfSBlR5Yre7vk3OrXCO35geuBW5khd3h15D/6tMfnuEpcZ8KOl7S2+G
tOzXHOS3ssjvp0em1R2BCDQv5pKqvnQT9DoRMqtt+yPZIVR0ZCUazH1tTeItfLNTtkvMKfpL1YRS
egoqCCemDS0b0MeCDGjgSjLFti5JYMi0+CaFH36MOkWc9rToRYNjdj0UM2MH2wzdolYU2W2sm9Pe
91L9e2yI6cfQIzVhp1UQobRs+taXES5YWhtE4UXRaz16p0/EYMkaEPYC2Jp1BxfVFCWma3Eos+GY
W8JXuVODfZBH+soJP2vRmK2Y3IJQCGCKY366QZXSl800LEYSs50kbatBa1S7BPQ2biYhg/XJGgaS
YsLQWLD1+oOfHROF07+PNN+sd+hcRxCyVOQS7QFuG2FDoUnp3xkZzdoL7GSOLYVdkiiLYK8ozZ6c
31QcO8vE104l41FIWwr3b/v4P38M/+W/5gQBgO2z+p//zZ9/5MVI50PQLP74z4eQnFmd/2r+e/61
f/+101/6p1u8Zh+a6vW1efhWLP/myS/y+f+yv/nWfDv5wzZrwmZ8al+r8fm1bpPmzQjfdP6b/78/
/OP17VM+jsXrP/78kbdcXXyaTwPwn//60eHnP/6cVaf+8/eP/9fPHr+l/Nru9edr9a15/fnHh4Z/
1X/kv/54m4fstQ7xj/428T+f8/qtbv7xJ+f9P+YlYT3oWKaBjTXpX99+ohj/gRD6XK/lmoUpgCs2
y2m84pfE/0B5l6QEHhkVY9rt//yjztu3H/ET0Lqki+eNCPxF/vN/vu/Jwv3vQv6RwdKch1lT/+PP
xQvPB8xsQaB2uOa5epcXBZxoOdFgFj+IQOZo5N/6wOd5H+0kRSLF+vjbbP3L+u/WFvff39bwrCl6
wsxGhfX0DE3hKAlj1MUPudDdVK2yVcWVDOmZBTIPVKRJFxH0UVmdn5nfnpGhK8uizVL1QfFE2QlS
etCsMFmjjTqbNSLZmdyDdm7OK+7gqZXUNOiwN5PmoYDi3Y5bTd2SBEPvpC2CLURBhWOWkrrCibAM
ylDgneXlceTJxNJysayFN2EWFrlp1Q+10Qr3kpfh9YzJJs4t81Bl/bih79w/aIEabeA6HCu7CMzB
yTp9jdv4zcf97Xn5+5uw/bhxQaiTiz4dP/ycNIM3SvXQAKPb5VMu2Z5SSV+E2PBvaHn2IV+U1Z0a
Kt5msoDY+KkR7HuTkKoUO+kwDHG8HRMlRnvDM+wulJVtNpbFjT90XxDgzjdt3tebrGzNvZSiNmiH
utrd6VLlPSPuGQU2fd6NU3qmfo+yhv50fZu+7ZLz8RFkQ9/PwVi24yVmNAp+NtUPZWBVO0XrP+cg
6G1OsLHJ/cbfRUB3n9p8NO3UM4JHjR3hiF3puV6kaBtJDkfaUsePXmvmX3Djx6OXxnSkD3rglDkp
l+vfdz42p18X/AxRAtue4I4n8HQ50mwc25Qb5gEhTH3fG62xG6g4O5XSW1utUt6p3cny4+mT6+Bq
ApVBPfjUnpZYNPLHavgghqEzZZDDD83m+pDeYtLTMZ3aWBwxpdH7sdCU8KHepo9TZ2s7yA42/lZw
2Be25Chb+b66zTeivba7z2dzZiXkXoVYj3+W+KFCFHR/mLTwAX0CYwruw8ywUVG4G9VqxXF5q/Ev
B0liFmZC2hLm1tnTiZSbIK7iUQ4fmp2+D5+jj5ab3eu37HfpS3Sf2uI+u6dbbW/sil394r9aD9bT
IzrmB5nuQVttHe1X39meu4Y/nDfMte+12FBxqWZhCZ/yg9LfjVK8LTJ9K1TN3uunXRTS8ZmaThS8
D1oJ+g3vRYOXiVuFUH5ZjlYnoZS9NhwemjL7BS5ur3n5WjP+2dq+2SBkmvkSIRdfhNRSWxdwsSQD
YPTIlnDatJbrR4VA+XVl/86fdDKFC0s84L8/RFEURJ5eYUmxp01+q91Emx+aUzm1u0Z7e7ZYWKLh
BF4FXnL5nGBgTMVE97AUqaWjeP2up9tPGr910+ew7rZJpNilsVL1nDfmcnQzhJJzQu4FGMvp6FSo
db0uK4YHK8nsiFrkTL5mBA+m9QF6E0crV571NXtLx0FoFIJB7AUeIMUkfyDRuvOlX3rjHXyreJDX
Kq1nfsQ8qZRMyCvhbvGv0wGK1LCHUs+HB6kPhkPP3oV8m1r29V1ytnT0HANGBzatgWqiznBqxU9y
SNi1Gl3xrrSDgI6B0NxYgoLsbWr7yN+aeXAYujU9qLPZfDP7lkEG7X+W3Z0SYFRDVJaPghU+iQLg
R4973Ki3hCRfLXCmfiO/f6Qgw8mrEpCSOFuyi5R0E6vePNIyk5Bp9w5Qxu9qtGonsSI5mD61WnZb
W4fr83t23GnYpBsK6qU53Yrx0/lNw8pqSFaPj6HqbUZ13HrV3qAbMCqyH9ctvW2I308EEICZd4NM
9SxtfvYmmnlSqQE0HA/qg+Cqt/1jfKuT8Pzo8VgFjrQvttlWRWhWdBBcv2576Y3+bXo2Cq8QnFyL
23rI6Zuwak15mAbd4dncaBFNJqFqIwloV1j8P5jj8acuMONdlm6o1fWhgma38uCbohP1R6Dd+6Qf
70JlG8slUdK/46vj3xN4LWJ4G9tvxhYrqIfUGMkIzcbuTOGr5D2/9/MJ6EFAsU3m8u/SlZGNAhZb
URdIxnjtFnJH3UaLyFzZ/fN1eLo5SKXhsPO/WQRuqQWsShXKk2nuP2al1e2ysv4Kmju5icZQ2b17
PFjBASd4nOk+FrmQnCx5OgVT+NjUUfgQqJm56QJljVRkea649Wm2IjtNRIKjtIRI+tI4hZowZm4g
KPo+CUzl49QV0ndIdqx9KSYrNdLlfYW5GW8AvondDZ5ivqx/C+rUqouCKbEqNxqsjRQELvqPtjhK
sEjJH/pCsttu5ThfGCBh6ttyEZfjoZ1aLMpgQo+sq11FgReskfoD9XoIGnzjruyMlT14tjveKBdI
2dDBCX5j2V9eo6nsD15Vuw3XsQqHlh2pxm1qae9rEp3TBnMb8YxB5x+e7tNBeTFqJqFS126b5Hdh
e5eKa2CK5au5tLB4z0A8RfHgYaE0TGcSXTN7Z6n17zHM2c0ZcQXMYHHXFXlnyB1Y+lkqzhFEFBkO
QlisBR/z8p6c13mm/tfKUmU3lerJs2KsqC+Fa8Cj/znOHaG2rafwRxTbyWvvwbL43nt1YXThmxoQ
vOVpjtEQrbjQFqStpwDItLW19+LCceLsghkECjXLBy3u1NpCmM2c91s+FMSk+VH1hN6O4sDus2or
NDAFIqlx/V5aejrzzpjbXLiuqVvDJHq69wJfSjzyz5Vrjg4JZoiqoptaoa3RbgMYT1ZuwbMAfjYH
iBaZC6qZ9IfKp+bQkR9jMN4VC6jdFEewNtZOuZvu4gd/P+3jg3Jr3U5fhZ+9aRev+efrY710Cn43
vrg8QIH21dRhXExlR8mPMbjX6xYureBMojbfwrz5Z/knL++7LsUC78kG1r5tnKLG5GtI5kEI7I3Z
1zwLVy7ht9L36aGggEzFCVAtig9nsRMJPVPuFKF3aZnfIMl0RKzgvoYlQMpVB00aUofqroq/Uora
6rll971me2uFtvO7khovpSLeHd5RPJDThRWqrBuNKpxcCV0PAwxAMxw06+f16b00VF6cmQ+BsjLQ
0sX2KStzCJn6EaYjmzYQS3JUxZZ/mF+Gx94uv3efqpdsrfX2/MlhZL/ZXOyaWopLem99Rpb5TpXt
0jS104zEh3ZcGd387RcLOdcNoXCFswWw9GIOS7oWFbOQJjflopn1EiEe2sg/ja9dYmfppr5XXiZj
e93o/JnXbM7r+tsT7mkWkFhxnNxAkTbi8Llo1uqVb0R610wsnjdFCjsEJMXJVUgVKXflw2ALW9g1
bfFOOAib8DDYISSilLjs8FDt01/B3vporgn2rQ108QTWdeETJAxwJAThrTzcGHqxEgsvi3u8gXQI
zCmSGZYGC87ioZhkI24VKEjd8RbpDH2ffwp+dsgj5PZM9bpPPpgfHimcPok/vNYWnoSn6LH6FH8s
N9ZWt727dsWtOMtLv30fhKQBmGkGwKHF2k5kYY1SS0U3/kTWgdRcsZWQ9PigCLbx11pId/FsQqX7
b2uLZY6LVKYLZrb2q/upKQcNDtrarnMbAifeZk2wx5s83HkrgcgSkPD3rP9md7GwSmCqrdJjN/0V
Pmu7YKdu4oN+NO6CD+F9cDeVtvh5WDmq5/c8K41GNwvNcp8ldkWy5rTaY1P8pRr3cXeTHhLlA4+1
smLozWNfHh5o1lB+YVfNFBun57NFRZVXSx/d4UuzC78ZH6cf1l3+HPt2eCe+IFxbp0i22nrrmF/e
2db1NrPUg2bqEtIgwABObWuCZyGO5I3uJOv2IDjytOY1XvAHCIp+M7FYPENNCiCQXOjirbbpNsNu
/FXcZ/fyvr7NDtFB3cc3pbpVHrPoEBb2GhP4pTvhd+sLh2vsg1SmGj65yZQINn0vu7JN3im38Pcs
Qrsxu61kPbTFEM0EtY6saicXxli77mOnLj9fv8Mvvb3QhvzbwmIYQtqVApDKya2rTyhL3SWjcQN3
7c11KxfeQTJFsywQtaVZ0+F0N8CTNjXjfI231qM17tr+c5Vt0ZO9bmWejcV+h8tL5BkkHKJvY7Hf
J7OM8ggOlkffVx9Hf9dGLzDAPo3TvSWoK2/fue87e0swvVArpLthGXcBtRilyMq0RzmyHKkLXgbr
IIZ3FkCTIB3sqsk2U7eWcrhwT4JINmdSFE4zpazFasEp0lRR2baPZSvdFNN0GC2DLgfhVyscRqPZ
ImO8TbJs11XfO9nc0E5MpLMGeDlfTEpoM80vRWxwPUuRCj1AIrSKxeEx9KigQHu4I/dfOmFZf6xN
Ya1ssWz9Bn0FfyCFFP5fmcthi71ToCMh9IPsux6hqD00kJcL/qFJsoOZePuAfNXoRV9FOTiY/nNX
tdvCWoM7nx0SikegZkG6zmzytH6cbl+viyiH+qqFyoTJGQTHtBW00keXwQ9XCsIXTc1s8nQFkcdd
dnwoWTn0Ic76o6dN2jZJot4Wa8+0o7xe4xA528JzXwmMZxAakp+g+Hc6qmRoxLD1xdHtJ/q5qAQN
wWs4vExadC+mnVNJLizn10/oRZNznM9yzhWyxX0G145cASSACg8tcbLDN4MlwbGjHMmgOKPcHMYa
RFLfbq6bnY/FycUwZ/3hFpHmzJYByPp0pHlYGBDV95XbyaXsjELX3VmJN0FMHch2FImP4aBLh05H
NeS64QubF8ukHehyJ75CNv7UMhWv0jeTssZyvM9D40bLNLIAhOW+FnynsLP1I3HX+Rs23r7zTMnW
uzWdtAujZ055Pv4fe1/SGzmurflXHnqv25qHrYYY7HCEZzu9EWynUyI1UNRESr++P7nqVjoUfiHk
u2igF70oVKESGRSnQ/Kcb/hkl4Hgc/wNeVPLIXV4DTNVRe0BAjGzKIeneYB6cvMTBgrwRm8r7brX
6qWsxKeoyWzkkRvA9kXYwtNuDvW2+lTtsryrDzVsxFPfs5V8DW4OOOUOK6+0Th8uHS8dL4d6KIKq
q0E6bkctBEsOSQvHkwEol0/gPhsh0M5GoMS9GRjgvqwIaEPBWHdym9W29KHSztfn5+7kgJ9ImFOI
A2oeBZX5iyoeyzGF93p9IMLrIoBQSSgV21vYEXO6I8LbFFBwTYOuBTRM5gw5k1ejLGFgcqDUwzUJ
mnKRbXXPWUa1SwDwSQhLrpsEIl8BZFvdiLo1/8Ma7ecXTPwRC1gm/Gu2RkdSxmkRq83B7qtuO9Z5
uZLCzReG83TrQ4N22gQTvwyJytkqhEqewd3YaA5NY5uR6o7Fq4hLKJaBR3wHS9QucNKObFyQzvaM
m/nt+dn8bhNgH8L4CGFnKgocb4LaBBq+K2DtLKhpgsPLjZCy3lhXKMZplaArGyYUvmIqQ3C+4emH
ZzsA4XxyO5vU007y3K4SyzTOhL2HTZfnd57B1zokIIMY6z5QqGpsoHz0/odtgo8GqDUkqHBgQvxr
NtawOdC01Emg+GW9KcoVETF8BNVQyx9FIhYuXScH1qytaRt9SQJIURZKV8X6AQJDQeaal97YXILP
stDMyTB+NjNVGieSJzSNjpthY+JqXWbqB9Py7Y8E2cbB1666p/MD931nfrcyWyW218NmguLW1HO5
YcwJSH+RJuPC4/pkLaIvMFUGMhqxZUqhHvcFb6MsVsdMP4h6ZY8bMA5kjZ0faex6EVc+jcvR8kPS
EtBWPDkhfAHi26wtpYVAcu5I9Oi5AOI7j+RjYmzPj9rJ1p7aAJAWBVkgGAGJPO6PBq3UpsXAHVIT
MmFxkz1k7QgMu+NDrjKINab6zaBvy3rJ/+H0eD1ueQ4vQXIIVpkelGEVs0PWmZEN7kmBMr7XBbmF
Uue6gWKfbitRO754nRoOUL4+3/dp/E7Gd9KlhcMVsHPzGw1Odxc2yJV28Jx85ShJlHpPg6BRV9y0
yZLd8On9f+rvFKUndWYLkMjjka5xOXVSAsnTXGqhcOx1RfOoSWHV0tJHUz7Huf6csjtLVKFQMn/s
6u3AlhS3v1tSuMB9gpIB+pyzrctCYxlkXyGUOyph07wYBfGd5qfaKAuh87t1BZwGblAIWBYeK8e9
HTPPpXVdawfjjvarrn7h5JL9zONbbh4A8Tk/kd/1ClDZSc8JpzBKk8eNEVUbmizTIN7Zu7fOqF4K
mV21dfFcZ0s6od9EmQm+/09Ts1mUlEjiSUh2MqnfJra+6lp5KaVYuPV+tzSnRwtAyrjJYAyPe8SL
ujOpNiIyUzMLEuo9x30H0V+zezRAAOQ2WYK+nKZk8DbFLQ8iHSCHTUze4yYrKB/BnZq3BxXOSs/5
oLV+XxfjhaGnQ5AURb1FOPzI1cyJnMxkkYBSUp/2O6uCvF+s4qiKCRRnGNTZBnAEr6qseWdaTtbE
avqn8xN+mvwD8h/gDvgDYLoBfZzNuJUJXYMnVotTsjcC0y1/cIh+RKztLcgOIiSbuIpe9roHAXS1
VaPcqfoIkj4dyLxlGnSpMHxYNyg+yz19df7jTucOrISJdQpmH24Nc1uGGseDqIoct6Xe9SK9pTsK
z+Gwt+QYGbZy6ca0is43+QmAPQ5lyGehlge06eTJMt/XXqq3gkx4V8iIOy+J26U/RdbmdwN8gRMf
mXjxIgtIeQbjWBQ/WEcM22+pkiEtjPrNnYSR1d5VzLLxoVAEd9AhjelDllPlpeIqTC8UzQEuWBk8
8mIQbax8gUUCZnSs6zc0hb2Tr6b6eCFoa92Yla40QZ3kjet7ep7SAEZi8b1rTjKtg9THMgBRooE3
HqjWvqaR7Aey5wOFp4biwP1dFzeZNmSZ31adeBsaG5XdvqDFPbRsOPC6ud0/AjxSvAnR1b1fcrjF
SYFyxh9GFZRkAajAAQz7ehCl5xp5apU0QI7YHHrZRpjIaABtw0jbQBPr87M3jynzhmabXSiqaAyO
hjpXDVtobbv5wYvlQnfmb6J5K7MtUyLPw/oSrVgqMLQ8jUAmWYha008crULwxVDBsmEDDQIF1JOO
Q4jpKlpbwmcT9gN0n6TFtoe3ou/VFPokGbJr54dt3iGUWoF0xC6D4MCkEDcbNloCwlblfX8gKTI7
gwr3tcYF3v98KycHGdKrSLDgfQXfa7CDZ8PW27bsNeinHbq0j+pGwIm4dW5bLlbMMcC6gja750I4
kfyhkS6KnVPDEFIG+c4D6nH2EIBCs2wZL/C4NG2f1aXvcOL3S+Jq87X32Qqq80hvYDhxfB5PGd5z
ALEZJZIcSh/q3cGF+hADguf8IJ5OFfrypZX5VJG4HTSb4ZlK8zIqvPgJtQexEHfnjLC/Rmx6IqIl
PKHmOeTOGoWauhTvRGiT5dQ5cDb6bfuBOm6QjVVEbXNTeQKxa0xxYg2+ASEv/InYVLCqO9/j02WD
u8/E9wNsBY+5uQD8UOQdk7BzuJZKDjK5fZGxKhwzQKT0Nogtc8XbmwY87POtnhw9IL+4E9kG6VZk
7EFFOnrQQUzVhDWXRa5tFN68FZEX8K9JzG2xcP6ezieONiQ/JlT4lOCdzadZ1A2UIhRyDe87ZaWO
Nkrjlr6U+jvJr+CFhecP+K64qn5iDo+7k9i5Q/JEx0lqeNI3oXcPlI8YVr1m+qqA9B7OLRPpnea1
GfBiIaxaAtbNO4ov+Cx84ManIgM2l2QtBeFdWWotvBhgz82GQvhjW7Dt+WlbamUWYzQlA76Zqe1B
esnBKgDwd8DIWVgb3zUC+v/nmCJnPKdESwGTDIkcLpw4bBybmVpWD8oIEePzfZm+9esZMI0YDstJ
2GAiD8+XoINLj8vI5yZ0yhUXpA6hDlOHunTJijd8SeztpFu4YulAagBCjUCFqs7xGjEqaIaXhsYP
id0jNP/i1sP5Ds0jJM5NNAC0MhYC4vF8J+NubjO1t/gB7jq+R3CPQYkoffzPGpmdnLIusQI0NEJK
EVD+JMY77tR/ugJmPZlFhzKz6gRWlvygsZfJXpVAsPF8N+ZRbz5WszOr4KldSSiwHRgP5LZofBMb
laJK7cdtJJaKWUszMy2NL+krFks3B8iKHwrjXoOjJxOXSGAsDNo8pM67NAt1WmUMJZ2mv3pHf8Yt
B13YwQt9oZnvl/HvVTYLAW4Bp11Qkvhh6N8MAA7J0hNhabCmfn4ZLIOAv6pIkx9c5PKV4tqx7jX3
1/npX2pjthfzXCkIzdFGMgAP7L4axaPVLWS8l9qYluCXfhCISDhjjyVGC1DNNECz8qd8sRy9MB1z
wKkYG9pUEOQ89C4JTDP1ubnkYHESKI9345z6lDfoRMV1fnA0uuEOTAaBo9aryKjezs/KtysY9AAo
nYHwgUzi8YipbZwC/Ihtj6cFHJShhSRenAHqId5tbC2URL6dnS9tTX/+ZXZcAvplyaanTO0FnbPT
+ge7WNKGWGpktldqRSW50Kc41ld+bmxUVwm0/8nzD9yA38M22zCtyGAO9NmKngaVxYMGRtNoOujK
P1/SAFCivIFEJIrlc18pOJTUXqOoCP52FZgVRJS9zC/lQivfxGYkk4AmwoPWxHNpxkTgXUPjqm44
HD1QMcbj2q8KX9d8YaCqGrhLz81vJgnN4Q0zSR+oYFMdr4SYGzHq8QLLm/8YkbrKjMwHD/b80j5J
qn4+ar+0Ml9v0spzJIP4gRfR9HLZV9fZDYVuf+U30Lp4H6/SG33p4flt1yYzONxOUdGYs5GzluiK
nnaYLy8P41h8QIEiNPNyIT39bTNf8g+z49pxkSFHJQIXD/oqgfXKlX3W/Tw/gN8EoaMcx+zA1k0t
ay0FbdA4X6nmTa09NDDRG4t84Wbw/Ux96c1sOxkNFX3bINwJCBvoKOf5oyuvaqE/szwJDeaiitet
UZC+hV5vkHv0oneMdQ89rv+sx7MzymEZ0qpiilC0DbkLse4W7HVVX7tVudDUyYP0c3V+6fPsrNLc
jGmgqPBDkwYWXKViv71vbp1N9gABTfhOow7GioCt4mJhtL85vr5Oqzfb65mmwF1yalijedjmsd8P
N+eH8fRtdpwdm0vfyq5EymTKjkHswHvuRl97y7ifwRdPD2GPUSxZki6s1LkuY6JpbPAAhTgY0goz
+PtBHpZm5apV/keR6/eszaGXxMoQPQlaIjo8P8gFz/qVlj2eH7+FzT03wCuKLqmbzxkq5cbqLo20
2ap0ITx+c/IfLYNZdIyVRjeZgTlSC7HW+tof7STSO+Er2b7WkvX5Ln17wHwZt2kGv5z9WlUTxZrG
rddw+89iYIDX1chCz3xwWux5MIU7a+lNs7QsZmGlH//dKHDsCCuHVDy48mlsFsgWU1Q4etV+rnZQ
tUDsnhjWs755IO6VXYvreVuyVQZrYKSifSiZ+TA8WyFPt+/Gp/Oj+X2LzqRpN/0zX+8MdTpe5CPO
z8oLY0p3VTkEZTkCbeTeZp4XwJF5IWqcAMf/ile/25ydBi1c1oWd4i1dmkogjGdZw9/Y6INRkBVj
EF7Qt5oXGc2FsUhiPZlHsD2BTIRKPCpPSC3NDruUObAc0xVr30LTPOdhC1Yus1gIbH30hwM7a2nW
Sc+DQKEoEntfq/A0VrdGgw5SPFVb8tBWTojywup8i5+plaPVM2tydhcyBlvYWowmzXWoXzSP+hhM
llhQUWl8AEl8Z5NERYCKzKN1Mdi3MOiilyRcqmecVPiM6TMA4AGFBlKakIs+3qBcKccc7rz2njw2
r+JXHdbb5ra+S26c2yrKX7ttd8eu0ThKaOFi+fvbCf7S+CzDMUgxxraOxu0rgZQ59EM036CB0QT9
ZRMW13KdP7DSlx9L8iGnq3rq9oS9nSTTJ1ut425nRmG4jZfae1mHfe97aTi0Ya1EpI3i1rdC/cpe
WGIncXfW4uzcV/NhMDKGFmFlfgNFXW0kkUz6sI4fIZ66sGtPTpLjxublRtUrU55CAh4RPczhbOg6
PJSeuhDcl1qZTV+ujGVcZ+gSa1YJrXGCwHBWez+/UU5i3qwrsyAggEw2IHiMBZoWa71leGp5G6OW
UV1ArIdDbRKExfNNfrssgTjHwoDoC2qnx4vD5WONulg82Q7GfpHLwMpCJb9Il0he34/f73ZmIYDk
uQ7lTtfaQ4nOJ8a+Utc6X3gwLPVl+oYvBzDcY0atYR5iKLvPiy40HMV3QbAqrYWAdnqx/Zyo372Z
vuRLS2OsGqxBvWyf1b564723d6Xqk52+zd+6d/EM8Qy38LulW+3SGM7OemFJqdaog+/LJkpr4Wdj
H+jKw/kFsdTILFrAPSKhlYWDyFS8yCVkRYuPhurR+Vb+m6D0ewRnIUJRAcPxdKy7BgLV5kGpAu/V
/YmXj/2kqHDvWNnVwg4+vzrg+n08Z6wBghtPAWvP2drwLnPnvgHhIFvCkSw1MwsU41CZaZ5gkqyk
CnQnAQr4uZShDhHG80N4ct08WoMntS4VNCxqDJioioQE6rKJPxHD19AsUZUgZcH51pa6NYsTraqo
LHMxeq35HtvmRcXf8PoPRG2E5xs6fSgDxQQ7EaSeILIL9bxZpCjMEpK1jbT2Evw92gfFrYRGmU9+
epCV9e/y9RKTbvrB2e0E4Abw98EHQaF7TvcyB8DIa9SG954RDdAJVbF3z/fpmz2FFqY6IU5gSC7O
FrsHrLgBMyVrr6Y8RsYub1YDgyifk1lLR+9CU/M7jlLY0BsFyWgPVfug5BHV68Agv/6j/sxxDq6b
q4QDw7JXdeZnTR3aTRUUztIKX+rL7DjUKXBNRo++OI4ITBQeVPLK+iWCzPcLDkAXlHQnouE8nWV7
I2SFuWrttbtiHz9yCaUIvOZNqK2jDOHX3NdbH1I5/5Mx/N3qLM6ycVCZAZ/TPZugSfet9WwvyfB9
d+/GuvvdxmzdTQSo0WGjtQdSbWfpvhmVd84+Deu7fOWG0IX+RV+ttREUK/1NbX3vB3tjm/+om3OU
qxkDXqHxwdoPWof3KSxqm5ecPZxv5Psd/E8/rVnMZRqPszJGP4XyOKSvY/vjz37fwtYFwRklVgSJ
Scnz+OjIuBq3JOHddUPHPARZ8EOR6hLP8IRvMgWHCXcILTjAEE+gKC4AgxoMIvrrTClVGboyVl5c
t+6fs2HsfpiT9Uxo2l39RPMC6dAuNeFqWMRFH2ZdIh+J0AAtH3JdvGh2ZckAEIwElpFgsz4ZFeE0
kEhWwwoZAlulXyhNq4Btz9uFO+z87j/1AkhfiEmj1A73idm69jqjahMzh3C1no/3fcl7n9a8QCbT
SeH0WGwnGc+FvTT95tcI/tkmhENwXnjQ7Jsf7UbeFYx7RnuNWN5/aIKKAAhY4pcCopNWZYw/MrV/
kIa1Pb8uvukrJJgnpUvgI4A3mR1V1NNaVPtVcQ1BoBuRknKVFhTg5g41BUiYpWu9cD7+vEmMLFYh
1Bnxopst9SEHplKMlriOXaiOpnH/oWBTwTz0vjXGq7jL+z88+DG201T+0+AsCFMLQrzccMQ16idp
BGPwe6+wha8PoGM1TfyHzxG0hk5B49QGShweLbNrhuZWNk1UKa5hP6EH2VDTWzuGAXLuxD+bul/S
LZnfaqbmoHEEhDbaA4pitlhxwOh2npTi2oJHXWAMXRsmEIILCpbFIaxX3YU76Mm1FzQ6QOmAVAWq
DeWhOdwssaymShXXuM6dX8RIbi1oeGaVuclU3N1iPZSWe6mL4oryamfSpYT8yT4Big6FL6iIAKMy
mX0exzEPfuQKBdPu2hjoizSbZDuoSRuIsn30KoP7UAt2fFotqTCdUB3Q66N2p2n48lwSsS3yQRro
NdWe5GCuUsu4FIoOTmrlj6z1G8Bx6ybewoMUMFhpgIyz5Ac/PyNg+AHZB+BYXBDvoaU1m+o6d1WF
jI59bWWqGzLDKn3RDEulsW9bwaJBytLE9fVzJL70VMPs1hNN7TpXYtjfFTBsdTJwOM4HgRNxv0lY
F1U/sEGhuw0voykwfWnGcZnRsU4hN1La3YNeuC4NYhGrB2+MS+bzorRfS9qA3JATlko/z1tXCyqn
rO4TqGTeqDWRazq026Rh2WpMVH4xUoX+dRT8f1X2/wWV4Uk86susTcrvR9Lsh6atWf9fdynJWPta
/tf//v2f2yZ/LX9+VWf/5/f+lmg37X+hcgzDBICI8cybqLd/S7TjTwAuw4ZCHRvucFPE+lui3TT+
hbMIEgIa3iqTfjv+0t8S7fijSZB18kwBJQV/2/kTiXbIKB2dt3BpxWbCMQ3xEQslAezt4+Vn63HO
kpKMD/BreDIH/aJOyxtaa+95kRchxebWXJh9esalnsVO1OTswxyGu9hlj51hXWmFQgLa6LsepIkx
vYXr/SppK8QhsbZy8ggXJTvglQSxMaYbq6cy6uH2GzQs2XbecDfU2Y0nykfu2luHDy8usy5LN74f
CMXFxlYG3xuNENKUEEhj7KPPEmjC0ir3rda7Nyiu+QqPiK1sehgh+IzXmt8yOLMI+Om2xk7qzhZE
kXvmKPeq6x3iovNLl2ygkbHpXGVTy+JHUdC3knllIA0W+6kOvdIiYx+1rjC/6oD3aoXZ+WYJUvBU
EvLVWL8Qfd4GPRsmLSz8HZn9UAy43tW0qMJkIG+JJu8gDcn9WrP6wGqMEKJa1E8M9ugC2IvfhcE5
/m9jaSkcjNtbpVE2VGtWonAeG00mQepBNERJ9ZVpxhuvwk/BnNPwhSnukgyMGWXUL7wh/qULdptr
GBWlR23U8zC2sh+KqNA7DolXdeV6Fr65bhGMMxhvcCBnYAVY3OhOa/mcF4Ec+CP+bgHNYmcz2A5+
lhlw8WjQ3xb/G6+SfQpX+Sgm0gtcaLsGhcthe49Ph9xbHvQpSuwODJd9meipn9eYibHhjzQZn4QR
R4OqHOxcvcxpzPxy5LfwXXm3GJydXYC4fGhJWT6sR2+1zr5XvW6vWPewuP1oKhe+guRHqWVa0DQl
2JZ8AqivqIfXXOwWH2MBKh8ssBlKWKRFZESKQc8rGE831NtIOjx51NgNVL5YXXIN2vs+dxSk6w0I
VaQNDMfGO3hyMbACmyrMG4VE1uBtTAXF7YrnbmjFSmRRfss1ZaP16lOf88dMs7YgjT/mansTj93V
oJe3GgOySrDiMR6HO90DBkBRxjuS28xPGCjjpM2DfIAFHbyFwDRO+z7sdeu5d3H1Rylxo2ZoJzV3
np6O4C2WVchp/ZFpmOFav1TS7Kb3YsCdzMAx0k2Mme94/dG72SZztcilxZVGpimI3Rtp9qXv9nXk
NHGkuL2FG3u77h2+trm2S1vRB10XHwzqNcD50x8Kbdf4PB82V790rcHVXtmoNN+olR7Aqe1HXKkv
cB6IXKHvYFB9ow0SmSKRGz7uqvdcmO9epb23nrWF5+/npwnLvS9V5VeWmhdO7mwrGP0GptB2ppe+
DSqgeoZ2OfSwuR6FeQEO1sYzqtsmk3cqVzYWXGsGF6tCMdO3VKluVV2+MOH+6kvlILhxAYDrJR3G
F8rsbWYNL+D9fshKvxQWVLe/BPnrvx4dX/VhZ3edv2Mj0ukgTeOEgEDFcWwE0YBYiZDjQ+lmahjz
6plqOfwXShrCXfNdyHJHHXuFc3oH2chniucbE/Zq4Sume/LvF9FfX2HhauBBxQiE6blZUuFxwXld
q/iKApC6JIbMT2ZteK9EiZ7v4GF+R6vipdCSy2qIL1ht3OgJ+dWWxV9Xlf8Ld4D/1r9lausfO5f/
N1xZQLH4MiEnZ/9dzvqP8tiA5fOv/NuB5fMM//RmhMIGDvh/jnfjXyAV4CWrg4kMO8Xp4vfv493+
F6Qq4TqLWh7A3p8mo/8+3i3YtoAtj/eSisoxXk9/crz/rZb+ZfVMxEKAJaHngGyHCavb2TtBNnlv
y84iAVOU7LHD4+u9UxnKlnS0OKxYDJMIyDlZHllpNOW3alqPOLol2JPQJpRI0aWKAI3e7NJ0k7pW
q0VJk0JII3VQyEq70n5rkjJF6dcZlX2lpf2wUfM40cOuajigSIYOrPGgkToBkbEmfmEk6QXwe42P
TOrarDx4gZdpRh4St9VYVJmsTXEM8hieGD0BB9Zu6J1eUVit9/WkmNtxFeXmQtoEfo0lda/GUkoj
JEj24ObMmYk3SG7UMR4fBYw+MiPODl3SKLkPHetG26R2XKLg4hFtzyrFsUEVsqET7qptcaGnVnIp
YEkORATkMl5BAHMHPylB9QngesXULbxXSBnECR9dv0+kUgeDmXo7s43rHUSnil0mNX0ARDAB1ZTo
ZZn4sQ4zLl+ODeqNsusN/WAlxGqDXMkVF1/sZO0KqPn2mSaJpvhQHe2TDceZ34d8pPJZH01+a5SY
Sp93qiqhIp31z3FnmEXUuF79XCSW+cPREuvRSaR4ybjHD7FN+jbUpA2XGqs2UmVVMZaWAZd0b1Qe
FAW6xtcZHB68cVOZOUCUnsuClrmPXgLlhJT6hmIUfqmRlaeoPq+UgxM/F3BWNfPLGMdDPCRh6pkb
fEXJcckzybahNYk8MxyIviK5fHVxl1S1HUMRrXfHJxSM7Y3OxnY/QsXEQ4pLt5SgRWYlQrH0bVT0
BzcmOgxOu6ACdMMCwJcP3ZVmtWu7GA+y6+7V2LtIFe0xbz5oJa558pjb5MPkbYBkwzPpyl0Bi4ty
nO5/0xDLzCfxVusVNRCmsY7T5plnOaiWdM/FsK5NfoNCgm8LXFoMr1zzAgYHOijBzgWTQIElnfQl
uNFFjauNG6frNqt2o1vUa93IQq31kJePoTkx6drfow5i3Nn5yN6p2mwN8KV8V0gZpk6uUJ8Z2n3c
O3lYmlrUC9W5yyxS9UHVYs/5CuiIUa8NyjN4bMQ3efdLz+or26XXyEFUl6XVgDsqGnHfDG5QO9mq
izuoQvQ1FP57KBTCCafn29bb1ToJG1Hf4tofEWMMR9N78rRXddgPphtkkLk2cUFXn8D5irR4eMoz
MypqTKRj4TpyPei5P+aqD/XAMSJ6e2cX0DJABdQDEpWqkKweX+CYg9tPe4dk0koBJbJKaqwQI1QK
GQq6z20L904eqE5ygCRwgDiJO7xcZS1fEde+dFMV2i5t4iv0MiGdP5aQraPWDnfO0APAMFfLjWVk
XWTiW8yq3rCW3XXKQ5q/6118aTg0SIZn3abQ3uXvDk0DaJ4RwD57lgee3BAteU9tB5+VRg4MqUug
U/ofqVn4NozlnPROeNo9lyVbQyoC0iTeK5baZV8M2BEpZFG5XoRKdiM82KCQmt87cDAOVCF1yN4b
geNWN4WE4JldAkxvCwSqEhn/dtebsDwdbC/I8N6BSa++be0q7MtxbSqtDCWJI9pYh44oa2TCPqxu
gK6m2en6DaktEeow/AxYAjdt041ike/yPr0aVSNex1aWh1iOxUoDpO9S5p28lfhpwfsfjgKHJJf2
VwO198aYPUFScw1JGQjZ6Mq6ybqtNbp3xTgEfSNW4FD64whePLnw8nHFciVgJlZv3+R7NSdvXur6
jQZueZURSP4aHDJuPmK6t+IOiH99PV13sF2bZ6PXXngBEdKyoHel4Gsw9kKzMG4qhwCkt7OIuksy
d131+b1kzt4pa9Pys8GBg3zF6zuH9re6IrYmjMG05lqB5FZAklth97uaZxdl+9r3Jc6gpkOJwxmv
EgR9JUkeB6O+1cUFZLQgL+cA5pSFFZTuijgodWiHwWkdlR4hL5Nx5zDq10oBYjYlh5Hy3UjVXW4N
G9PEbhSo3PGbtJI+s5WdVYwwltrn+qYw6p1IYbqUsYIETVn4Zp84oUN18H9aJ2JQe8z8QXiQBvX6
Wl8hweeGRjUgqORFCwCWser0+BfqnluKOzoRTnxZll79Wlh2Fqq9u3EqYOF6EBtHBXqUWd8/AMbl
+Sl3DcsfrSSLWGYXQSPWktbrsa12bW6uLYIXpB6O7YG01q6J3+tc3WmixoWUrVo80LIMsR4v7Lor
ApLq6zHr3jixdupgX2us9nVjXJlCriy8n3XrbdS33lgeHHlwQawfm2toSodCvTRdCPca0F6u0o0H
P43Mt3EbfzXGFrh3RdTAsmTNIQOru4MclDOo4pVUzQ7W0s9jU/vm2D0XRLvshsz2DXMMB9uEKzwY
c22L2CrrlVNsuSijLrHvhZnrTy7KHaiv75QyD0hWHYpuCrbMKB662voBoIyObfYOn4+Qqu0b1LZW
olHYW20OYeM89qrAhQXsLFfXfGjUuVGDtKSRQ34vrtkzCHsibIh6PQAuBvOya0/bFp3nNyrFJmNI
DadBqzbAGhUboxgRBckrsetXPTYx4c1hdPUrvZUbjmAO4O4Ytja8cJxkl3hK2CXC2ySOGim9F1gq
ea5hMDq22S4RXLuByXWoDI+q2kKTRE4Yk7EG3kjlFoUU+srCYxAHqNyUyOWuGyvzwcCGDM9zE8OR
oh7l1hbWlXTqXxaONWC9s1ByHcIZJLAGsWHTWZrhneMetPrJhKQzzsdHiONcJKwAIh14rTa+dhPn
SdJsyz1vVUBvWso38KIBEWTykqsgEltdoCTpmhvkgnrJPe3wLtclavUjXXUAEkJgIkUtqhRRTdUn
8D7ea9B/Ca02dd3su1bziTLVwNttNrhY0Ya1MrzuZ2LbbmDB6apxuwtRZde2kUINuiRtKAbt3ppM
kupYDFujhSWb21i7xIi3hoPzAPDBsd7gupXuKfpmQ0gg89YdXuDXSY1z3uh8okUj/cliKJ2CQR0m
NgtMWiDmytfCtv28RweHu5wmK55ZAc9eDOqilfIHFJT93htuXRt+RsOLATF8MkrfHvsbPHcjarKg
zH5Y0MaWIzT5JNlzMOL7dJe3OArsMlDdjW1pPzs72egI8Fmv7XKGCy3es4RSnHRWAOXRwGmMlYUi
EhiwEBi1farIa6+zolaJAwOye61r41xmjzZwgpT8GKunlDYD8kWkOBBFwxml+8I2V8kwBFnGkNsY
kFRR2F4UHfwPerPVMWX2hZsmuJsXTbIBwntLdWgLwQgPepjEdeAOZ90JXY2foGuyclO6wa1kU1sw
1NO1IEcqOx2HKMGDwGyGEHrgqyr52etmOA6dX+P2qOZNMB2u0hhWAh8iRxaVce+rto3l2eKsU8cH
vFij0UjMlVvfIC9Q3xA62GFPQFkZK8sXFXT9Wm5AQ0V/7PmHYibrgR169bKo2siLy9DLGx9qaKu8
enOljOx05/SvkkWD54ZxY2F5aevCjozyI7b6bVYckJi/sFp22ah58vx/qDuTJTuVaD0/EQ5I+qGB
3VbtUjUqqaQJUepISHpIIHl6f/v62mFPHOGBBz7Dc45UDZvMtf6WCJTTtGxZbYaDwtzWmCbn0BeH
2fPeakwt7VxQJT2dnHrVfymE5tyZAVjq+dD51Fdte+2D0hQs1mwYin0maRcM2FP9gX6KGbh9Lgm/
bAcxQ8sOwwUXeRqLKhv5FhJpbC9rHY14enbf2rsThK+ohvMazmlD3rAc+P66yv8MpxM1x0mJkmMz
abyGf6ZgzOit/eprbrm9Z+UY5MwtDsIANtcjGLybNMPpV+mA6Qn3z6yX9aVtFLcy90/uHU2RX73w
rxeZn8N4dQ0zuaJIZHmoInkzjn8ujfZf2k2n9v5QWuJvEzLBdFa2ERic5IxCbcwKYQtect6gPN/P
wtvT0B4Ow1gd7vOOCGQykXOoQSLXofpabjwov7nI7ddab2cKwG6VpPgIommq/dMy/i3s9uCXbhbk
v3O5fpnd9VhQEoOXMq10nVIO+1CQURWMcVLJ9ugsr1N4bppXvtcYX1CVNtL/FnDpsKu+iLhhPXPS
TrS3itZQDUTpFdAcyz+3ZKmgB3GcgttS2I8Rh+WTR1EmzSuZXsdnp+rSqqnQ77nVoZYuaKtjvZhA
fjraSgZ7dTO0Qkok7lLO6eg6iYlJddlz683d/aQP/cdw839uYFXnogrP29DnFxUUc+buFjlbmtHH
TnA8ftThax0tWS3t1FF+FloWiKtfj59u2yfUlTy3xR1TvjrV+JzndnhY9tC1ScAs2iuJillUtDe3
H5NOUsvlBIZNfPy3Fw4hNdja3KzxSZSRyn7KGX/oAF9L5nrKQaehuhW7lbpbcxgGD/ROsmiWJNkm
lV5/yojzXLTjeWdUbFiLC/uTPEeOAbe2D6MA2iYyb0vc9qvgTW/YP8zoxNnq2FEiiZyrBVsg282j
GHkH57I8l76ezoDxSzL69VsDpjkcyNKcuHt3L/VIAwOTrY/O/d6wY/MnVJMigyMfr866zw8i1G5a
F53114qR95aO9ajU8HuY8pOLYJ7Hv53i1ZWHIJImG4bioXJzD+e1FZm0J62JbOXt0YqGQ0g85GnR
RyegpFBv7oO/2xcP+lxN0U1743d6K88N4giDgz/ZB1lwy5FrGU+fTbGcwkFYmXGG+DDudWoqNOzU
k8xFpZ4Hly5lAX1brkkYnuu+ydoxOJnocc69JQmJKRfMqV5rB+R5v/TTSUuCeBew7bi7BEb/28vL
/dnp4x71/CWVVzLAiBHUMmHk2b7JOM6ndAZh/1EOw0JrgM7nf7nwcnE260rpNZFMY35Eq4B8rVK7
pkIBIDZIrE1bTF87PVkMoJ1hnnYMIWRdwy5V06nOz48ug5SCuoufbE1dNIeFs920iHR5aZhZP/Ic
euFc+Ftun4IucMp0Hob+y9JsvZV1e+085u3A7TPztpbJ6ji9ddgcEz4T381eIPqCX6gYmvgD7cIe
nUZMd6T0dtGc3xtCgjKVvT3eJz/dicMUCCKPBhmJ55YcQr4dK1Q2P+b/sP/9P0An/3/rjSbj7v+E
UP5XVqHx91z+/vxfacj/+EP/iVHei6f/O+doEar1P2FIK7D/CxJGekixt5FK8h/c5H/ikKAN/4Xi
QEcQ7nfvFuPZ/N8BkVh9/jccG1EG6dUkP2IMvtdBo4z639H03tgKGC+K2Se1IQ1YNFeC7uIycppr
AV4nnC2avKRfaSch/KIPp3LG1kKesvUSWEOl4MC6ZmzGFcyMUhrBklS4k3VzZdFzp9ZRrKvhGppq
9/Inm5tqwxJR5NIfYXi62T2NWEa87W0iIbmyDnSC6m25tm7QNvKJwjlDKCk0H8W7o6dJ5xpXa/a+
dPPGC9TnFUEte2xL58yFZ0ZyBu8rl2nImvw9e8BbSVHMEG8VPq6e3MViFKd+q/emu7YjJ0uPjGgi
cjPJe3QzZ+N7jQOU51EGVaVIZdaBJGTpznYGfeeA7sT+/lgD6ainftZTeZ3KukdKYQXl0P2eNreZ
v+/dlr/y8GJ4h1qHMqucVchbjnJ+/a4m3xwgb4vMk2tcg1YawCoZWn3/Ei9+/85XaD/jeOifNktS
7zFWrmT2FnnQnalONleAALdISPwR8pSP8/Knjt1hfjCNDJ5psfJZM8zU5dUj/arlSQF/Lh9zXA8X
qG0GdAKZPtUM7ruW3LoiMW4ZpEidu/hEx5+dalKcvi3LMppDSZ6+CdMRp6c588uagVBmt09bu14l
C/JoJfm6eNMVqKz7vjbcDrM2lsryvQkftlhvPnGb4Q6BOjV51quuPebdlANwFX5uzpU/zftps+is
Em+j5PPzbdp3q/o36aiQW2pZ8LfQl2X4xarlVlAlbYUDQwHk/CUoK13xpJkQH8ZIDOqXrb3mBFwt
MgIGIaxqUGMG5yEttiB+W7Rd34cbrp5EtmWYDYGyvujVB5YTEWu9CUNmZ6ZBGa/qeTcrBgBbyeZn
NCzyuHWoZQkBkMiIvA7luW0Rc5ZsSoRT5m5AhXVu5UdF7sEFJGj8Lqaha9M9MOOc4AKT7000oboK
3Ar/U7+XX/dxW9jy+nHe/rVOz9ztu7Q8vbR+qNJdgIR8GYzL4zxYwuAgYdZec3lo5WTOkylI8J8Z
MdLacWfn0Rmb++LQjOVtaWpQiqAi7fyBode4D+UYjgEjPHftloC1xnWUKKuOyDNsSs13OZbLfelh
2fhsnNo92tLeafU2vrxqSzo7IM6ai7+8wc2haLf82vDorEeZd9509sxO7nb7H0H0m6jGb03YBMRS
SbVlw5i7hyl0p+NUzwRkDb23/F39zv0e72VzFv5sfSxaqxzz5g7PvwAV3max129xz8ybd7p1sjzW
kspxe+LDqQXkckiK8BclqXN+QBfhrchec68FFO5nGoCG0K+ydaXQ6hDrVQ9ZmLfFnu4Fkc5supN7
0HqPzvu69oeF1ifefe2q6Ob1TmG/2LZeicH0yeL5TUj9+L12mf0fIqRq27mwlkkdjRVa6qBl6cpM
Ur14XkXbOSlqUpE/bl5Z39Aslq/OunXfh6Xo3mcj1u9GgcSpZvHtjEOiSN1RqCBti046VWo6LwKw
7/zx4Cg7v+7L5p32QBXPSx0K51ToKSjSKiq6OrF6smF0ZUWPHQqOm0CVheqhisfbtMQLsE3HP2x4
M/3joVxUFuJP2/lAGOA+r2BTHPNgO3Z6CW+TnKIBfBCsCpLZHXSiTZini94RZUd6jNI2r4unyFbN
vXbeE8e5t1rxc/T2haJxQz0IwcScHcCYFuPKss8e4Fy4H8CcadZUBSGRCcRakMXlUoU3sFH/GzIV
HpRo92XKKmMAiEBQphtxezEb/pZv/g8xdtXz3hexznJFJwCj4IYgwa3nJX8kNbt56wIzkXuZb29d
GKsjQgHoJrv2nVfcat6X1iryb23eDNa/vZkjQBpSQ+bEDBgzW85bsx+kMHWOnEDlAlzF+BDuYIub
LrJ26fb8G6hyOaQAqPbwPBAGzypYjVN3XFeyMF9ghSuwnnZdTlNZ+j93Yq37lK+x2qldNCo+Bqw5
51ZSuUfBF4/PbR2ZRf5ieW2qPIuUjFIsxO9jnwrL12DerIfd7QE6cs6nq5U3YHpx3oVb2lN5/xL4
PcwL8vo5W2xjv3T3uNW01r73EodoUpKoN8WP0G/Xd2g6AVvRDvX+d5oc/0NyLqFVEZvNY67rk31/
mQoidJvjxOupSI6XIkr8mQ9JUtEk+qX3694+5Bul34X29MINt9Atj8iYPX3199Y9x0Pd2eepC+eV
POcR3yF/cu5+DcF0/xJzw+0rVAUko8beOU/LnSFEVwd7EPPfeqbx1gfZHoRTcb1PvkeTdFIBKTfx
13jQHoE1BVTnOIYeDKOYIQTbKRJtyrc25s1pde1uv5LbuJI51FHslddWi1ua7E++I80ZH7TQOBqc
zCZXLZeulLSJzu6ROYnteeaIEKQWAn16A+xWaFedQ2+Hs1wjDDJ0Lgia4S+FtmEEZgZ5+9faObYa
shb+v0/zWuZgMLV2njdE3zX3bhGuX5iZDMdfVZ/YrvhtFXXJzINoy/9cmt6LTrLTBlmm08SImba2
cs5uO8JfLrHid6O4CNu0bOGp3uO6ibfDYNma1WTNK/A00cdHn0f2ZJG3Fk1pb4aAH6ptxnTMS9Ve
HAnnljA+AlRz5a4Xa3AJgXAszztwJ/GY0MIUOYFZPtSiEnIar0OQx/Ol93cHUNffvN+ts4/sI2E8
9uzrZl5etWrW+oY0X7EzcOwlrkDoeG4x6vlJF9XiRci+91Nfx5zcTutV3wXvOSIhj5v2PVfG/mr3
KCETXXnxuz3ufHrDum5fpSyjn2i3rB8VIVL9LV/uVYqSoyqtvXldk76pqgiCa1flQQixPA/r3nAZ
q9UN0yhUYfldFbL41ZS5F6T5rFv4X5UX3qO2hG4fop3YUHjq0eeeGmw27Jg24z/8TTG4/la2rwjc
hu20hQVTCcIT76NbRxv9tbJnPAG9vbb1gf6XHdPA7JrLbNlUMJbTblSK0hZtLb72HrYwhmZgt+u9
n72GmkhJYKD7abWtrXld3Bm3QNBE2/q2i3H9s5el+TBOywnZLtusj4Qj75jMasrfk7GPg5fFGlb/
NEmn395NNef9YfL3mI9vv1fxMSdnrz5W6xg/8ohnnZDqHZxHXqqX3erFJ1xUnx/Khf6KVOkOkNaL
1MD3Z9G6kflrG1mURXtDyQc/5AgvPW8JDhFbIVRJXIX9lfKM5l41GcXdAy5W1xpO7r7vLIw6XvPu
VPcCLj+sgvWr0Z76M4UTmDq9pvfo72mx0rqV0Z6i5OkZwdc5elvEbDnXdvMU9nPbhiJZ2qpX4MWY
Fp7MnjOa1JMkiDSeovFGckvIpR0v+XSbHa/71CMUzKHgx5epcUTxa1FjMT/7aB3y6+xjejX1nL+O
fHrg2/wm7D+HuSn3Ims0ICMVHfYASaf34aXeg51Dct8UyC6FSENMV55y/fdhXyeYD3+UD5Nf3HHd
oDYNlkbcoZAXDRCXDKP1V95avnPdkJq0cGetKcmYX+L3GSTBIkGyFY8+I5eb7FUBXReAE1cHZ10o
fbeqAaR7ndciSgKuJHUsCp/iFbPZ5dksdbxd61Kvp9z1+9BDQgZmgkZg2V/nbdqqpLX26EKvOqoD
hnoAATSkpX0cPE58HsfiP+YIwX0+FmJVx2Ep+39lrawwWU3gf+3uNyqixL54qrR2yx8BKY20XXqt
2A6R30vxrPo9BOaO1kFew1ZEv5q57gb0aHmOfKypvGSgFaY4cCsDLXhWJX+6bbtaD1y7bs+1P4YT
Rn/b/TuyIrYJw7O+DRt7wiUc5lA/2LtVACf31OjBXr40lWWVx7bz5JJE9JrcWDuHtOdvn5OumwSv
helYBC71Xsbeo1ijFrkauk4300Cnf3rSktxrRGGR+uXVVIb+sYu7qrTqR3fskq5cmTjXoPllSPc8
yWGpH5CtlNeglpJBrSh+4RQchmSeGv+7u0X0SFW2Jb8hnwmw1/Rd8xKAP3/jZ7bHJOg5D+Az48Fw
Nk3oKLxGAe8NeTe/L/Ys8luNEjY8cCqVOi2ssXFvTmz55hiWG3LF1Q2m8iudjovMCKxw1Otmm2a8
NnZQdlnfFex8KWoJVV+2YrXt27rxeTj021RoONWB+Y6iLfnhUmhQnJAkm69eu9v2oXesdU6CEeb5
SWxB/lMLfsmHZSG+uyKPfDe04ZbC3yDYwmr7u9pz779vgRLTqdkBCqvZX04lvUSveg/tbw4puO/N
EuhLY5d7/80brD0bAzH/QPliRS/V2II+LRE8OYIDwqU1wBgDtUPbWhrNXTmeOmjE6FKE7mAh8u09
YHqv+bIFhTqHYxsR3k5oXO7JEMxK5TdnQ+lr58r5ZtkNpd9iyv0+QfoDh6k1DFK1MMJlftjEOglY
356DPXDaAw2xLtwHxW/7aShLtR9UsFGWOajJLg5BFcY3Zl39gzFUUgYR1N3ZHox5nGGxoqRtGz8u
uLtESA5JVzrpEI1IFXI9yyHlEuSNbmO/q79LPgvtrfcdVoptYuU9x83OcBEFfvUVr9hkoEw8wSIM
Z55SxVqd8nYiqtKK1O+OmZ88r6J52+w2t5+qLZgOYRkHxIs7w80j3JoFYmtCFnKDiSug9jL/jBzU
cIzLBf3NweqkUkdle/U7j25ap9v0j841xdWvouEqaOiTD1E0LQ+a3r4/u1uH4YFo5OapLrzlRPxr
X6UocqsJfhrcJ9tDtb+2VBChVpFlbNIg3uY3pBJ9nIiqh15HKdGJdJZy+rP7cnzPXUjy6zR20gP9
tYeV9TGM34NcFG9aug1MGtsLegbPhuu1Rl2ctNeaT+rjHZosPedbaayCEH1o9gMs3XzqqBkuk22V
K6PtIBjKRLU/TVvLE90j6OlJqAkcE46Xea0umILHYAX1RDa1nKwWQsNETnSC9y/jDNGxdeQLTtFl
lpt7iHewg0cttJ8jG/FazadEKJmyRDhpWY3E+2unrFO7nya6SGRuqQ+/snhwdtSPUaZKZv8XZ2CK
fWapjvK/7VIVH8Xqs3NufEqvaPy610rkemUlH/qWlvpibr90TmFoKN0oADiI2bave+Pa44lZoP/t
UEkWfqD6DoKs0pQSP1pF3d9XVXFTbK3bKzea/xPY275EZnGRHs1l84HYLTLX0RlJOyr9+CUS3thC
/I/qLdrFEByU2Tr/jK5uDdO9XPWDb3JQ9mLtAu9yT0782L3QHxKilHJKsvVGqHE9sfEQ3snlJrnx
zwDZEY2FvFyHafVM/aBkOC+X1oRWmFXCWj79zXdvbmDlJ6cb3CfEisvv3SMr/dSBKR2KOS5OYbkU
34s+J7lfixUWzHWK7bFYIMDwdXR7Wm/Gf2tWMWYlAjlUGxq9whMjcXjkvo+dUxfQ4s3BWjTHMm/y
gsnU28YXG/h+yGgvsUq4ZGjBxJmt1Qd7HyRpyogSfH2RUzt/kRo0QQfKpbDVodLM4SPmfhZyHh9K
RIwi8SvSDK9Oa6I312b24W2pTgKlxwXhVv7iW1H0jDmjWLOtI1DuTKiCymacitfYr2CRci2642Y6
Rc6xbODL8Hcle8HSe9Rr6Bru5XD42eRR7Xybg3AVD/2EGpXDwgOuL9x1vlCJsaMLqe9wRIqeMuJL
jXF+4q6M32S1w32h/O6QRup6f8lnWf20cp/z9g433Ea49jmNva6ej9YcV/zPgbWcqV2o+HWtkfWD
kaptLnRrt396LrOsbjUV7IsY2dYta7xKT2z4OQwoJJND3OXXoSVxMQVOdG6yyhf/QFNsjzTVc+p2
fA/nutf3srht/9d16/YccSuZpwq3tUyCFnhubdz2Cb5OLt9pz+uhiOSK+DC08YTAT5Wqgo4K1pGE
Dc6op7AiNCIbwFFv/ew37bsrS5TmgUsAXJlwSAWGkfiurutLKwDzFcH4t28b+6fEbieP/Wg321F6
9JJTX6eUiF/2ycmrBFuuFz53vTfPWWPy+YjuiS3Z22EyDbrUJ7zIvgtltqCgC0qrbdPITO1j0PSR
pINBowkApfxTgbKoDOnwsh5XvcPldVUcPzLk92fyhlqDeI6eRF5l894Q1vg65wVIwFiuEvXLXS9a
2tJAv/WddzJtJD2gOIW6K7eW4lC1rvexhYF6VKW+n4LBpLcU/qgrD2ssVXTu+5X6og0caruIklct
K+VafwyFgHRerGh+doWZUeGttkrjnRaMS+QaxKSDl5dfG7mMU7IZvcTZuGMUyMaxQc1VSmRc/WLb
P+tJld5hbttKn81klvXdOJH+ufRR87F2Noy5dKci8Wr4x2B0zdWyN0Lfg2HV79LMnJnaHmxzcIco
OpeBp9qsy6fYnDhO2+4lVxaSrMLIUL14dQz8ZhUxh/cWD9FnJYFbkq7A/M0pUPdfhOpXdAV9+3Mf
2uLRChqTVdLSB8pXMC0GKHPSabmr+8BAoNLl3ZVjwMIVG1Oo/uihEUfANHmqq8FC5zxbj+Sqbeel
1f4lGB3/y9LF9k81rssjP1dPPTnmikXu/kPVtSJE9exY+hSQ+/G3jboaMfYym7M2xKUYNy/+llPk
vathb+Wt3boNj+5q8u9VU7cU8VnVOZ9nnCo50a5XZ0LlnBbo6ToSV3eEjt20hiPjewmg4EINTsm4
yei3W+/er0FZqFOBZy9DEDJslzhBjq4y1bdy8PZWIE9Y5gpude9+CsB4XqOwc17G3JflFUiz864l
1nEcRa0Ot0Pclk6UNXM1nedocegCj4yyUyGxbh1nVDL1qfaWbgIHEHieakt6XP5dZ5jtHU/GD7lx
g+9tkFteunn7CvQnKutRV+4Q/gVoRH5KPHZcphZaluXYKA30PHKaJbJb49NKG8zNtbb+qRhqH7aY
+Wo9DiYgdKmy4OoTdvUBqsUaeOUQ7rwslZ4pQAnaZT3sex+Q6Ip6F7g9EvVzZ7T+yClI+UqxSFBy
bEmICH9cUez4jhH62ZO6yiJk9TbxEr2HcK+sZVk+L84avviS++LJ6xtSI8fJSPsf517+sfsoLK5B
iFx9qQbxDMLOI3AbLGhF5w2ZcFyUFh2asyua4Kr/Eco6+tR+WN8w6IUHH578I+7JFUj3OGJC3S10
hI7brChRGDyb47LeYUt7Wle0s4ttPRo1NW3i1PRVJNMs1Zdgj+qXepOmvVpD1HhJGfTRp8vr7Rxq
3825ZXrCCso+V0efkN8MomnnAp8sL0yXsnWQo8wDLZdKqYi7pfW6iB6BFYp/4n/f3uawUKdGRP7V
DPX0ue+Gl9dT6LUKEVhRFkvLPfuxRfpLFFjlQ73lXZPBYUw/5YyRd1gPi6EweZkEAWDKm6sLGmQj
UGeP5thHrvVXuwY4ZWk5SPdyBJRhzdbIyhqaDBLmffMrYsh5LO3JAuu1+o1g5dr7XQjdnffB0q+c
K0iUvbrJj/li5URpWHSXhZA36IiqASH83gIUHPxeV6mqTV+97mtbodlw10kch9EGJtjrjQiGyK7f
R50T3ECnwz+0ofZrQc7f97rY5bGqlrj/Xs4OFqyusRp1sLfGf6GZmJwVQEr73+gF5gZ07nZXd7kr
8YPWzBunYe115yEuEHOy6OykKRmQtxegkW1kjpDFc3gvI6YiO562BzktUl6YZWbCkC2B94p0sOHZ
d3r4+IJ/FTx7URSfgDvc6ES1xMBq3/nrw+z5YkmKKA+LU0STVIpOgREAr0jrZyO0C3Xs85gXpzni
ZeEQzqG7AuX7R3vRkftDxtsQHmrRkFVc7WLps86xXC9RtUNuAojnjNYDqAKpWGk3VHeE8VTjDpTk
byDO633vtjIj/87RdJRP9bis3cXr0cUg8rQQ64UtH0SOPCW/x94wQcBYi35z+2px0NlaQcZCydZV
elbH59tADAWLqt6kkquTDZZymHkrVDmBOy4HdsJ5kei0B3vPoqbzwaQtt/KRQ+k696hUDUyFM9CK
qZ5KDenvLT69YT2tvP1vux0RqSL5+gstOe2I6HW2Cj7JSvyK6ZBCySiH8IM/q1+lcvvLFoG9wi3p
z13M4rsdT+ZrVN1pKi9HSHZ3hyAnFKRZeExI29Zeq2DY62/1Gq/WYxQSg/fiewWspyi1CCDqgu6r
pfrgJRgpPrqqymso9t6n8NEsAyJ1Zsiuf2ljWqfOlGBO1ilv+iWnHqYP9Y98ykX30yumHc/ktO2G
gyhk/fccXLYoJHtVv7jxGq3pLmOHCCqp5vXP2MaYE/Zco0ZfN43Kf4PBg830oToou47z3+BUwGUM
LOtnP+OgO3f8OhPHC9cbkvVZPpk1uKdvQjOwQUvNDe9OLZZFx/j1j2Aagk8xG5azeHPUubPy8Re9
JHOUeMhQpx4rr9qrywhMXmC6bNyrroRG/RoISI4WSU22qTm81UG7ybRB7DaxTS/dF/gG2zm5dHLJ
r1w04QjKE4T4QmcX6esGqqHfUR7k+9Veuubkm2ULnrAtx9CUFfkgTYLYuV9uQpRBfHFAGKdjpKY7
tg7u8V4qdJbVXiz6H9ZD7JjT0qIB5aF6D5ANDtLHZrR0NtE/6aFvRAT6dQuWbruuHVY+bmXT/chh
5sFJ/wNwv3+nOyIAoXECUQW2vrVdIw5oNsxH3ygWI1O6k7zWnBbLZRvIh7nQJiUvwWCZALYOnMKN
mlX9Aly3DjruxZbFXS+8U6A7ddt9t0StLfqVfJk5vD8FdvkR0PbBqmPn1QT4ACIleasxqy1nUWM+
vluNLiVTJwbZjRUh74dw+uqHuYkOum5L64YqbK0vTmARNbgtDokiDrLOQPbfqUgPeXs3jAMmc9Tg
3NCpO6+KmAU8kqwPzMHG+EFmyW3K7NFbVWpvbf0+b6ST7QRJ5H5Www4pLhu/+Ng6NTwwit+dqh5K
Knw1fVC/i8jsn7aWO+8PioVv3Hs5pmQYiqZ83DrP3h00kKW9EnLrgUV/FHUjy2NTu0PwZWe7YrMP
p84cq27U5RubKgLJPry7mvICTAe/SNws+89pQtZskIQ1ffmII6jRB+aIKg4OE9kmfvHYaBHRtumN
/YIYendQjMWnqgvi/EcYLmub+ZaaZu/XNnYWmtOGkpfbDNq5vNiSe2LPCo2C+LKprpQhaOXc71dv
dDyyuOLCI1NZYjiPukNXOIQHXSRv5vqBe6gQz123hOVHUOYGj9o+sYI2KW8GUuVuF7b1JASbdTYF
wzIjvPULUoPKStkn6nLI82nhaeIfYtJxN6cIHVh5UyPsfj3g78WZ15dTGEPjAkwfscH3SHCqbZze
BggYBb+r4IBw9KqCRORGTWD21072ltrSzve92WRLv3aFnaJsLy2ZiZF5bzjFgNISnNV31rNPD3pD
g17lht2vlk8NU765K41x9ZczQ3EowJL4uHj++ljnTAsQTJBlrAhg2MNzs/lye16UrBrc7QPWw0yu
yHLCbKMtdtGJO9UFmrqtB2Y7W+yuXeIYu9bqVJS1w5C8Ac47adSYWZ8lkPWWam9R5YMS3SC/cHLM
zNNQu9CBzUwfdp+qZupWP+XXiD65sJyhQ+CHK3rqj3E7r5265vXWd1ZalvMS/u28cAzfnYiUmEcW
WfL91zaQRaaqMPQwvYzh/jCQ98P1aNO9PvP+gS9/66yqmQ/R5NIzBtnP4db6SEcu/VA46gkgzd2O
8Tyu62WXqO9OXZ3H8d8R0U4zZSiY/K47U5uKA90zvon9VBJJgxyoKyRr/QHyCpNbgKvorghfLTBB
aOIiZpCQW8Smvpm6qtyzDP8bR+exJLeOBdEvYgRoQJDb8lXtjaRubRh6MgQNaAD6r5/Ts5mIeU7d
VTS4mSfzFtrdAZANwZcgHTCJ7uBHij+2xBv7OqzT8ddyeM5MIM/1IrScyXN3ub+9wTGG8gxKgxfP
SWmIxFmjxoScxkFM7C5P+6/2FrVBu+xbxXaa/ZBEw3i3eL0ujxpGWasr7sXQXlSaL+t5YINReLRE
+Kp9b/MKOaod6jU5C0tqI6MJhekUyl1wEx2c12MH19XqsdhgU7XNT2HCFskTv5+0V73BkrzMc7GI
f2WSeWjb3BXdf33uYaz8k0U/4ABTlx1hYnFY3tJ9HgasfDcsehc5byJBJqch24G+4f21S88awmQO
m+rMLr/Wnjz48BlJGCkYUw5db9flaz0+hoSQMGcDq5cbAdPYewT+r1oAe79Kn6mLaXiN6q7yZLd3
bAVv33pVtuk/z8XFetG2E+19XRhOqDIbiC8MAXGfX2VsBGYXUGfu3+UVOz6wUqVV/5xRK8R4IYiE
B4jLrjpUWxCMu75eqvFhaqPmXQQMy2Ccflr/Vy5iaE/rsCaycmQpEU9oogGzyf32ui2QCO9jOBj2
IFXak+VjhVgfnKYeo+A4KlOIs0clYnqEDRtzdiJwCLpG2lu8n18eQUynCvLNJ4/Hbtgnc91V3zNP
rfbR9Z3yWL/m/PxrcWTHxuvULG5ukKSDtjuNBc863hZjuUxfw0QSnJItL7r2mAWJ3k6py8Hxa1uv
Hq/KTRNAjV0efA6IoRKIuePwTIqRV8BbHYEtn0FSR5Bj3+/cJkmd/L8TboI8RBZKXZriogp4n3pE
ExOkOMbYmJrC4EYkQ3NSm5/X/XHk2Jve0HKIwGycj7ePLmKuvfVeNnoClsr26aGb1m65wukE/cM0
EkP4x/+uDFoimtvhkW2oPBauSCMMZ0vrlzMFHitXJKMP7WDXuTREJAu0sOwEnFjVr6IV+d6MDVMC
z0SPqglGqmViqgjrOWGIyfhoHhvsq/RH3LS0N8P4T6u7zSxkNzcHupCdA59n9fMS838uStCDBO4t
WF9KeqZvE85YqYYgeB56Xpj7LbKsoz3YNbAZySRCRqd69mvz1jVdE77y/ACqOOOzb+a1rECQiaIU
A49zVxuz3ue0UQjO3lPxlbA1qhm/Uy3n0elitMj/xl0/Vq88kVucqC5y2cHyrAnurTf00Qmhshq+
M4Il+WXLUZh+KZtxVDlVAdrUExf53H/bli6tSczMkV1eSS0N0X3tz8Nw5IiJf7bGW+GTZfPVaj7W
osVFXdtyzbfbNnaFPBGpqfx/kVo6KjTEkLxInIC4w2N5UvkUOBCTUvJDPpVETFgozpmVCOnVqGlc
TsQ/hW2OyIH99Gvq/AHEjDPMmNWHafQJU+7kuuryDhlET6wUyGKZPq1bwvdE8i7h/v1dJcXGBtBp
bBdirpliKESGKtoh3pPht214zxIOuXB6QbXaQ46PbGuvBOEUf1SEeaopH/GiAupSvGNdAvy/Ul+7
dcF5/rLn34KqTbqLHnmTwuIstDjrHanEpvyMpy3r6PgoZmhN6mj0tJHVFfg8y56Pl/BOLv0xemSK
MjWFLRpw47mF6/PBPkC3qgv4CZlCwzs8/2CPLnj3sRvMmmPpTy7msDpNKllOjrAr5zOAupdyGnW8
U0Ug8FhiyLqFLppvLP1b/Z3dXPhHz9p+ToWLXoynaakjwj7cj30XU+YZxa7ZN1aU6aMX6hBg11Cv
RJwhHTZzzhKZbEebmJBR26AADsdYWNH22BcTFUVBaP1Tmg2V+TtMyH5PsFzB/MkyiSDl/dPnEdvx
HHlVSy4ni80ZZHLkomXlJbR8Q+RnvSfGGD0upi1ONuvppS4HD6izqADmhJ9NzJVeQeSbta72uXFZ
eskSagt2duj1ZWs2+7jAhX2l6wmpIx+2B3Y05TD85by9RmUePWmHbYUV05eftirjczGR9pJhXLCz
LbXh1Zee9xnHEf965qHwxBvhkG5MFUUIWvziuBkR/pX+HW0E815MnSS/xZvoRFgA1aSR0c2SUTl4
W8kSY/ji8LmZzPSktecFu3obRUoxehZjLNL4mdNPcCA+Gj6kay4wjtGgr20ymTexLME+Xhr1GgTa
I8GYEsFGqmXfCLYEgB9PiO/snhyPqtzGDwVGvG+LojkrKlQOHcua93M2u5tH2mEAZ7PdG0NTg3jm
+RpTNm2ye+P3Xrrvgk7tERzrj7KkhdlTzfKPgHm8PmHt5JzQbB1ddJXpP87N1DNJrvGvp6UOftfR
ZgldJewJ6eN1sCf+eeDOXCvuClk8JmNY/jT5CNniWye/AczCZdBAyelgGsOrjZtkbzKd3bNRA4nR
Y+0kB77C8A3byN/zfO2ALdsRhCYbcgs0ad1Bd6U5jpJIcfl/NhdZnf4kCnSIHHHxPoYLY+duplaL
gk1Swvu2mu27GCTcLj+wfggrdkGzp5ELMbe1eagqdJmrD02yT8KsCTFFFfurg9YL5n1i7XZIvXV9
jIcJUkJJeudzoY8+jbjMHC3yTYEOGtI02ZR7QJ8kupDbjs/kNnPcNgXOnTr0RFxhpO6yxpff67Aq
mNQXcHippyjZLYgmZxvr6BMpqzqFrlzOYbIlJ1wyxMIx8tEJ5rK4LjAZT6tqmhu7bjitl1NMqkpA
sQ73wcZtynBn3moP0x7FINnITfWyvhvWgmm3b0ggaUbG/Yy5i1CpDYxXXI0jU02FOUtjwgJIkLAH
4kRyhitDslz1iFMom0cUSToJgwiXolr75OAFXeIdGObrAzRheC3Cyl0mUVk2cCPOXjOePddxsN1F
bdVw1T2qZN2Y8a7gL34AzzZvFEvU35ItCg/TgCrMzJDoS2HC+amfq+I+S3T6ILZsBvtK0+rRn2Y0
aBHH6lUbtnTsQulFl3ZqvVumlug/gcJD33waqy66rkRkxCkEcPjWZl79Lqqh/RY0a3oLFhsc6ZHF
GPWJL184teJqZJOW+n4Yk++qJgXPHUz7w+Bv9x3SCS1NpWuxb3z/fi5091CAs3wkfa+CozVVeCSk
SH/gV8AhuUQEhKqdZu3YjfgAd6E/GvNk6wGgKOEloyMud6pWfH1vwVmK01D77rBMyTjeIoiXPQe/
gr4puwyPFY7eRxMC8y9KthcG4+Zk163FQE2DPthPQ/PJ9VzR0+DydV9y2jhaL60eujqj3B/7IH4c
eDnBduJz8pbAk7rECVkNhNEhe0eK3u5HJvSPQUT1DVfbHltgUhaZt6iDeQBNrLN6ek67ZGNlMktX
HDLtSYaleow4otKUtA2HaKu3cl/4HJyf3Tz0lghBX761Kpmf6QtgCslkkJ98njl/V1jW7hhszFbU
galfnL/S9dIEjWB3b+69NgQ7Lmyy/1qcbaip2W/9Uvwoec9+FvVaaN43lOFzAeO2pSqdGarreCkO
0zxMWPmx/N3ZLHvTnY3QSji4oLS4Pg0uIa4HsbTOTcsRKSRqDgpv65nBia6eTppvDlb4LuzC9H1M
gkFeHVrWeVTb3D5tYC5swiNX/i3PGvGYE3PBoOjSFx8N6SoWO19bjISOBJlL/NOaieicozf/BcCU
8nlZ3PCGAum8U87G4PQwcnaduUdz5MttLaOcVG7NAhCaKf9Kf5uuOpbejfd/ad9tacKU8C97KK6l
A9Q9dqpL3hUcZrBr68VnjCi05k+dZECcU/QxlQsRxXYt7WP/TVHqf/siIhKCMZu+tpk2xyKvGnMW
farXcx5kYvugWkN9xVMX/v0LH3wdHtDPIkLnC60Hja4LfECcfWgfsQQkQ0oliuuwwkofvYi88Yzf
0UYcBnXqyuZpyEoCdTEkYvWSCbyHrwnfz2K1k+PKGJmJnP5DXndzxNNYGUCDbB1nDkcevIoD7q6L
g4i6AAzZbEU+sl45BX/nxLgMaGbhKov7hB8OFAGfkJ1VfObdD0Byw2mlGvvxjhNYSuvcGIfPJPPG
9sVL60icPJXY5NoicUUMkDwLb7wFl/0iRwgQ+rhzcehzWoSZQOcFfnnMUba9XNr6OyU5mQasA58/
DTx0NhaajSwvpIbAwSLSXvEZFYpBkQJSSYlL0Q2Ev4NxX6dNP9x4dnm/BEeN/rDKkd+emhHaMAA/
ubl6HiK7qp9oaOEGXNUpKiNFMx2LcW6I/cVLbr4CI9RtDNFnR76w/5FQrllR+ealZq/JZyOOegmG
LO8pjsAKkba4G+Ezy11WRl/k4RJkfX9X5LNT7zriYzjLYEv7f2aaKg90gM+fs2rPY/+SDq5XP9Fq
5xNiBtCrUSrVvEq6uvru1hrgNp1xaQ9Dzv6QHMa3/02mpht4W6+x/9pZRMJ7zJexQWVYnPIPhsqS
9roOmlDTkSAljW17uVpJzx3q4jtDaaAJfVTNjd6tSsOmC98966UZUn/X0SsBUtXz/v8+lEaFh24l
qfBb+ha5slKGL4Tej3RFQcsjtlfaoEgvnEE8VhZMjifUQcxtgVKsaKHodp5Cj2zIV2Tk3bojpbpz
9oQ76p3kYKvfNszZy+6EML/ybWJm3Qo0FALDMrPkqJpXNTXLfh1K2hLmqnHpRftFexpHURGmRXwl
MK+rujgSNnPz71RKOv6yMjN33RKV6iUDv/kLgDyXBOlNT5ENYXuiPDPCvdfmOcuEI8cvt1XIeIuI
L5GMy7+l5+Yb5locX4ZUrPfQv3+FUwkPqlIVYfO5LZYMHfKXNPMphlPt9nm0KX5mhevFg6/3tHgE
saKgQ/MB5r/7LZLEbT3KFUZqhnBmoQhX4y7hqrO43vet9ODPGelScRkjRtl9TLZBnIyJMg8MJpgW
5mAiVKBZVZLWxXMz4zefTboN5sMbvjpc4t6mW3WaFlWsPwshIrWrOLazFMEEE2mtgFjyrlLt8HdT
aU+HlmmihdTfDJCDdr4B7OjV4/ETjmgxi3SOac/a5ncnfL3cwUUr8h1pTmz2G1mPNDAcZuYp/dNh
Pm7UJAzgPnYuYFhWELDqQTe0kR/ElFclkuU2sIpORKgwR8HfJhOcuzrFh4a8p/jImjQd9quTzX/9
NiDm3eYFJjM7zHFg3E16Js22vaPGSdHkRF1QZORbna/jut7FyqMX4MSxa9yCQ08bPXQ9qmazPGpH
WqvdYxBGvQLhoVyBAA86eDPupQ8NjNIp6kPMGu4fsXOdewsprC+PdPH7XMacXmLWLzTeZOtrVbF3
ZOOTqvmjhMiXo+wTz342FuxgJzcsemLCuJjrzqpkBVzSKuzsyc1dMxz15JmZW8JEa8Py72jmjx0D
WfoPw9gt3ouguSyOviFWlfFRJFan5yJCXGdCon4OOnqVraUZVRMoo6UFSiA71CRIzb+h0n7w2081
PiaNZgC/YpL4KvDsL31t8vDG4OtLyhkQdl4C18GjttTvzXdLwcfzZhHDl2ME+cqK8KyKrpQ2cZ2J
9kuf6udFnHyLQAodvxgMy7prr3S2UnjSyHyfTHhTNzh9KMIun35XuIpk2dckPAQcmMg0zeVN6WwW
J5s21Nv0il41sPbpl+0GnkFHF5aZPUk9zn56WqLI8RIllUZV6hqver52naZsLeDno1qh9OI/W9kS
x9mkLX8qb6AkdN7WglYzoyRSEUIGF+mKt15bHX8lVT3fp3UrmeiwmMdTVw92Qe3hCzjKaBwebE3s
kYdCS32wSrNb0Mn2bQWNZUsK89QjLdj9B0U4nCLaoI12E1sj5z1GbTc/hZ6Fkl1t7IM/QcDSWWXn
7a4KQ0IlsLi1JijGaxKJGIVg2k0mbctzL6zlL1XbcLW1Lp+q1DGEDUtQPKPux+1d1GYTV76Yixcp
U93tpBLrQ9DDpDBEY5uGWKL0r7nNiadmxEj9sj4h1ium4NfOnxLCrrUN9xtMXrDL64RS4pRgHpv2
dBskR0Mwpj81Mf78XmW6O3QqKH6EbCrdz+mY+MwwFU5aDWzuPcZbTefsCMV2jIqsFYd0gYAHgWH3
TpGgtexc4vLuRDucHh82FzHFEXVzG7hChRVFkIgmD4TVLv1cqEZ9V9ok+X4kncNzsM/cdjWhnPwz
L5P519qSNSCDA6XT0SP2LUhZUrIXdKFBlZFBsncTBBdB0C09sBW0mA5dvURXxN5QnzK3NvvQ09ht
JTb493guKFov/XH9qyWJ3btepdOr0bN0VyW36d2fY4XI4o3lWXaZbk8UTqv2ZNQQXVxRBgvjs28i
qlu68bmpiv7WR3PP/iY12FtZkxSUmlP1YOxyFVudXufBxVcZ1/K3StkYMzqNPB5FVffMdMzXtS+y
0dhjTLLjtxrz8mJIY164VTRlBXrmAOYQ3W7Fymx39YmFENSs7JY+dBZI8NKzMkOfRLhyfjPawyf1
IFvBZbIZY92kWlIRoe1RFJxTeWlSXDPkC6MtM3yM8rfN28Hvi+6uRJfnbu4G7zPV2DZvvoF1OmST
Q/CIiLSR39DYxrynA4aGZjh3gypm6qAdVu+QU7GVTVVQHgMJQoBakI7XdvTZ3JZyHHizaYmqE/YZ
+pdRbKY1naFnH4cufWpnKn47HCQQgiKMX1a/JMa3LGtzrJtcsI939MbnzCvL01Z55rZOmT3O0QR3
NA7riyH8uPdsDmXYTHZ4XOuKXAu3Xc/EWav54E+lPciegwd+sepPqwzMU881tw8ROA9JIIrqZusg
O7DqJPfg/D3YzRjRnMqYZQi/jTyYHEqqis468cCbimKKv+z3fEQBDmuoIoQeOjVtMpTeIfb6FKxg
zLrzhv1180BzOHuPBIBP0DAAzpsquX0paW9poE5ioktlABSoxYCfHIyxXC8FgDh563lMOGUEEV2H
OAiXQcz+ia3d6GTaz7w/BMX1Oa1j/VNamFw6X0R4DUYHENM41apdgJqIxhJmPyNyRd+jyoze3kJN
3UiYtSctx/4ooiYtPwfhh28ykMUGIYBL8b33/OXq+sgPTw1uEZNhEaQ0/OD2dBTj6PqPN47xc59t
Xn0xRIDFvgk9YOCumn+bntxgROjxpVkptjPQzM1euwWuofNMt+9xaK89Zu5zyUKN52EI6+y1wBV9
6kb8F3CGmFmK4joPIb8J9S6YXC6PDeMfa7d88FknWgZAWpPD3/HcrNmvpmmze9wE7rKmCVXIEJLH
hLGRuC50gJDV3g1gp0/sZRlKQu+gEN66YBnyNCjfdS+a8jJmIj76eEIcfkbad9KWlTWo39dSqOwt
kj4D8EA0CxDMLMW/2bpB7DxKStgEHuY8VAmveIdkJGSo+3AVpwBu4G3NVuBaBDVxts4mOY/NljI/
2gHd78TbiIPRpbfv/d49idIv4mPe8tjY96XXoIJw5HggYdzZAwpm9rhwdvk+95Tu7uJBaj6gbB7A
pVG4qMjZhXao5X6Oq+mVoVcnD2qgN8pQpnyfBHYpbylZCkoQW7z7XTx1pJNEZIL+BzZJyQEVl85e
F/Y7NieCQwaMF3s1KQ9gq8AKJALEQ8b10V8gD8ZfcAT1nVOr/MqDTCPZ7lSqQ5BN7XSK+0KhE5TR
I6xHTf1u1KOm5UvrLvNQNr/a0FTsbBFmvfK3w8ewbWBm+Ra94KYQoP2HjrjaIw2X+uaFzly8QXUf
zK7NcL/26bJe526SKNwdb1HSJCqaSWupPkclp9/hNnwNq+zgIevVOjGVV0dTJ8qzqP4VrmG66BZJ
OxGEarSDlOkJvbJhgfeTV0/BLfM5VrzTfiU4KERp3sZH02UFuYAKZ8tM9P59oZPlhfWe1bMXtdSB
GfOVtpz9mRiVT7Ku/+b0uhWC0kBDPw2VXr7s/hCa6u9o+HAUoim47YNzIqYLAWS1PsJwcxoRwTT0
ZxJsndpROVBxGDT0FeHfpWRqKAs58NamkgrpyH6QGSF5DqAWtlcaorLkstHzeNtWb/kZO+TitRMG
SijNPuqVxM/Ll4g8f1CDuZJGw+WliCcLqs9yRb/YMb5ShQZRwxWNxwu9mDGPPQba+OJQEWcAkovD
4mKp4EpOUTtMd/yKtC8wIdh/SZJk34LNp3LfozUN7bUIIowen04CIMxq20csCVBnhSdChx9kXE5O
A3QmJ4YIXzRlX7ianrdPHo40Le+YysMca4L0LIY7juclX0hMn1OZzfoQNhPwXbIJ2iZcHYUuOvQj
QYjzFhT2vyAeu5cBJmFjA1WE6MilgPNfA5m+0Dcfvza1y/YEBcfD0Kz+0eum7sjzpTysQQKrO0CS
Le9yAseQG/XysHRp/5o0Itd3WmndnUNeACWqK8uwrrOkwuOYr2R+D9hLwb0zuFQe2ZhrG2pB4E21
K6LvjHuTIv+Gjl+MdonxKQO1u+UI4789KmQ+rKaIgJfWlBFUTqBsDFmjk5jE12NT0+XAwBG1OD6F
d4qddDELAqLpSFqKp87sBdYc1nUjTkIFDPkYJ4oR7nfks2O7H4MhNF08SX7pFnuB4scxMTVbCBZF
7yIvmsQjO8+J6Qyvsf5SmZsvtp8oFeA4S79N9JWDaoEe/nIjNpr0fj48MlYGIZ1mUf2awkX+mf1F
cj0htO5sU0/nrZ2GB4gWzF03Z9uRRED3tKHBXOUaTOee7jrA3LFF4MsDzMsjn4v3NgySzLTeoFXL
BMcfaWdoj9MQ87nWTAJHQTrhQ+Tcm/9W0Tnx01tBJoNhA/T214JTOblkc5jU1D8ROkquzheISNU0
pExRuZAYXTn7A6p6W9BsmpnW6DV6s8w0F9friWlGN+W5QBEG5pcrUGhnreddauVzruglef2TRwxu
OGw9mjjx6phvVrpEcnyqNq4y/jLpFjfz8dWpebRT4x4yvvB7uCECZnXmS647S6BYr4ZwWp8TNVEJ
Dd6Mm9GRSEjyx42SRKp1UbiHwrHZcXYCl5TCjZQUoJsBOEkavEsjw+572ekISylR865CWakvUnUE
cSvtap4LCUF5zOImZgeICov81PkRBQKMNXO1UxgA9btvB5lgqPLtYcXjMlymULnk6KvGr/fjEOr0
YpCS22NNPQvoi8JVJws7xWnvg3PPmnxQQJMKZrOs83Pn9cJ/Jmc6Tg8jeZInoyvm3mRG5H8WykHw
A0lGUA34amffywvEPr551uQSX+3p/xiWfVmW2xOV4I7/REyQh0D1jwWz7J1zJjBjFOnY3IE1F/O9
oK4VQG8eg/JsuiFJTm0iPXdf+F3q39tNUOLa+AHQfTa0/UUi3vwAVmX3VFpNHWxhAhzLu6j7Zj3m
KMG7my0lG1yeO8+Np2k+8OWZjCzio8QhJfvaLYCJQXlXjVn1Wcy1+hMmUfxS56kMHjbfzMUd8wAg
I2/3xRw0WgLCK9rzY0PXzO8krAs290jYVV5ehLxVXSZ4YsGyTvt4jPyMetsiCF8ULHJ4DIPB0s+A
Jj7QMkOIYR/PMC+YFzW2kGAio0+Qo3egdtgNE4RhztF0sZnHYZ3u6oz/4N/a0F+Da+6l+VHRXM0s
QGMeboYeWEyyFpz4SL2AmHxXC7j6OckAXo6s8Uqv61gm5zDS3VM79gWd1yXlIgd+moFIEXDe1TXz
avczCwJ/zNXW/YvpumvptYyJMjcxJ7Sdqsb1KW+BCvaL2KhLYN9Nfq9iZKfHJd9mPp2whThVrcVR
TrRCyM4yEPaHLcnrF091tXrwthCSRXLRqrM3a3cLNm89tqsf3+owyX4Ltnt/PYVjp+5kC7L2QOeV
ocVXiF4dwHfr9qbrQTzVRWMPWJbZS9su7r0CKXY7mYF83bWcLxIak7YIi64C9aPQlbzUPjXe2Oy2
yqCb5Wja889x5AOqv4KcGYi77IW54MLPT3mZZSzdqQ09oHnVXWjALR9ath5eaF1agw/M+gSuuuLk
oEu4ZA51Qz+8ekz00Z6pP0muaym3C67WSgqun6K3NRqz9Ak4gomua4n5PqTkLzakfo+KxYk8glvo
Q94HPmTdbfZEdCq9AKhq72WsCfus/SUs323jmgVftKGAiDhWGnA+bvl9ccv9KCTI1Wv/nTQPDwYQ
B5aV+GOaPFYZFaWucLSoW7QVftyojVnkQ7T4BTpfMaT7msdAgoqHU0H/Wf+SRnLr78iLVlPEjEM4
gG/FVv8ER7voW2g6j3Y/TKQ53Q2TSO7mOaffp9UtRAWR/MHxpE0yRsSCAoY/fjS5k2Lbq3zw+gFK
hSyUY7/PbjQbNtYOjUgkLAQimQRulYai2PVqXB+4UfqjlI6OonpJDzXLj+2+EON43jwUxZ3pI1qE
mjCtshO0hryVK+dxasbje5ZWMma5NcxfyO128AU+h4SYufOhzoL418wuoSbivEBO5TnwCJVcKIwi
MUD1AUFgNj2A9dOG6pu2nh4qlTbBUZGDsocJnZ3KB3+di/uRCUKfTTggeZcT8teurcJiOoetRx64
HHp1X9lWzD+JycjwW0/+6lcv+UG1ZXvEqRt5CBKCdjSs9bP/9cJR8RHafVQndFyxXdktQHeZP9TD
jS5i0o4znXT3Y5iDV1K0E+FzUOkqf47LHPuXfFAM3LBOOBzaxbw3RNmM6x+6kbs3i8G1Uh81O2DC
fVNXCPdrU1XqXz00bfkDA0LkF8iG0vzf+IYV6eOF7nxflvaUdCHTbiW7KDo49mQm2Ouqv0acKHCk
g86Z7WQBurj1I5ItLLM06R1D8DbxuybbL+rqaXIaC/sjw5UqntUs1SPiEL3SdrKJpY8H94v9Nn3h
/TWztT58jrI3TEyeZHiD3j1F7MsRxLMmMKognP1yuFhXxQfKhFq6PwDYSyjSNgq+sTEA9muKjPpF
QcHX4EazZV5+OraKYEqusG3jsnCgjrk18qzFx6FfhkdIEJBj/g5TC/lFTReP5hO9T1CiPfKtOqZi
3sbLIgN6pGqE5R9h1SCrICxWCERyzkCczHZfofxQ69VDUR345VtyuFmKLjOWmN/WcvMRuXit0rI4
uyk3HQVsM7JE589ee50cv+dO9jmt3vjcc/00NmswvHi+yoAk47iAGnVfvdGF/wW+DO6FW3l5oYvJ
v5WTqZ/lPKtt14pM/kbhTx5gxYdDvSTbSgqFkyXVbeDdX1VeLv4I+vFLESm+fFC9EVm7oQsXn2GX
spGBSH342En8cqSTxVTyPwx+IKkMb21XtlH1FJpWEVoJouUnLSTpQ17BTx5ZtrEIUppiPS8Rp4bz
YrwsoqSl6+WRbVTiO9X2pFDaKKKxj17SarhwoynK4Tpd0CbeAE2Y2yZnd9+X9fRuE/BhEiX5XJ/p
wJmrA8uajN3R3NS8bszLeznr+tFifC+sjknkPgMMoS4CNk0BDZ4HYB1WmhXjX25/UlGeCzh9+aRB
Kawak+zaLeOSXEb2l6wXgl/bt26b5uUcm8iLXitb4t3lwKv1Pk6/Fs9Cc8XI8Qk1Cp/EyzduWJfH
6QtbSOZtz2De/Uj4wRfKLth/hjNL0WQc64xsrPYQQKPF+dN+Stz2CVQ//GJIqChnH1ba4bKFBikl
kRBzcLXTxgD45uuKstgvY0GcBgJm5dFgo341G4GTZ6fQF8BxpQ9UirGiYcZ5ccrTwAOKmthcFZBn
Ii5PTdL0D4vP6++FCNMUPKR+Hd0iExnBNI5XdgV1t+Gd58f0LaVhEvwsaalIfPLaTUckwZOmO2nV
J/qxhpMuP9KQZVi9BPykwWp0rDnLC39+nQbffEtaznx04Y9HfJ2qu6uadisPKqbHZqVcKhI/Zt0u
/2Wm9S6LawO936j6fq09qQbMZtf+k1/Y7X6urQ2eCRaE9YlDqQcTWCsaniJd6K8Sca+7rznLPNCc
gGeQhhG75sIJRPKamDE7qgzBqj4xg3LkGpLZdGfLHkuC7t4WodZ6qXip/e0rnbtSbQxHNS/RxSfq
eTNQ9gf6y7qC4WPZrlMWx+Epg0gEkzJc6zC66dhe82ZJL2GbFs+S3RMhtVx+896CZP9OwyzZB7BP
90Xn7N9FVqEPazvRsZEL8cCLdMK+7NMfgqjlstM9OBJXVzQ/TIDr7IHpyb8lwhHgbFGcn/FqSAj6
M57cLdXok+9rxApFtqfQe2J+rpsnTtlCIpIjekZdeCCoVDrqoMPeYB4C6OTQ3nb3Sy7oLS1m8j09
GkdwTOJ0Yx3LaP5U6+zdRCMwOP5H0nksN4+jUfSJWMUcthIVnS3nDcv23yYJJgAkwfD0c1Sznerp
liUS+MK950J2DlCYaUrSxMoXj03MlFxKlhO3spPVK0k+CIj58qGcBbwQJsxsnTawmKIX0VssQeUU
evgVA6SMV/8FwoFhiE4t22j1pFDLo5ONdP0PNgJ2icKfGYYS6Hs9KBe2Y9Dq5M+a6O5pLZf1pzCR
/2ollhXdwmpsrTvGJiUvC9tAj7FH6027wEZj8zoRY8LlxGzlikUz8w2L+0hi6OFSPDVlZE45E8Bw
vwi1WmmNI+PAxVrknPBifOAqJu1vzZNmH9eNQ6KSdMQhGutRELhBjkdgKu4HIookSEeeKAvEYtL+
MCKGOJpgvEAI0V9nYMXQH9c1YZRoG+gR+C3rEy/mgG7MUyeN2tPf1EQpurusRZAEukpzFcI3wyqT
10MXpj2kjYK9jCd+bXsqdkjuoxsPHQB1tJ+g7dVujh5OD2HaNQpzHA9DxLIsSzB1x4BSz7JNInA2
wI5aDLeYaijc2KWxJnJwSu1xi8zb1o+ZXk5zaS4CAjMuNok756kuBkrzbFnE3h5xuYejPboPYBhW
9+Dopi9Oq4M5A45WWLxIptGgcRytijtqjfzOFJhawJFSRHDcr/bGl0nSPrIyXvUDfEWUVxDx+vh2
1hH7vXZpyNjr2Krz7IJeRMJl5WrZ+YPp1M26LA3o8dxq8bZ5CYb5jF3Xss1DDyf1oADf4qdCWZii
HR68LcgMFJKJnbvtH3lZ7X3I9UUUQx8/z5Zvjr41cS5VBUJmx3bnluVvx5oe2rd7L7payT1imfhh
CJz2bQ1ENe2kUdOFeWJUPJPMzJm6bdrSNp/56iQdcLEYhj96Y8VkYxixrBufucNfXOaN/+XTavwR
XowtVYs5+ow6uPc5ApIYS7qOWC/Vo/fktYEO+KuneX2hTvauNxYTm5qMiX4FB06DJV9DaN/6H/nd
eflDh1Fib+jXvDoTVYLpnMUQN2/Evm9FKFvHEPMhvIMLiZr4T05B8hbkBQANNt1c+6gteC7Ysvbm
hWEgb+ZuwAVxH1jGyR6QHCJE3DT2wtJ4KePgPYxr/2m2nKo7GlUvJ89vEUC4S3fxS4OwyvYT7Iv9
BD1KJZkcNnapl7OQQfwlFQCq3xYnxk+rOUZZZoat/p2CJpH3GToL7wTLMGhRlsX0Aj1mUKYcLRpz
+UVbp5Z/WKi6KsWW7P6niM1qHqMr5cNmF+Chh2yzoT1o1EJYxGMayo1HJOVZcPLeBdPSh3BAIvfb
uCY8eomHyCSSbbzzspCnvB8l4RpRNDkoNzzY8F5MA9bNCaYZIBjrSaCKmj/U6IfqE96GC/qenZD5
6l01TdzKZfiO1mDqn3lSHP0GRFDBjpiTYYi3M1NADNykpXBGAIDRBLwjy2Zkr0Kd7/ooSW4UdfgA
AM0BiIXdbfTBx89NcSqEm/8haY/alJPafaRwHc9Jt0bXuXcy/FSqkR9SzJguRJ6rIw6P4bkHFHCQ
sZbfBujTvUI30V9iOy9Rr1huchcO7qw2fAqbZTN6SGBVVD3ih1n85GT7USBUwUjrxS3/mnIJdmxH
gwxsK5I/fjWvCaZ/2Vp6QIs7ZIJjmgjw2p+c3PwnVwqmjNlP5t+rgs6J5PWAXF+fpQrip9Vm6zLZ
TmmnAbzptwrGR8XwTYCuwGwSRVu+RueTYi+CxFLUSsASw1LMEz1bY5FGIIWnvcjRqXxgYhCIAC3j
mye70Tz9GxdnjbwdMQHKtCXR5KsJhqI/JCIyDMw6NEPkpFRlCa2rx4jlx6Z1HoPS1BTkAxPBTge0
DWtZxxYe214HgFt76XYn21vbAO2rnP8NLeX4rShiBsBGi5yY38r+LhN27fkuZ3WHRs122aF64Exn
4BMZ4LS+Xosn+nSUUL0mUaXs5/kp84BnT1t8TfaRASoblBYrwHcX65wA19Zv4L6i6zh4itUTOzwO
HkhumZ1OrlrUseDSRbjME90MX23VhncCK0rL0rArg/+MEo3NhZpVtG2ISnlmrlBIlT1hwurq16aE
4rjTVGliv7hVvqtd+MT7PJOL2BE3nLQgKKqs+bUx7znvXrg6SBh8CIWvI76F6j1Gg8BaFM1sVpxh
VroXln6CaUsJv7Gyo0RuOo6une9n7CWIc+oOrcdhK+npm9tomrFYlyhdnxqnj4h6mazgkel3Vu4q
B4bt7+AWIw8IJNFwOFDa4DeBuEjTa9wTORaxm7J2QrEXkydipaT+YFNAbYTxkqDkjY3L89DWrTxR
VVrrcXVjy3ppBzDeh3gs8vK6s3fy25WMFefGa2Zf3fQT8/27gadHHaq+T6gDfcazaZ6Xwy3P7/oG
aKuvuYMkYmQ1oDjpQtthJeKU6qeY9VhtlNeKChtHIXgtYt8zBzsAXrVbRmeCgSYWzBUenTrkonY5
dbMtZjhlbr1LEH4zPMPUcXK8AGJ6FI/sUhoXC+WmdrJup70uv2UpIi5NIFGECM9v3pIaiAkdTld8
s83Kf6B62lBIJoM0Gw0nvy0ski2qSA/IlBXkTYOGbQ3q/quSS2iOYqbbr0Jmn7sI3M4+Z2eBB7aO
oBskAXi/tyvmTFA78zbvNLVOsvGI7ex4pjpX75CFkj1CfmF8wmcBd4kB03UZDzESyFfXrhvHhHFL
miLqYV4sQrbgN1wjzMLALpmiuLizWmYFAcZP2Jobr1oVHofeMFHJwoVsrNVlbslzpRcnS2OxTvGn
5EAC2yqZZVwgClrlc1gyvLiwSKQiSBzw7EeqjqV4XTkH852bFxijaJpODftE6DOZOQRFxy698pcz
UnzAb1BGjwueX0JTfMFSo3ZMhHHm+ibbNrT6A5dhGdjkHJIOyeBdw2RBODJPPzHf4UK8cbKCbHNI
vaR5YC/KlnXgabisPLbVaUCPgAtuwC2LXjaMX+O6nL7ho3jy3cJQgZmh5WPkDHXObRhFt4IJzR+d
ZYZKUfc1+/ih9d5E5mbekem2uC1olelPK0/nj4hTXJQSy8RyOp/yO+ZF7MtEzmI3wAe2YXztM+Az
vv80tBaoyMAhZWvwmYvvOLGCDxQz1nNXuShD/d6HtAt25G4eIZ8U4FzZkU+y++5AdN30re73tF24
lXy7cY8GfcNLUYDGv4vxN6egI66JnaFf+ls0LvVDobS74sHGP7ytnInVP7svb8eWd+l2/IHmstDc
viCEDwkFwfLI1zRVkrH4XIH+D6Lq3AcqsvZEuUQPoRkilppLjgYReQHBSEXSdL+TwwQaj7HukOfZ
YXZTRgs4FdYP7qvHIr09zc066SvFpy+PEA+yu7zn8sMNd52fbYYEF9H1beudjy6CbPhNFeonDwOS
UX2Z87GKbmJ4letLnOiy/9QgQ/etTIDSJk5X+am7Ulc9rEx809jRy4fr4u28Lr/+YBwiTLIVYNo2
RGKVjVp++Q1RgjvZjn2wLaWobqEkh+OTN3tMTDqKG5BXgY2m0g70EWNt7p60ptQY44C9uer4Bwms
WfSXtNb5w7IwnoO0UriRBnMAKhKEPA2qPRnLbRnnBXxEtnBLrO6j2KC3WVUt7pwYCs0zJAw3QwkW
ukfujLUh/l2iYdkxcAg/bZAWT/g1K2AnXcIoae1d+kUk1mlDvQA3xyrHA7gC+npwz9V/RWLNrJRN
ld9PQ9vM30rEiOzmMFwiSDdjf/CdsTZ7U4ME3o6I8r0t9W7zqUIXxio5scTV10HsbZjV+Q/cENGl
pntFeOIVeD5Iw/4BUKvuAHrPPe7t3nuEYkwodsk5vaOSWC9+lFTpoiOrPXi4+Xetn2EqzZyFFKQR
EgsHk32wKbZfiwm7+iYPjf85LPi/aYT5mWb6+tSx6PfoHa3yzSaZ4IKzQT7ihvlGkzr9QLMvjjO0
GYb3VX2ukcocPWCCjOB9KRgeT8EpiiJAP+XVwryJ7cHWW3jr043Tl4m3G6wqYtTT5PaT78fhd684
rFH+FPpYN20E/GJ0312GCQyJRuVyPAxZeAzdgMW2f8X4IFPgUzIqLsj88asXXKrLD5hJC7pFkHns
+DCvuDZyajSTZfIwT3Z76fnYn7Br9SMVKqWYDy4IV5pdPtVmCr6FcCUGgcgkd4ltwuUmJzcvOmC0
xbYyW3N4mEp6PxRKcLIiXDn3vkM230ClsPMLtPRbW4HfhbmKctQs652L5J5KE+Izq3QkZiYpGtZW
dr6mvu2ZMEVTVL53hSrearp+Dvk+uS9k3V+kLMFmUc9U72M0fJS6Dvi6KgQNfe+1d06W+Z9kENWv
hTfjgIwGUR7DmZ3+6i//ZBFPB5GvwVMttaiOMS/ezuPWGzY6cKMH1WpkNyGmu9uREGu1m4ZwxLkV
qtOiPL7VSA4f1B/LTuOM2btdnsw/gW7scG/BXNl3MAOIw1Ql61Fk36hkLURyPb8WQSaJyY7W3CZu
ag32JU786d6+NlnoRnh+iwkMJQLj5MZtRPZsM0nYcEnVqc/Wi90GCSbnXnrliSn9bvGrad8UEXUW
FnMtWPXJ+GyMGkGa+E9mLgDA+Ut3tsaSdC4TXrBaWXsXPt8duZvlsW2d+DHCTH5Y624xJ6cDEsBZ
JOkXkEq3qeN57rnk94FgxPbA2fje5LOJGR3KDL9u3xaO4TO4O35bNk0FOx5dxu8de8xrWuW6Pvlc
VkdRZPY78geiKxA9s1SNwH6Eeh2rdPL8mAjOcvhGmtm/JKJDClSH4h0hpntqAxjE9egaDxU+aEgk
3sUvm6JiV7aDJn4PPVzY87naGZaVGB100zRVaed5ULCqaCJ2O54YB7uBXT1gbBhTU8TJc8GyiZbe
lDmyMCtkYy/8uiCnB3oXgorGPqLJmv6ZWc7fnnAaytnhC73hvHPraUar2mTJmxVnqNVy62m9/qWI
ILuFKAzekSsBBttFE4UsFkBwA+qlgx3RAwzaHCsidrbg6twb5BQ0onE0j9edpyB1be7Kc4TRho+6
QsttSmQctkupA/Z02xsm2j5g6o1DgsYjCypg0cx9xEzBpN3K4zjMNYkIvTyBPujJeRmH/jHJ1yPf
dbKTakUOGFms/7DUfrtIA1LtGOs8l9MZSzXTShkO4i92in5jDS6XX8+3ukJXri4rkYdxOoYTuScQ
D3qsTGpL+1lzoQHk+sjpd68F26j1dSVEeYhK6pEcjfjT6oO7IlDmBlxA7p6T3OFQdUBYkwKGjH+A
+rTFHQ/BFFUNUXpLfRfMV/N5iNTiJ5MO33dQ40BKqjjckxSiHegbPNGWY/0nFHgwt1wALeIz2DN3
MawckYLVyovaLQBRLuI4ai5VF1VwLqvaPcVMmz/jSHU3czRiQacc/qFyb3+bpnuorw5LXt0s4v9M
2NHGdizna5L1Q9er/COGY74Z2Ig+ZHHY7CGjO8VmysG6bkWQGBuDTcelXvo/reXUT1xY8zmg0pKb
CSzPZtRk+xyVR/1McQtJzovAhRC7c71Ca26sNy+3Aegyy+UbTIYjUwqbASQfc1XMLtRSLmeUPait
C4F7AVGISos6YnpAbbuhpE/e1ZxjJRi76IgMCACHqLHYilq99HVPs0kgUI/4KLgiU1fi+rowKDlk
/v9GNKb+x3IqaXf+kjv3yqy5i6GBmdGQD9DmiWLt0qlsfyCuDN6Gx+8qeFVD8VplmXtPjot49lmb
p3U/x5DHqf9nMk4nGe28fi1EWjdjQcuaS9azMBs2bPj1tbIofufMHS70+p8yI1a6F2CPcdRTIbAi
JYKgUV8s4qeSwk+qG9OL2N8WbLFhAzCg+1qg7BTbMJCtubF7Wn416n9Mh7O0j70JmNU8yucytGOo
UwlhxZL1PbIccUWLjiDfcYe7L4E3EbITaFl/KeEUhxX1/VZon8E2bLPusEAyI+fVyGe6FM6S0Ejz
j0QPs5HjipTAtA2jFhkExZZzISJuB8DPrl/DYthf5QpbusppayxgQd2istRqLPQdM5nK0q2uAcOx
3bLNCO2zmzHb1Zi1UsTE/a4zpcLQ0GBVtYXR23AeSYQQXayGXblKStkOdRWJXDIdAVZynCxvwObQ
P3qTNWz7KcHaOr3LIg/Y419BHaidYN/kH2bCVwpFL8Hki1K5mGcDz5w9e8hxhqfCsV7chbWN55nq
1o4894MZTfFpIluekiEJzcGpqwOEyKv8qOL3wR7uFo9ZyzBsH7nwF7XCubMlbQxpTKbJ4ZkwYItS
ncC6WaeSxWN3sAbGg76JwkuNK/sSeUGRJvjfyOVKYKBFvfteq97+sMC1WYe6tMXPaHwkN9xazW8V
9NNdiRorAe5OTNfWZd5/9YtT7JPA0XByjOV9O4T1jT/FeqsMYcAV3AcMHcB3siGkXe6wC5Vo4/2r
jh1SaTnKY0ky756kgzBtotxH6Tf/l88Io3BLnoWNsbyjOkZRJT4YvPAfG5OnZmBzmlTNGZNAspHx
1L8LaPR4VOaF0fpa5f2rqZaXPLvWCII37TCh5UYI7AfpAlNoFw5xfcJ4lj8qVg6fIvOuqRtNxFj7
umtw54LjE48TJRfQ9QNLBqYasd2Qr2PLex1D/hRLpV4m+BTk8xpPbxEmkFOKjuvlqvV7w/KwNOeM
oQfVVF50BAKBeL1dwajvCELpfzBgJ4ZlVk5IcJ6UKMGCyFvo3VzL28lhnn87JdhdjvwVv8FU8mSV
hJxb0gH0T5rm8iVNNd00TGe8AyVQDJ6bTTheNB5wBLdlYzHRRVcCl/sX+sT8zvzEPsR1EiiCrnrv
aYw7XZwqh3X2vl99HyMPRjizcbBp/bmOz1U0IyZNx8Ie/vH4Ou2hYWP/6opyar9s4tkfVr3Kxwjm
w+OE7ITeTiUOzv54qq6YfhA2J9RsPqlSiQ2sV8DinNIeGjtWntDVYfNM4+hrph2SGxyRq3CPkdde
KXpZM92YeZqTr5E+L0Io1ePeQLVkXVZkt8s/VfIKrBFpklumTchExrUAbLga0d6US8zNyw8oRPMU
TaMBwrHK6ly6UQEzryt/FrdwuFXRVgd7gDRB/YgHwJ12Ezixd9LoqLUMBrh9Ebbtke4QjbQY2+jB
mUDvxYMvaGzrNb4UeRUAlDOI/S42o9+SYwOeDdXE6Jlxh+yh3WWDYyW3KGDccDvUTbArRWDvJkXf
jV4QfmFVEvm3p3EtGNUhkfES8pq5PIhQ87kOUeF3ye1atK19GMzs/8fetDtXZFfTARLsQTxy4063
vIVX5DEhBHuoJf1viVzzgSkOWT5N4vvohTMPbSZEBxaQMcYikxptmADZsAoY62Dz346E6y77II7W
TzQ3AXGnJHq+mr5e2jS321A9TAPmUULqNGrcYVMPAbjAQJfiSoZz6fSKFKurIq1wwYN65wHGa19Y
ZFkL6pyr+/fLpoklld1HXYDEQLJMwVdB388/LgkwFsFsNZRcJDj1W7dnKqVQ8ub9cqJX4GNijhIX
aCbMo7bsOhw+HftQXF6FX4VwpECtbvH7tNmTl1dFLlLEVcWsKG0ZQJdHjgYrd5iQern3nKCpwDKM
PrJ4haMosresGU3yOWGSH85mQs6Pf6WzDEJtA42um7iNyCl0D6gDhulY8K6Khh1PYSzgHF1ml3du
lnk2cGq4TtDcYjIgqlOVl9FMotW62gMZS0rPDZFZQ1lTwvE/CVTnoYOdnXIjz7CB0YaY8o9tpB3+
N9VwUCZAC6XwJXqOOpzUc1FnKkNfQX9MvLljwX7Re0bLYMC5eNZnZCHJ1b9CEuZzImyrP6oMdBAh
KlwnG5owB8udtJO0CRWpSDk6hw1GWeZixZwzQEYk3X9W+XzdS9WuuaPDJehXQ76gAsNh4m8GHajq
ODbTOuxN4jefhGnYzcmqSCpw8AONqSvsShzppslODJdpFfdw7kR0WFTkxacZzlqGpLOl5gQo456N
N9KjQOlh8RTQvV5A80B+3Fi+HIabZsiY4KDN71oYW3E5P+NrQjncmpAW2uVmH++rYY6CY6PbZNrH
VrkqDHad+XTdET7vhoJp9m/pXqZjjzsSOX6tI33RV1pH51yjGtG8OjTOVyUwwYtZiUkeVUO/xeeR
D3syo+2vrhwRh/jgrblrmsB9jIqAaGZs7sib+pDklBPisHg5aemFxd5xp7q55T8ZEuyOjAxTTN6G
RJpaw5u2lugJAZSZXsgo6h/CyPj8UcTQACrxPHVo+8YDapcwkXFcRcMfIC+joK3tibO96F4pFtrx
d4T580tAHW4ol+V4jJ0MA/8dEgX9LutCgrZl2P7UWuPwl/j4Q454XpG01khK75kjeuLBVy6FjxeT
vW7K4ht3RdSfLKarm1Dm4kFwHNQHM9VFtW+JvvsJQ3Jy0hIPIjEXjC7zYwXXrcAGWvI54Q83NwDD
QqKqLLckTb6S7vLHPH581rnqxkOy6PgHYpyNp5oERcaM3kANHQLXsNMiD7tT54vuXw9chLmSTeJx
0q+TfWOzZfvCTzo/L7O03nhtSX9CLUTCWTyKMTr1QebcT3Qt/r51THVTDLB/qc4kRz2/PBnzvqrY
EGsGBlg2sP2zwFAiuashsVlpji2DVpETyLmZ6rV7w6ETMvSnUUJV7bhE2vtz5NC3uaFHk0RCm74n
CUFERDhJhCN16KrvjBCO2yAIs/MYYCXnwp4quDdOh50w7NlbplFrhS9rjq2DfwcuEKJCSUVP3dGJ
bslTwCsVWpADrw6dwjDCq8MmRd0WVG8NXPTp2Ixj82PVM+K0kdksz2w5O9iHABT9+AKPKj56J4te
YJhXF37Rlp2ArvszsR/RhxPQwx0ZArpokHqD+Lhs43GvWxlY+5geuDusHkP2FGcK3adn+/6810jg
DD5XG4Nfj+f7s1ynTN7UAXTgMyLYIv+nddGInTVMQ76zJqXqUwacsYQUSwgbVovZuQA6h70dsuu7
5nlSqI2YAJ8iPSoGIk7mVNu6piTcTHyZoEIlmHFuuWl4Eui3bmyIm+XB4Vb8JkKRnpn9bfhMVQLQ
1NTXTzyMNvOK1mqJwwlEjSt+GhO2F7FN5eDVYkZb3Dic22aVbnTA5wK5mZMSd3HPyfuEk6D5cLqA
zFueXgwFuYGRlJIUBomNK5F4CMVBdDJ5WeYvemH0vBvBZ41bxgfeYwk4rEsVf8NLbqBzpbPn51vQ
sc6dNZQ23pR8rW67oaX06hm6Np86sLR+ZZza3lrDOuX4tyZZnmn7/J3CqTEcmKzx7LEOa2cQoHAi
feT4t0zk7LOTc2o4RWa+nSauMdLUK7NPBw8d26AF/uX1mcvbk2JfiHqGeDMHCSXuXpG2k6tfAYaF
yz83awgE2TQOI7xv4RlkCpSeXnikIDThpte2g2YaFnPxPFQt30a1OBPpR344J9B4EiZJ89wl/W6Z
cPRvHKin07a2GrMc7MnKxMGUcewdBotxmKt4djZyUsNP7LDf3oe1nG4dRDnyWzJPrhA05Ho4MR23
8ltJoGh48IwIQyqoGojMxHDhuZ69GHWTpuTGWiqg8oW4hgg2YesG64SZrMNXHZp8so+sBYbyiw3v
qO78EL/50XX9LngWDJvtja1HuR7rridjzOumNjguthbxidtiYiBeXqGmQ04/DIvGZV/q2SDVt7aU
0UuLLZK8KaBQ+fdgxlaec27/P4Ja2NPwY+uLpVFvpj2UkPXez1v7D2Xy/DDmE1BpWUJ2wfjg2I+L
gmaQzhPUmLPu3OgPHQNbutC3y2gbIXuMz6SNrNGXgh6ajjESqAGKIdVDU5f3kfaNvTPcxBZ9EWY4
B1nvdqmL6LzGCVnIlFZM4IQugPrBfE8b4iU5DIhIdvbCZt958QCunWqQOJQPU/s7R4iiN0YPaEhM
AM955+Qto4HBHwEktrUaHjTcECrKxlASl6oMXvibsssc2GDhuLMTG8xcRpiTiONufCqRCp7Eypb/
ClGz77G/F7edcj5sxao3HeA3PqzTDHeFLDy1CYC47FRnr9jxLe8cAxnMOahDlO5tnDnv+FEH8bSM
dgCgijn41uXcZQ1iuQ8RdCEb53MTMgjrrEcHDfqtYJ5abRsGfXtpCQIJr7kPukW0tasZk5+QSxSQ
RuYmOSAbY6/vJaL5WBuDv7XxiIw6TGa2qlu9eAiVjAMxbFAJ34XJstXZQUtTkj1XttYVytgVO1In
3P8qhSeqaGZupK5rr9VU/HllxdzzGdQ9iDZ2qR6bVonUqa7cTTl1sMzaZvkKvUYD3l1xqtiYU86+
673kjLp3WRNfqVXGOaOcgtrQNckH/Jh/sI58MKxmekRvyPsvxpWXgLlt8DDTRD2DDZ458Jio7hE9
5m+DNfiHKuYxrKalIOeiKR0Y+gVtQCC9+g6KAVqnJRn+k8FQnVtph6xdK6Sau6SsmtvEzapjX4vw
rYtr7kAW2fiONKTgzaRwjKMWjAux4U6IdmWALBnwUJZs1JC4QNMwEB2KkURqlOD45oZVEwNeTV10
Vzp4nEFqIF4zmGXYpEAp8fx1F2Q+Nykwg/uyKsKHAuHbbewQNcR0GnpRxMgUraVUPyPVxphSty0v
ZvXAIFGJJ/53x3jVo+TlD9vOnstoquOyYFAmDzWPgL1HuZ51fHuKu2PpFQSeVlaz3g3uWM4n1rl2
lpq6GQDPUlngg+HduPBaE7fIaLmSexMVo51GvpLVd7UY9giBNXPkCsBbAAUaIgpfSpRR6G2kgU2G
NjosgHcQ+AaCAPXYCUhvwJB6tjtf7R2H1y+l+WiWj96WRbt11j7WD7OVD9MtsxaMHSGOPZ9nP0HZ
sMkzLKmH3LpyLjkJoFZJBinetnYnFAEMfRJklLafHHxp6ivDlpQfrpc8uIdOcV2jDcV/SY6jDHaA
XK4BQJwgpCAimgf74WakkexZnxN0i16iAVSWkINGzz1yJHutbUjLY2hGml3foJExSxjxxzt0n9c5
MnKlbVk0auE2apyR8RXEMxTmCKbT1s2jCzQtNmn858W7ajuOsyVO5JeXsebbwj1KuEHw8MrnHp8t
P+9MNOduRruL3ws7MrZU/LKgQ+KoH/fILf0LNLKE1RzKjRydn5DloagoeXac2awoxVAkMcTcDGV9
xH3Ea04eM1TPwkywGAvQQanfuv5yxBs0ma1u58E74FF1k4MH4ujUJQBeEHYUxjA6UUrc4o5Q6jBU
7Fh2Ti9Jo0jCXoJJia3+wR+v+Rgx6fNvjSVR8g3YRp6VX8GWBSmILFiYuFw4SaRtH4iRYZLIk0Tm
bEkisXejyVZ0sXK1uvgF1QGGuY2X7MsGY4bcZFClSkVS12yfvEy/2IQS/q5LD0CbXCfuewS7HQ1+
5DvXz2bi6G3NB7w/VJ01jjoNBfeslr4kRZAAPm/fLSt5QbQiPh2TS+XG60oe3R7Q5LCmKGJpEZEn
UwaS7mvWFG63C5/PE9N8lIAt/lx+2K+WsW981y7Cmm84NLFHkwrnY7ijwXri9cbPGs06ZmeVEPdC
RZCUFkE14ZUPgHLhKUHrDH0uY6/D82RXp0mBw9qafkk+rcy13G0krp4hlKxtANt00S6rhl5+Ii8F
1EaFYO9HWgqCcFzUCERb62TY+2icEHx68dKhwBj7mHkT/cxu6Hx4TW4NKmozxjUMDaPcorrpGY4E
DL67oDyycbPsU+CGKPhMJhughsbE8W6WA48QPJJw3LLi6jz2Nk3/HAgk8lf36GQDy+Pw40zxEBW3
oqW9dajx45R1FidO7TiE6OT4HEP40+Th7vgeugoyTSb9E+IVL7/4MdK6B1btPQEbQRfMn4HjdWoP
7NMdD1Udu8kW8UgYsJdFjkX4Vtx/F1wkfQoqILqOXAna2xboji9zWRMMiYdvCA55aE3BjiJce68l
eH77xaHlsiBER2WCeYHnM0WIUle3IzJAcEgUwucqtPTv7A1XlHkztwcKwfwyRhhGdrJz8JVDppnj
Wzt0yriBSW1qOA2BaZddOHfwZiP0gCznh6tKlYo0/IM5zDKPyiGIz0vjZn9zMAoyqWqv/F0KR942
hFczSoHywu+++nVGfihySiRBCVogzVaVJQucsU9keF3PGNeFeYTVFblakVsWpIyo/GZmYAyTWolO
KVPhucmRZmGokMuF/y16ShDeyt3qoaTbFwyi3S2m+v6HRexspZQqKkhHq+jHB8a2VcEmfWiBsDpT
QDfZo0q6c/O4CT6sDBPPaakEAx5fGwLeoUGO1XbOxHhrJhz+6YLspN0xYpJqm+P0e0YTQfcrNIQ+
qwj8t3oJlhuNRr8HIyujR0jNRNOQvaGG00JtykGrWbaA0kJWCHVyLI6kFfR/9tiJH6svqYWnHhnl
ycVg7BwDbuuXBXTlH5iiTD22LkbZjXSb9X6kiHnQvQju21yyjsg4TIHZTJ31lC+ys26bXtXfBcnw
//lDTgCYkohjGQxIYhnI//RT+P0hkjzTEyiZaAuqmrG9n6t4kNfVKsV9yELxH1wj5xeNevsY5wvi
NIHZ74DaCWqtnXskiLGwggSnyRrB+1dewVpJFI6s0byKes13HIpZXKDeO8Etg9hSOvtPtQJwvqva
EMWatHxWm1qC+LrAznRlqhEb/kibvpwgClu+OYSORVvCMcp+r+OeZY7QTIGumrPkGR82aV2BI3Ks
4vhVoZCUaOswCxs7SqOlKFir4kYYZJN8Z6rUzFDgKq3eQkmn+ISKVc2+lGF4H1q9/woj87nqlhdA
jI91KeZHa14Ib9Czc4u2DNaPLvL/cXQm240iURD9Is5hzIStJNBk2bI8e8OxXTbzDMnw9X3pVfem
q9yyIF/Gi7jxQF52vm/5SiWgrafsmGPEPQpTYbnArRwfO9WJgFMmO2DGbp5o+JlvbPMXnxseNZWT
1D4xMOpnSnp5P5uD8OuOzq4U8FRguN38Fon+eSztEd9Cmm6t2JLniejQRZQdvufM1U6lO+k7vXM+
Fr4ofuj0Tw3Aml0JeA9vAs12OHlKlrMoj+xjG0I0nozVO0GFNxb27k9O1OlR6yEVMN8nhxgnJb3P
ufdZC1BJkaFYnNWIt5uwynPeqkMXzJ4tPh2gSm9aXK70qsEsrqUh9Ys1xuEWO9dn6FJOAy5S1lhW
awgQSCHNHXGn54UTf9OTDoCupbU7whoprYZT8lPp0OXmedBOGXUpj0UKoUHP2/mKeZB2jFajUch1
2zM+7OKcZUP6XdcR8I+0SA8tnYAPmhqWN8FDueMaK0kIOcsnV/b5yPlJtCEGO/o2JSQX0fWdX1nr
/Rmm0gq7bMOflEl+F7lLe/Yat7kzSSMRmO/KAyau4XXAIsZit2sevEZyu26hRWq67J9bquLAaJA4
Aa0z8/9Vfqex9LZ9W5gvOqbJresI8wiD2zrYqrdewzQSvwMZt31r0g6EBcG4mkaXvThO2rxbjsv9
3qxIH5sssetWy5/oCWv2S6MTaCAl7WsgUUTdpHujqH8pXyl9MBKIeDmSxFkpuOBhhTPaUZaN2ouF
ax/CTSD+YnfU81BvtJ9zzLGMKnjDLGxoO5VlxiVvVPIKEyjHLM3giKdkCAZD9AdHlOMFpCtM30Eg
ANBFhJDooS6S7mN3gWxyhH4wY3xJR5cVz+RuGJe9KyeLKOBaz/J+tN2ngWTJJYuXRvBW7sajqWv5
F37cG/mR+sMayOF48YBNtpqO9DOFr1XmBRoi2ofDdeg8d4W5rzBEEDBFrSU/1x34Al1JC78nHYez
kWvDHzFAMqvcGXN76q684z5kuSRvmWOPO+C0SFEmDKiSikUozR3qOhrX65RAro9L0j9M/87etBve
CxAGSatanbS2Ie1JtxyMlAKkUfhG5eUH0MHNle4xkqDFKI8L2aAgN/ojYTsd10jtpTtav7m09Z3z
MuMJ+eBXMdK4oD3VRPM+tIwrA+aJ8o5iOFpqbDw1QPwGwkQlVc+H2oztgwOKjXpvSIUsmUtkm2hc
fgojnrH+9ypYjIYY1Ti8GZqOa5w2WcE2NoKMEI4DOiUXAY63MZmfBNXgVOBq0Ztom3A7U9n3nKmY
QtDFaeQ3FJTxIbPYQm7KdiGiQCYORR6fqPkddZ2zE/CcjI1T9ym0/8iqP5e6eIxrB6xAJ+4aYKNY
bQoaMvgzMjJjjb6loLV/S+NSPfE7ERvOa7k3SL0jMDvqn27r3rscMULGE7T7pnEK218izPwRFDG4
v5hmduUSGc/W3BDicExCnmZJ7SlF2DcjrXBhpzDkFoycMn3hDlLvXbOYdvmSw8bDaF4fRQSwPK9x
K9gVCqzAxdAAx3zIHZ11aFctH/pED8gUYshnWWieWc/2vj3SSmiYGC4ktPVjE3rvowPUv+f2dEsi
N/lD9MQ/USfc//WsSgOZCLkjYUDWg5kwRHOt+29TIloz8dJvgzJPg08jQf1VFlajjkGVcIBBUJR+
IUwQ9QK/t2lObozvJhMedz+U720bes0hGov/L6RkMrgTvSWDrt6J+TG7s7CqTryN4888Eua5bdWv
rnAnwEf7TGzDOjcm1dgjxQBBCHRua/SmgvBRRvessIiCWuzMd7i1yPXn+hzofV/ek1UBP5G1LFK6
mLxolYqyISrNag68XvPVp6l9SV0VPhjOlGIR1OKtPjivoGCjVwQYVtA43h40LU8+RqSFx8loSRIW
MOIbWJQXagceaC2wrrmSxr6dp+RqaYZ6M3PMuH1m9CuWdEW9arV7bty03Xse0F4GQYu8F0iJe4Il
JH/FoLZoPNVzZeu4YbOx8SsvNLdwnVSA3iauCc8E03JMDSKWbdJzi+z+shAIGDaf0bqxnQkJkivj
0CAM7sy8D29L7oJqiGjHw6cYXpSkXpjrNO1IGL2sLzJgxGqmqWNMtAfeVqQzz1BWoN7g0pheQalV
0U543Dg3js6qrY8s+26ek/pCepFdvhGZuwXR/V6LauMOymR3nia3OZGlaN5kywVSGLLxUYLnzzaK
H4FE4qSN3Ct43E/ddmp8qIh1m8IkoiPi0ryFYC+C3pm7s2XWnD4cg4EQg3U05vy2hoN9iqwg1Gem
xu6kH/ezxwcyynxotvUYcTNznc7bKBxgDwlxypPC3/Aknd546ftWQI3XQRz6IWnPflMKLsBnkTri
4HalfmR0Nw7T3Db0ZHC9P3Jn0hk7KvNDLFZ4zEj6n5qFq4/HmmHXhkL5A4YOA5ty2z7OVdEfymSa
3kjslwe3L4G68cFKCIMsRJ+mpl4uXstKXZ+0+Nx6lfWcmi4/rdulHrISv+AVqDE8aG2mbTMtfp4S
WIfUBgAGFfCS7O2oUxChFIzZicAWtlc3YqlvI0WCZrXjr6YLq50xhuG70vt78GHOo5msHLNChuHZ
6kT8kFdD8UJqDRtsDszUG+ifZWU7VJ9likjDtlH/yUzKVcq+GnatbHKI0BU9F9oQ3qj0YKMI9fib
2m37C6LLfuTiSooH3sadYRTzvoRTwkURi3SJ9jhYu26mxu2UduypVuT+LgkTK96xP6K6EasmBkat
mrFhh6adsIUuFl/P+2gfTgihfHPSbZka1ozvklMlbJgLrEVUP3Gs+r0z9fK1n1Tygz0YfwVIr51D
kPxvLg1sALwz2k1PXfA+kdZbPxJu3XizM4470ub5DZkkgxfu6NqTSRLlYyiVwiHhaGEgKie8T0YR
4/PmmuBTbvwa901PZYawr/ibII/xBs+Y+KaSlgCbLEZKxQaxHDY07yFFCs9cSfHCWX20w53oBm3h
aPuoMIw/Lx3BfKzAdZoAYmbz0Hm2qXcnBGQ2T9iXW+iC4QzQgkbupJh62oDp6GFtmA9MrmN7Iyyz
PAJT07jdzxJlL8/VMYE8xEQ3S7ocandHs2CIgzMavhyr0IPKqstblQgv4QTR411kGCx+I5e6gyqs
GA/aJIbK7IkjNdfefZP27VfPUXQ35lK+EMEadnPUsxTg4u3Q8GTxRWjaJfM2iMnVNkS9/spq2uNZ
RU13BmLyISFfcktjOhJ3lqWXHylr1R9SlXFAASZrtkzvr10NhsHM4uSnNi1cUNqwlmeF9hm7Xnq/
eBOllbNmv5Z4X3dVXwxB5Blytf/V7huGjvaF1WR4tKwifJ2b4b6qlv7Up0D8S0pvviMuzj5JD14b
c2duYqAZKyjFALXj0gJtZFp/whrZ/cpODQH/XfisuTrX4cahdm6ArX+CsewEJnd90l1yvhOhMR3L
iHN7LFjbIEGa/X3CXFRTHrvSuFTxb5zL4b6E4HdxHNJjmD2hqusTEcO8SH/Y+PN2T2Jt5eiq5muY
KJFF0DtNwLI2IJ+jX5Ss7IFrQP0xT4pmmkYZ5cuizFfCdKgXHd2D27pn2PZqOTx40I6zNRleIg7Z
zpvS8NkRypcjVQuOOLUL2qYKOWfLoYhuZq2a+7TpFYD6qSk29K+NjyAUVcAjqlO8oLknlHWv30uU
JswM/+fZGnPpbpMbqVMPcqQ70ZI4HOiXKS4tHNCNGLlmbQDj9lDI8lLjvZtEH5kzUIhMEE1s8mjK
g2SMuGEiCb86XVsSoE3Z00JpvWWgO/dUjrmQoXT6RwmFTJhP4R4p4hZkRjYm6Ln/uydIcliKHlys
reTJmBy4lOMfKuIwPOAy9KYbfSeDuMNClO1olQifoGwYTPoQkyow/GsvWbvNgUoHrbBaaiHctZDF
TemDNszuHxDO5IGeLCf5VLPL123insDz/9KZCT9Sa/XvrEOyXc6HlW/txRV+6nAsRsjMby5gUwpC
p6jajJpg1O2xdSMrjXaNpmBYh0mU9X7yjO475lD/f3fifuIRtClQBx7JK2TwF0IuxXHRmjZBrfVY
WrGfof6R+abO/JZ942NI0ugnbGGhZk0oYOIV9l/kDC2CDJL4HW8dT9s4PDkkVrrmKMnYi6Cd5CfY
Ukjz1WxRNgRS5mBRr8c3KmZsY9dAOK6edW0BrQppUgBD/gWeUhuXtCY8sQUA1J4XunKexh4sBHmz
+OwlU/Mbt213C70yI5LbtB8Jb6UTaVq1iyhqfaL+Iz16hHrvWKH2e00wDyWFgxFztrXSd80+OeR6
2xa+Z9ftzdDE8qoVkTjPmea4GPNwDmJuKHDnIaUIfiWdHsCJj3f95CQnyyzwl01Tf8MVqh89lOj3
rElNnzBdhrJdds59nmo9xk4mM3GtLa15T1hU8tJCQqlDeyZOstTJYcJ6+dFF0fwtzHy5Nm6fPcz1
4vBOoNfCbXTjwegEPdGqKN9s6lR3fWj/g2/V0UsB0rQrOu1LGym/mSyVHCQssdW0X350k4l+v3ZU
hEUskK6c+DvD+MEmoDTPgkLHzaishCw+iTN4HZEEaQa+4hrGOKY2YCPFMVLCAudTpo8rgGujYmql
xMg3OzVq8BrErDpmTTN3r+Sn+2fiyu2l5I5Hn2cW1CM23sE6gIWx9gteB0Qje77QQKm+li7VYEcs
qP2pp4hc4Dcty45RCpExImg+ueVR5zAj7++FsXUZaixROuI/Ns5cvCpuTd4GnNoboQjS1Bppk48w
rNU9eeXxcYmj/lhytJWkYSkNsQWpcguWBg5fsA4sXUbXp59hCYZC5PvEC8cXICr9mdLr4mas/SOg
OGwsryx32SQCkkJT6wzvpjm4O+A2Y01MSQncnIK0MhUz3LyJW6u0D6g8dT4ZpMYpKIeerkD8yMZZ
4Pc2AlNj3Q7fgFG6ZZG3H2ooyZzZ9jtSbUoAOlEjSFB3pnTCNt27eZwkII0pcVDfu2T4AaBhmFjD
RMznjhfPb6sEF483CQow1gxJYOOSeitX2v0jgrMhfPBw5gm/GTsgZOjCofbPcXTPTxiRntk1ojz1
hWT7l6SUtX0TWhwfUcAjI4irsam3I+6T6WzFHZ5eKuui9IrzxqRBifvNjyUM3doWOYuUC57/rgI8
HKcfKJF4nigjjZcNcR8MzUY2OcW2qPkwENxEflVJS+RiTguL0Fo2wkNEGMeCz3OML5mKIXzKHpfD
fpm0i8pXvAwuWQxmLScbPUwye8o8u0fNMpKC3Uym0phOnhgfQ+G10eOIG+kGQwmDRJxpRKHhs/iQ
Axn6pWWVhxprBxNKXrod/jyjZb3ngUk6Fpqx8jOlt/wSXCA35C79eGrVYiwnWJb1MyBmgHAty2rg
CdU6iaXSCN0rkFc2v6SoOC3tGNYQkLJM47ftjOQnPW5XaF8lWcazSdCVhyHpCyqM3KjPDwooGPj7
CSgYCdAa7BuEdn0/io6ASlpm7yMmVcZCQnNi9STTCaeq2jsvSctvJdHNBUgf3N8tJD4T6YztPQ5a
rsCy8Nh5KjuG9NFosC38aXb136zTqEIhK6WfE5AA3DWrGjgl/5MkbbpkNuDjFY5zGsdBynuSOjXP
fW1QpKxrUjvPhipC3xRGWexa0Cj1uTA8eaCSTW+OY5ZDwZNTYnytdFOmX9VWf5YzyqAQVGFsUvYL
z6xeu4UqGqgJQUOF2nhODN3+09XA1SWP3foCBMJ+oKNFvkW8zLnCooM+dyGXJN/AekytL7CyvVNU
wGw8TlfIndoHsFP9CJ9WIbSaReUGmC4N15cFC9UdsheODHqO9mOTj08meuuP1mcv1ASDb4k8tFSy
7CQabMgpav4CLXzCdIsnO8zMGVttMz1BWnHPXGkYPCKu5m+Y5ylwoB4VVQ3MfJgp3wPGuclN642b
IwKDKrQ9k7b3mrTT32ylSUB3Cpc9MaCt24V3aLDZM0oQc0D97uNHfBdLvsOBEP9aA74OHgbA1eJ7
5nX9BtTp5BAj3UxUbVfWeKXRYVs6JMSBw10JSd7cNa7oMUSSu30TnYN3cRpbOs3h4voFPqudMQhi
ezAPqVuMzAAHFSFXUacHs+tyLCHusDcpRQRLKZp7Mi3yWvdI8NuQVi7QBfMYkDN5x+A4XtCt9XMa
1fKoO67xbvd9eIKTR8OVq3nVx1I33iVTq1cqtJ/zAWP7oHvJv5mL/V4nY02uFtRIhcEm91hI22pj
Zu6dO5nTxYA4uM0rXUAOJcGGpyF+bliYORu7xx8KA/GGvGy8Igi6F/S66icKDXV1q3VICS9ghwBY
4uBwzzI36gcmALddR6nl0K9O/YypdDIN9zGG/gomCm5CYUisK21dEKtfbGgVObArINFvhdv+eezV
A8A24ecMRuk3pIubm7Gyrw5QwyAL62ljudqBbRiyd+FyYOuEc+4GYRA5Ex0HT1JWL5HmPA6MmEcD
tkrQ0hN5D9QhY53KK4o91yHKSJV0XqgFpRnXmxTBut1NQOUvpXKKM5dZNDj3xo4wwVvRiDOU4JAw
bKzHzIXjk7Hks71xW/jF+UiRackbx0dRZueAU2+PwYTrIrsr9I4BR+LsfLSkIjb9YL267JZ81jrF
hvj6g6y98F6bzEtKaG4zkLkOACXxUXV5v5sXqYJ58uodSnDpLxoc0cHp6m8Qfn2AnbUPOtt+i2fi
kJSyb5njAUuCL2aCZbHg6dK9w1sqTo7CftwaVGi1IX471ZJ6NpX3nEcw46gRhggjvhfij0AdVWmd
JUbqYxnH4o2V+NlZMIobbZLQkOygqQ7Gxzyrf2aTXToYCF2jTAsJVW/OVlike0uKI25Veydcp0LT
CeMD1uTcj9oYFbFy5qDqW/OK5O+enWQ+A9VDaw7HZ4A6NrPQ4qvYns/4LD9jY5DEblrg2LiVAzxP
X0AgWbBF9Eli4wQXQcnXai+MCIYuZjReBx0tJafynbeEfqKNA1fPVMtdO9kGGTtrtpuNjMvmw8Bz
HIxNBR24GXENn6nplGKrJGcDTwZQVsPYTC4WXhY8zh4mkvnYrN4GxlfG2Tm3/U4BnhhXTh6vJ1zU
bSXuG7yf+NGNeKfTh4usRk850+rOIAWNG97sD4TFsKaNhtrEKv8tLL4+vbtot5Yp8OTqbXcA5jJu
Wzep7kKrf/HYPT5FrYXUlGJxVPSOdqG1r6U1fRu6w3XCdu8kChh3MJBBIC7aAOYaUC3CegeoR9l9
BzVmX/fatwJevKFWq8ckTNbCFaKjKYNX0UEmrfymXhCXSJaPFVX0xF51xf4p9wx1j4HsQmCZnnFH
Z4vjzmXlW/YcHnOpcdtlck5OcTkgbwAI2I9SN1hhEGIoKAGAHJk29NfSVGCTs6U6OzWoO9TEB6nu
vseYljvwNKQxcBnHjrmB7dUTIDWS+wbiUABYqtk1Xp28xIb2Dax9GE9uooHOJB39h91YBycDt3qP
57/CN51Q8q2VkxMsLeW1CKfjdGSu5hysrOEMzUY7pHKor3SxpB9c6PFHJY3NZ4neltRzdaUKQt6Z
lgq8+ceuEhuNqCUfuwLGAFEsZA8rYopCmOKoPHSLVB+yq5tbzsZzTe3GcYNxZfxqMN6k+wmB8MO2
evFPDS7eGSOa561Ko848sv7lWp98DJ0dPghOpTO6YoCZwL2QcrhzLEnXalra0bBjZ/BWKoz4nLDg
qXquCQmdP8WUY8OuBiKkfPdZkv1LOomj3GuyHf/infR4qeezsZTRW6LRW+2Gptwi0Ln0Aomv2Zp/
m1GpxyamxtwGRoJkkH/rbojvI17uXBoMHpoar5ceFXdN0bRsRc0M83Km+wV1PdsF50e+cRy3DuZx
cF9YC5PmyAeulAMNJvvUbDmVGundueuSfUhQH2lXAsoRRbpxrqeWA7B2imf2K3TO8lhPtl7B7Yiz
F65XvJDYuBFl4/VvV8gBqcOOCeyoKOQDO/yHaB0bwcPll2wZmpNV9maAKb96opo7pOiaWqadqVPe
LiIClgXj2id+KtrKh/6l1TDFFaUr6Par4CXVkllKZ8vceCtthO3zbTLUSR+mN7eJAq/HYlUSrlkm
a4K7XtZsoc3iX2TNdU23hwZxRTISomJf+iSVr9lCccs0pw+6IziymtY5lWMY5G323Wk5iBso/x4o
QTHzyyRlRrAp+tdpy3Am0QN3aeR9DddF3dueZyHTJ+1+jvv1Z+iiB2HG6+EnLOdOc6NuHxlJ98xR
Ovv6WAECsYs+f5dCiB99MtIf/GUQVeKk8umoq/5CGV6ThDCMPwz9e2ctD0qkiAsTW6xtTzFAvIju
Jsx6P/RwS2T7HeFF3rKqSglMTfphdEp1x3JsLZBegS4Z65oxVr6DlXHLEfLNBHcCSTodq4UXjU0s
+2i2M5mRqY+STddSwjaouvCRYMu9M+guObJh3XfUL2yBnkSbhSRCou6c6WX20i3sYQapKPBEJVVs
DqvspbJ4r0otIuoK+fcwuN4eHPsvWvcCyrrzc5hj5yTDX5kA9z7ymNiXSov300z6a7TKMN11iOC7
tjQhWifDqLEGZq/h1C8tXpwNe3OwKgZD76QXQDodensye+1SzxfnnoTdqHNthgoddh9erQ5gOAq2
K0UFasa7ZilxLBniwCDMQy+XnJMjzXnpmfEr2k+YJu5U+Y6VBxv28KxRVSagi9SkjrAooKIvsE32
kaxcBu+yUzS1QRjVIO7thxG7YTlmB71rjKCRdvGoyAv6VbJqhWlBA1SXMwwX4iGy04NBgI9o6dR9
4d9v9patzQFtfwzfpoTVNwz1RS3xzYVOw0gC0bmA51yvMrhpONU3GeXkp8u6Jx4gg9bOfHoubQzv
bFmdH67pNDRYxKpvWZ23F5MsIi2jSMemO3y2jkPYZaOM5BaPJi5q4UWruskQlQHchK6NUCOS+s7r
1QMewsfawPQ801q4gVny7amyOoOhqfx+jpkW1do6nrE4Prda3Rx7kXi7KSKBKEvmtiT6nouWw9Ge
7ACjxnNslA913XKUIo1OQDgieRgZh24D20xyQhMuZPZQ+Zi4+05J7Ym44yresqc2Meiuz77xaq14
utRjzMGimR80J35cWO/gxMmqXYR3+lEL+2ueQdllqNB9tBrdr90m/afjI+A1w4PbO162nxCwfN4g
LcQmLEo+NZcODfTa8JgMg6Lmh9TGBtNvGuEkWkv7EpG81w6ZFSq81lLv5hzNrDLBAASKn7OubRkQ
KOGmF4Hh5QIMfHvXJnZ5aNMYglMIY0a4f2EX39l4qSGfsp/J3C+uA+K4QB/Zm6PlXCSv9r2WkgCe
+F6UIYcjBBPDx7PLlRaxtB+DOnTHZ9eJql3iuOkz3Qenhm3OxZKN9UuuhlXdkIbvFlHdFbUHA64e
XJ+d2mvk6gMpWy5FLtmbecKtUy0o6t44j6y/cAPv9HXo2GkhUyvBfKq0Iy86gSC+9zR7RGWHBZNZ
VCWcFnLRlxx+/kkuoBP55tby0ytkd2s1676GZsCKC2n+iOMff2Ls9ck5diHymwwcGzzt6cOSsTcZ
BloFUp6Ol7Atku1UG937wooO+YMCbqg0ySkZokgcCweXaoUewiyPJgY+GlAf7B6um2YeW3uSVfmO
Z63aAzpoSbTA9bOpmgPPLDErM3fSmASElA9lmrQHGHZ8Mk6uvTOFAsMnOrbFJnm/UiPZxJrFqcYT
Sbpk5mg8m3Iqnuwp6l9U4zT3VRbpQRcv47NBGwD6HXLRqRPoFE4xn3NFoU5lFsyG9AP/AbH2GCfH
NVMlKXbaYQsEgFVEyZAH9CzV903dWcHQGV+ZV54ctx9/FHe4MwFAg3cv4ZeJbZfV/cV80Pk+K2yB
r7Bp4AIk6RL2e9odRrarYXjFvj2cIxWJ9JYj1tjB6KAGHYXR8dqvuTIT8ESF2MR11xmsZir52pCe
8G3qoq8yQZDWlh6nN4bH0uYMyLpHKd0fY0hitKrW2ufwtPxJzHiSM9Nz4DKLybe5egULg8S+cnlu
ikFCUJoIEUV0/+Bfb9Z9nT4BwyF1i2HdzpZ/qk+ar7mQ/+ayE/tctZnP/jvO8BEWPMuobYcFdMxj
6hTap1tXIRVSa34d+zARU9ekjxfaccPFNB82wGX/we4lX2ly2qx0tW1GA+eei1O/bXrKZPjhoWHE
672eu3x16qqoJltPsNyO6GjDQt2b28VLj06ZYJZrWoUldm7ueGXCIsAtjhVbH+a3bjArAEOkqHhZ
UnOZPw8Wq8qTHMcU20Zb8jWFboVZsY/ZCSIw0A+T8IkEGHaE3EMO6I55iUVoKzCQ7XGutaw1k6J9
pRWGaC9MGds5FZAPqvFeYs9i56sNKl7nMYwTishrlWDE04e7Bfsy4BUhHX8pwg+m7eVmk6PWN4TU
zQMSlToO4BWeCS1L4CKYAl8bqeD0Y0Usbroax30We1gue/5zXe+iP/iTg+9RhXkiEv9JcqM8LBjY
VzMdjbDF2suuzdBEAwgqTelbsrJvTO/9OZsgj2G+QsDzlBE9hKIVfuLxvcTqjkGjHtFqzfSdnpju
FCsW+FxwW7ClknUYIfvhpMMbZZmODsnin/UCm/IYGyJ1fLRlsML+JkNGVtaKXXMDaoq6LLobXVIs
iGsoJhs0h2zP4sFK/dzAuIGZPzZezEy9pnOJDDnPMG6I/VuY9pzmr4sLMJ9ASlHdTX+U80NGz+5m
iLEZ8fzspnJw7/HaiEuLUxeIMZDGxmbxOzt0KnEe/EuswQjCYo7ZgI2vkWmBcoUzB0mGO9yxWZYB
C0idhahySo4nuumXTbKofKX9GMZ50GN56RiED0RDLLp5IJOCq6dKpwEAhnltPE1GQk6LZZCfU8y+
WNWCinDQG7YApRfHh95tSFsnEL7tvPN2LToMNlPevJ9MV5jZw95+CWPzjU91VcDx5m4iLb1bQrm8
lTb8wqobsbS1JnWaS1JejUxXvqtm/NRpc6OHlKV9CNZ5bbww/iL0D1iA6zoHfc8gGA+Jgr9kXTAg
mnNSAfWEySJ5+/Ltmdud22LhqfWKSSmlr4zGN492vqY800IyUEoZuiyWusxP10k0hFZINcbkorRg
s9+RjN1UVsoU6Y20RkEKf6hT+Tcv7m9PkJ9ADWSSXqPzCodSjtuytzGBLtSz+70jTe5ODt5P+ISw
OJO0Cky3XJ0zS8kfuDgvZNCocRdSJB8cJI+EPOlXMAixAytn4KfUa2GPQft0eJthgpBYmPvpnvO3
eZxIZs5HIucWUSr+MeMxmHlroAH2VMbY19Q0Tj3O1wOianFI056KEJOSPjZ43o79QMWa08Cqa0bp
ecKecXO9aRfDFd5L3WL9nevfS6TtVdPSYplDWWzGHH0rNr3HeaRXQU6UjuRzfXRruqgwgWnvEWW+
IB9bPeRpEgvkwMb4LLshrgPaRcGGjJBCS+H0e4bQ9lQsWL2oxqwf3HY2D20yrhQHyuI8UxEjsDx2
PGl6ZjvlXVNPu42WWe1sKLj4YzU03Hw0JwqAGmzu7diBj+lp1HRX3Or8WdO7BnKfAvtzX0BbWSMR
7mdlKWf2p3ReirMO8/xJItVWJ8wC6BWq7Y6qqEZgpq0b3quex/aBhW6V+1OVQXqI52IYA0csxGJ3
7P3KjthNYZ6ndn15N6p5mrLplpq6szMb9U2oaKq3s8JtiT7E5Fcv9EACPScU20Ywd/BIRRjZHNAD
u4mb4aFIPH6Bk+78m3qvPoXodNgakf5aN3/RNJKH0YyOrmMHi0Gnb1oC7xGR3ImN9jRFaJM55p5M
z7Bb6DlsopA4MGpNa+Rnd6Hf1Znz8S6zc6hvhoyabV67BadtOurmFrMCZdzzaL7yWq9+mQKWt5rL
5eS3i5ye0FrVk71AH0+JYR8MFMlTrumvKyHbp16i8yPd9J6xP/dEfeIRc7jVd6wo9fok9MY9MkyA
vMgm6WM3R7AzKWm5QlSYczLJTUoeOgrvHE6l7EGzlDGe2QHPJ8gqAuuWW/cHbBajx6oDA1PKPfUg
1RheDGOBKt3L7H0ucvFVUyZ0s5fceqXZla1AUyh3Y4KG5ilSVAdtWVZFZERCerALJAEPwAGwydpu
X1L+4Lcmr+pgULaPWkFb4kJQN+BHNBnLlEMImrd4uJyEDJNbAoztMrpAzNDEIGmBiEynIJknAivF
6GTbWarun1uxle9kg/zEmypwBZfsiu+uViRz7IObAPzekEc7gLBr+A5yxaO3FkcztbJpsgMehRU6
ceedTkzkkBSevK+W7AO6eOQvxImJxsnmFIv2vuiW5wpUlalYGQFlop5GW9rfPkI99GSFF1uM0L6F
LdkvFrm2EaJoQELEzrD+Xc9hmeQ/BVYQ32uGBh9W4i2EWLUsGNrQPujwnfFs5tXbItK9nRRXESd/
meAlQACfNHafEk5gDcH5VY/NWovhSCrCEy3dRjHMpHQAuxvBA/XLDgGNgF9XvKpeZOzKwG+jw/KC
bfEyBRrX/qOurOyyKNL2Heozyg2Lojr0Dh0WskPGLUGScJufBtrer9QmV3xpZlTgoVFB4vXOGfmG
q7Mshn1FmvkuAjD0m8AUACYM9Ak52eP6kZvVg5xn78BW2sSBRQh9mRoZdNL9lRR+nykBYuSAsL7n
lQOh1Un5EHiMAzkxI+BoXUiBieq9ZpPgUkO6UD/TK2frtINxqFzzxfCmvCLTkjcfE/Yc8ruQpOIg
T6T5iLP8kRIH69StuITQdO/dWnPu8QiyzWSxTE+tkQGtj8PH+D/KzmRZchvLtr+SluNHewQBkETZ
qxp439zWbxsxoUXLvu/59W951URxJYuwmkhpKSnoTicBnHP2Xpsp5YZgS8fboKTvSALppdnCgpxf
6r4TX0MXEbDj44/qk1LcV73gfFNDdbYPhWncjW7K/D43ybSROJsuAA212c3842LVSjnAyUbkdGbI
Wb1K7dXNbhii8SkdMuduSQIeVxknB5yR2YmzIBMS18EgDrzyOlfncMvoiHzn0UKT4NZZN1xGT1df
uiZUnzjHdKc0nK19NYjkbKKuc+l3WGoPZEt8o4kf/bBngeCdJnk2t8WtN2W3oxruSwZJWOkNlvEx
i7PLUvTpjjyPa9YKpqe1GV0Ji9civJqwqmNOxctfVAF2miRppgoEc5T1jzgGB+Q0LOs0YtnwsMsz
JSxo56yWogASO4pLU0/8IbyzpLdn7yJp691ItZKsbZuse628YDdOBTFiJHjA5jAkGzL5PEY1LFC6
V+UywzJiIH0oJhEGWDo6aR0tVnM8YGU9XlqntiZ6MCK4qevC6Q9Jx2/xtAAuAsuZulTGCuA0gT2E
Zg6wNjZkj6JQCTwm7gqazF4Dj9yLNkC2u2jWhXqEX6YJJaMrPuAMJTXYFd8ippb3ABII+664FT8j
b8mOfTZ6FrMdlrvCJh9kO+KEu/dRkZ2hVZkdT2D2MOf6+4DrbxsIWMiRBmOIq6BZjbxtyYh5enYH
EtXBT2Q/jMZMhmeEMXxHD+lnUoU0xDuRjftWWwdH5xn2veJRUlughMfSQEOHwIawitC8gApjJCAY
ggjXcvayqrkpOKeeQK3j2SUziO5oNYGiYrC5Q7IHSGMqUHi7gzvdLvh16QXVOqCBS8sPUSIdU+kb
SFmFWx7CkvEBumlplmfdtZG7bRqv/TxUdp6R1ZDP8SaYEMGuccTx0iGO6IdXYEqIbVTZ2zceKdon
k6SWeSKNzd16ogbHWoBP2ZIX7fwUmIEfXRUGw2pCurQZEBa8Ry3MvVUaKXlbB3NH8hqi711i4iXY
o3AvGnpA+XDNHGRKn04d/ZPJabv4iQJwkluwmLSzi9rPN601Je86ctKdpIpwP1OPj/3RGqox2Sm7
JYoUnhYKNZdV++zMcf1YNuCpoB8H3mf4917+ENHAVE+tVsyVgDyU0ePAZlBuTWCq4h7YtqbsI0e6
r04D5s9pN+jE0tcmWnTTxkQ5VmOcyCfmmlhbpB367QoSChmEa+qQcBcHGJZp0xAkTWPMISC6WrIb
fKKSMOvC8jnjT3oeRpoZBPwyqaKBccyVl9LxQBWJvLccoGjFZDL7lRqwZGfUYCuvWqbmPLuOyJ4m
0C3Wvou90Q5WYqhL+iGotMjJWr40Oel0ZwW86AsWVWeXFTpc7tFdJs22CdpwfuGohoGfPntcfPNV
qx859OXePlN+gLWxp4HU5rq9szI7FSS9p6P7jq+5rO5lJfSyZxyAumW1CHqD6zmCtVKtaDb1kA9T
0J+BFWAGix3FjleSAlatrUllE69fR6uacsvm7IVg15BuXsojVkX9RamEWHNkbHrDFkHua5CI/i5m
kJjdhOBqUdIgDDsuSZOrO1GC470lK6G4UPyl+kABNLLsphO+4UCAGV1FEZ99lfpwqyDH9LAfR7aL
mXYCu6UxecbbqhxiBnqvrMSGVSd+53goiVS0q/xlbtK+fgNw5yX8gsjjwRIM+yZIGLzXhM8GJzLE
bHHMoy6cbhi0z5q8X8qtNXD96K3Mm9LbjEGPhWXgxt/ksVbjCc1Z0UKSk/4BCVjrvGLvJdNUER26
dzkbf0tI6HhlGFLrb/Gk4ptRd5xQNTPULfCW9ATDprvPRlEc7KuZpLRJo1pZFS12GhruVdoPJOeV
jlpKEGXhhcHnkhPr+OiiPmYNI11a5pYiyqVsi2u5m/d4mNw2iMefE4bnclPoyKt3CHCm7mtmDSb8
mpByPp5sZ3TSm6zz+uPg0jElSajJrl70sUGTbIXBqUJxZF+QZk8XDInAAJt2IB/bzReg9gThRFQ/
d4iXHORvMcvFJGPkX4tWfXxT4IFL7uzcIb8xnJ3kJJGMV9BpIsWUjFp5yGggkuFwKOwEoa+owxSV
jAwv4WBIJtBZg9++zzNSIrtkvrEQcXcMnHX8Zi0FnXZVkI58X8vAQgArgWi5pH17t8m0+G99j3Z4
ZU2Exge04F/rqtKbYgrsi19WxVHHbvcldIzrwTdxtEBciS/sbBYos3EM3xbq3TwUPYmudDzoFydl
vKcpRjzfOIR2tHckBgcWduwGrDgku3RNgGYbPXP5WbphLzkpJAOmv4lZ/bEK7fEbAVH9+5LS0Yyw
vGX9tIUcTj+0CeHeXGUXIqiOQVs7SLqydkERbtd2eUrAcgBYTcOeZhtBL/nE2AWmNMggrPJycZav
otfd+Er6RNjukqlMrjKPKCbDo55iP9k3o61uG0rx5SIFMrgUwpFXrPDdaHz/5PIQbTRU9UM0k8WA
jozQvpXoLZJ/ioIm0HZgVksPlt5+d26trlc0NEPPv7Oh8geAJWLnU0kxA2kRnp3YRyRrnWp62hMa
U8d6AaoGi4Cwjt6H93rlKUfrRjCupoxrHSCyJz9FpF/TQkoI1M6SEFmBHZTXcGtRwMGTMIORKbB1
T11TP6c1fAV9Ffi+Vn0jzc8Bc3B/j9+0hCevB8wuFsNNpDB3Ym5t2pml7WX65JPluisDVJPrpode
dROPvTOQqSCL6Fj5nBAOPXP+LYrF7kU2MWC0KiwpXq9Cm6OnIDag2AXwQ5CV943jf7sl+w1RUQhc
88E4jC7PlUC6d+ncq8Kwm0sHLmnDaBNtH0lAd73IfDzXMQ5w0rKImiJDYModWeK+Gwzq5ayoj4O4
CgPtq5Jml1Qm+klChvDvaFe6+R1yS4UK1Ai/xgws6LzTiky0h5krGdl6vMjuxE4y8/TupQkjJiuM
KzZygbW64ZCazjdTxwb7YJcNXS+ERvXZy8fyFX/HxFGpsNq3zHbqbRrnlXjn3JYfY04nTJ516AJ9
QazdvlRYyyMGL9Ld2A0Tyb0TBlC43Mg/JnkTfPdA9dND76szmOzgRGjzeOPFIoeUwydQJBq3skHe
2WH7SJjvQQrVyAlaCjGGXfwNKJ6MMngB3oA8ntIx2iGmb6eNijRgQDRUCvmYVAxgcStG21BgFD4X
uYmuiRddv/hnVzkwuMYe70rHs4D5rdR9tm+hDzAkKjz7xS+u4GYgWLQWnSXOtylTynxt6hlcPo5L
6riMVWWdDLWXkVbXyHXE2fk17j1zz9dkrodyt7/KTOfo3mO45aycXnbRnoN3i4iY0A1936DTPVo+
g1mM5hOaQ5CnaN3CWtuMLOT8KoVyX51oEI9pnzI2H6+JBLd+I5vu1ibrpLjtaMEE33ImfKwcjsd6
Co+OYKsDJSYdR3pNpDSFXpxZ8cZgowwztgme34M1xpItB1HKczjl3o3ndaOVrAivsbLb2abmgU4V
AYafWPerVZtb3jsnU2E92jZj0ncbougeqVP22mOoG78hyoV8xn4uo3ev43iyR8dejZcimSPiXyYP
LY87V/OmqQgDIfXWU3h0vPJRAqqdcVZTu25cEnT42UrsFeclTwb0X1dm61tvNcmWori68EwEww1O
PeeZ7BESyG2KhmPMdNVjpq3Dd2xT3bxBIWd4tfjJg3MARxInZ1VvwYD0BCONlreW7VQopkyOjtw7
PVAgncAw5npZgVOZ0UPVYXwFSEi8/y80NkLk2pJ+/BwYDLB2lH93hc8f6yCC3DLPGiWaL47Qh2B2
zBH0fceIn9dka899HZ7lRD29TtHZ5/dJ7cJ+oJXF2TcbaxfcYecwxnPsFM5H6bmthcJLaw9Pne/g
wfVaNLnQL427JcfBnT4b8KR3luDXczZ0jsfXvugsWWxIvmrfYWWTGV5XHEQknor2HHa1d6JBECVr
lBDXZoGreOBUohociQLmpL8SvnLio1auMMciib107VjsGCt6sMgRI88dt9i7lhtawMt72Aq72fdz
7dJ6aWbCgPqFKCu8aeMa8Z66KQDmwfnTUZFsUnJDFwy8QWu9ovYMjr7XeCyGYKvkpXSKenqM8XuW
yTqDToRPLK1DX+9EJ6rmMY/mkdEFJFRMBBoJKg9BPYAhkcORfuxwgyDLITJ5hi1iaX3jwX8xG6TK
GkJFUrbicw1a3t30DafmdQKbZEauImKTgaDyivEkzHVGVUaOrupNCV3EUEZ7o577TTLyTDL9Inc6
I4Wb14H6a4cpMNyEU6+/Jrjub32e0gPB3F5HsN9SThdl2fSD6zEAhN7hQAEonCUKe31DQ96VZmo2
eoYrlzU1mlpU1eNXhkRR9M2vyBu+xSWdYTx1SAfcOTQyA1SYSZt2j5HqGabLzi+yPewfoS/0yKHX
j54s9lEdWPQE6iDHGkeEXTVglj+4Nu7SbVIm5RkBQbYdats7hBOy001e0n/qJw1zyisi78qcDLnN
S3NLEDFn6VCPbbtFWCd3tNJHNFdMAmu4OEmfP3eTn6Y3qe2PJQL3xf5uolp8p1ED0be0pBH858AH
P9e8MHqzNIBswqkDF76K3ZzRcpepF5ycaoNlogcnVlhnG8Mzhzp6g6W1qTJfFDDhsgwSSAByAR2P
UwRflqkdtwOUjl6BIwsXyJ1dYTmnOlT21afIfLvHjvbiZlblfrHbqLlFEL4AXarKPfIE0k8YIyUS
3c/c76CMTQz7y56+DbRAFXE/EqffghhsqGqqttvpGok6XUt/vHCCS8oX2G2oDthlBw/vYMepptIz
u0A9+K6/LhTazbmc0JVD/A/XJemZaJgra04fCY5e/P3Qc1Q7tp0K9MEvQ1E9Z1dnEa13EDJfpmGe
YAIWkKaSq3K6qk4LiDLs4J7t9NQESxg/ogpv1CMArRE/mBp8inETWbBqCLSuxvEEVzFqSOcrOPY8
w46jjto47hWEWRpLb7Ub98xaF3bHlrKmSqIHvyOEcNUPaAlTJNZpiW/OZgRFVAiRlO228sbuh8qu
c/CE9syp8Xw4N5SkxF45Xf1SxqHZx1rIehc6IvIRcmn1nE+teer6tHsWjYl+TEAV7M8aOMMV9e6L
78gOR1TmqR4eOLRHIEmiCUFCquuRjTwC79Pwp7SmpHFqdWH0bPWz9Ykm0XwxYaICgiZ8+LZg+yB/
3QTw5B4DivUftW1oFrEWuM/gsElDytKxn+8zwOi3len48kATJImrasjDrapq5ZCFWpP/1LtR2Wxz
gTF0rUQ2n62E8SIppGJ4nqIm+mJQYIkdGvcof/ArG0NJYHBlbekds6rZE+eIEPXxM3hKS59m5fcT
554MMDdcK10WoL5TAlKYfDCrs3tjbvG6VBXBrjWhQblLq+ycI8HNiFYlZhPXSaTEtie34+xUDKAB
uJGxzSyPfW+LHDCYHjAFmXecINkLI+lx2DZMr49e7sL4Bwh0WRxGLydKUjc/hUw+v0Z2M7z69uDf
4miwZloY/kwWtgMk1IRi7D6TalmP1Xmp6QmViKjYq+7igckfacFWNXwi5AaBCiKehZEZmMEAy6Wx
EY+BuV1okLGsQzj3EcSo0qrPE+m55ZrBPKOgqG9H5oIEVRHnq323gTaMPm+6G4QZ7oe68+6cuMyf
XFiGwb01peTTOsEwkZpceZ0Rm0JULee+oDLl1oF6GYHar+ND3Ff6NVJk1R0Z0nvtc8vpBdN55kRi
Y8iQ8SilK+i5K3yQI4gZC1S/IFrwEDQq/qojUb9o1QC4SQb7W5Zk5oQMpv7ZxXZ3k8S+OldZGGZ7
xwwEJBnMEbTrxjz+ns/tFdsql3AgcMdy77yA4dZdGwWRoTbkSHyetd04N2ie2/ogB74xii3IRiYq
MGmVkx/X0JAdV35WQ2cdMdm34yueNGPTdqcgBeLe4Dr+Ufps/ve5yun1MpVYSvNdq1Ylt9nYJ3SY
HPBeBAmwpSC0C+TE/iLY+zcF8cFiZQCPHYZhiYdbyg7U1PjjKRGmJAFhSJBptRAcvHDSPLpugiZ2
nCtDzvk8hJcGo1m/7WeRghJfIinvEbtYPZJUjvynicgMrjEnmGUC6Y93A9vDo+Mt8z3xwW71QN5Q
9qkoQlqqowldiA9xFWNAu/52AGpRKhU4mTct9hfrohyAF8VBhASHgHafG1M9WsqAQbYSDThvNbDm
OOU1FjgBP68jA9LDC3SJKtUbqRJWDE5HC3pHpSfYXnzeUwDplPgGXfX58GYxEYzkWncV9jDaUfEU
Hug1g4t25HKd/CpCTm/smtUHCSMNOdpIc/QaApWrcJeXS7Nhro4HnFbK5L0oItEggiMdSW6Uab0u
hhcIdKZasWWZ5kYzcnpzgwmURwcjIqNTUoYU+flMTGoC0wFsxKRKPM4A4KkstU5JC+mwY4q3PG86
sC3zEIX2LWVkh3Qvw63JEF2WKsUjgXEEqZyvFotuPM5Y5lb0ho6cdyduXlu6h1wUODXCZrIIxPP1
Ubpe2oIP4VQCDRbwift0tR1XP0Dl5vtw1NVe1pTcPzx9fUh6AjqOnnGYTA5VnH+bEukkFPdi2QxE
nXsbcrx5Gse+ptEa9cSvfV1GHKyHrKT8uIstryrvHcfq612DNCxci6FQ2dFqJ9vFfq0KfZuGKYJJ
0vgwnpDZc5h4/sFiytG1fygk+dkeJxvLZkJpf3bHEIpunGb1PdhqtvIgrabbkomBbVZNF9buc4bh
Uj3hXsizcIX4ydoibUNGWEGyQvBnxjcmgbAYYmMjk6djFKLlqCznNuPo/SI4g+SPS1LETy4dW2o3
+sbfCOrgaOersHkUbZOUG7IV/HPBe/0Ju+MCMxn/7paCjGYRs0wxpStN6TFBUi9z9xyXIf8Ayj1s
QVIXfECdrdVUd4zXYtin0SJr99UV3nwATaBwyxaEFNLMk6veSyD8Fml9bGWVWvctNRASDiH1dF+y
njIRZaSQL5up9UIX1YuRzzEoQBRRsSmyU8zsfG0QJvfVZswTp7lFTRvnn4oI9exn5bpDT4ghove1
G7TduE5j2woeIguDEJN1xQkBP2zpuO8lSA/PWoXwx5w3TEAMyRB1mfSI+Ki6dSYF1IZZg/5iSIgL
sCSRfEzID6uRu7cWmhc5VQ7N+1tLBGnww5T0rWCVsSiD1f1c8Yu6B16rpiO5ILdFfStbkpBfB00D
fJf0TiUwYdqet2UchXMu7MZliwuB7GGPORS4l04t3o0/Qz4AT7F4twUZKx5joJnWh9lm9HOY3wC2
fKbfFaFfYw7KIcTHko8TSlJElZggvLQ/JT6SoSML2uJeiPOuQ+AoVtByZq6YI2bE9sn7bJHFugoE
kkYOjFHhv7R0qajUq9ybvtM+R8ZK5TmjWqDdWKW0IYnEmoYf0vAN10LF9CjM1LfPaRYVap3TDXqf
WYsZh1pulHMCm6fnlsP1Q7YMFm9WVL/B0VGHuhL9clPrgbI0Bve6c8EuhC9K2BPNjEWk7ndqDIV5
jfGW85RFtf+2EBERhjvHWYB4TKz+YD88kcLFUkHyXJRlGNz3ePR3RGYATG/T5akX0PeuGc1D2L+o
KRPR1gwz7FQiy+qie2TbSRA853lRvjl1yOuJCyb6xBLjv7fz6NFwyRaiaMkhVw/C0sbGjFAPAx21
bEEwkSv1OFMf2MeOaIzPpd/78RsCIwhmk25SEqT9QF6GMnDwCdUpJVE0qneHoPoTPmQ8tZxXdfjc
wevyHwknpdrizTFf5mEa9kYKTMpTlZ8bcZXc0yTN3jjAzgfav7gofel2W8KaQSUC9u8ggSEbmG9z
PTdvGCXi6Sn1s3FuVuXg8G9eO6Q0HTnafuuYZV+V+y6pVzBqICf1Fca6Im+87ULFjOElpBZcL52R
8Y8A4OTNNJPUeBKJKZnVpZ1b7Z1+4QAKla/aR3GfMJRpavguDodWbLRMvcjxnVy1LsbWvyMemiM3
DhAmu2mZ+58YOVePvXIGCBs6H9phy+237JvCeGPzScD3sV5GTOLWesHxta5YpNVReKKB/1V61kAe
gxyi7x7n0+zYDPAiHPIwvBua2UNzkBiUhw2QuRxtlGnT6t43/ogbjkrL0j/pP2mM3RakheqSoZku
t8Lz8COCxYSQjb14ZLyqrSx8kBZ0NzueyHrYWktb+5cwabCUcoYJ1ow4AX+A7gJbFeOZs7Z8Pq+6
rUa7RH/sszKTpwCdsAwo6zfBov1vCyMlopp5C15CsBvoLFK4y/gpLIIzORU62bpd8tFsqIkc+dUU
GHjXsJOZEsP9sWcOw2jzmTVBMAAuhBOQdgEjsifZWcRU1ExB4T66jClHJ99qMF09MyWPOgAYF5oT
J7oyaj27w4pCZzfcjRKT9gDAVK4l07hnNPJ2uks4nVwn5PbsfykAzoK1ipy62DGUDjCwEgV7msay
eMm7pmHgkfRziLLyiu2kukXRt4s4oOLw7YGqgNQLs889K9h076fGSc8i6eOu3dlz5VlvFdgt71PV
G7iMXci+c4K6hTqvFvxvmni0T58hHGQcjDk83ztTb6fLSklkXD9s2024bywsBiAxXLblgJy/8wGx
8BO/VwCwlzfcAm4ISSfJo/6pJDXwidntFBKh4Ic/AWz36WNd+wq8N0qFfWZxDzkVe+idCPPU5jN5
T4IMAhnPX+aOfOMoC5myYguVK38O0WB7dkgJwYDiyk0Kw+S26sPyRxb4hgaA0PwVu4G7c/2BXtN1
/D2fkHfr5q2Jp+AHIzy//DKyURAaia6b45EVNM1zAZoBcjw9wEuga1oDKYAg9g/HX76kVlRhiuNg
h7GPTHIyayoWHd0jS711J3s8ZItdnZtoDLpnxD6TvFwhAc2+czqQBZuqr2fSRPqAdURFOOafiCvK
oydGTA7XtFM8p9IirWZPWIX7g2QiCtHE7yJGS0m/q43v3ddqSI+Ol9bbWiT2Vw9bH156lPnI0ci1
qW/cxSGnirYYAq2FV3KHT8G2EVHFy16UBUVQz7vhT9KivaMCWio0nABq2Hp5bCxkVhuV6/G9CPPJ
7FOCK2fYTYEhM0EmdCPWINkLoghZPMAzQPEPnGl5LxiCIRQVxZLM2CDY29fMpNwr/JITxmpwtF89
M6Dzl2OIATSl6Jl9kGusi/Uh0kPD6GiubhlHFg2WHF3Ib33kVi++1QsFuGce9YLwxuI/7Ip5eHCL
pr9BxOMdSMyx8O6kDoKLYgRFMBvPXFv+BYhXUwzLm+yqGIiVPY1vNn5oTYcJe6g95DzCMfdVHTgs
hYQSFuaJARP3OLf8xGIhMxp7J7lcGk9unojyKTRVTuAeSxxSyb7kfB3ARjmhQKW7GELIzrYctxZ0
GEZVcp2iwi32Zc8UNESDrOCjoy885O6kU977odGfUFeWSUe3IanpCywLwkl5UNgNuEIy25H/iAI2
vl3aPCsBG/iD9TAs/kigWW1c+36qRWefWMswEVKFNZ8bsm8eUtuqglev6i19RU44zTEKHGdXY8Q4
EbE73yk1M5O1Yvd2prRq3weXGeyaTpzznS5LGb+QxrC81JbHqY1a0FuXPrf1kXTE+KVlirNGB1vp
78welupEdqY55z25OmuYp4Y5VEIQEVZikg3OIPfTB/YFrEmUBNLaxl5tmF4nOb7GXZt7CxaWMeYV
nU41yDwgwIrOL8l3ZKKSJC1cwh1AoZoxWYuM04OD0GXAQXlIO9v1kk3I+8lRN9e995SMVJabtl9G
qns5Ww+VP1v4jPNrQ/tmQU4e7scEpw4xSkYPnwXYxfR5bqc0BEFnt7Ql9GiwyWC0opscwpqadtZA
1qa9lsQZ5NaqVxVzmNonCwSYfeUE83DBDBAu9U/PbvoB2+JQzdgosUV1E33LEt1aMW+GOio6+wle
bkL+d2Ax2m+fYwkq77Xzy2G6RahjVeF3w2E7CXbMz3jB0HxPyOX3fo/emIS1HEvvHbXeQgyH8mwT
ZoAsAEEcyBPB+qBnqs87evr+sulLp/wcN6Ic9omyagZIopaq3ydsZD12vQmDULH2ciSc8sC4KIo+
RYNixTrMZIfO1U4U6ON09/Pf//q///X/vk3/Ef4oH8psJsroX+CvHhCBdO1//luIf/+LZf36fx+/
/+e/KUOgVGoPogunNqPpcPHPv325xGS88W//H5mGeYf7qvoSuF1db6h8xn1mZ+LNdagncPvh08Y4
Tyh3a5uZ6qXxmdxPKXOtGHnS7z+N9+uHcTya3GRFGDydrrlOUH/9MEzvZndk3/+UCuQeG6Eq8y7w
tHRbZ8jnfE+QCnbgOo04Uvwvr4wpX2vH9qQrofZL9euVHcUMyIqs8Y2zYrpv8plYFhdxnOe54Q3m
yG8iAHD1+2sK8+vXlQDnpC8UPXMYcB7h7r9eFNkUrSQPvTcBIGN768veBRzZKZ2vmMcyelqNvDYs
zVWrxYN28J0CwtcmY3eWHm2himnqhtTX0j64tGkTmlhNz6GAgM2rPtEi7jqdkmp4GkUf+Kcwp7C5
+f2X+PCTSdtIkMK+NspRKK2M/+t3cLhBiw4H+zJ7YkCeVE2foecN29axQXVJDjXvs+OEx99f9fqn
/uWplcKxBQErdDF5ULRQ16f6L09tubRppAO3fAL1SIhFVfj5zZDiLMRGvHRr2sEe82USZ4+RTzrH
Hx5T/Q9Xl8pTPK0Of7OdX6/eo5Vt2tYun4Jy7C5pLvVT2F5luvAR/3Cp6xP/8YtKXzsSYZ5rlLo+
Qn/5oq0jLQYCqnxqOyrLAuHHGjNRs+tTM+0az/Zffn9jP/6cwlE8kOgNfc1z6dgffk4NsKeesD9c
SJ3EtxCZ65iFPgZgubg40PBnbuRyPP79Vf9+Q7mqpoGvhMMhXNu/fkt6HHxRhm+XMuWIvlos92vU
0sFmamYt3/7X1+IxpTPmawH39OMaw7NZ27TYggujc/nCQRFuCXa0+NqNwk33+4v9w+1UUgnPd4Ri
0Op9eFIUJnCX1vU1GOhq54de92W+unFAATn41yjWiZXMYjFvf39d8ffnRnFh3+VXZB018vrB/vLc
aAvxqGOy4IL66lRZssl2jYTFG9JrIWK7BVEfj0vzJXfFm7pm9KzTtiNnIIBY0bDauhgfRuo5A//l
AWTJszGD+sNL/A+f0aXgpAvt0nS07Q+fsY6qcGyBV1xmRTLJKspd2nL4pdW5aMl9jLOyfvv9bfm4
4PJ0ew7rFM8Zt4Ql5Ne7ElEtL35kqYvDu40wEP9AR1MAfbQLwVlCkToo12J6j/2k28UE5K5//wH+
4UFnvRR8DrpbwpUfHvR0ENhE+tC7uP3kHDPV0kmqsgAx7tD/4VIfd3bWSHWVBLHOImgDlyF//bJh
MgW9n1fuBaCd2VT4anfI76kJGefvi6Q6V5z8Vvhf5UaIAMpGWSIOaJb88Pvv/Pe1WhthNB/G5pvb
+sMu1xHmgo5/0hdrNA6828kXxyrL3nHTc9IvQbEOmT1v8MjGf7jy339utiWfi/o+Wzq34dc7YJax
MbpS6oLkgwmopSdvM9F/2vlLqm8YSt1naI12Qe9exSF+df79F//7j63ZntgaheBIgdri18uzQ/l4
BlpxcRJOsiIZywnoU7RsZNwOX39/rb+/S67n2QTVKYfXnlHbr9cicJrcjdYPLjZyxp3dmmtBF+k9
EuluXdhTsv/99cTfflUPbaX0WGRwJNugpH69YI7iYvDtnClfaInqTLhhIg8DE09aw3Ggm53bjfYx
J+YGiNQcEnPnLa48zoTaLQ8tyMmvJWJ7uSpUK2/0ko7vsWYXB2nUYDyvqii5M5E297//2B9uk+si
aueF8Fybv0phPjyLQzv3UGNFcXaWYjkADWsOpZWLDRO57BJG9p9ewr9fT9qOy+8Cu9fQtv1wPRvd
EZnoac2I0hBTW4y41yGJBsD+mVqAGPd3v/+C/72E/eXAwDdEtGT7HkgvnyXAfFhUB0QTJSqm+sww
uXsxysr3SjnF2o3s6RjLRb5bo0oJg5vQhFR5l+4XxtcbmyJmqx1n+sPO/nEV+p/P43Fs4KkEbmg+
vIMiA6rSOzCVEM0UeUSwZyO/j0kVRD+DijncsYmmK+jHzpJ9gWoG0jB41CdFSpF/kkSevvzhBn0o
eP77A6FD8qVkTWS08uGtZF4n0Ex2/CRhng1rqNAoFRRhTTyhOrHvyZBESUx3FqIRcY2z3Onesn9m
lRNHmyFXjBt//4n+4RkRnjFG+7bjXx+XX98kY1sjJ/+pQxHgZjuTiPkJwNS8p/kgf9iCrtHvr/fh
zb3eADYFYVwXubNjOx+eybQnA6en13GuwUbDDgblNN46qcuEu5YI8w9+3bjTXUN7+5mIzaH5wyPq
XJeGD48oh1m2fu6/4CD24fDe9hmxMW3UnqMpm48dOXXQQe3p1cTNHSd+BUsrur+G137PrwMbamDJ
5lTTM3dJTz2QlwRhnOHOtPIQQkEGFv7PcICyFLpjsgoiN36apecdYpkhB8lpM6Kb/fL7m/jxR/Op
m/nBIEIq9hj6q7/+aK0CaEjpnh0rPjqRN66GYOPF9+yB3lqQWXD5/fU+7CWu77vKaPzRtsNE3IgP
r3XkNJEHENw6+r4ZbJyedKAnho11iOFtleUzO/gfnsvrH/nXn8n3KUnZtyXfU9jC/fDmuhgUaPj7
3Ul1dnXwaHuT+zEDLepUu3Z1PW0BLpZ/eDg+bNl8T9/TFAPCdfQV5/jh4SQyb87RfBJK4Hs+48Mc
i5q+dzNmJofarpp5B/XLso5TK6qOqT3ihnXSM/75w5eXf/8gxoY74rChap+jw4cfuLDR9zQYv07E
+9jjDcO2qLvkaMpztm+3b99VL1y8vT1dv40MIfXkwNa6aX72hli3Nx1TV/uV9q6mSwJK2I4/jfIa
mYOiF+zmXYLSL73UYDmC/8/ZeezIjWxb9IsI0Ac5TZ8sI1eSWpoQaklN7z2//q2oN6lkJpKo21fA
HagbkRGMOHafvXcqzTX3d2PCvrnXwO1jeMKuVj+XMLeGpLEVeDlYLWCyBxvdhoRp5RShFh0Npaae
G/iBUPfJzJHG6RQXikxEIzXyhi7rekQcIyD2W4allODFGGBn/hoDsE8/El/DSTgO49jpG0Qk4Oa+
f2ev3ggJumsZBnw15HS6LY/4TQ6ig9lDEwGckt3kdEgTf7A3tBihxNHn8g+FFWflo8nLcXljWZAX
ovHH4ctJw/NmwaRhfhs9ssxTh7H9BGFu+QVh1GBllSuXxhNjGXJrnUeBp13sq4TCJQZ0nnkANtBy
pnJ4rk0DtRazN5B8LvWzkkG0iAh4yOwTmiVpmTVbEU7JSoC5tOT8EPJKC4yMRgnGNRdGYUwMSC+R
CPAC1xy+mlUaHXK0qb0cNb4elnnJAxkVpUfKW60cwo3noVOasikXCJKL5VFrsPMVZaShG8J44dbO
8+hDBpfRfpC3cGSw4wzmRyAWiQhxSknm4/2rdeNLk9QY3CvCetN4dTFvvnSYNfo8ZaApg1wD9gom
NPujRFn0/husA2xTcZPgeFV7ESv0Q9EJ1Mj50jPjidCbjvaT4fiTdQjiIfgOnB8FgPs7u/Fo+KIC
rkRiJshjFpcrbsKxDLMw9BoTWRyzbx6YIARW34Eus3Q0Me4vd+syw8GsqaDA+cN1vnwztZpMLS2x
0BvsFDc6JjX2zcd4jGNygOoBqZS0hGdjisvHwKdFMDmt9kGtq9/3f8hVVMBlpkRO3UnYsgy8DEt6
cwRBUAeZB42qjr76KEbHY1hnTP4xESydNxW6VcbPsQG5tyWD0qOdXVAx3syOpQR/EjGq5Qe/06Fc
ha6lnm1lQ3vDMna15ga6sSmIJWMvjuahfJ6BJfUfKk0w7u+qEB0128zvXONU5GYNCgdYLQSd9zd4
5cFxpgaldkJPQmHDXKT+MEUiIq1TjXFArP+VjLHHtu+heAU8hADg/cWW9R/8KKfJHwscMZWVZeIB
siF3IpwEzHmpkR9CuIV+M+cJVXbiTPYJoyZISRHhnA862IFKqnP1LyWSPOkj/2n+RQcQ42+F00RP
qGZr5QEhX/13TAyrrVzBGzeenIy6u+CF2ZQBFzdwKlQGe5vIgw9zNgBro1drBqL5as26Uzy1dDb+
u386N+ymzalwLKSAhr6886Md69TblcQbJrffoS1kAYsVkRdjxg6loTePjRGgdVgG8df7K19dAkTB
DbhUMds4KDovl3ttUg1lpiriHtpIzTLKowcZ6M8uesiAej/dX+yGkSTAt0i+GPMzKK9eLmZYTARo
ZYWUnuGM55Yhy602Jf+DE8JO0T4Spm6TWC2i+QGVhz5i6tlr5oSSJihnAKSqpiDkCbESbAodqkMT
YDg/zfb3N3jrOxKaqbaKvZQV68sNzoBz3NYsYg9FoZQanl4cW3iHd6HD8lnD5CozUuY20OfheH/l
69iYvoO001xY/IO2eMwA2Y2hc5PEax2zEB9ChRrQHmWU8Ise6HR2R+Qa0bcoRv/9V1fGUtLfk+Uz
vHO55bo0jalW/Ngr0XjZJ0OpbCYg7Y/jGNt/R3TokMMICgZbKLiWKz7/6vLKajkVepVuIVU1Q36O
N04X/HgQOd2sezaTdNuCf+vTrPvwAcZqtpJeXZ0vGQ4tSY1eIJvkiV4uZQHsyCkS6R6azjpjeAg7
CXDnm8Buxv0E/x59XzV7ryHiUOWqeCFA/sStl4vWKZj9STWEl0Lg8UCaBZUVwkCbfG6jY0sDZOU8
r30vLoFEx3Yooqk2ruFyQV1kCOgkmYXLY36A8UgUxOP4v8pGiwAJk2mTRxm7L3MY3EPGPRh31A/F
CHHNO2+zdE2aoPZAp4BrtbhUph0nph/4pte0lXtsWuCdcFPkO7MWxga4rvqSM6S2svurxysXxU/J
98OS7uK0Ix9ezFH1DS9tYjsEwdvNIGYG4vWNS+juwXIIJbWwMnGqwa++N7JjdfqVRBo64Q+2+PLo
TVWrse6xBe0S3fjvtUBBAAqQongGmJVAlBE0DBy8/5hpAtnYSDp51Ocu15wVdByzoCeYQzqMqZQq
3vtK4X5wUDw5BpLvDVRsFq/c6huv1pWRJO0uU9f4uotVNbocQ9Ca3qRmhgolVdPA7hT4VGS1EDDt
/T3Kq3KRgslzhROSJ4Qzx/1crpaloosVJTc9s8QytKHIt3TutUMUTr8MGA29+8vd2hx5AOEigQcO
fXFzO8bZIhigDFgjpmzb6hFieSqglhyKgpWU49Z9lbVVQydcJlJeBOaVVg2zSZfFSzukIlSjc08K
lN2HXOTGuQX3/rWNNG1H+RJ2xPu71G5u08E6kXORcC4bGTX8B5DIhq5nwL6eOUCc57LYQo8z1puK
2RJ/70Zg0fbobagI7CLgayIVEbiTS/2rNWyI+n3G9jf8tzFEmXDtTephziGe+ArEwtdXMAG3LoGA
TAHrRo0VM355CfzW94M6YiJ4dkAi9iBAocsQ2SmPSWmmMFFWzucq0OHSSfgEF460yRWLHGYGiV9W
UwDDeNa2fxB1rI9MpWbP97/CrY/g2Krm2GAVuQmLq222zlipam16bVG1X1BZyh7aFoqnqJnNFdt4
vRTVC82gSEkIT4Cz2BDyBJYCNYUgQO3VrR+2+r6rTAifo95YMYTy2l4+WFkoURk9djT7GviSBFZT
MxIowO87YK4CuJCFHrXfQIn3B58IfA+c3t9NRsmQjAozy/1DvXb0LC9okIM9Apr8evPfxBQGjEsQ
T+SuN4XO/JiW5lNSwnZLic1Hjh7soR5CI3B/zeuXzJrAiwR3lMjYWYSNMDIiCjhJ0gpKdZ/VeYTL
TAwGIo0if7YKtJaboWcKu1B+31/4+p7K2ImbIzuSEmx0+S4aZyirCkiQZ8eZbT6VZgNLOpzJVfLt
/kK37o/M5mVSRRlhiafoFauvJgN7EUIS4aHfXT5Gdvi1Vjna+yvduj4coymrtnzAZZ6ZhK0aTXrg
eGVYK8DY7BZJyqiOH7RhgDcuyav+U5KK7MfQqfFfC9/46f4PuHWmMoigQGPrJAELD0DuWipKNtke
9FHzBx+OQNSMyPffb2PI1wgPHV4K3Zol4qiPhakIiBM8K4zjHnrTtnKOCeXFd1sZ1sF/gsmj6EyT
5PKOUL6dnbkUqFuCNf0pzDl/YJ6oJodT/9w/uRvPgGDXsXXQf/IfeYnePD1hhiYgatfyxnJS9r6q
ZQdq3OO27ysUtgGgEWMjvWzRKl35ZrdWJvTD5NjC4OPJv3+zMn0eiRHH5jA3nv2ANyneuXnLqAf+
FN7aWGRHuP26HcCytebTjZdBbZL2Fw1JEBjLl1FEPUOlYSe80M2ZxVLobk1tmuy6wYmO98/32gsS
brlMemJsVAoqC38Rxkr/OnzpMUBMG8ufouGUmRRVqBNDuKIgF3h/wRu2lG05NIjwu/xveawKzFRl
GWNetABC5d46d5YLwUlkIKM4FPVOwP1xf8lbexQYGY2ryi2yjMsvSd4wVJCzGZ7bQ7QdgKJ9MHUG
GFRRmBDNJO6Kubn1+cA5UKa0yUHB0FyuBy32rE5GZXiGqQMx4BfBRDajSjI477fVdGVJdg0qUtdl
jaidxqpUe8ObC8v9rvVhv3OssVh57bdeAnwfFkUhTIpY9tj0RoMJEAoWr6ygUK7cTPmGIEC+C/oC
hLvV6M0WOsafkfDfidvEsFCHMITjAPYzgfstYjQ47BNU+gjUNcC/+YZZWPtbU7jfdQ2gtTkyHFHL
tOzd10UnHIQzUyYJhi2N+duHX7QiLPuEGigFq2MbJMHOdAv/pYOZZFcxoBmtRIY37qcOJSKVe5cP
CfjockEoCpjiHkgy+7YxEbmO+rOe6/4ZdSJa7Vbz9f7+rtAX8lRheyWhhA0YyN/iPahxPVmR2xke
zD7t1gpieG7AG+6iYWA2YSQ22PSRAetGbwpShb5+KuSkz0DvF36HsBlWDvyGe9YpMNAkwnnxPBdf
eURtcSrswfDQtW3omjsIvG/ApDCnaiMOeaoHtzw0DDOcKuBYnx07Tg/3j+TGiyXnlEgUyHNA1ckv
9OaTm/7s+FFX6+jhDP4xopvujVXd7MOqCFY2e8P+GRroVVqODsAXfeE64RA0YCntdC/OHPWBSRNo
UbvO/lbEc/R3EvH01Bq9umLlb5wwyHEAAGQE0uoujG7rWqIXo2V6uQqbL7TibjcjDgGRyyatkJXd
9PAKPgct3DdbCNrFgzCHsFvZuXw3iyAefwqOx6IfxltefGb4J2OY+0iAJiQXf0TN4H+a+1Cf3/+a
wM1YlFtlmx6mmctvWaQDNHyFZniaL+i7dJCaFmWjM57PWJ6R0+l9/91xsb4gVfiamKrL9ZApHlCQ
pftVK1r2Z1RM20NEXnkumD9Y8Z03rqls9OsyuyeUXCJDofALlNpMTU+lcruF8XVEvbKFRDnQQwjM
7+/rhlUi+ACCI1MQEPTyc755E24Sz71R4jUz0Oovbk9Wt2EIEKklAyEHtF5dx19Z8sb+uJzkWDxC
fNrymjIWE+POHN1jgEt9rAurpNjXQOFnw3F6f3c3XgSlTIvq9P+3Hha3pIlQdvNjH60nTWJ0LOg3
hk2ANPiO8TnmvI1+/KEYg30YIDYgxZysz/d/wA07wKCcQ7ON1wAEc2GEpygVeeSXzFeGw6wwI29I
6BvMN3Bv6KMGSRHInWTLdJZTrbyQGyVdrC1zTiCvSYrIaC8/LYPMVVMVYUoYZImJWUEftjnVRoJp
RkAbBS/FgaQvCpPnQdfibe+g5+3MofPXbIW9v38ON6wCrVRSXKDOXOzX8ZM31ywZFZWsWk0eZiXR
/nIzsm2Zxtb7g/m3qywrqT10RB0U+cmDpcb+TndHE+0PqKFbJyu+Ccv9PEdl7XVRvgbmvvWZcSyC
l0SHi1mQy6M2c4CcLpPrDwNzYebDVMPl8OIGlvaFpmX6sx1VuACFlopxJWi78ZZk84dyCYk8hFsL
PxO3im7DThk/wANRn5y80Y9xrCFcEURr/vu1kbSw7I7zGuk6ghmhZQDTDvydgdzFg6hTE0UVUK1I
90RZhshFV3ZteUbCr/MPAVqRiPuOOVjvU1UxdTyjH81Y0Yo7vzZd4Cbp/siavY6ZXLhzgp5k9qcs
e4iJ+yt0Qusp2qrEfJ+m0ho+dG2+NupzfdoSuo2xZFpD4tkX5oTRqMBSlRhd2nDMjnmqRvvKypqd
0M21WOX6RhmWS3lGDmOBo3YXHxad1hapIWbbYrtqfoValEPnyROF1idvGTwP9WynTi7Uifcf6o0t
SiAhHhw8D+MzC6PR22UXIybreyOsdDWetM6euijMi22ZJLTs7692nXNQqaEdzN3VmK5drmYwuIr2
COha2G2d5xQ+tL1fdgjGoPQNhe7Ude1WLyVYnXK3//v+4tf3h3aenEhgv4LqwsI2F4x3iAERSs+K
Mip8aTdtaqvsGbS33U0aRNVKCHFtA2V2Q6efEiPe4Gq80cjgsEOZx2v9iiKqlerHARTL/v6urj8g
rtWmMCzjQCaYFq9iEDo8vgiZexNB9ceiceZnhUFyL21zdy2lubUWbk2lbEOpm8j+0uyJSKQleKfJ
g2hIAjsyuKihAGdYOVkrzt5YisRJQuZ5TGC9FvFXjJx9O0Aq7k2diH4huJV+zGMl3SnzHK9cyttL
QalHJxDc6dLOIctRqjBe9cxhFONHaEXyk16Y+R5u8TX8840ryJyEhJwQxMqm5+UBOk2PYJ+bDV4P
5dfRqaHQzqIBzEcBS+A8tN3K1l5HIS5tuEXbXAJyBE17qB8vF2ScWA0H2+89RAUzFDcdKzpP4eh/
KczK+qHWvnYMwqmPN3VG6cQO8GO7MtOHk56iOIMpL9GjRXn3/p29NnYWBofMBTASNbhlJSyrEYjT
Y2SvIDyAWkOfgr3o/MQLIZSBjWM8QhD6zokvig4MEIJeplAszfkyoO8yc8hT2Dk9AxbffxQQzd/G
KoQ+E0qIg9agWHd/jzdulQwNABAw62VjdhYn747w62RR5zWQRXs5pMhnavzzSYhGO/4PSzEQA3CB
XJsu3eVSkdaNfZhqrQdZV0q6HfhnQwnMQ0hittJeu7UrzIwpyyiytri4T8hwd7Bfxa039lHz0VE0
90jAq71Q6HBWDvDGJREUoimckBMJa9n0jGDaKNVKtJ5ajdDOK7V7GgSyqiKMh6e6miCsmov3p9QU
3PhaxNCgXMg4L48ycJvaEZlae8UwAzfZwXniA0VL0W7M0KgOYVxGBW0Mj7TuIcQqXCP1/8DOUjYr
Ld8bloLYC7+sAUqkMrGIB7ouReu4LsCAw/I7fWrRPAjPeV3BSEeSo0CE2pl+un33RXIMDJMENbHu
0j2LZqLQMJuNJ4xsPE5obx0imGBOpgJ70v2lbu1PHjFpqEt06S7cFtJcY4J4FNG5ZN3xVfdPPkf+
HtzdBI+B0h/uL3cdeFh0vfCONKXooC/RtHrXkzaGVu25vHwo+RlznxDNOJV58QmRoejUSL0uOH6a
lbd5c5+EASTAFBGugBcwFuaTgkKvNzZW9AK9R/rPYFvBDgoGya1Y1vv7G72RBVKhlq+GyBdIwNLF
xIQZZdWWvWcxhQUALU5QK0+RFNtOQwvXTFMjUxJMkQO/ZDaPJExZ8G9SK8nPUUua8/1fc20ueEuM
Fsl6K0i1pbkIJ1jN4aSZqbtVQ7BDiW1+dvukmo5qoxVrd+r6I8uXC4uDHK+Vd+vy8fZhHU9mWqme
VhXomcUJZPA75OqMrxNE4i+uDe820lNxsqu7pFxBPF6bK9oCr91s7CL+dvFggRppE/xKqkePpNqK
Ji5/akMd/S1yBWoZV+oFW23s/Hr3AQNFJ6CmtMI81RJnGUPYaloD0ryBBrOcGbfOhzzTm50TNNnK
Tb7xLSlwAlyiVEUEuIQQOY1VhaZFcWooEuNnLsbpDHMKDIQqDHz3dyXP6jJqYV5dzmiZ1M9VPubl
hwzwkZJYf/ICENMH2qoW/M25dUpB/50QvgUY0ChgYOJyhGqizFfe0I2dCuDvfE58AdnCwgk4cPJm
crLUI2Qqjg2pyGZAnGQDtdxagHZjKdBDdEMASDGGt2wqNapiEHsmlVcCht9r7pR+ydBIQga1jlZM
4I0LSlGIviDFKVKGZb+spvyDPPTIrqBHBd4/Ko0H5j1Dwh6q6O9ZyUN+qHkuxbtdGf1WqBU08kuG
2x15Bm9qQeBjoykMUYA00AgBvhSISRBci3netRDm/S7dekjfOWwL1hm8jG2YhPRykGqxZoswoYos
du5l7lBmx7lS3exQhQnUjpndoYRSUPVdMXa3Dhh8lmy6Sn6HJYaTumDZM9SdeXOCZqpfWb8iOKM3
Tsc8oG6Xf3LFXYNAXHsXtgmbBPAH6UmXnTRtlBJErp95dWU0T/bclId21DOGsKrsOCjNGofAcj3g
xrKqJ6eqKOo5y6hE6+DUtUfHPE9aWgRQ1BtIWSJyGwbdc9yqaZdvZItKXblBS3sgl6W1INvmkjBo
meOqRZGHzEsbZ8Sumv5UTrDVbjOjtmHE7uCOzQONQbjMcnYhDfz94IzD/r5FunKrXH7IHilAgTXB
JCxRwXWFFO+cBfoZAaGWYm415sNLbYFfOrhzVKkfR2Q77YOvuL5/KOEOQT8rLZPgaSipse9DGOqj
lVj8qkDHb6JgY0j4LLNQjEtePqwwsANArOV0TsvK2hRBUD+MdFa3FmMzQClC1G6YcN066EpRw0uC
Y4nO2ntTWvkjcLUyhGNSCYzK5Y/Q8PBKxDTJeQCmsxcOC6IoPnpCtL9VFI1XQtSlj5fLUVgn9ZDz
9ISpl8uF5oTIUab359Aexvpjkrkp00nhhBz4oeGaxGIDg22CejPSb9FEyxNphJXrKLf01j3xG4CN
UZrgkasg/xbuCdr6CCUNsz+jk6f/Z89T+i2tw/S5bsJ+ZbvLGhJLUYDk5oFyoMC5nEmdkftTm8Hq
YMrLBYoTVbO3ScBWXMP1s6bUQv9QxhEYsGXM6GZWTid+6M99X05PdcpYL3wVSNOko7pxoLjb3H9N
Nz6i5F7BycpUnLrn5Ud0Y+Yzc23uzgZfb3jpk4J4vMuMacyQPMzs1GPETfeRSUS9eBOkramudA6W
tpqWPNESoQyDzYDh1MU1sstEQD0eNGcuWYxQQWzmU3pgvI5hkqQS0F/lStShQ5kZCHmvMStdDZzJ
5dk6LoryDIGOPKA3LrHL3V6gzD6fUeMKdPfU1yT2ycZBBCo9wKldOw8OvT/1a27Cl0c53WlLd9jW
s9o7PzrkVrTnYXYc45jaeqT8UGDZKw9GDwf6XlGhLzg2DJgF9TYYKRf8Dv06Tj9qXSwQ6CjkINRP
x0WO+XODfjlkmlEIFed7vzCoEtyERn+GZ7IMoczIjcD7BvS+ouolDzv0oFuUbRolZZqi7/OHTujt
wdAiZSVKvX4wBnhcCcfDQsgs/vJkEwPl6tGe/LOqgiSNyb22oT1l3969PVahM2yS1HF7Ft+vRjq4
0M3OPyNcp8eboOkkYZTZD1QNO6t0jo4NOHwvxkQ3wZJmwZf3rg+ghPkNwgxws2igXO4yFEU+MmLl
nmfhMxuKpao3XU/PaQ4T/xcagcEuCdLOhbDLbtfm06+tBbQ2pDOU7hglJJy8XBxavhJ6m9k9j72G
SJBqZY9x5WQfew3Wx8ph1fubvbEehRhI+eTcD9ML8u/fPBYXpts+jEdxbpIKYePCMHoUT2uGy5pS
IQFogmolerzhWSHNIeAgDZGYhqVTs22fALzKxTmYWzkKguT5XJB+qBM9clH5BhSWVVjQyABME0UE
z1PEtOqghdlT0rhpvvKcbh0B2HIK1LxOya10eQR1Ch8ATXqOAB0KTwnGFyjDq73fq8lTVirRSrRz
Yzk6JDaDYwBb5cjB5XJDHosWCSjrHIwxtDgtgyFFMNl7LdDGzaTSXbj/ha/jO4BuFC1I33VZXVz4
g9HkLJGmCbyuQM9gM5c6mqSMwWu/7MLPH6veshH6msz+KzTwSBO5aJbkp/u/4doj4A1Yn4FFWC6u
DEdm00j2jQZ81qgVp65Bsj2JwhSlBookeQDNYYq5e2c7lxoq7VzYH/l/mW5Ka/bmamc0uSgSDIEH
pZ67y+iZHt1C5AcG+9fYLa6DFpaS6YnMT+iBLb6poVJ3Rjgm8FAUV/QDTJRBsbdU5jT3fdq47wW7
sjPqljKBh3FE9nEud6aVSYmgkY5As1CaM4KXyibP7OQH2sZrhYlbrxVQEOUl6l3cWGvxOkrfQERU
69Bts6z5YCSoeOY2emWlBod4PQzmNh6hR4VTDlFzJpGQ4XXDw/3rc+N48Tik1SQIEga72K+fKoFa
9q57bruuOAyD9cmZ5vjRB4HyfltAxEDwguHndJclnyh1rdmCxubccx5HJ8vVclMbCCRs8z6tt2mQ
Re8kncTqwNuDU6X6SxJPtnn5MaPZhKB/UOBOGzX9CcSDxWS+Vp2YKGtXeCVufExZwKPMRA9cPsbF
PdWDIdMCxBTOc9lQJ6iqRv3rl5X2j90n6KNUzE175tSOCD1Pnfo0m0r8HTlAc8UkXZvA1xEyLjHQ
LNIbabLevMyymFuDseXqPJaKQ6G2hTerTpInp6jrs0aGf7x/f15ZXi+TCkbWCFlIpGgVk2VfLli0
KB2iY1KeXeRroCyx00wpPIjJhf0yo0nBhg0/g6VcctMcW9eslM8jqijVozWoSfWfXymT5dnRpNif
BxRSEbCpm8z4JeLODpDnGYww2pp+F2XnUZ/K7uBqQw5Lc1QjZrSJdR0xT9QHUffdjLRz1WgzBYFr
fA9dgYLPUaurJjxYZtKD12eWQv+hIhv3G44tdBYduMLFPh3iIPno5EXWbSK/zpX9/SO6ttDQGHMr
cBUMXBBeXp5QbhQ6B8Hvj5rSP7rj/JmO6XiiMZIdmgk8rzr640rscf2sCdUlhx81T9mFWqypKCZq
13YClytqjruoRsNZzS0bjSuKkO/dHnApwioGL8j0aH4vthdPWR4qWXoeq0n/ZiJhEezaxGnGrS/0
bjyW/QhGea6xpysrX6dj9PQZ2KFTydsGv3q5cuYGWV2jnHG2YQAamVkPVNAnSoCKC8WQ5OCYEeKR
VY+A64yNW7Gc15+VDJBRBQo7FM6ogl6uztRXVeO2xrPVZwb03MwSUkkY9z2Vnac8deZPuRzEvn/Y
N76rS0uCzhrFVyZGFy6jAypNzx0xaqGPYXXqc8YGT6pehDBkN+/3hVCsCQP2Tdn1pt91ucMoQAJi
0pr+rFaqtbcbRMMJcNzNHBtrdaqrw3wFhelwAwjSAppdl0sJmJunsQjbcwnWEjnNtNoj9jc8j4Gq
eXmcJkiqJmuY0qvDlNgTaj90t0CJ0dZfLEpeaQ5F1JxbP4D7nnKY9SyqyS3hTyuDr/e/nLwOF3YS
hiUictBKAEr5fIsdRlOM7ibqLOeuGdz9SH/rORtKdxNAUbafmFzcTQnRo9PlUqm7Mle877V/komX
RFLIkj3qAQv/lETAotA8qs6FwcA6tPju0cyHFNbpuQ4/wGqcbif6Tia/AFXxHYLElY62yLvB7QTn
4P+o5tM/4CYvOWsSt0BG2dHqczYbsFC0nYX8AWrgmxRK25f7Z37lDOVakj3EoDNMzW1hBTtLh2MT
Jt6zNRkgWXOUM+NN3sJkesCiWAczrHxt5YXeWhNMOZEOTTXIp5dmwYRho7b96lw1VhmeykwLx692
raBqXVAW+iwYm39v40eeqUmrEkskW8VL1lRfpKOSdFZFYa8r/trMUG3tObC/Th0cH/eP9LqgzFoE
F1xkYisi78WZlnHk21bW1WeFLxx3dGfLPA22ad02lGwVf9JOBARutnfK0v1KoF5a+zCJ9Oazgoqp
H28aoyraFVt849AJLIFcgXqXVdbFj4JVpG2Rts7OMeJu34Ek9j/J70NlA2yvP1KXCpr3f2aK2CSa
kpdIvutL21HmsyWUwsjOXZpVDd3pUYt2IQpt80/fTMxvRot05EqMqcs3emlDmHah/MjQhMGVXiYn
ajIYkUWZ7DwD7MjEZubhROXWQrVwgsRElsn0MC2n0DMM9Io+2XYeD4cKlTbreap0yGxaaxqK3xpK
O8a2tLQ2eFVbjFH46WyqIG4UqG63H0LXhXMOHbDB2oQlsmUvqhjH+lTNdtke79+oG99OEuISQzg2
oKNlhyIsjEbkY5WCyi2iU65Y+ilR6nGvl9bX0gnjle6DTE0XZ0i5mJRVcn2TUC7sYJllhVZGcXNW
6e95ydg2D7mY1uqIr5Soi2UY7wM8gUvDUy9r7XXowrA1V8MZ6ZVenMlwc6hYVCRGDpUjaHL7Clh+
ezcqKCW8VPClal5ArAadtJHmyY9kRm7kI0rRg/+N8owbfohNNOCmneXmhr5HUDBA7y8hUpa6rWOJ
MBvimfbZGkZsOvOgDszwU5UaeytK/PYIyj5SToyMUnHL67xiEhDIgX6KSrPXEIMuhbVJ5nQSn6C1
VWHI8VN3/tkWKNWihIm017+5oqnhPvN1s3wOXS2K9imEHcM2alAG2qVONY/fUtOE8iXS9f4/NCiy
6XnOtbZ7SKdQMaCpNcJZIz4P81zxareCbmij6dBqJBtwHZb7DOWh71CPnJAiun/Jrl09jQ9iRcm9
zMD0EtABloXfQBJwbiHTHU9NqY8odQdhlG4ZmWn+3l/tKjAFJAzkgFgYdjiuwSKwYII8mFya1ufR
TkUV7uAUN6uP6NULccynMUr+tlUQd9rOQbhM7KMRgZXP93/CjQ0Dy2bgk0llKgtL+6QMdQoceaqo
LYz5d4ORiu81wjNInyKv8j8sJV8SHR8mOZYez80zMdlRXp9baKG17zMDE8MPJSFC/W+Ep8v8dH+5
61CRo2U2kZLiK7/gooY9dFVcAgSwz0jCNU9ZjSIcE67nVKu7J4RX0w3oQWvF8t5YUxaOSeuxuwxz
LYyGGYNRRZkKadh6yrud3rV6vbUVM/vaB42yhZym+xK6SN/c3+rVR5SjY2Af5EgO0jHLZJ6wxqZx
LGyAbLn5JBC99iK61Yhatmt+/coKvy4FjyCDtXI2b3Fl6zj0Gwg07FMTKtUvs3Hneo/WZvJRhwzl
nBlzv/Iiby6I0ZdE7xTjlzBJowgb6vSKfbLN+V8ftuunAcmunebMfzJdjb7eP8nr8BcKQQw+EyF8
Q6AA0i28qYugTjOjMSnMU6EqySets9QfZkcwsY+T3A6hT84LxJLjofXPuiJabaP6kEbt0J/V9/d/
ylUiYNDeodQGPJQhHFz55S9RHb8JnEbop6FHbfevMoVTI/aZ4wxx+1iOVhxIPrJUfZ5jQC5buwL0
d4gTIxu+3/8h17fLJWmGVUP2ugRzP5c/xO0aGpgRmqvD3ASbwAjVo241+bEHS3N+91Kkj1K5h+us
go69XAr9W7TsS+RAUb11Cso2YWrYX/Q6sMfvhGmO+3J/vSsDDIuSpP4BoUn/hTt2uV5Mz3gaVaU7
2rE97JvMDv+dWhSlKP3Ux9AsGdd22uDBNMtod3/l6xYpTwg9AaAWMIloVy2PNJ+dGoqb9hiKBvE2
SEU+R0j+PiiGX+45onLHjCsMP5poATprAsrEYn5sGjU6212BmpwJfyjAhGwHPx1kXllZnFOYnUnM
3ArJ076zPlnlEJzVAaXD1K/1Z1OLxYrBu3qdchfIWzEAzrQ7rdDLA4yAqwQmoodHzsl+CKuqOqeF
Gm9jZCAOyJqtscZeAf4JgMCEQKpKLg40YWnqCAbsfChjQF2mGZYH2NxDWuiG36XQTc5zpQdfRphG
O68WfhJ86EDap0QKwHkeHWQ61Bd3DB3liLgmpbaNApmSuZbZvUaiFzEdvxHzAZUCaRZQ44WNVOAI
ttqxq48NGg2e1kz6pq7DetNUUbENByX61850Y6/Og/E0Fj5JJjwPu7aK0bct4/iodaqz08wARaow
jD8hw20eGsuqds1cJGfY/JNHNAiRAoUr+avblvrBrSNrm2Icz2XY2BsLcdUDkBHlhGjwtHJzr+yS
3B3u2wGzBOHakoYMoj8IhAqlPmaByHeMV6WPr6rhRVnrOz/p2qcRzqid2nbtI82w8L0mQi5PuQny
HdmAXzqgpNagJR7D5pgVE5DTKnKOYV3N29421vKoa+sAuJSugEHIQiqwHDjVmPEbS9uIz1WmunW/
05JY+IfBqsf4YMyFXzw7uh0bP/0gzOdfc035T1057KuAgikkXpdB74dABozW4n1ZyaCmdc5PSNLx
IQyKZot6aPNkDVnlNTYPXWnn+XTfNt1clA0z1CUN/pJcfIDAtXbsIDm7td720bZuYRqHWdwuxElF
Y2T+neh6FifbPDHrZo1p/MrdQATE7ZLtEVC/xIqXW56GutQLTfVPygAXWGcJ8N29SPbUmZKV071e
ikoiPTyKODYGZUkREpLM2FE2uaeisdMTJUT9EwwaYjsjx7viza8MJU6GwjeJnqzvU4u+3FUwoYKs
Ct89jUkUHNQMkjin1+0H5gG+1YmevLe9w3LUmumhERzJfujlcslYILaEDu8pZVB+r8Kmvk0hUzsp
IVJZSglB8f0rYyyOkh46iAIi3tf2BfnJItqmjqn6pjEojyYwkQx0aFENjxmCM8kh7HqnonyYCQh5
KacF9aYWapn/g+bvoB4TVCLtB2cwVdhl0SeBaJaJRfVAHN3NP0qS0v9IKZFqjWcLzPJM+hrvTTux
p6MFNGBudghPJY/jkKj2QRvLJNy4MP9XW78dxwnVq9kflWeX6eWPsJKY3SmemFfcQsRNx8P0QTac
RFxa424uKz84Rq0vMlLwTJuNNaTHwqAwYQu+Q0oeSOSOTPcvv0pvIT1P5Sd4VFPDP9Z1/a1vLfvF
8EexFWZn7+JegOeZ+rW61+JFszAJJvEbY6lEGqa5WFgji32tK0NVFkCkoWq/mLFR9lXS6mctNIeT
JPM43L8SN9aEkBMbbciLD3nL5WYRTI5Ka3aqxzFw7FMQwVeQd6XzUMfmBMl4kOyA362NGb9GxW98
LxTgEK2ypARsQl65TOCDHvdu1db8QAHHVPd978w6sjxtWtBD06bw/yg7r+W4kWxdv0pH32MOvNmx
Z1+gLKtYJEVJLXODUMvAe4+nP19SffYQKAZxODHRMwq2mAAyc+XKtX7zI6+8/nMZSxqmynmd6Bsb
PfJHH4tjBBwiePabsjTr2h3RC73TyzKr9l4aWNbFL3z7L2OqVP9THqVS0hCJAfMh750EGjblaTCW
2LnxKQrX8bFXvkMnq4m23dhY9ge5VOxsW8p5U7zT7GJS/qr6vEtvLWzDYkoq3hjnmywBQ50iiuu0
rEQhGO8jD1jhWoGxQw/q9JHKHnodG7k0CyA6VuEM5Vbx66zatvgNnesa7tqecyT+1BXI1Ln0zfsb
ZOgneRdybN4PUOl+xJjb/XQgKNpujSX22yIdM0Bv5knGjZYboW5xZOVO0DsTktbn1FEqdMaUb+Po
hXc67JzjGEbaSgZ6tcwYjqSQZAAlIq6ki+EqcHDeAKQRwUgjOtdep9OcxRfco2y1n1rjR+b4b+Ra
ilcEjsFWAvMOaGCpzOfQD6oHuLbnoq3GR6OY8s+N2lZnU6Nf6wixvte30lVwRQNQGCWAE8e/hdvY
fCsZCI+GPqnhXRkY4wFhteh2moL8AOh5OrxxKM57AgXmhpjiCDbMfKgp9soMcrB3W3Lffi9Xw+hi
X9R8SYZhjbDxpE/0fK8CZ2HWUBN5EvgBbDcfK07tUuFqWZ+JlTl3ME1v0pOh9tJXTYr0wgXiCQ6+
jzTnEXxV324kxHicQ4Un66ON8a9g7+GDcmxsKtkwoBD9KMdW+dSMjbKGy16c3yKuCJUlgrfAQ5Kc
zJ918nMK22WnnctcH79kUHO+k1hoj6OafZOiqliplYlXf/5pqB9BJSHRNSC5URteBM8srs20z/Tp
DBynO/f4FF/6xixXQvT1S4lrCrtGeFnCBBJ761mxI28LfCrjoj8DrYixZhjl8E4pjOZhCEfMwDlS
VhbyiwOSmNAkpnjEeTQfMBo70CGT2p31fhpRECkUZ9PFtnFAMNffZ1Vurun7XocHviSkOS5ihAig
LvMRhzGbcikjd7aCUpY3hYbSeehpYboZ0ma8l31Mh7rRiVe+7NWOxeZYJNAEJdGmXkYlSUGqHoqa
cq6NqdtKsWm6XKl+NZOzpgr9wki0Q8RWpQUPSW6xiRpol3GWtM3Z8JA+cscOEo6hc0d0FTOoVqLD
E1RisS5F9KNdySTSEl98ThmCldkkfnP2Isnbtirn+0aqQKd9bjWrqVwVj8vGtfsx+NI1epe7jdPq
DqKsqqe5IlNQPvg0wrpj2TZdudVbI8a0Q5U+cQ46+S5tjPY0OQ22ZaYS+giqVZWi31pYp9OyoiEQ
7ay0a//WM1OON0jw5O8QQFXjvayPY4ESclvRMbHqYW0/Xn9lWPzcSfBlBNAPw2e+jODwDYZSVvLZ
wLvtkCIk6naW193Ru+hXUunrPUIwo0KOfg+aDQjCzIeq6k4xRqr/59zqfmUll32v5wQT5PrINQo5
//7GiM9lHoQIGkZCd4bQNh/PA9bXm0GPpmSi6r8GvId2XaOWw360/HFN6nVRPBBrhwNM2IYCwCTI
LSKONWpeWOWOfjZQet4WmY5qANv+bOS+hQZ/N0Z7vD0rsMZqMh20IlgTLbn+upQs6Dg/qW5wyImJ
fhbyUrrS+Yhp71n37eFUta1ebJxYnX7YZmXc61kVeivzeb10ODdorAAWRbkQPsR8RCdOowR7d/Ps
le20CzDDufHb3t75QzitRJ3rYIdfFfK2Knm3JaPcOx/KNzpb9xVuU5oXKzsZzdBjqw+cigWyFzJm
OF9tCUva19fPkz/e85ggjnHqqJAC2RykD+KTP/ukUZV7vu14xZmMOYlAMFp9uunQeZ52lSZNxS2K
b9ZnGGKeDPrXK6dDIfuqvkHqO8234agXsVtNua3dRUFv7QsZNr5LOc9S91GZhfIh8dSq273+1Mt1
IB4aahl2pWAhBPxz/tBqigKBOcIoC8kPo3dZG9vKtoY+9ncRBEXx0Pu98cbeibB0pSAIv49LucCf
L4LIZA9G15ljeQ7jLvmbnMdOt1LVFBcnitp673jd+PWtb8kZJAAY1NJhcyzBRBYc2GQcvPpcdWV+
UetJPlIErz5Fvtwi4KityWcsL7i8IbAPYhZSuSD5l4rRzGen5il+mz44d58buBI2W9/WUu8mr3DC
ck0UQj+aUyFterWdPr35bQEYokKASiMlj6UYjG1kVKd6pTwn/WDqu04vDHvjtIUTXIY+l3dRYvAg
bx5TMJyAvdGqoZayCGjC9Dr1LAMrsTHJ/woHtUSTu7Fl11Dq9F1oS/Xj6wMuwwlnpOjBiBIsCfHV
tbrWTY5FVRrPghJ7TOi+7ysHKGWb1Gt3ges9wkUAOBSRhJrBFa6v8By1RitkOPeFou1KXc83+ejI
Bz/zv09UJVduci+9GSkMowGyE7Tf+ZYU+I5eg5t+zhC9DDYVlPh22wd689UowrcKbuKKLtINAcQW
HTacOOejdc4Y6jbA60MyTP3OUtNPPcyybYek3m3ctfpKG/NJve15lGQ8OE0kOPRNBe1mkTnZpAs9
kNPykCt9AI2YW01617S207igrxJoVGpYHIYCR0nXzzLtCYbmhwCbG/NXG8hor6NCAU6rr4f8wVZi
+1MpVbXqeoievpdrR8o2WSoN9JthNdob7KKTnR8h7wlOWmp3fgZfnAJTlQWb0UdTbxNYRfrx9cW5
PN6fXlJUygV4AvbfIsKR0uHZ2pXVoW+l6s6vowD4slzuaYBl9ISw3RlMKrtKpicHy/HGlaN2Pjxq
MkIXEsVsSms0YAjs8znNlKRRbfpP+3Ew46OnpupplPpop1Fraba9JBVosIUZ2Aqj+OLH8ppK+AL0
9vsBAI1A1iDUQ39cLGHLKB0/Bu+312rsVDMVsnKkTPJjAOJ3iw3ydBlU27hv1LS7qZTa35WgPLeR
KRUrh/I8EP9+EMx3qIMJCh1PM/8SaRm0kjPZMlbhHhgAClZIR/oI57Zl3Z48iNIPZWv5e1gd+uH1
NSB+9X8WOqFCFDdJPwTPVmioLb7BhPs2QItAPcSW6X+Ivcm7rcnfV6Z6HiyeRqERyOFG3Z7iz7K6
mIT5JLf6pB1snUs5RpXKozKq1daJvLU6xTwM/jMUDXiScvrEXLXm39IDSJVbga4dQqtV70Op4fCq
lOGL5w/2fpq8tYTq6tWo2HPRQO2K5hoaW4sPaEtd41QUoA5h1kGAkaG74D8q7XtKBpvX52oRlXg3
VD45LEkPmC0Y9osdY/ic4hgEqofKaJqHqW29rSLZtgvDVDnITfQjToPihvvx8BHfw8n1jcC+yHYY
fzAzjJbI7uoD6xBghJbb25F06zSa2J2rVhTehUEqPU5mDHKpR8W5gl146Hw7hf0svCWRMdhlZlu+
e/2dFi3if95JKGMQiMSlePFOilGP1Jhb9VCik/qe0zlCIsCajlqsVVSfAU/LetYd1a6SNkEyWcck
Myt6sFK1s7URLQMbUdXXn+lqCfGZBXiRjpa4Ayw/s1wEitbRXjrYWmzcI7z8rhnr8VhlKLrm+fTr
9dGWm19MKvkBhxoVUT7CYvPn5jTQOdW0A2wc50PsoF/GGqBQLdfyoZh0xS0hjX2JCkLjm0em70QC
iBAdNeDlNTkOyM/gk2iHgq15ChSwMpEWeK5lFeN7WQulc1BP6o0n1WsNqOt3hutAIQSKI/GObsd8
k2qGV1EjHf1jQpl4qzRtt9ciHPxyPeFiaVf5LklS7HpbbU2T+Xpuya15XaGibXCpWHztrjCyCmBb
fJwcaE1FbuW73NCCS2yTn6HJtUYTWoxHJ03YJoi8hWsE0W8xXjLoiM34BcQgrYA2v+9jiZws5WJn
O+gdDxMqp1RWu+PrU3s9LAUtiGuc6ywqSIDzD1xZIaLKZqUcU0+TMH/EqAvP9B962Q/7cPLXYF+L
o5y3FJVum0k14KtSLZwPB8eh9XUUpY+4kFXb2rHaXZx32ictC4OvhuQ0x3iwzS1fWnZTZnslrV8s
p6fhkYqzf/uU83/mw5t4Q7UjGg3HhPP81AJSdJtQ6g9lEd2HaSPvkjD+AntR27/+lec3eKo9FAnA
tpCZcgIQnRfj+pkcOrWvK8ek9MJPNq6QGz3u/Qckz9TDpJHd0fVNV3LTFwelNArmSrj8LKOTGiKE
ZzupehwqQ9tLqWmjxEDA1OsA8j0XuW3ZKGsGoy9MMIozbBfup5AgrjSwgPqaU6qrxwBU2QFXQs+N
FKU8aBFyFCbXqo3jtfXRy3NjCzFH/fX6h75ezhTWFY2rMZQwFKoWh0SP1KsaTpZxRPt52CWtkW5U
q48OdmBE7iQHb7MKFBPLQ0IbJPGneniFXh9DVYv7MjaPEZ2LjZnb9l0AhgOWZ4ne5Mqx/tLLIV7E
qY5XoLiIz1cvsheZNHWteYxZw0fsnKs7tRegyV7v/0rZOCsp34Jw8PvtYPbBrSDyUvBe7NYynwak
UELrOEEqcMtIm26Lvk/fq7knasKKdqgCMzuoiY6xG1jJw8gZ6EbcWQ9d2ky3kad2j3WEqTp3hPxB
K7L0obGgiBSKEmyAAqWgUGRSot7z+/RtqaSYGm5mXMn4X7AZS3wjxdVOy70I52alTx+MNjU2moIe
b1m1a3I312GFsC3MS2S0DsjS1fnETJ2nZLXVmccyt6Ojo0KIUUChPPS1CfIARuwmT0J7H5aINb6+
3hdJ5dNLwmHjiALoKBxq5yObNSdkYAPgwTjF+Dw5PIBbaiWaO5mifHh9rBeWn/58rMXeKhBrxW28
sY6Wr+AUbsFSH63WPJlQCDaV3lnH18dbWMOw/AQzHSgYyDD2F6WK+cuFU9GaHp33I0dT+ygV3UOm
tPFWrYPmQ185wY/Sic5qWxg3HaIhLspsw55ERfBPpXL7+sNcfWjw5mDAyds5LVEkWOw9q8MQWoZT
fRwsydwg7GycoGleAqfW3r91JJJcoRwLDBs/uqUCL8gz3ZLIbknPkTeQokna9YWl3oSxar4xoNA4
YwioFXxcWj/Ll2rtZsrLzFFuVLNMz1kTfJPs4keYDOmjksrj7m0vJtp0pLCChEi19EpbAX+f0vIT
TYdzZOqbqnaiWyfDrDHp0jUjseXRx1BcEjjyBAiMLuHivO2qscJihoURyvXoFmNjijUxbdLGU3bB
qP1dpbq1ckFZbo+nMbkJCfNACGHyYoUYY0RHUq+NmwD9/b1a58oWT9FsE5pVuGsmqmyvf85l0BHj
CSYTNREAQATL+e6oEyT+M24lN8DJy22rFNpGHsAObkfKpN87CTV6eUidCW5ex1Z9fXDxy59VA9A6
EIMzNlhnjoBli1n2MqvtBsMAQ1nKX7SikLetV+GK9fowL80jVQcuHZD7+M8i5ORpYbSO3Rs3GLVJ
e3McP2oSzJ3IQpYaTRX/UvpWuXLqvTSP9D0o9qACdU2dMVG+LZo4NG8izfbPiMd37yLTiQnhY75R
017++/V3XEYW8SmfjbesQ+hZoZoxlaSbfMg/ylXf3aJSOP7sQsteQzu8NBTXDF5ORDCWzXzJUFOC
aFf18FhKKlVJk6d3FgfVVpAxVqLYS18Rqjo4MdCKQsFlPlQk95lnAwG4sb0ujlzP9O1NGSYxeQPi
Vm5nZtlKuvvSy3HWQ7ajUCXE0eYjpn6ta4kcmDeYQVQHAo10aVXPuInBpb55KPScRN/FJkgr3Irn
Q42j1hpRFVg3Spj+SBJtvJMjrLMKrxhWPuP1S9ETEHkFjTiuS0+8lmdNuLbr7Tq3WuuG7kFwD01e
w6qkF8KM5dsgFdxxIc7S2wFTKCqd3LjnLxW3UT56vmbdaGp7MhPhlmz3DQA1G7CaBS1fC8zp4+tr
/3qV0NeBIgkNRuA4ln47YzthSmhP3k3jV6prQmc9yZUiyP+1fgC8+TaZtad3FCI0FOAgN2B4tjgX
Uq8bhpoM4cRZam7HrPIfLD3WVspCT6o58+joiN4RqTPdU0o2i2E0xU+MUR98nAKd9GAlSb2pp6R7
DKVxdPso7e6KkpaBFXnBY6mH0YYUtQ82qJeHu4h/uHXdqUeIOC29S7WzVqLqE1bv6vnIHelXosZz
ZRCjdwPKXIki3URm57s1AIEf2D91t1Xb/5XkCB9JiantIVVrW60prI2RZs7BMLJ6O3qBeur6oTlm
Q6wf1ajWhKzMQzlMIELLxEdc39Y29CarzwZuhRtM9AjcCSJ6kmT6O9OIzB9x1JsXxLLiXaHr/UXS
e+smG9Lh2BW1szUqQNR9ZPkr5+ULW4lmPUBkUVFi2y42bW6mNYl6K92AFB1OSYBY4hhlxqnhlrjy
gV8eSqDcaQrQ+loczXlc1bqRj9KNwQF9B/8cuWmwPCe/y6qVoa5OSFOgHmhS0hEAGO4sllqC0FuM
Bkp4sro62IaRpN44QS27VlBLN5oNjU/X0Y96fdtevR+DAkqi2caAwmpoHirgBRJGtCE6oTxWH8LW
qA+aHXaHTI/WTuOXhqLkKbSCaepR0p4PZUnwXQLTi05Sk2NEM5jDpVeHZjPUabZCDb8KRrzV86EW
p2ObdMZoDHaEqpndulWgZLsx0IIt3/9v36eB+fpHXOAkCUZiPFsgrjhGyBcXC9IZoctaJXqAXZsb
m0zK860fB8VOHSYsfqzMv+0NUB5GZln7UdJaQP/SBG4Y+QQ1UrJ7B62dD6PfFejAcDHJi8R/a0rL
E1pY3wE7YXUxCfOP71lZoUQa6iuE//Q+ao1Pg6r4XxLG3Dt6kr9Nv/D3F6FbATySpioLTJuPh8GL
3yOFH2Ow0mX7KJuquyhr0SjJLMlFv6CU3F4Nys1E6pa5g15HZxMnuJUEcEEWfXoMyDmAtKCqgPdb
ovxUu5SzrJbjk6NNCDdKMvq4QzFM+t2kxiGmS0nlfDPrLmyo+KTT91r1aLA4cO/Lt8YsATN8EgKn
+g3FZLEkgdOj81rY8amVwRtOPvJWkPfTvcHuXhlqWbhjNdJoJo2A0sHtc4myqJq8i3Js+E5FnKh3
fppYrgHsfBcoVn8ZvNLc2LghPARmIJ89H5+v13fDC5vviYxlAMN7srieT/2AoGDeICF2ypRu2Nu1
HJzySK53xZiP7w2amivjvTjJFIg4EkCaCxX7xYD95E1F2iWnzhw0Fnjcg12ZmtLtHTOgHe8ExmaC
A+BvpqRVN/mAbA6bcs3+8KXPDg5a9DhIgYxlSu4VldOhRZicrMEa3g+AwPY+rmknPWn/4if9J01y
ko051uHGbDDmWTk+XgivIqsEu8CFmfuOmJZn+WUzlf7oFVNy0tvEo2hU23e1WYQnwBNrxnzXM8wS
5uZPpRQULXWU+VBFB3G/G5z0JJXB6Oa91VMedqRvaHV+UNswXlNrviofCfw5IGtwiSRjcDYX0Quy
GahZxalPQ27ZGzlCZLFGRBjKUpC7UpYhoJLCApRbJ9l1mtYekKax39F+ND5Znb7Wk71acKQe1CNZ
ckImD+Dy4lOXWWMmozQMx9hKGsctgYgcE5rqG5ZagTbIlN6FfIebsej0L7T5y0MYSt/ftssohYo6
JZoQfA74Sup8DuwqMvI+hzDWas4AJrxLXMPKgzNSHMN5sMq18vgyO6E0zuFBhYDDg2vZMlHAyJhk
KzOUk6NnxlYH/b7V1Kp18SVS0eJQk03sZ+ZK/BYpz7PsFoiKkHwEBEr2xUGylEPSS6/JAb5Lt/aY
a6dssIIHqZE7JP5b2rJNZxyHHJOONMvWCvQvjix0MARPGKW/RbgeBp/y0AhbTokN+ZT7jn3AIbC+
6XKkoytkEt1GVgIuNjj3vT6xi3oM74wgEwU8qngigi6L3RF6IkFHN+dSg4vaxp3i7aO+emOPUozC
pgIHyHWUa+JS1t2orbpxsim9DIPSHgO50Vy/GYJLVcvTJlYm6eb1t1pEp6fxqFdoXA8FAHaZ3Kbg
fXrfGNNLYlvR1jQq/1gNDTbgk7rW7n1hKNTIqInA5QOIt8QYwT8PuzSx0wu3XOapyD3LctMevVKn
jOy1C6LIWudL1JmNttiHAKQnqU7xrKQRolmbsIID2/ZmQhs/f08irz1wQpcfCr1yLgiKaS5OzspK
/rmIx+LjiroChwuBCVzTIjz2GLbESWCll7zSU3+bIli1gaepva80/axLKXKYr8/mMiD/HlEAOajN
inLG4q4yNryyNfKNDX8az7ExXvCZcn5lrVSeWvzz3tkKWW4ROZ8ax/LkjW9Q6UAIN+PhijXu5ALf
TGQS788VnfsgeiccEfNY2AZ1XWN5nF3iyZDo/FaJuenKWod/HQNoayJmI1X9g9pb6UbyksZ3FSim
FyDF9c4IdMSlNaqEfmGbf7U5IpMW4gDa1ktHZbfy4V5aLgp1JnYdm4FJmz9q0yu0zSU5u3QdBpYx
RFqU/31zY3m6fBtKZCoN+LivpV3rH+s80na+3dndyvQtYvnT9xJXTFTZRclLXiRMiciW7cjMLvhl
TSAieqOjeW4WB6PsYteLGsm11PiN/eTfo8LitoSUFlelxSr1pNTq7JRZ8mPNugO4+jkb1ByQyzjt
OpCkm1wPfualbH+cqm5a2acvBQWOyv8dfHFk9145oC5RZ5eCRt5dg4DfFmqeeQrV4svrU/zSZiT9
UtkcEMSQLJnPsF1IXpAXY3YZSy/7CiA53llx21MD4qB2U25C+9cHvD6qEAEAaUdPC4mPq25FZUZF
S+Enu1RhWdxXATZnXmi2h35sHtApDxEztYcPHTO9EtNfWkZgXejpyVyu6NDM31TW+rGWIye7SFjL
HEK5DLdGD0lWSa3gLFso5U8+qJDX3/bFQQEgWwgz0stekldRQKYHMvr5JQjb6X1kWsWt5uNDaFWp
sfd0v3oXFuaaNvISNvq0drlfCJlEwGGcm/NXzRPZ8+OhYPkEif5tRIf/yMk17uoyqh9rxfiFq6p5
Z9fSpxIK+wXjjooisqmtsadfent0PSAokBiJHtz8ObxBiZBxKbNLmjjKXh/N9occOHSm+yT8OjiG
dzu2bb8yz08TuTjjREkKKCdFIpSIFxMNKMGOx5Eyv1oh346fuvS+bA14/XY0fNRGWW42filP31I9
MfYAj4KDFTojU5LnN56XF3uavcEtE7dW53nhc6BVTfmXg56byDIRL0waq62ZBhd6OQgstfa4tYxK
21kVqoijYnuHcUz6wxtXoDhkSEfZbiBFrpqfnlT4aYwDz6XuAh+jKyDVrtzmmDSQDKR3Xd8iH2NU
5sosXL0rw5J28w+QR+T8i0kofF0yIIQHl6RRlF8JDtI3wFXiU5L1n0MR1LRhXMtFF2MCQ4D8S/WE
xUZrBamK+XIrhjrW+qTM7gusXcJD5dm9nbiganMj39DOs5oH2WvaZO+ozWi+rWTF4KK2i8IIuCeY
uku39WgKUgpWVnufl1N+5h73FxUu2EtDrbhomwwrh+IibgOF5HJJEwjch+CCaYvyZFt0ppHrRgOT
uTlULfzI3oiRe8fg5gh2UXt4fRU5fLpne4rhgOIDxBQ8HBJ9Z3EaVrmlZ47W648ydmmbQeUGk0aI
AJgotJEojsOulysc14Mku43zXnr/+vCLQ+Of4VlS3OTFMbVYTWAI4HJrof5Ya1O0c7qhu5HSSgYO
OTrbaFA/GL1tbqBwV9vXBxa/+Pq9/zPw4r212teawC/0RzuK822N9NW7SFXtD6+Psly4v78unBg2
CuKNy/Kjj8mDXha1/hg5sfS56qAyStw096Nt+ce8TJxzWmndyqtdryCmFN0jKhSIH4Gyne+Wyqlj
X/Yn/XFq8n6PXZy5NRsQzVigGW7qeGuYj+Wp9DSJT7re6GiwU5caMklohZk5mfpj2RXtJlPMcoP7
GTL0Wj5uoQv5ezOqon2CqMeHHEXbjRrI1bsS3ZaVEtwiuxIP8uTMoJFRCtsEMenPak9xbY9KHEbG
Y2D62c5oy/Ck1vC4pzxfU2h54SNjnAV/BdYT0PGluJXpJyVosN54HLr2obQ65aT5hvE16WKQUtZQ
rpF9X1hJNH4oo3JrBfG6xC1kau14U9UajyOs6mOWts4vDgBp2yPMsfP00cEGUF/jTrywOzUkaKA/
Co83Yt/8e2Jap0Wx2pqP2OcBKHWi5sYZWghHeaNfJg8+RZznj7o8jGt+jsuzXkwl1XrSSFFUEmi7
+dBej/VXmynGYzFCgU3Mkhaujqa6B2JyP3oyxpWxH+4MC7shWuXtPgcD5AZI0957TWTugqyQj7Vf
rQHX5/MAboSDntRLQNa54XExmT+XEsVBQK3G/CGIEs6ZYmeinr1Qrkpn62kagN8ua6Lur7TNfeNt
Yv1PgzMsrGhwT9BMlvC1oNeoruJe9mMorHAf48Jw4iMG29i01ujP83Ph91D0KSCf4qlogZmbv6ce
kbHY2mD/GIGpHRJLqfa9moxHx2yRXpAsmP1OLMsfbRzA3Ajf0jedupREGRy4mii2gS2BITUf30iU
oaW8Hf3MBwgjRwd1RfmhLoPO/BSXgdJ7roRqwLQSOhcFBTEsxUWU6ajacuojIj0fVg3LbGz0Uv05
1akEQ84JzHiHEJVZ3lhJVXT1FgCR3L7XoBvaD8BA5ehurNOgdnXVA/KOgIS3azxu0Ctp1zze8ETC
1xiVbsrddPjQh5o/GBkXkD0zlH+CkoReo8exso+8rOm2Rp2Wn+2s6NYo+PNoSh0b7jvkUar5And9
BZa0JdT7OssIflHuqHHKHvqPuBEOrpKmwY+3nJP/DCUSEWF5QzK7CNxB07LhcLL/BVkv1G4jpwXr
Br3JTj4oamQ9jF2ABSF7zTJWZnz5XVnpgOghSVCgQ4RjqTNAbRuvKWeIfDfurPYc2pl2GFH119zQ
MqUjkgPZmtL71XcF1osWEHUPrB+JrIup7DzcoFInwDZWsmizS35jbAqfqN7KuX94/cPOIzgfFjEa
EbqpddD1Y1PNl41EDLOkpqx8NzJM75hnKX39JO/dsVDC+36y9Hsk02I3sKb0+PrQV68JxFaU5Vi0
QgljOXQ1ddQJ0YXEaVy3xzvfGb1dyp3lXi1pAr5xLAHPdyBywZ4CibNsfNeh1AJqyTxes/Wir8gd
FqYLWqy9TafaqVdS9Ks3Q/eIainEKMp9/HMRG2Mlomg+xX1AwxiYISijOHXrKHEct+eQWhntagq5
/dDbwXWK0ITC5GI0edL9yVcTM3BlX5d7RkMt1K2MwNPpfyRGLMC8sBIcY8wv2qjbn1//tos2E2uI
L/tbuYFqIT3dxebsqdwmWqd5gUsXRJURE9aicVv0qZ2c8sHB16vK/QjTbrmyfwQ2Iv9u3Djy56ap
m7d5fvEswudXaPvTYhROyItnCciWJ8vprcBtLS08tGrSnJu86JhyK8ORaFqTYrj6+nQXqWZh3AZx
i/iw2EBq1/oDhUnIClnf1I90Uts94lKSqyeJdxPEefvON7V+a5CErGygZaqBvrEw5mH38trUR8UR
/SybxdbEquy0Y+hBi9IvY1o8Yr6sfcwzme6xpY43MXLzKwHjSQboPxcjOk3kXGR7yIhSHgW3tzgB
Oy/kEMo1OXB1cvj6vVzCI99WQzpmG/6sf9DMYMiPQzKoX8wmDd9pqdpm38xE6W5r9Bh718jj8aMh
Z6HiDlY6FrdhlOmfAe0ZF8Wqh4eqDSCth77RS4cawuXwlWjY3zYylONNQ/JWPViqH7e/Lwf/5/vw
X/7P/OH3O9T/89/8+TuFzSr0g2bxx/+5hN+rvM5/Nf8t/tr//mvzv/Q/993Pqmmrn39cvhX1H/s2
+/GtCfNs+Xdmv4KR/nmS7bfm2+wPu6wJm/Fd+xOJt591mzRPw/HM4t/8//3hHz+ffsuHsfj57z+/
523WiN/m81h//vOjmx///pP657PNLX7/Pz+8+5by997nbRP8cc6rn9+u/tbPb3UjfoH8L9YArHzE
HARHkd/X/3z6iar/i/VA1Y2sjMqEQKNnedUE//5Ts/8FYQlMLvkiRCmC+p9/1GIofqT9ixXFAQCr
CXY5IfrP//f2sxn7zwz+kbXpQx5mTc3TzHcjdFUejbQEYxqUZOgyLWKhESvYGUqS/xBJ9fgQGEOy
6Yy0co22l+68FmvSASc+F5dgzm8f+WckTJvkmEojEsOwnbaI/em42MVVTwlVRVcqbhLH9RwrOEiq
3KwiBsQD/Wc3PT2wzTVRt+Cd4Gr3lG8+28NVEaCbgVvMA7oU0jvNp0Q5qHG7T1CHpFCYfi4HXftA
CcYJNpJv5ofSN6WVttw8johnAE1PgZxrKqgF2vXzONKU2GDpQEYfpMjU773JUr+lnVLe6CHeSS6o
pHqrl03w6dnK+mfuZnM1PyXFsIIxx/WYf/LfJbk4CIe69CEtPAR1Fpr3TW9lX4zUVO9GNQ8PujVZ
t1NR+B/COA0527pcUV2nmOCUByhyh/t0yOx3atN7QGfo6e9Uq1pzHb1eTqLnbHO/AVdOCri430JQ
rccWt6GHxhmz217vShf6TV25ptqN5VEuLeWmbwbjTuuCYe1kWdw1nj4QpUluWIA4BKhkEWlruYpI
oersIYB2F0H9/kBWH921FCMvUkTtwoQ5YMD7G5Dg0DG4qkvN2TpJCJ5wDJTtynyJo3O2VIV7AOJ+
5N8C7aAvTropshwU/fLwQS8StlRXaP13lHWVO9kBGrkPJN/4NiFT8zF3UMWNc6qGrmoU460v5Zl/
iTM1xZgEEdOP8vpMLZIQPhbKHwJPRkcdzwWwRfNFbEiREVJ6sO9LhM1uzCGf7uxerb8oShceMrty
sBlz1KM26c0ZkzHplCv5mgr0/K4gnoHhUYPhPgSskxR+/gypmhJ1DK++93u/+DI6iYQ3iHicsG2L
L3pWr7mELCprTyOK9yXcoc1EJ2+RAjSWkraJZPT3BDM2SRw4FYX2It6ESk0OIGXm1gjDaRPKVue2
ul1uB2WE4RWs2T8u6jFPTyIuECA2gbpzKRJB5lkge+pbSoU93Ady4N82du3si7aUNx2a5hrZqBxe
kqj2dn2cxrdN1oeoJ4aOue1y/DAjrIqnKeo+26G/gvC82sIk4XTcKRZxzDA94ufPnivtR78gwsn3
6PeHB2XoqqeSyE6Nc/OLkuOHpzuj4vr5FB5XNsxVgGNoAGECSEwmimrPfGjFaH071xv93q4L62PR
AX3KmyzP3Cpy+u+dWip3uB5YDxoaPRt6g7o7Sci0u1LdW5s4kAvoAn1/HIIxP9o+vf6Vi8O8hPM0
ZSwckyuRSW8K5O/8+UqkfoK+VPV7OqTNx7YBFpKVbfu1UYLqNjDC5t6a4qBzMxY8AJjE/HvlA4nw
OY8olHCEehLXXGDQy/2Cww3a20rImZM70qd6RAI5tOt6i0XTsCe1CA9WqYQXv5KCEC7w6P/V+R43
70xx+o9OXq1p5F9HuPnzLFrirQ1HiVubfp+m5mesmk6KE/1aeecXFoXQf2SzcmkD+rNYFLbSRZXt
2+r/Ze7MdttGunZ9RfzBoTidUpMl2ZLlKXGfEImTcChOxZm8+v+h8mGj4wTx/vbRBhqNjjuJKLJY
tda73uHs1lOi4yfSdtswHMt9UYfJLTEs0W0qXW1bkGP3OsrKvonmHnCpL+Q+jrWsW9EOtN/KImk2
ht/5Hyza37ewJR6alhwSFDyV9zqCuoxLW0dEfE4y1sR1F0nG1D42YqheGytsnv9+P35fg3we9wF+
wXU2+u6ExT+KTKMRKxN/1tMb2yr1oDeS8jHPynQIcgwiqroTmwwz7AMD7490Ke8sXpZ3ANEdrv0g
S8wG6OR+fQe0GvTeqXBSkprd7Z1yBDv3suJNhcjKjdRe4wXECzLV8Us/e0yWJ++p8VW3SuWAF3nd
9x/49b5T8vzninCbIRrYgd/y3uURlp9eWZXjnDWez3OdlhFlj5VG2wrlYB10jvtDiNRdkVVRBuGk
3XSYr++MOC7yYDSdamO0cfJ10KPhbZxl+xE//A8PjLvErWbLsCAYvFu/lbByLYIEexaGRFrS1aLc
N10+vKWxWaJ8k+NbG5Um+35WbMZx1pz131fMH0568HXOOhuO3sIufX/mjaXw6bLts9en0wOpw4IY
JcSS0ySPJeZDxzzK561hjeFNMo7ZTjqi+qhuv9bEv25dVGZA7JwriyBFf3escJ5jjpOK5N7HZ5YN
E3KJMbY7IgLc+0yb58/eOKCLr+OIIqgX49ZMLtKR3ZEYqihdZzWeR43ZfOkio1iPXZF8SzujOzua
UQYqnIcgkYDuH2z4vxX6aCsYGVNQ8rrAhHn37DIbqGas2vSecaZ9nPPZvXQU6UdRORTRrocDLVGs
3gdI/Z92PE4/uJugYoua/9dXrMHDwe/RmJ8ZRbTP9VCrHYoLoh3yenStzQer4/f1CeUBaioNJ26p
5vsqVbNbZtReL86T3VN+JVXTv3S+FR+9vBnfcttHQdFgOxVYWiRvKEf7jXCb/pay8dlLYmQ4dmSr
LQrnYh1j34/7cVRn+0mPmh2BXtkNXsH4inxw1b9vuwDpbNwW7MA/VK+43NsDujXjrDqSlgApmS3U
pJHfluPIJRW+M6ZBVVvtETus7omB8je/oh/qOsP60Q7OcMD3XF/70NYCp9Gyp95o2g+26j/slbB5
FhU23A58it67u8zebNB4cZGN0vt0NVipcSpcWWwJReqQv1b+YiAQPmV9ZpxmoxueCpms8xItot0n
3+GE9h8hre8UTdcahunfApez+3ELlxv7r/KOzyTXXhnmuZltTqnGaJ9Hw61glpXuY0pRd5zCctxn
ZjqvXA3GYk8ODVk3vYcfWmo9am3HOKFs22eIBMMbjkj/T7ftCows+jWu9N36t0e851SRGXS4g3FS
SB/u7TT85A/VeOwaYsRz4gVvSOgsj0BvD1VdURzOjrc3qrk9a1H8gZR4+bxfty4fgxOaWtjxOMNf
H/O/blk04GQlkFLdR2No3gop2oq5KKnBwUSVngV4DHtT4BbCO3Ayf5Sy8PtKZ4nDJLGhAnK+vWeo
4fmt5ozu9b7GKzoOsthpnz08oE5ug+bFbS1AmL+/XO8C0lgjTBmYuBJMSQePCv3dA4jJGMpyr0sv
dpLVqy6OhAUaX1pbrywL0izolMA3qlXYGe1d5sI/yJTd3tewhDdulVevc0G6sFm7+lY2uGyKMeOO
uXN5B2nYvci4xdg0ZM1FyfxyRSFAffWnv3+Lq/Lt34+NVb5QNqjKlpw5NrdfV7prhi7WBFN3jhqM
Rf3aVEdbkKoqGvHIzJ9OMzLkbZmj4Q3GfJZvnVTPtTHTiEYqIgOhae29k0AiZhpiJUEZjvEaw+77
YcIHqkyLz6msfdzIDTn/o49duRtr2vzI8tSTF1vDd+kb071G6f1Wpk5JwGwyP4yYdnzzs1Btc91R
41qONmjtbJqfZOf2e0km2ZGM1fFG92qu0FPWjTkp7caQMtyiKnfWOWTrLbFM/nnRY60Qi2CcMdne
psfL0mBhImcuSSzZevisfnG9UdQEd2ctcSuEPO+uxWmB9v8evr6kiaxe8C9zb+EG15ve7rpHnKEC
f7bPppjTbR/OPqnchfYltzn9MMjKYTLN9tFrW6PbyRo1/9qNk1NltvJHjBXqM690uY/aypR30diX
zybEgWMa5jS5XTq/ebFpvEJyc/dsnArrZeLZCmWbH8X8vX9vmNAJVAJsdQjm0JC9K1Rtfyim1Kj1
s0LcctLGzr2MdmGcUmHn8KLS8e3v6+33WoEPIvKZXRl2B/X5r8stchDhS38wzj7TjaMokuq1DysW
RBbrpOe6Zv24EFo+gCL/UNzxsR5zSJCmRcbzrkTxKYKyWivMc4Sb9lezk2TQdX22on9tNpo5D5d0
Luxj7VfuxTLnkgnLgg7+/bv/8Spg85E5hHCKcJalpPnXFunLYYy0MTXO0jOrLGgsr1l1mhNv0mVc
mXXlV13N4RdrcV1Ml58XXdvs/uuLABCHu4lOAsYf/LBfL8LtakZYozmfyQOLj5g7lnfG7Ik3mQjj
hAdwSXZndpph1K4HrH2+zI34SJd6RUf+veks4AlSRSrGxXYSJ8x31zAYVctJoBP3E3nWBs/d6hUF
o3GKiqW6CvME4CCT0tkW0xyfiLc3HsdCld/LLonnNUd3hbvp0oU0Q90+S6tD6d8L8+Kqyj4i77eP
UdKXWNg6zXNeLLGD2SQYEU1RlmyJDaQGLtuEbQlOZbm/4rzuPFD5fHCzmVHxVd59Vb4mTxzFNwYK
71HwrOiVjLrhP5VEVk6gM26V7GJy1y8TzcCxJip8XUbqS0rw+QO7iHchI8s+dgyXV7B5BNxyc7qt
C/MxSlD9jZqmgtLPcYWz7XkdNWL4XjeDdSpb+zODSvsYI3rcd5ja3ida07xQPvcrR5bu6ifEOo6W
dVbzAF0YXWZKaZeofjfHQvAqjNPDRGGxbmMzC9iJnDkwFjSWZppinqR4+8iOKU+92W+UM2tH0s4Q
vTSeCnzZ2huJX8pnRfTiPZnn6M4NSNClX8uLjY0EC99gbUkn/9bC53+gOi73Go8KV5AEbV01qafJ
r7ofc6vMDRIivBN7M7qLqU53fmaiexy18sXtNe1rhcthHMTLMWvxa0AwczlYqtLu1xADrV0au+ou
zKARAQOxVAB6vEs/FOXeYy5xUX6DXLCatjWZQgcRuZ/0RLvQkYsdNMZSMsLpkrfSSb3b60Hdzy3b
olF5B0uVKfGdTbKzQaTHPI230m3dw2TG46aeTbUzsec4zhCX9gXdyyXteob2vpq+F7BoTkkKdpwX
Iedang1HXM6a/ZgI7ZNXDN+LWfqnYTLTxQo6jPF48MxVbOVfctn5B2Aebdu1sg+8FBsVz++02zyc
24LosmS6EaV9b2Rpv3aq+TbBd7MJcLIt9/ZSf+bK6h/ytGVfY5r14hoZRvReY4wrDGD44fU3CR3C
bRXX9mNtyEPI0GxTu2hlAjEk0bEe/exnRetUo7nSOPuPdTtzcBS8wXGq7H3OIX4PRU7fWbbklVO2
O15iW3Y5XHHwKCTB5T7vhH1U8CR3+fWhWYobGTLh+5pKKe4AeMkXb8Yp6Hq/MAOenLqZBmM1D82x
raLyHyvs77LecI8803aFoUe4ogx2qFpssv3SrFkvkoWdLab2qZrHcRUr275N7MY71ARVrtqqLgNp
qqYIOKvl8XoaRYqwxaAiPzIotMJ6opyt7mCpdHuYJNqhysps4w5CoG4lJxVblP7rAP3vvvA1jnJb
69fJWCTrvjAIN02Gau32Ubsz3RIBXuv32sbKG/8Om7KHJfXttvDVeFMPQq4TbdS3ISs50M2oL1eV
iI1Xv/fqJNAn1RCdVs3Vuu064n6FHj/DCwWunGB7rQ2nC1dmVYtPhLeOP9xBw2FKhHsd64cjAsBw
KwjKItQ1fzEal4jdOPySR5l8aEfX/TJ08WdSnI2NB3Uf2/wMlAHGN+BYMdxcd8WY1+yZYwgjbjjv
OITjeD9msD4y88vM5nwitMhcXF7+serYdIKxKPu32mvknr2/3KetzjupxX1trdve+jLYQ/NMc9w+
i1rnxRjIqQtwW2ER6kLM+3wq4y+yZvfTUkkKnwtaB8PG2xkqlquZ7K/tNNXRbRgqsXMou55Vlhcb
f4qm7Zj34arBQ/g+HeJpO4k2Omt5G+1h6FSn3i7yo4bNohl4BR6OgSdmDl1XzDBIrDzdRrWnPhGw
F57CyonBgV22F0i948Ztp4fQ9NVh0J3qlcgXNsJ2jNhSKtb1Zh4cBniWzSnT1Kl6jZXFd76Cr9e7
l02Og3N1fYjTOX8Lyditg9yO012ezUgnqDcBefrsDUqi/dmym+FbHo3l3agl3tnJS+3R7NR0aAbT
3tYjLjW62wx7Q8xF4IZts5mTvNqWnevAU9NkkIdpterbWq2cNGufr+hLkc001ojF/9NzTKPZPleV
XySBSDIcTvOGkWdauOAEo33gyDFfHPJbATjKJzPR7+aRU3YuwroIKq21AzPJjKAr5S1hf/Mhn1S5
k2qSt40nWc3RxKdNk1G9CK1jNFTMzcD3LM1107X1rTP6n/NWVN+rNmSW51YmiYLY572WTvJQDCYB
ckO+DZEBH73Iim4cmYltnc3eHQ7C1h6Ssn3jyX5Ymb0T6Jk3rMqkah8nc0jXfk0kmGnk3l0e5/eO
M6THvmvti7dUm37n8uSuQ7MmjYxqRUXo7ky22yHvH6Gm0LzM/oaidP6e+O581xOZ8XOKkS7FUZpo
YqfFgKQJj2qHFRAzAyvSBpIKlnSyKCNES4v1W1D1bN1JH/NQvdRWpkojzjYt/ux51a2DjmU7RNFw
1IeoQ5lb6k85c96d16rpraDuW9MJRi5xonXkB7PXNs9auoyuOx+JWRUa32A+N59EWWkRMx99Ik3H
MFe+pkD7m3Q6IH3swHHdfNdPmFEh9ZSI47RNPvdjUPtCniC5WkGIQfq+GyNMg3sdRnc+fC+dcbxD
Du4dpGPZG0vRE2SuSB5NsksPJS5X28nswy0uPuFDppGjYrptecZojqmBCJXNW8Vbjyuw/kxPmJ1H
wkQZbk9G/4/hZM3TdfpyLfeUUyYXZcn8Owb10AGKol4VKAiCRsPQqrRFGHgSJMgYuByQ2LEOxKTc
s8v8OiCewVi1/jC9YESgHeaqaDaFbdankq15B/hR7l29ECtLV55YKW7kvlOUmmvTamgxecE/YXQi
SSJ3/Lv+ekKqdN43o1D7ysJ2jaGmSUxm06W85XOHf7VVzmSyWtVwTvvlXTYp2iJVWg/d0qwXvs4A
0MZZezGiWsuMO9V5HlM3wlwxGReJ5z9O1uAcu6rSdpRBxrOuOftCDvbMsrM9JpaJC3ukT71LERE2
tBkX9sEQOc4/ejZqfH0Zexdsa3hn/Ew3XyvKCpqIuubsVuXAO9eC9tRQGmZ+MgwK3GmpI4u5r179
emmyxnBOeQMcr3tIG346hzqVsjs1n6MmYgX6Xkk2qDOLAx1jfEjgVb35mBSdal923C5oU5jtac0x
aUqTgJ65UV+FUHxcFjJLy0gMf2qh6DyhJdbOXpk4W2XNY7/yjLnYl+HE7mvCPiXGxDK5HqNHqHIv
JE35ZlKj1p1SGPirJJHjw1AkZxlaS3J2z8cFie32j8ysm296p/WfW9NObkvaeG/tKKoJTx9nd3/F
gjPkx9+KJtQ+61S9ZaArq7lYXaW+l7U5FEETx9me/EZQOyyVuyDumxZTkshM9kVrbpPCnm9rLueV
naduA4RRzMgsr7xTM5MSr670f5KhiCziTOLhOM7mc+Oh6Jmz6n5K7Wc3c/znCQ77nn20D/xu4OIN
XaPqKnjL8LUtw1gPTAqNzeSk2pq13hQr6pVIWzm5Ua+q0tTW5HBlgeVWD3aoyz2j4GmjmtoOMgY4
r7FbDXgzeGIbW/2wtdyQpOYyPojULigikuSz58Zf4H9QucUh4/PJLa2VaSpvHY2QgWQ7qZ0gzizI
kql3N6mw6rfRq4oxQI49T+u20OqvVZOS6hJnbXgq7MEq1u1oiW+svdDfj1xfelfG0oOuXk7jjZtb
0efCqexTREDVj8KvnGFLmkn8SeW+SD9lk76cACAtcWCMVv3Z6/H+uZXD3EebMTVzdeuOufZPnPTu
ujIwtwuIR95lTeatQg3WcuRG59yzDtOQdwfTG8bT4BgpDlKZuktD/btKyDJcp2mSXbLC4/DmHJBf
2BEtIkIT/FpWTsJmtnE627xFvG9Am61890vTU8uvMqeJm4MsCvFCfKCVrBO/G8990/jdfdhHsfID
MAQld1CP9Rdjygr+Pm8EZUQJZQa2NSe7wQX4Q6DjXvpJktPbhwICQkYHMOtWYa9svzdOP+sHlCVE
DESNE56rxOrOec3/umJCitDeTYeT1l459LHmNFJF56HG+00qC6+OmZe8OtfflupGMq3JKSv3OiNP
1ktsQGS61h7VMuhOc7qU629tQuqtbOp430HnvLUv8n4ranMZR1jtvZxZGrWeGycOTQgNDtB1nifq
NUFk8cZ+DnV7aeU4hvnEcOmaCXylKPBK/xOhwaG+HhysflaFlVWvnZyyOvDHhGSgZCBW61pLZsSx
D0GBkuRoOaV9dBw8kDM1QpeDH16+tEvDSwYM05s8toe3MPHY68SE/0LgJy6wbjd6fHV4wMaplYJt
Z6yctuKlqvx2Q40i3TVQ3kWEWXPWhNs+Yyotto4f8RrGofnzMsqq4S/Uouq6Swru2hCnxWauJrsM
Il96B0ZYxlaXVXJSsyrDAKyC6YmhxQvOzjdn+iaC2FNq2/jzeDPl8Y+u9yyya8Zpz3FwPyicsnuj
LvY5AoIbdgf3ORpqCoWk45DiKxLxIaIbTYbZQevxD85iaivNy6LHpszNO95Zd1j5CBNXqWiNh7Lt
2mceO/ePalNu6jGONq2cI9QJZn7JRTjPK2u29EMVE8TS2eoub5vspAqN/4iyL1ckxBhsmvEGBxks
C/H5mukiCGqKvvmaN99NnmJK6Ed6/JVQO25OEyYhwO1yc1xvWWJF098zMbKOo4a0O5uSBN4Nh1Q2
2M2zMRoMGFwc5HNOdLqTrF+DQdkPsspvro92TnWdDkbqYbYpBL390LT5V5fC+7EnwoYQlvyTlsW0
q30U5eTq4ukvyHR4ynVp7On/TGL4dMAPOWJmBq2SPD4dmj8VwqOWtBy27IOsjyhMzO0o6RryAcz1
uoJTCagXSYZeLhnP7HLL0PDniWqFAwmEkHn2akEsYuyr9gwbpgOZbM+xlnxd8i7OqZrbmBNQTGss
R83V0Jvd7dCEbkCUpHXpprp+80XoPTSxkhZbAzdMKF/73hDenq2yYbYE0mHDvQxCVifMqtoNAQMY
SM1pYr3ZianfeGPTBoRlMC2pcjV+NTDzAtfSKROnLsy2ykuTVRj1JB/Emb73NDfbDN4oz3OdIrXQ
teSfK0ATZRovSzhVjtrMyp1eOJx5ntiX5quwz6xnYKxPIpvg80tly3+0RnrrprXiaW3Ek33MIq/4
hqIovL8udxX54aWktogod3m7ZSb9FWiIdWnH7EkuUy7dIWNxbRrKIe9LAxBwItASNSxRPXiLNM/K
0RIWuOVrdz+3IwT3ODbNFRBX1bRuMLTJXAa4QD47C26801Ozxn2TrKzWkGTOU5RdEjFRwNvaUBsB
owmGmTNtN05MbesQxBphPoi/G8WOLoH52lhbVjopW//g4tmvqGvj83V3ExC0bnDoeEzqxDv1DSXf
9ooSXlskkA6VIMPJjPvQquzneiknr+0d5xFgYUtIQWBCxbt4pbSqgFMyvC116V0GyE3P83UjrnW+
dBHGx7Qt9WQV46hEjJrhHxiV90ed4dhpNEW7HkfJj2Z1UKXqv9q1E26sROn3ul7H2zLT5KtN1PE+
GcWmxtDoBDimPRRdQ/OyIH2VNQ9vhEmnbsBay+8Gu6pfM6S3K6OqIwyzu/Hhimz7od0eiWymqRnz
7aBssW+dojkXy7nTLdDWFZCEZ1l+ykQ8HpwmKmnEJo2cuzDaaOUCETV92TzIJi1OGVS9S+/30Y6Z
Tn/qIKDtPHfZWCvX/oK0Lzvqy8EXR3F3iv1UkVmRDj8Y8OrAIr0R6PUotjZ8/yToQzajbKCCHnM9
v9dVVt6QfRwzqbT8N3eewGzgpvY4dX+dcr3bozg5GdZsrN2uJWveJzEp0wxvqzWae3FTTIEDW1GV
995UoZATdnyy8eB/FWPDErnySBoh2fjbNkPLySY1rUHILMRYftZ9M0QakakypXybbkyHN8we7KO8
YhXXc96Nes4od16AAFfprDXHzXgOy5i49JNwVSJMWhj40aViC9+BHrmAF/r0cF1LsI+NLRmzgAbY
aR0s3DJ2BRjsvisq78ZTdrVXYZ7i1zRsqiLUbw29j596WX2ZEowkKGgoymxyd/V2vpGiN782lWif
s4Xa5VWu2OsEI279GmMIg+4gMLJxepKmPz7hsiNPvk9h4ODnurPTVhzyvje3pfBOLk31rV9q5jfW
U/LaQ8s9Xlf8B5j4HxBxKL8wo7BUQOLzHhFXbeqVU9lCSnDb7Anw/Js3J+WhGQrJlNAuDnWpe7sB
U6mHJO4/9T2mPIRfYcab+EX4/ScDWEH93GXOEN7//ep+n2IzHELATvovI2y0Ib9OJrqx7qjj5XzW
Wa8rCWFPXseaQsT4FPSlTI9dV8TFWq9U6H/g2/o7NRsOFBRoChqSrzzEZb9+epjZhTO4Spz7KEnj
YPbH6vW6I4NS6RsjkepOj/WXochSuoi2skgiKePvUs9KJsz5fxcst7AgUD144E4LiQ6KzzumeFL7
Q9+FmneuXOqxIK+YW+hLy6i7oIJSsHn//e7/4Qa4+LtgWaAjeNZ/Syul3O7TKo+086RxdmVgijIY
E93/ZpiTfp6qUjwQB9DvOKF8LHAMkgFMLi4YVFsfnMTxX/5+QX8gZHFBTA0XEghak/e8NDMR1ATt
rJ1nAUbmhrH/Vs/guzp2gNu2aX5kfe/vIsub9i7RVpRC0WVqveqHLwbkjiai3dXkVGpdaHq6GZs6
POpFTMWbJN6z4IW/6TBM+WjG9ztbyWMV6bjCMNNf5Fy/riOdjHUyXk3r3JIbvJmbqr3BqxLcSBb6
Wg3hP8hd2vuoSEm4FE7eb8Ki0G5x8c5W6Mfju8KfrTmAbhAHUWIY97Xe1jdD5Mrj9bzw8Jf7gM1l
LBPYX+dkXPLijrxY5qJjfDcSLIUs4piy/+ziKnnr6o217WMhdwmSiC2Asn1sB6prL5rs13Gsm62M
hldcW+iKl0YHTMnb4tITf/RK/j6w5ro4MeAEIlJAd/nrrUTkUjn0wuI8xE36UpZuuIOf1z03rszW
SRaZl3xM12k9jrT1jn9wGfOoIIMocGd0OGx5SyGEyUiPTN9p3jq0H+srifHvC9VYeBrv7x+dp8M1
wp8kYvTX61z4+gN52uZZXic8VwwsmWT1mlDmk1rA/GFl0sBZdfalSFK5xiMWpHWZ5/39St4zCha2
K2QS3hWWoIVvwK8XQs3FoaMz8LwOdHEcnr/5NpxSoNz8FC4To79/3p/WOtYIeNRjAejCu/318wZT
IXHqM/O8ZCTpAIlvjGOKXVmlAjIQhMQh8+v9gIieIQxFwd8//U+8WsTMy+owkWuK95nZiZr6OSt4
1TD+bU9D64BoT453wosVELvtD0wY5K2XC5JyR9hA0lbqYsd+HiCK1t7Gsnryhjy6wFn86M5cWQ3v
1gQIpgM2tKh9fuP2xCml6tyY8f1IMbhz7K56NhSzKoJmIakUBhUdxEXvglk3MCcvn4xWuDrhue63
5f0Ux0YeaGnmNoGMspdJiEfC6cegwrRZBdcZ3nUCWJQNzfpAawN+Wq0Ed2k7yfFJjR1oG9mkYoVe
q7sJU3UcdOhn6w5+TxIMUZG/FFdQcFoEPrpO9a/maT7SQrQYcqruIZ798vVn+/JzWFSlE3E0MjFv
6jKZzn5UDB9QVP6woHz2PwdfOKzdfvO8z3tH1gLXxHuRDM4tmd3yJmbW9zlGMrvKM9mf4jI2tvNU
5YFomuLm7yvqTx/PCwz7An4Er/K7FznyMzrFYUjuGy3WDroy5M+mDHVTfVMNJX4LUZwpDHbct0pa
5gcFkPj987EXgUKHdAJ27W/JglMf+n05RNk97HRWxbX9x9WN5tu3aTYwrKper23hOOnGqXbj4odR
ezEzU3yFqEqWgXcFx3RXhh6Rbm3GNDmousY49eTp1cFEbEoWiDCmIxJNqfZaMgLnKD3ZRV3C/zJK
0K+VxbB4Dnjt68dQG6dPMz1Ph9gq84w1hlK0qok9clFavrCVypiPHhKGGUExEySwuuJpXR3q46pA
1Pp8hd6uLDO5YGCxivLPsd6r59afw4NDo3P8SflxlrlkaTYQUpKFCvvfP1zP5B45izDmt4qqtxur
GGpb3mtIQ7sAPRw8CcOK9qDZxo0RztPXgvRaFApTvNGmSPxcXP+VGPmpzPnnvar4F13y/51eefe9
XPS9zfu/6v9DgTJn0b8e1G8C5YfhC2Lrf2uTr3/gpzYZafKSVbjMStjoYU5RBv/UJpve/0B25RXB
FQByOJXy/9Ema8b/YKgGyQsnMf4EygLes/+IkzXzf/jdhLJi6oZECgqW+d+okzEB+uXsx0MNZTLd
FMWTYaKRe1+kln0cTpxtj62M7SZIfML59AiMXlVD/WKaLU7hvpOdYscrL8U8eXeDYY9f9QIDkD4l
HtqNc7mOOqs51W0/vppjODBO1c0nBPnVthuaaW9nWfoyT8aTZkTzszFE8WqMm+gSMuk6ila3CSMD
2Qisnkm8o/h1kcp2b3XCXbl9m91akOAPpJb1OtBNYkXbVKuhllemHW5U3PafpaeQXKTMDtx1Urj2
P3bOmHIdiZm0OFJcmrNZl94RjkmNx0bY5AenG/wsqJUDfDRWSHi3ObbIkPoyn3QmMTTaeqIkumGP
ryS7F7Zggc3g+ZJbhRPvW73rXhqH5KNAiUlc8Eh2d1xKc5eHwl4B/BpoUid31QoD26eJttwZE80O
ZNEaAPD6mARFSkZfZRyajpIjtJKTWFIFUmGsc70a7wf3s291922SktCijQF2Uj+U9Y8da8MlGoZD
33hfazndWswvw5wJTnIY4Ea4ub6CWVBvhhGgWK8f9Tj8prEvH1Q9fMbROd93VW+ea+GthCvjoLYa
d22mzldTH73bplX00N7Zi8Xj6KtqI/puG6th2kAoir6mqZ2t48p7s820Bkhwxy963n5znEauqtw3
Xke7eU2Uvx9M7ZDXES4tqAgfBmNKITyN5bdCdx6dov4BgeIZq4zH0MYOtDc2sq63De4nJIDwX4rk
o3WXWIxARMJfPYdlvSUCogIvD81NrYkHp8qf6txQt6k5fLGtaYqCJLxRPeOnqoNogkXtrs/xsjla
HSzcsUyemnRAToJsNXICY9DNTTjU+o9y4HmZmGM4sHVXWjzGZDBlVhEoWe4WhDDpu72y2vRlECHA
rusghIRz2n/uswwTUS3pHmtG7lHxCkW7AyPqGxE0+RQH5eQ15kZVsbfCurpGys9kfTmYIGYBRVpG
wTVP3QESEBPR0ULrd2tgi/pF093ivukjZ+NZXQQFyzRkUFeL6007wrzAnWKdxE3+okVKQXKpIGDl
bYDR1mlKbH7l+vduytgJm9mbQTSfkMluait/sIZpnUfmY4qcR0FrXLdmdUHhl2ztkbwc25fNsbNG
a5WJ5FWf0i3qC07OMs4Dzv1Dk/F9uqq7LZiD3sBxu7U6fGRIUJxWufBuJfUkQN+gtqLQt3FjN6cc
AvNhtqS3kmZUriH22gF1iB6M7sy/xOwynK5cyFzNmXoFHtOowttCh8ba5Nmt1lLN5UWdrxqNXtPV
Cn8d590UIEJ7zOPE2xcwUp603I4u+LKFqwrzt8ByvGnru0MGc67tvmVJ9ClPagKdfrSTNJ4yb1ab
HFj5pXBEszeUfxNX6lNVCHOb5Q7bk2XcyNxdd0y7idvhfgBA2psm/V/yzmu5kTxL76+iB1C20pvL
SYeEJUCQoLnJIFnF9N7n0+8P0z3TRtpdjSJ0sVJExURMFwsgEn9zznc+U8/OqLeTGzLNhm0QF2DZ
IgVtZw66Q+0VqHNo+lI5SRulU41PKYwMf4inESR0ld+W2XqMsjIIsbG2tToN4nL+xBL1UsVMhVAn
uGTzpnHVX7sRe7ylgKy3iGZka1BzNoMaOWaXfoU8OheGZgehQ/uKx2y7NAzD4vgW1d2XugzZZ1Z2
QdqCErYTLEO0gSFNBNyQzOH5PyTqcLr71AkCWLAojEx31SGYTfFVxMdyEa0qSLIBUiTfQTJBNRzD
yi7bPCjLUDulBsNqPg4QO2KWU6Epg5dKaRgI6jB5sA92Ub8QchVO94xUg3lDchP11a16WX6zEpkB
lmrE4VNfrtGuQ+ThFwmA/qwnlT32YfSch/lLCkcLjibRW/obeGBhTxRGZVDLiXIXbBvqS8z9eVaU
Wnmup+HunBR9SonM3lVjHtyi23kDclytxrghIkij+h7Vr2nEP2OVTAa8vSZsayuPbGWOhb0ijuLw
kWd9sVelof+sZn2aES9q2hfWV6Xq4jI+Ka6U4CUCuURs3ILpyCaRkhHiSJuZRxpk6Zkw7caZ1VQQ
NoWonXIrHU6k+LTQJvHVPc+t1Dt920o4aC+WHwnA85R06d6QwuGeWRtxaFjM3uDQxf5UMnMRsiln
Y3aim0J2tefR0mwJAX2wYh2/mankX+oo8tSiOKlhH7RDhGF7AM6VB9iQlbgL5ONgjxyBoPIjIQxT
oOT6t2BVzV6ZRZGZfq6Pdoemi2heVQjMfkp9RhKhb/BZOmtc923RSLQUswMFn0fAZxhn/dbPdBog
bPXj2mmiHXYfI+MoPxxRlgvDEvqzUXRuL/Y9DOVuClIVrX1oNvotErPqgzHg+hSZRuLN4UjiQJOl
NyGZ4u2SlcJGJfVnN1GbE1JnCSchb5cLpDYgiUWPBDumFOH2XMxwm6mFzIXd6489nKxDkYjlrZeq
8jOW9PWazEroivrcuaUair5ZmOGZNL7c1Usx3HbSsv7aAf5LVfL/Xgn8UP8sr33782ePZ89/hTr4
jrv9j39Y4fxPdfD1o8R8qE3K6k+18P0f/ebTI/+CTogAJwRndIhAtf+ohSX5F1plNHyiSOdqkXz1
z1pYVX4BGbl7Cd4BVLofQPffSmH+iiYIsb6M3yb+WlTQ//jlzr8iGb9aKf2vfXrUv6D3Ml6hWGah
cL6rmgCv72DeHwQWPewXWZ9UzTaMhYaUcm2D6Gy2UQSYVHCdtZFjxQuldHwQRg1SabJV0772RTl7
ylOuxXK6akk52tocN4e20m5KkWi2UiyDJ5hd7sVWE7ntqLRbPQ8nO4dp4HbNWPlxlpooAcOfucwt
II9K6tS6VNuzaHxD94fXZRWBaZUvBoJGd5xNisFBuo44qWNqWUPnkPE+KfgZiq86GrZl8w4UO9lS
T9SMoIZwBOVfPSz+pWX+/2Mz+B9ugb/l0c82+VMv+Pvql1jIZD7RYZHMahBj8Y/VL2BFRRuGZhuE
GPQTgc8/l79i/MIQhQ2ACoRBAjzSfy5/yfzFYhPd9wbbCvD2X1r+AOV/agTvUL+OGSGqXhShYOl/
Nc7FmixsiyzZYZjdRNlTK3aqehzFWcuYuOKWO82Ja8IgbSkFlbBs0k1krRl3wv3jCpZdWxMyt5Ns
LeJbsUx4VUNQ1QFvmNl24LevVdTPluER2LeIjY3SNSrajzTGMvViGBGRQMCCUN/ld43GYyzf4ja3
7iMcdCVcxWtM2sizgQeE4eZSMsxXpSu1Av7OgGgD0Yo2euZqGUCMZtnskaCwx1IpH2N/qcT1umQY
sruKFUcnPevrBM+KjIujwnMCliBt8A8GMTnIU5qKMTs7FuqDhHkpcSgqV7u9dqkmuBLuAUlAJnGY
MjSXxv64lOhHBEcl2qlJ39SeiLzYieJ21QMDG+L0plZygxdpPhqTdBXqZTY3XaYqpDZjUfCUW7XV
BarQZ9a5SSZL9OKeFFCbb10nALQf9DIozFp0smTsM18uZ36XPJaoylH9rZHd9EVeuANYvGqr8VIH
M9zs2TbzApJ3XbWNtJEW1Yzc2lBKSiGF9C8H9q2gF75pzvow+mBeHayIrsEHbvAKJgXRumuEBHGd
zQmnirscI6OtCfuYllmW2k+cXOPJaShBC69JingQLbuXkzVufIoLPE/dRZCktttFspoicFUjtZyv
Sy0a0blo+Ts/jAR1BivOZjQa2iqhfTBHQv1OopXA1+tr2JZ+IVgL/NchgwZkK9IgCgHhtUZtl2Mx
mk4hC1AU7zyROigkuicHgW+T+ZlOgexZVTpiOtQ1FpmBS9dMu2jVu1OjmZ2wEYeZ+dDI68wBpYNm
XiRCwhcvz/EERDU7NpQ+IzePAx1LkxxLXspnXceoHylD+lZnQN8OmIj8rK8iahb8UerzKuQomYqo
6g9C2LZHcjNhExhJqBi2Bfknxcqg1gcXUEKFEZhnFCoQGZm5x3X0bcR6Wm4WyZhNuw2xzTyEqZxB
LkznucLMvsv1gLaGZxuHhWW5XaULmDNUEKendEokR8DDp9xpdR6/zmk9yV6fYEvvoag0BwdPjETi
LoN15IvF3H2R9xMhiiEhPWO5FsJZqrW+dCIZip2dl6LV+XMqwA3vGWK9S1YxdHajR5boWPpUIn0R
lCVzcM5suPEIVEMOESWDaJsF4YhOBQuC3ys2hBYrVUn/6HjPV+gjwndmpjBuoOFFiSsacj7ZMYLb
3In6fmrttjOFyG8YLz5aVUEjn5lJpdw9B+K3vMXcDCnU2k+EvCdJ5Cn1YH0IqFEalxGg0vhCy4nJ
MK1qN5pYhpVnjEN+w93RkBx6ojJx2K3rvtQ7JHNmI0c5zj04Ada8MQt38sR4VcddlqyN6GWlKsFA
X1ZVb2iE53TYQOeeQ1u06t78iM2xsHZCtzKssiuxQodhq+y1yZvavNOfhpHsxoewnrr8Yi6a1o92
ZoRl4ULN64vKa818CD+mcRoxS4tCaG6ZDbgVxz/mhlOCjbVCYI67utQi19KFu2LYxC18Vl0tb0Ul
iIZIzl7gspllAILQqLaQ9V17nWkrwNRCfDH3xorU4v1eYcBkrXHaaK5ZDNBFIZLm9yNXHRHcbdmf
nN6cFyYQnzdbclW4hEUsy7QDLsjyyjXaDgKJA01HTRj5qoKxqy09rG9hOuoqAgQptk6JVPaFO9Jb
ER6VxHW1vBaTppQXM8ytkXoEGSvU75A5wBY2em+8GIncy8H96C1CbzCFBFfjFNFO9KOA4QZdf1oX
AQSsGAUdLZA8Kz5sxxqNvKnebevrtM1cZSpU5BxTU9XbvizNjz5N5LcRDEq4jqT3zByngwq1E9Tv
vMyF9BGvpPe661RnCXzZGQBKySQ5fpUKSez8ZQphk07ylK82RLAhdvF2mfKTWQvLtBl0kMkn0nFb
01MrXZ9tSF3RVZcHkAVRomRMzaUD8hlmIjR5B4Noa7NBhJDJSrTYcW+EhzycaZ5wGSN0TJXqguuk
lqfRFkutbtiQCDRc+vfsUqtyXGyUdp2ex0qLW99iUJZsszSPEXhMIxsMk6gk9OQhpstR5QwepdO2
hlG4khY2yjbM4QuxkFrxPsYMa+ktbCE5B+koaMImguzUOHmSN+2mWyIRSVUPsxRFcRkCVekqirap
LsLKh81hyXReoCd2HFf5Y4ytnwYDPWl9UUWevJlyrg6nIVAcy6JYbfCIyirpSZNUSXWZHir6UerU
QbWlsTaVjUIH+I0LQoOgOmyld9Zx0kGTTOTILYsojh6GUZpW6HSgHztramrA53x5FvK5yvyc55id
lhFnIC9kXBL3NsRTJNlxrPKsRZiQFmzc1vTByEBYZbicYLhlHtfOHOHYol7LTGZsCW4stg+l3qsi
FHrQCrQI40g+Utr3HP+q9D2YaV7YzJdAAERV7xbE1fUM4Azud0YyaWKEUlha5jdYeT4tBUEdLkqg
8oqxlv6OALkN0TLqONz16TKDia54lDjGXEuhF2EhKN+rGyTbGTXgY122WW/nclFwvpnt/LnKYWn6
shAqF2muB2WH/aNZeRJVle6NMnGEe+qquX2wsFjoWldeR0ndNVYzJx+51eAX4/WmFJqhnaaw+J5h
pbXpJpOq8GutBJR5YtJFT2hqFwk9x5qUp36sm+Grmo3pWw0lvtIReR481DxDNZgPunY37sOewhYp
ZCwn1RotSNpeqzdoSHrdrVMYl04cFVJ+CVXi9IIMxMLwzbGi8ltLXa8epEiBRN7ld5ha78rG13oB
uWKYFDICAp6Bo0zlLNpIUxMyCKsc0XtWTEPjVKYefUgF8ii3BDZusbyqBGPbI056qyEm9A9SXqN9
kIulb68MQrt2IylV+23lHbifWsphaCfTsIi7bDKT3CfgrsS8Kmkn3cO9VicBEAwm3SVmulgfSQn9
3+4VKOxnSM+Z7CWC0GqvpZJ1+ZkxaDpctZTqOWEqzegwWwRPKGpKgXgTI/io5mGjoz1fOvYuAdaJ
xC4UUSVrmTOukdIdwjZOvyNBExc7SkVsXeVFSnPu5lZebZRZ/aluxVUBsI1yMltTwwghDs9LCymh
4keIGVr7Xay0skKFjoYhaDtdPXLDxqtD5ZMTPLDq8cuKKv5CdRX23NXKINlhFJriVmFl6XbTLQvi
P/xZ3szMRJgxa5UcOmi3mH/M4MIZ+sja/KjDWOlBhHuVtLKoElKKqwKvRC646WiMY/swlJ0aMWWR
xg+qlmX2EzQzxAgvavNuYIL8ZDRrJmJt0kSXLCfH3K30sFxtXcL43MVdbH3jRGwQz1ixWHgpiVSA
SiDdTDZ5rj7TIOOV1C5x4GDCd4zaamKyMihi+q3M6lhv6rHo4EikansDu83wr02qGb13XmSyb0Zt
crfR4GAYGoVbSSe4ywwIDqsjF6NZ8VPS9KlmXBwujdNG5XKtigoTozwdlB8GAiEaoGgSa8fQ6zZx
cuT3nS0aCfc7tkxV4ZC2sQZRMUaoW0p1xO5LFKSEOyRrX5dKLtHryJXe2UJblpCm4kbFy3kWf6Zh
mI82Ui6mNynOlKBgwjgMdl7po25bNBq/uUr8S138/5tglXRPCf/3warjx9dH9d+uf3v8I1b193/z
G1YlKThHY85p3b0oVdjt/+jWmeH+gnUP8dzQkzA/UXif3zylZfkXUCToqTAQoWECV/2zWeevyJc2
yVTC9Yc+GyrYv4BV/cX2SuBdDBXWkPgXQhk5embNwT7eI7280DpllfI8K8cpSnp7OofIV6fwhY5u
2vdEX1nK2x+e0W+Y2R/9kf/OIf2dFPT7+/KZ/4iNibHa9dgij3v4dOuwy6WrOFWnMnqWYjMQ0d8/
aH37EYJO6ZHudgaKrmpHnOigPjbkO/MDaG0dff2JiMMecOGzOGsq/WHCtWhSzcCwYIBnSH8o0qP9
oK72Mn/+x787B++fAI7ff/m/kMoMaxgLzudxnyXb+y7TPgn8kxRPXXKyvt+02W/qr1L6NubT+CXp
QcwxMJ3FdLFJh7aW82S1jpGfhLfkk/+HpzxDhWCVD5J8OPbCrimuRvaccZC0hS8ruzGEnIQcFWHa
jjTS7wzVR5rY8bYKuqA8lu9dbKe26kOm9NvNEoSe5tZu5w3e7K6uYGsHKh478iLPdGlXnNTNvPJB
sD+5BW1GvZQPh/QgL4yWvSp8wQ7QIS5dhg09neY4SJttKL3p9SnPn8t5V9wbwOes4ZYQvSl/QVdl
Zx0jvTLnyOYyp819EGtORX9U3CXfvXe6Xe2yxtaShxpx6KOgUPQH+kKSAn98JhGYg556ss6yGYEP
Q4tLtjw0uVuFnIhBzvmuPGNH1zPlkDr8AAhhRt/aHCYmFP2tKXGCDhQtkOpAjwNJDebx3AwPZrST
mo04bpXxB5pAl4nsMAZF5Wf8WRhpLo8xCTpW6mCvUTCX9+pPvJufO2WjZVC9jtqRBEWVhsbLLVd7
7CYnquzam2unvwnqUe+4don2okziHm59aVfhgIBYo5kbO3mbdN2WJ3v8UL/ELwTOfeqUBu4mYK0d
yQmS7vJqLBjpcTackBuUKl3/qsIH8xM9zVu56Xiwnb4VwBOuyess9z740MukI62JTh1pit0ToTcO
SIedTQ2m7rGT8bULBF66UrUv0PxhJoUERoqcdpNrLs8p9mbD5WpL6ZcNN84DxdiXpavcVv7H8uTU
L9xF2ybLDeDMVjL0d7veunWj3/iyP3rdVvHyXf5sBfJO8y1f80XPcvXQEdVNhlDrP/MJ/TN987cd
dqet/Pl4mLm54x4/kb1wzc/hrtlJQfygnLQjweOn+VTuyqN0Lv4T7uZfjPV/f7c7kP8HoB41N2Vy
xruVh+HWnNrzfK3e4yuOHV56ak+kTlxLrz2ap+r/9B3/MhqQFyNfJ3wY99KDuIPxdVu3zSZ+yI76
wXzQdvlJPOiB/GKelKf/+NCCCvRnfs7vn/IvVL4xx3xlBubbY7fTOD1fL+sL/9cXuuzdvNV3+dNc
IT+2i9uyk7ZNoHurnwVsgV3rDzv+m9+6yrbblQfrCz70oT33D7Wf7MtzkjgaErwuiEPs4uxZsoXE
xU4ichuJSZovgwjJXgQZosSl28ZLw+idpvBiGejJrnJbPqJvHz6l0pkuyezm0PtIs19cPEZST/J0
ezWcUXQOp8q/GN1mzvwBFhBeK6/1QcYhhz136MeL2Dpi49f9RtMDCazwZE37sDvkiY2YPQd4+V5K
V+Bj30ATlu+ZYfvA3N/Wv/WKIssuNsVFPGL9hW7Z/Ggem5O1f+o2SkGTagPayZWTHfsA/TfIzPCK
ym05L4IdgiuiCHcG3nLLGzygHQNW8lIiAN1a22BHJ0gAunaRu0YfDBGWBZum2A3NT4vTt4Kf/5p1
X4jZeuUml9+RuG2NwEyD+Us+TnvhLRMcLXVpebHp0Hf1PSTJbn+Kn+lR2SbfnWarwC9f0ef6xih8
TN1ZsIvP+Sxebgmtf7Wfs3dIjBExy4oj4OgLvAvuGtohTp9o1UK77sH27O7bGOz1KzktXhJEQXNT
moul3u8RxeFLsoJuT744AOmL/ig+ipd8Gz8pr4MHyuTHbMn8WAUAg2yi3v1BwKGr+zC5HmCOKNBj
OB59jEkjWJysFRmqATpaG1aWm/vZpgy0Y+uR6eWsvnyZFntyTI8OxctOVeOITn0Y/dm3HsTv+LyP
3NRuncTli7In3h44ZJu/Np71MNx0fKFQGbmoSVVvOnLpbQ0v9BPb3PER661lM83vWPwuN3ds1y/L
A05f71226a1LhPnDckNiZ0dPZRyxNBHs685Sfoo/ybl7rN/aNxZBw5/MU9NNu7ptxyTNUT2Wp+Yx
ytCc6Fv0S/Ck53yvCwI96tYsN/2ThgQufpCaxa6e8Xjmn/ICeukMjNUexeVq0ohcxLM5cZU+aqav
PIpb4cJA46RdmlfpsjyYB8HjhPaUAxwgJ3NgJtl0S/aT7hCk+Si8Gr52uD9MwYmdcPdOUCE/nfqN
U7qljy/U0XBq+01ydH940v1+E3tL0Phvs/M1ewQKHrIfKYy9t/4jOeen8Dq8jnRtfKTI1s/Zrons
+6sBtuzWHXeWGzsTgraPTNn0iZuW2Bq58owJmid9SuQjugCeOiyo/Whldr3g5wXrpXFAjgxIFcjP
QqZAj3GC/JZqzrZsyy/9cc9uU3+krV29MgMwyr2pTw6VoiOVq0PLrvvdtT7qoTsuG8hmjCM31YGd
uG6KQxF7dTzb2UHzhFN0SYRb9W74/WGEVTA4BbOd7wmfHCxcWfjyURg3CDsg5SaKP1u+bHpa52Tv
qhcF6k7xU6olfSu9SC9KoHr9FvzZxAFgK/nDad0Op+ak7yBM7dfzdBm/YCHNbdDFTtu47MgOWI6V
3Dh0sulXWrvFRcYUh7gziC/x5m59kG/xRm8HprHI+w9mth8aDLLcbr5oCg33fu3PsoJSETJZZ/eM
kXOQmHO4nObFWzezBCFvV7+U12wf7ftDl+2q+iZLb7XxaWXvuvBivEZr9taJRkDrSzpj7IhYmzxF
yzf4Z5l66TPeBHP/1JX5p1FWXh+BhNiyeD8pIVccceOlQEXWrpvegjfDCC5gxz+E1/FpPFsvY14X
TtU07/CTD4bl67XsCpkMvY2ZE3mIzc/ip/lmPMpn8bw8FGCmA/Uefnpf/Uf01j+Ol+i1mc5YsG9E
ffTkGZ5L7caIaStm300T5L0TJu9RvsECkomEPdR2zyAgwa0JR8RtDmONEqp9LIXI6a/mz/4HmC1V
c9I6aAeHU/+gvulXipxheVWxNzGQTHezvJVQIS6cEeBEy0eSPIzjBh4LuRl55KuP1Y803I9loAPB
Xc2bOH5m3Y9F2gqvxa1/VS8iK27U8DjpqN52uulYODi6DGQqng9bnHa9jp16vBHHGZZ+gilpwzOk
+qxDBpfzoaYUjvToaHU/gLq0zFVrcsS8onOAVuPnOh+9CuS9f4EidISzvgJ8c2xzyEIrRCtpPRaS
X4Z7fBIaya+Vh0HY0Bm1e6pnnJz1gxpkD80ViAOA4qbFztDia+AUuCEsTr24mFL3NaWeB3WxTp2Z
QhS2DzLgzC8Lb8LSb3xeC1ZY4ohv3G58tPCgutYl/Ip+xJ2ttbxsXZ6X4k1H8E4UWL44wrIdUdAu
1LguVeaEEldxVMlWOCAUu/hZ0GR0G016XK0L2l8sLjjn+E7Tb1w/srN86C8La68O4vZDUfZ5eCjU
T0u1cZzVtS1GafR2UvuctCWs0N62pgAQhlDboiYg2QkrV5P2Srqf808pTkmu4XrWMXLSnTi7MSiy
9flHEj5xbRoUMPiHPSw3zsaL0UO08zTYWsNJG07ZRfWSx+xDe6hfleo9f4UHWb0k1+pBeQ4ZjUr9
LQUG2nbu/Ci9nzmTvN6pnxNML7y6odOKc8TVbLOgzDxQLo14o9JeANGtwMRKBu+dsJzcRXoZ0nIf
SRL2OKMjbhduvc3qZee2w/c1WD6j6iJfNcsjqsGJaU+m8mm4xrwaQNmLdBSfmrPMZbaCgXl0HQyI
aS7ny/TFTMa4G4LbTeKN+XZNHMyAfRZk9lV52iEdHPXFeDL97gyAlqKKcEPahN7Orv07eG4i+oK8
seq9oT619T5RHau1DRxA3Az6X1C4OOwUdv6MHYS5H67lJf8pVM58ZIVHqC2ow6CbfSbf6WF+Y9Je
QkF8Jmz+JTyRCCIo9qwB8QVWaq8/mheLmixylvpe2Mhy0Bh2rjgN1zcUYl985Gs2RUcWnf+eYAaR
VmE27pMwJTqEw0gcFGaX6UV41R31OWbAiVz6p47nFtkR4intjgJZgeEOf3GK3BuQoEaV40/C6OBs
7gmNK4rTpm5h6QpvUvMx5JgXDMUxVxePdtqSXqe29ebq++/l9/8FeOz0MSbld/VfgMVF7/Lvw2J/
a4uf5Z8JLPz8r5CYqv9CgBBe4YhD9bt9NSDQr1IGiFgqcBSJqxpEFjJCIan8Bomp0i+KiPgVRbKh
ashWfofESGADD0MvjUaScFFF+9di1n4Fv34HpwwReizoG9kHhok+ArDtz31hq3f9gj9U6pltmfhR
V8cuOu0RK9AY91JVjxwNGjc08bu3C0mQG7nQ31WFMj3JjrGQkdlu3Io13UZL/aIs+q6Lo70BFJG1
UtC3SlDVTQDlUbUXYGZ/xmUMdLi4ZQJmoFlab7OO1UtYuaO05JdLVpK/K4XVn/Dp9+kgLyGWiq5c
KvJuzjgVZqYYaNE8DTtJkhrwktLKlGsORnCIlZYqRJUjMKLGmKe4NuYYJKlpeevQ3XBGivBjnaZt
o6XyOW4lDqJ1fex7jbsxSo+JWpqPeloMlyldU8q4Puee6KRgbikuBL31cLiqHobq2oXV8z3/U1EF
8SJnEYVgkw52OKDHmENrsruk2PZZWpHcCye+bPGn6sT6IQprEIUiOzGQ6mHwR7W/zkr+2Y2ir2Ot
hHHiwJgQ1gCVYIimSki2U7q8NYQ7OJKC//5azIdRZgQ9SJ2fSpnl5wnFxWxCrRnWaNi3GaSi0Hzu
VMGbEI2DW6XPEJHaoFBG6SJ3g+5ZCjZ3YzM7CMMeu/Ctwh/SbmdkGSOYG2nXhiv2y7ZfYckK3U9F
HkYUBhaOd0RVu02NqZYxcRLSg07Kawlmb0vx+o6veQRhGPo42hAs47ThKicl6kxgvQotQftsiDSd
mkAQn2n04qugMxSROvHZMh9wZTwthBzrWfda1tZjCypjSbChOd0Oeg/lGn90nGaisLXTEue1hUb4
bhxC1tLU38bctE5dJ5a+uNbvhdRPnyo1W1AK+TNuU49CbzHW0dL1XDBMhG+9gofdfeulOeWGFeSD
jPspJY7MczQ0uyf/45AXzIlDeay8qITqEaY/S4u5BMNILmh9p1QFg9cUm/amzU6hmDt4nc1umg2f
qXir2vTWmnSSMq5xnzGhotSnzChnBma2iiT8QUbk4eC/IfiZMHWBMcfjbVwWZUeEMSJrlqTfZtlj
PZmC02BUdFawP3OZ81MjiRmtOGYMPxPkQOgh5meYT4rHtFY5MSGeARUtcDOsy1yzXOUALyT6BqQY
j6YmU5vBZvExJS0lJ9Qj6JNmku6ZfTZfmWxkx1GSPXVN8FfCA2sMt0azWEfYGQmbNH9eFUl3OL8c
zNs3MQHhl3Ue6tcSiiUKCJGbc6RpiSuJxSmlGFPmGF9MBNdi3Vi4mjA8jjh/HrUId7bFaIqLJi/U
Qdl0NNWq2I0ziR2ilCaeAPGiBnXp895vdWy9MOWZclcssRlONJpMZC3d85CACk6RHO8MQytfMk22
zp3I/NhZ4lb3JyJE7bTThi9BEIpgiee6dFoUOce5GtcLJyY9kNQnVA3Gmj5LQohbeNkYo1ssoYyM
Yh3k+4LR58csTmcE/vq0h09XPhpqVNa2wcWtYmNCRAzz0ShxhlBH6QLvBSnNKmve1BiEXJUxZ1UH
H/5dmAmkwhuvrUmiLtlIQ7SCvaLWkNmZrfKRRGb00hp1rvgQYyqvQynioQUqnIVQ+kAWMla9as7F
ttNneoGyEi1Pmrv4Vgx8mNWE7zOKonDQ8wVGvxLy6BMmp0e4O9N5lsf1q1MMOsJ8xmgXB53PtKkA
uMseh4VlKK2tVLGJB6HJPtUBDlBvtCsOlgLmBHpEGD1FmR4eUcbE/qoN1mILsj7eSomd2mktTzJa
w8xFhm1A5F1VX6qh+djltK6uorT4b+OU7Y583q3YxPNFWWf9cW7Edq9ievGzsfRWsdGh0Lm3NQwV
q1ygMNbCFpNm4Cz8L9lVJt7dTiOUPxbsnwIRX5pDq4igVBLaDVUwLR/f0GZfSoLhFhzFJ1kTzNco
jHNPKPtpc/cTjOx60iKKtrSoHKIlwg9idxcZNDwf31M82x5kOeqDJpO6SwTN2I815pIhR5wjN1Hk
RINU+xC38meCMQVvICplq2t0rGuNEICRtrFpMeEunRk7Tvqxotd+FlYqHYY4K997zprVLqSEaJVc
a54R6dCZj2iBZKzjeHFQnLikDKxLnRy+uTuGaGdyu7AWjVO6lM3tUkDDtKqVbkUeaD3ift1AOgDB
s2ikZjUpqFYrFcRfAJvEeb47VBnC4XqM9b1YGcML1KgVdp7IiDuMPvoQmTVmsvRzOcNsaJOlPw+p
6na1IHlzXxmvTRZ3n3SW6RP0owUrHVneEyHLq6tTQ57APKFf1FHuxdIQsfeTrPo36s5kuXFly7Jf
hDT0zZQASYgU1SvUTNykCAk9HJ3DAXx9LWZlmVVOyqwGNajhezfuDTUg3M8+e6+dEk7sDmPXUUya
qfAgt1nfeb1+9fxiSqkWoRU9EN5u9d3mkStRkEyl1sclgNYkG952dTf3t5VamasrC0mfNvOUBmiV
DE1opGHOJidjqfe5bpJnL9twtDkT4pIh3nrwFb9uYzW3ym66vTNEjwbY4lfP8CEXjNj1HKQcOX1g
02FUXKOcXwaL83a5mQUSpTODgHf2q9PnAHJN9t7kB9tpv0V1UgnmQKsl9RLAUSIrAn81cSfCWPg/
kq4LZBw1JYNRBoir6ZnXjMEOD37mHfOZXrrZWXYsqcWFLz4OPfU+rpIVBxHMSPkLDDu7/pnHrXrC
e1ESHAGhrMZifBc+EheZrnvyOsZxKi3nUq3aPFy5sW8hWZentURKof/Z20tfI9wV+bWsuTRP3CGe
3IiFoea+RSrn6C/t3goAaS9lcI+N54D1J974MCaVLjD65v6h9o0nv7kKWb37lBvux2oa07uXlR+N
sVi3Xt0XacFFq1OpI2yi4uMBELS6qUORdE64MZLr+jA16y7c8u5m7rNfo2/AP3Eg91h6mHMysL65
mJIGKqfvlqk7zc1h9LVJuB0d3++9Yh82/QtRiC4NDFZMXiX2FUXVgAhJAK39T8jndtL909I8q0Cn
5MFJTcGWc5w7k54DBJ4MftR6aHrvqKJ/i0SbGyqMuDpCUOGln8xo4qQ97/Kwu1NculQRIhWY88PI
SVqVCLpZi6ZaL8epv0YMnQWwpU101g2DcwF7ojJX/MVj9EptGDp6sP6ao5z2s0+nSz+7S2LXGRw8
oyywfwUf+GSP4ezvW27RJwB8ZISaX4p0+Yf6uZvBcO4CkKV3pDEPnbf8Lv76qkyAmwQ+Nu5GzL8Z
6xvDG299km4kLrsubudRpYSgabbtYboBuUMP8hRg1skCaEwElmcoO+ImOpKvTbb/tApn1ZYa5uY9
hUVw7kaFFunCn7PrEDHLMc3jRC865qX5kc5weZ95IY5Z6oR3bUf6rFjdM0SYCZwFL/SQeuNAJ9Tr
Wbit+vplMyR98kKuBJwxe0iffcdEsyiQi1gb5XaEvvc7UXaQZPbs40RkcQgFmmyHBuXPngV/X+tv
b1m0oEM5gbp0mIfQ8JlDMOmeI6MM0ynKgrM3N1hsq9CQb3rAl5ktjb7xMIye+NK3VAfKuZHDMBwH
CiBwc1vi1RSWRKqPgnsFjiwuw0qeBnvNk8hmvxAWoB+6nu5Cr5OUFNQsc+lYvofFaaZ+PdkPVmTM
F2Ix9Iwr1T+J1svfXY63gz2Z27luMgSV0A+bW2kAu8Zivr4I/PJIUzO8xS7qozioBjRfP5jJTwp0
53wh06zn8DSulRu7A5dRLKU1oldQzj+6JVtZKrzqot8egGVWZuLYABkk3mpKjrryRN+LdZYOmkfX
twpKv2m/KRskil375UPLHSvBcIo9qvO6/WRAcOm8tXwMZBmAR6jRAIcw/MQ+Doxs5UYfBa6iVocf
j7Yd2Epr9SUcrsB+Y7SpG1AClPUaHWiCot6moS9UrDrrD2hbCiGKfWAf1614g0x8CrdfgTbthPav
bRYaiY7VmbK7faCa22ESqV1mF7jvGt6kjlFDjuGGf80IX6Zm/uG2Pd5IC/E0cPXH4IriMJTTfV49
rNaWWj73qVmux6bPrx/TtSqTAZftcdBzG4twC29EBCJ1HDhXZ13N975quP5vc2xP/UM9zZOzJ5tR
7/0h06nXLdm7rIvppJst28+lDPf14j0M/4l1dFmtmWbOZTyXxgtwoVJwMPjZP7Oour0apy2p/FlK
buFVxwTTBDAGt/oRLzCFnMb84rWypkyXMLNLNsDpP5TtAq9qCELEou77b+WocR+1JuozZvz3EUbl
soO30x47duYo9LidJguAuE2LIwieDhyss+rx1jX42mgbFRejK5dDWWXyT3cFPNm9fK3McoIsTr9T
bxmVARl2GW85EzksAGCf1KiZ/yzfYXW+iYjBfHUDnLlZjwZaY67/KqD9W7yrnenYU8yRNKEpgQ/o
8JdMJWsgIN5s7Qy/SCtijMch0NHe6yqWSKIebtsCYujideqIeb29atXyj8F8Sz+nDJ6XDoPAuM1z
WtHtxqaKmFhZCOLptCR8Q+/IzllrDk8U5OHbsV3rPNd9Ppzoha+PPu+NGwtQX4rtob/ptf/uzDbV
cNQTO+Y1rI8VGbw4BrZ9H5X6fZa+fJp8ue0VefeawWbE/KAtZTAxz9vXRnHgQOA0cO7ysuF+7gQr
b+ZqfiPEjbg6jPRDlJDZBQWjXONIRRwKn/SOgUudG0sR3kruX0zsusMJk9dvCiLU9RNqfRgh99id
zPwCVzcWx3iwXYehDCzqa8MRd6JWUZ3ykEquQKgGBXWiiQQrfXCm4gr9WwyZcTebOPXFgFV0P5S+
oOOtvvhr0P3Yff3jdgMC5OA5h4p/GDt10F6K3p9P48BWZHFs/JpbPbCV8eR6aO3BeIncuvwtyiiI
CZxsxxaYzAfGPA4DY6of21rZZ9sccX5npnotbRd3nfL8lkmPdpU9v26PCbcyxyNWK1za0ab8j8ba
2KiFui0ffcG1YofHa49yNHPJxkXKtU3Xp0p4+iyXyUud2dGfnZnxepPmWpGUAIX+mdsdwD1lP/Ta
yY6uG/WXKFqr/ZJxByk3/NAcRG7Bg5DrC+CqNYnW9cvOto/ZEw8Z3aEQUuV5oqNkbdR/Nc/+P5A7
/3+LruLY/D/Jnpev+ksX/90KyL/wXwgX7z+uETsfniOmOzO4RvD+p+7p2P/hBzbRPc8xPSheAU6U
/9I9jeg/OLFtoquhS6FgZEfoqP8L4WIF/2HZ0bWQnX+JTxs8tv8LM6Bt+f+diono6l0rsUwHsdKk
x/D6dfzvjhjc8WW52deYw0LlXCzIdm+3o23i1KqE/JO3Jpclvge9z0N3OCx16N3kbTM+wCn3kza0
m/NoD/WLPxUh8GNjOPWWuSVt1lm3Y2ThBSMawyg8spohLzKdyIxTi9Xhp/IxZLW6Pw9ICZ7f2D/k
/z4aFtGUkT1NW7v/z04RKWdQ+3Qa7cyFZo8JUSgP+QyRWTnhdD93itFc63tnWKj17lrAThEGNa4p
vIWqLjrolY0Xl1xMwsavYUdvpFoO2ab2zJHgnS1umAvbbdWhFS6G350QRxFUy0Iy37BsmMnwrtUg
Xvr+C12KU7nwUiQGpCMYhmdO72cwDAc6S+4m13APm9m8LH59zFAIacRKO9GnUznREbKm0vKrWOFA
2s8aR06f5/etofFljFuSg0xQhX/h7HoVxn4c2Y43dYQjvXijpI6d4RLTjraXlZtkfvcpfLY5zcTy
o3TsH3Mc8w8z8xGNJo/FkmeB8u+sLVZ9jXUkC8KrJhsvEfcjnaEANRWtD23OXDXkZxJef4kFNWfq
e7CgK5bbbe+SbFLmX2didJ68f3nnn3LTeOyaF6/ME685zJW6QGxjVtT6a/C0OnqOmz2F1nDXV+Op
m95aupzWqEpKGjZiAIIlRrkryth654lq4zWcz3Y0MdpR/qSBQnJa2UdSAg90/PwMQVQmJDVvIlI2
qScRt/XKNrDqISpUJ0qEtnjYmn9Fof4SGbvffJ4lxMZdY/ZFTGuKiAmT/no8W9DMYaJ74uA0GE5G
HPGgZxW2m7pOjMArOTtofarQi+wdIYryvuT1iyQ1Y4Ebt1s8/u6R8vrioB2BKFsfoNhh6ua4EsiZ
qdmNd6MuFO6c/i+9m39bCYNmXW+cSp3KgM0gt65iN5Br3ImJZXqXlQ/cLX/Gwnu0hu0X7y2EcEKu
e2kVP+7gHLh678wNkIfXIS21Y/EaurBPy/Eu68xn1+BPNGGzCyawdDZnXRIuoIEp7pJAnXO//R5V
sTHrZf7X7A7f7gxzJnI4TBZ6AAddJG00vESSWGvIZceoIUPkZBHF9I8wHWMb22BwO8WwtA89UNgd
7SSyZEi10jKz/5IDs08514iEhAPrc9n5MCbqU195X7Z2cMdsPDvWboNLv/W7uXjYsrOHLBiM0BSK
EKh/Sh/jboisf/7qnWxKszp1wn68wVadF1JryrDDWGJG8pHa/Ka5aYejExhxsw2JxNa/LgNOXJ4Z
HVrsvPksaMjvi2PetvWbMz6jR6CMWLuSNSa9WeWOj3xc9V/aPY5IV0H3Nof+v7yGustCP6AYo+C+
hzXTza5DipJB96knTUHobmilYe0qsdndDkhfSZyglh7yFducHC3ZXI31NA8AfPkxAdH565Uzpd4H
l7cOgkgLfMKl/WUx80+zRDht4nClaPgRVrfb3gdEuPoP2RUN1seCC/0pGnqrwcARNF2QitVe11hN
jqjOW73isxm1zXxsmi4StjsDrtr5U+Z8D13DAiEii5JYhjE/TrlyYW9617xcKdto55A2BDFULtid
QmjIZEx613mrKSajomA1O1JcveP/pYYOdDg3pM0BWzPPvJ3LrZ8cOCQZoxpZUdff123dj5SXOBBG
Ac4YzX5SRl0ihdKGmYy2Ikzdd9DAdi3DM1gsh4pehGAcWuMQHvPazT4oiYAWX/OBDz2k9Bwp0nfn
9iKG8abmU+6tU/Veb179NYJ2b8v63g1L4yLH1nmRwskoLCHniu9ofXaszt2hJ0wfcgipIBfij4Ps
FJPV+Re5bpdO3dLcW9PMR2eCh+R1cRgtKVe+k0FXwqmnYUiPMRP4efL0xS1mLGvscfwu9hUv0XlM
57LE2Djzg5cPGrfDHEXHCs/2gOPP6K7lGVCRUuLPlm7xs2SHNoCMPkdgWqtueilol7kyxz9Gp9hT
BRTc6pn/Q40/m0tfMtfcHRXCaVMEqcYq1FNdjRxVUN8b4IFkIukdYjPQVqe97pQ4IYImYtBHR83e
J6FHZ0fAEauL508HlBdsnpn64+cyHuZ5Q/w6jXS56apHwZr5SNp9/uQX4hJ22WGb62dheozAQejg
Gsqb22XFCWj/Z3nM8lhLo7lx6/rcXONlBZyi2PfEzAApjvw2j0pi2OnW8UfU9e+1PWmHvl2k1Lyw
8Y8qvMfEuuMxCPZD7S3sxdZ9t/DZo+xzHwoKs3SzHqy5+R2oFXTprhP+yObUvAvzD8ddx0Mmi3Mz
dg8TZSaOg8XBoZmggGqU3bcQaPZzGP3JDQw33fbk1zRncL+Yk2FoOHTooJy66lh3WxqYw6+5Tg+B
09T3QPLJqbrbcQQjyeLAuJ3xhQQD7m22hyuhIJqiGAeWL6HvRcUuxyuN6Kix5FAvHUd09UDIUO2c
zFyXOErD+Z/0pj8uTTAIk7z8p8UCpthg586JngKsbPfd2r9OAdI4eNo7wSLGN2mV8531gEb1MHkw
fChnnneosw+NVxEzd8uXLf9q52nfFOowU7BJV6qVrCSYRNedxIIAiXFsdcIY/CzHS6/YXEzlOZSM
RAE/gS4onkY2jgNZsoD38mI26RjKLC46PzobVf4bOACkXeO7HmQa4lyxu6vjrE7I4MZTRDZ+6HkA
KGuujhWG8c7u4SJkCdyFNAuaD5aRF3DgaS/4gJhYrYz2p5wzVMkGdAF3MZe/tZDVm+NNKaJ4Oon2
vqqZ4AYzCw+ht7T0HCxH+i3TdVwOOo++r5UqLixScZtjcekglRkAzOg058h4GZfudltM7jevswsX
yPTR5t56Z0zN1a//qM7kFLyPNjM6NtRh9MJIbVxZixHFVCHGXuC/mf3XDAY3wsE0lLcSPOBPQWO5
XbE2GQUclimpRXQEDPqKbE7UskTBaauw+dPp6A0CXP3MZzKkHIhTTmbzRcKFp4jt1y+dPdiip7aH
aRHboG45KoGB5gNU+RGj8+jlEn7Xm9GzW/AEHYirbo+eBLXC+J5kA6/CEEshFCUG9bsGd+sQfaLb
2tV5LB7hwuzLGZ/mCDIBWWTLHnQn37ywQK41q8RjG8mjFgBrxVBTCHWeicyPpvxa3O5M9vwuqizj
pi/YTS/lgEIRsj3JTI+2nJU32L6GcY1ev73rYm45aT+7OpJUjlnZPtLzXgVHOrsKPNokMjB5B3Aq
U2H34rXUIo2KlC6nd1TJx9oal8SQ7kfUfyNRJMrOU5SpCRggZQldoRPTMXkzkK0wobLupgrBkAn+
utnQcYHBzC15fhC0fenfRRbKY0TGr/AwlnpdM7xKEnBgCkkZ/+1oA4JYEazzrbPgilb9sh3CyYY4
xZ7wMrbsS/sOoxPp4p3VeQ+yWZePzR6336Lgv4kx17Sc/FLyDO0H9RBN+nVbcTiVgLW3/qYmDL0r
KQahnDReacOjGfQWNeEwd/4B3lbi9dPec7ExGk1gPG4r7q2oYZFd59tLw1qZp/fcT5q2ODGoWGIe
Q0N+M2jPGgKRkma9GSa8eyEY2ibAIbqQ0ynYfEUlFafhm2qWv9R93OXtY6S8b+Ki18PlvV8sgHbh
XigoaiHHkxaD/+JZrZFuPtux0a1puR1Sf5Jnq9wuCIusAGbN9yEolVPtfvbMZ8u37xuwe4tokw2Q
DDYS/Ku22YP9Rb7ejcx3cYZ3XntAY0PjmLt4BNfp79xIP2V6yOMRwDSAh3QcwQ8h4cWEgK+Ku4+7
mlBrSuL01TEVua0mdNFxqpeIQxb653GwxY2j1SsXwZMiK3kQI6nMnuJJUprcCVhdqSg2c8++JxpK
XY1x0ry/QCF8R5Ta7lUtjtta7CfvkWPlBXkLXAUoOQDF024YcOIbJI71LNSpW9RbhYrtF5h6O6uM
vcH61UPxQzPZgS3dHxUpdpLQ9SBUv7vjcnExhMgsSq/gYF+kE+5HyttEcCgGZgI8jxu1e5yv5n6q
bSumta6CAtK+9VJFf8qVZaxDQM1t2DL3tTpgjrqnIk/GBU4CDJnMhJmDw75zPtsadGcQFXe03H31
W7Ef2uY1p9YpRnWLwab9U1MU104fnMhc9SS4RDCk/dCbMPj6hCzrA8Vrw3PvtiSm4GJsNrdTksyP
dR8e2BT22OD1b7YNfIvClrwisH5MNu9VM+KNRc5t3y/2lykqyDur80/kLE9gBnjxsDT0RS3tAXxw
4ojp4FO1uoNOAlYlmJszK3duie6XG+DazqKQCd9bn8PN+SZb/cJ4b7mUUmGHRVs4TEodGtrMkrEK
Dq7MnrTqDp6wn3SJvGwHe0+Xe0lWth0HfJTLM5SI946Le23h8yR7FpB67Vl3XKs5p/pVSHCSmDsh
vT8Jjy0UuungYi+ZWe/m33RqsOJ+U0oEl6GHdjJtfvlZ0R23dy1AzxgQ+6fMn6871AcVRPnfLC9M
tPCizn+IOW+X0i0FMSzZWjc8UQbWadYObz0XEqwdGhcv2Or9WoT2y2jZ3YNpbeZtVfHs9aJ349os
1FuDaBh7mNlu6sBfk2FleKY269I3XHHdDibo6El54D6fM1HzAMMwsBI/0ONx2xQu3A6YT2R+E/uC
C2qamXVTNVYU9x49vj1Uo+Mwi0/DzltsG4PBQJfZ3/VS929jYAXHfCArz2KoQMtkSwi/abxxKyUf
GGGtR+EYOhXC91JgLDk/e9qaD3keOq9OTvdeTK0o+2wDP8CTt4nyuk8lTo/nzPdeBEfZqWsDWBJQ
DiHdZvR3qxp0CAooXTmoFJW85Wip+mNQbnWirzLHWE3qkne5BTZB6FPThkVzMHW1/vMjoL3XAsQb
3kC0Zo05VmOZ0bNJz7Q/TG4sxyFDMKBmazUjBXAlWN6qaGtuvMpe3scugO29gU5JFF/mk78s+ldw
n8Kn7lHs7MwiZeGygMxv1n+VFzH0mg10WtnWXTy2GekOSrMGvLL8Rm4rgp8sxbvtyKIOK9GQhUeD
5+ErU6N/jLy1+uZFfpqrOt/320yNlhlOS8JJtfy4Xti9T/BDotim0vRF+9MK1KN1b1mYmliNhSvS
maJKErCunTSM6mNJpGT0ZgdkbUucXPXNS8h5SCKpKAUEjdK7NGBoYjMzulhBNEJECmYPBBJSYcer
xHeeEWEwzMHnufPtKfhe7KZ8Ma/J9dV37JIlY2ccOtsUL7PO5VmWnQP0cK4S0CXnyqDnZbf5Zrt3
AL9VsaZf7zFwqZ3MvFx9YDAweadO0/YYFD0DCf0B9TdbfS4byyiNxOZ2mwb95BPTWZ20dxeG2MYr
PMi9Nebvonc0aRUxVXgPiwGTHkkGz5Dlbcn16J0itfWGnLx3NuDzYEYWkW/E0rbFyeFvvTbS9u6h
loPHdV32zhvzEylNg0OGjsGbgj33JLYb7J2PFmv+pB2ip0XJL1sMx34QJ11RRpBbVGOCRsMOPlVj
iD9RTFODcVuhAMhAhmFcN9567oqK1wjAKEalxaFBOc7b6BgWek4Y5OcXyO12MoQOdQIBc32b+FPg
MXu0guSTYcYu4/QRt2vgJKUfiCepiYKY/FRWb52Tjs/AsRIU5FHXqxh2Mm2Io8HfcxjCDojzmNeY
6gL9RZ3b2zxH1oMB1ZZ7QHuuHX3prst/0DpTUkVR+WhtW3Chd/BJus2hCdvHdRlZHTnbpFJiG5Rl
DVoFlyWYcBzAF1LPWLY+sb1dP6k6n26aohxd8K5rF1A/PxTnHitPTdEfr1SQLcMRYsm3J6aVABPi
6yXz2mhhP934t9yQrX27GqitDStY7B8zGGi8Tj0hkEkc/SG6kmO7tvtX2xua5xb4Gb/RhTCOoltN
m1y1bZtZisuImj+oriYlvakam/x2BZuCcOtZ61smznnwMK/G2GNlC/jvnkQ2lBA1WOttgTunpZ1B
8gioJGM3c9F2R6zMmu0Xx92uV4+NeJZ2qanH3wiMeUKo4HituvGyCHc8KMv1bu1OwEMEghIdQIhw
K/WsjeBmNBGwGvp90TAGtsrcz5ky2evNBBl7VSSjZhoufZ/YSi/3kT9ju3KOqte3Utn6yZ4apnsg
E8vfoMY679XcQxiYKw9yRYZXoOQQv2G86n+8YsROBqm35qsAAlEXXn5Zmnw5b/6IXGLb+UyuCUTj
yV/lgxd6HZefJhse68ixPzNmsGhHwz0WAIPG01iU2dmBabIrq2G+t4Psj6v610qOCItT9mjNAFlb
jGtJv8nYkQz0yB0uP17c9/Ianwmc58k+btQOfUTsj25rB6WtDmoWcSRCHLv4dCwjT3U9fPhN+WCR
MpqF9ctrhEU5JtWQBfTAmg4nHxcLiVrj6qQ3x3ckMP7IKt4nYbFuvvZp22XJsyTDxJRw5nAWe1zZ
vDrbeEpFc9sHJPLcZ5Qk6ygG7IZR7TzAgGELreWx8YJ4rKSRUvz5Z+zrPMk2d3pEZ3oAw3Io0FZL
88XZrOBWetX3wvvPAoVFk4NHwFy1Rv9oXJMEo2cUe0gwVMdMXE5mPkmhQYo7QK/LV9xvNPt9Cvri
Mcy5fkyNbEBYBSvMaMSVMl9W9PndEob3y8jNwYuav7Vr35muBB0kqLFXoYxdr1xxs5jyr8ez0vFW
ThxV35vVDIKoF7h8nKu5+Ln23em4mW33NCsz3NvucttX9lu7OX/HyQdV9UoRJA2+dFhus3Osgzeq
+9yDWgSa09QARquIAVne10a5Msbb4FWb0QWKFdEKBIBhJZLiQoHpMZoeFYnAboI4jzbmZfJhRuWb
xw4oYLfnWz14vBEE25dmMg/MzX+WNeBcBwIWi/6KWGrBHJVsdEvXfQr6Fod7O7xope5FdO1zKhG8
NudIOC3Hc2mb+2Ktf/Jxptl4Cp5msy/TinvaLXpDKsOsuFQWl7wwdHCwteIBj0C5s6Lhx/G5kG5S
tg8IxE8Lt/6dPzMrC+09+553WjvE7b4Iov3Ekn4sdMpOx31XcmYq6P7Ufn5gLuqTKWx+dFHqI1Cn
CQxYDnANNrrx6thhe6Mj4YPO8o0PlIOzatGqrVD/CW0Vb8GypOY8Pvar/NcpVYCYx3emZfM7Ztio
F/N3aa23sFdlIh3sA3BmiKplXnGkr6Q6oKi86gLV3Mz6x4yKgBPy83YxCtEfGo3f362bKyAmUEk/
Ord0HH/inbqJMoufHGoYpCD5ghpvEBggUo578DgsLrjtdWR5xDLjxlsxTLgjMRtbePIioY4lUeUn
2xgS1sIjYVpYxFDx5Iwxip8zriNzeV8BWiXtHGEy3OyLMcLbwHWiHxdlGfF0rQfJo/WAvRB4hEeB
6KKmiu8QT4mHGtb1AJtY+LOQtl8Cuw/xM5T2p2IdnZra9O8crKYsxKO1vKd9utzNDubDkM1avEz/
wmH0bgCrjc/rNlcfHOTLWcr8e8Ma8OFiQ6DCSaSt4nHJDJ/xpL+uR0rcpx0dlsGJrnmxpzYWNqe6
crmra69rOK63flQZB8jxiVvLW6Hao9q6PaDhr4VYxD9kDwNJisVY5KyXySN9uOAm4b3c19V7zh4G
PBRtFUsFtYP1mz2IuLYlpE2obhfb53PaEc8c3eqfXeaHlmQbaYx2F2hxqJ3qtR8m/6a2sO1bCNVW
5ezpQOKXZHOnZo4TzitAKOKStD+gR0+/JS6XrYry2ygoKZHAwtxg6Jm4YeycbCsBkRGadMtT25sA
qD1UbV7R+HF3BRaeT683hv0sRk32LHzdtEMvbnE2yvJklUFa1tUxqrhXVYTkJAl+Td63Ev1tAR/p
TpsWxKYoY5lj86qm23LDnEwiMacVHsxXxEut5JtEu5Ldba+2G3sMa26tChxHdNu6XpO6XV3hYzDw
4nQ0Wfhd9bKK5s1wll+2WHy7271vtyRT3OsNIX+PEJiUqpfEAex5M2vzGYP264IhKO5aQKr9drMu
4ixa6+INPv1nM6O8ygmr6RMHI7HMwsK4xV7zMHkO+UCXUSRgu1FW1MgVZnSuLTIw9ua9jdvEk6N1
uAsXD35HG70YNHPPqiOMafRUPYVuMmNMv1R8Jwfpd8Y13VDuQo97m/MHcOeof/uRZYfBo59bW8kt
pfB+psz/HKZlNwRuKhuHfiZsZYccttmr9JwGpiYfWDu7c+btRRbFlzSHD3NhrdCIq0dqxbN/11+t
mdgpV0q7c/dQZmGYREyYkWXgRcOLI7iecW3IrL3kr/VG63HuiSc2/BzKQgNEBfTkUfxtmucpc5u0
m3g7bCFSQyVNBggDvmtr7j3roH3gpOWWEr8pd2MnzTg3sZwy9t81S2MltUdUkdby0+I4xBooZngN
KvRlvVk5md9gvIc5R5sctzUYU9cV52zkuOBskSd9brV4pLdPr5SPZXmrq2XflJ2ZbPCqD6qWLz0/
hdutsniBW/6LheG3WkuOPGCNeIgn1ml/JM+dN5u/vvm3nAf9TU8SfLeg4i9/MH0j2I0SeFEQhI8D
mUuMSfclRYysRAhT2fQ/uxFd7P78bHDXSDdi0FGkvgaeL8ikkf4DAGxX9iEi9eQ/mnaWbpS48MeO
aKosNXKXDTlH+zUOY5LVJ+uBQaPCQ1TSEEZ+p9DOr78d2pHvmPyKrBLgAe/2UB50HbJZtLPHrWHZ
uCwWKfrtSXAFcc2cvTMrkqz5zWDhoWhf80WbPnpYMlOOmnugnfDN2iPlnEmvcBxHCxwg4smZbs5O
3zB+btBfg6pJy9a5iTrOakxG9V8OFBB7kdsdWmM8Sgo8YFbIAedmjz7DGs8UTXvPR6uC87s9MQvF
vs9STsiNAg/IromsiXvbgX5BAUbuUl0qcpbB1j8u/mmTGxdcRQx0Qf0vGzEW1cObGwk+eiSa5xwi
LyQ6nuTK4oUsRyfJ1h6HG+G1NygkN5ZgkUJxH/O7Kv7A9Ds4V/h+MVniKay6v9qpoe3wKTN988b1
J8TH4hx1GAas7L0K2OB3VvfbSOwIq5EdJ44QQp+ARTQ83SP7khXmeXFpcutbVb682FRvkaVyz3RX
q6R28DLMOQ5CvX76ZjO8FRueOm0g/gWIQgl3xpTg3wdAXwzIPRIdKWx8IJpoDB0dAR3JzT9sjXdT
O8cRhth2Xl5yN0tCUz9LrL2DPf2idbLPNAUfLLG+6rAsPtVMaJphVQ8I1N28r2baw0FtYiCdznan
HtrtIzMxvIbQiDqLnEHwiGx3dHL3qESxvzpjbJ5F4Qyk/xHvZLDydh5x89f6pp54JzlkjZu5gLcY
Yrub+R/hdEcfL/kGsAOBe8964KYrrcMinb9kWHj7DdOlnU0ICmDviDCr8XG2R+6ZWDraTN07bZ/8
D/bObDdy5Nrar3LgezYYQQaHi3OTszI1pcZS3RCqifMYnJ/+fFS1bZXc7ob/ux8w2nA3UCUxySQZ
O/Ze61u9hXsmxBhlrHwYl5C4cJgdo2gpBWzU8qzZ7ABN3FSsiJ7xCQk7c2XRn7Q7oP6Z9sIaqZT0
JbLVHavsxus7MApSAkc4mF5OEcm9F3t7Ypa/TpATWtyKZlkybAH9wTsuC90HTS8/LYOM0BKQNAtu
20/vpK6fI6B6bRpuo4R4eAWDggUy+oGd6qjAeeBvTy/Y48PSgmczI2kK2/CicaYrjegbuS2xNWn4
bBowegWtlfxMuTnsEqbEY5LBUUleVQOc2DYQ2uqt2YdbkOVrY2bfYLG3aARjA3nqGvuicuZ2M0Mx
XlV4CzUfM5dNviHiPlqrPj4UEHHwea48Pe9FoI85/q9gJmgky19VZj/37nRDzy3bjPT2neLUN/Wh
8Fm8VB2dDV0EpFSYGPRcc6JPn1TTdxmwdQom+8cYFeuM9JtMVXemn97P6ugXLfQteU+AwPXA0IQX
e8OOqtLb0Y/bbZKmyCLKPaNGvFm9wT7a486eWB+3RZ1eWyAgHzXlKS/IiIYr7RSY20c1FVsPs/SK
2NmvmsKJpJJ7QgLvPfI44s5jTp77V8ns1Ze12SXXSJLmm7IfT6OcKXWCb+9UdX/AjxO/ItjehGpS
WEufFA4+rKMPQjUCrbFTFdwaQemqmykNnHpvEzP7rXCb7LkeBxqpcTG5l2NfYcVEmNFKqGWMerd/
8UkWYt0/zcKo+Rblne/Rw8M8InzzQ1ZzjFbVyVtgXMj39KsPjhfBOj1BwLd5kd7VuWF8o23vPWRd
qe+91hp2DC51u4GkmX5/+zD/1V3+zcKD/e/d5sAm2tfivexy+fs/VZc+wERpw0E3bZd8gyXm7nfV
pef95vKtSUdIy7QX9eU/VJdk6lkSr7mJtPENzfhPt7nEvU4wMP8swSM2Nq7/RHOJDfSX++cnlgtj
zJJU8l5qGQYFtqZWyYOie3ikOrQ3seUzcY55jR4iL26Osjbdbw1BzR5WKAspm82DsVBB8PI+xpmX
PhmmIr4IaOwqhiTur7J21OnO1ZEHQEu50bnFiZxhuXJ7GC6OIc4gWSW0FdLpXkaq7s9sYpw7z/Ad
mzAlm/sbT3Un4hUdCu9+HrTCkoBfMLzM8YcybhrDu7BCpLQys6lF9m4QV5UmJmt1WMQ2knLIwjh3
ZPhUezKAz1cop0M9EQXY42UNLo80uzunUVPMlr2IWQusGg+Cgb6PzsI8wRPSaBkVswPNbhAnUfHA
hCM5o5mfb+2iHI4W/N1DYBEHYNpwI6zZKa4iMWafexIDjgo19KUcZHxwRmw7WcXkHftDA2U2dsov
QaeLHXr4fl03FF3kD5RXOsrHU5jTum+F3FdIhM6hS6utdnOrgf4hc14h1oyikbHY4txf0QOoNr6h
nhpwAKvaY/ucYkqmoct2e5URAv6SxUZ5SMPQvsSJX5/yOtdn2sL3dT1QVVGlr+3OxOrjTExgYd6x
1qirwrHGr0Ev7VWG0OvaRnd/dLOWPIHUsB8qzy1uWBZAWaMU75eOhM9S39fPbWaqY53BMIe41boX
U8mod4XfDqFjao8PZd6LG68I5eMi+925M5pvp0zn88ydiY8GAcbWNghnQEuS6LtqruSqF0vYU639
Um8w6M57y6DFPhqZzf1j1qc6aQ84LULYAmgsqsTDmtin9ikKTWAjDCA2vW0+G6HZnyaR2lcDpvjn
oO8Qpc6tvzh9a2vdVPUEsb+C8xY10cHmAqzGlJy7KHeeExwyMF8i++A6HWkCdonxZlWPLrRIox8g
q6jcwC1n4LkHFFx7AQ2rgpPB91/a39qogJYyQGG4MIYyXiZzYu83NtVc5djTVZBMCwEmtVnWug4G
Szo1BE3FNfagQ5iNI+s/6IPbwTGCu3hWBWgCRRELYz8TLJxRDYRnGsNmSxZuUF4w90VYq1QCZKzK
puFURLm4Ct1hfnKV4cIRzPKerPUwFJdZo8yHmJkGvJ3CG7ZOWy35FS5x1neYT/Bak1HroxYy6oSu
rKF7afCTNZ3eNGWmQk5yeRyqcdwxqQL9TkfMOMvQhdotpcsm9e2xG2rzajJUi1Msqa5iNulYOaYS
9rUSg7dH7dHuLWgSbBLnFNcjBcOV0TGXcc2B4UJPHukGuRc9YJuvCECZjecT8w8xt8UUtVvdRsYj
YgkYcH3XILpszTsb3DMvpZrKMSqYvq+swh/wAPfqwoIZ/8Od/OAciiBvEGi38qG1dAsTCOsY+gUx
eWgClcE0dgqC5oaQDQGOLRChWjlRJWGcud34taPNf+F4aOVWujWy2yhpp2OXJTON93jAmTNqDdNO
Wqq8maUwzqUj3Z1R4A0D1hPqvTl06M6d3EHZlQxGzgA+Y+bj+ck48B4OxefWS0pghXQyj4QXzEcT
hHq2Aq/Mk5oMnn3LzTXhIHLR0LXlXNFjdRoKe7NJ/E3N6gLnOe6jg+7j6GSVFoKuLOGew4MIAL0o
LajZXS8vpz410awjlNsWlecNe59AvovAGDC+6SHNrlEFuZdmX9PGy3LhXGiftMWc9JCtP0ZIf2Td
5ec+1AzFfLM1LoTRNz48CC8+eQwQLvEDN891OxJo2dMzeUuKvCu1xD/uxveOn48vlefUX7x+YEvL
tZeHnkyB/4fShLcM//uItvkl8/f/ozRfsaSs//ua5Oq1a2IQCfp9WfL2Mz/rEgf6Mx4L12XDi3PD
9KlYfrpBlPMbkxopoUY7zIeXCuMfbhBh/gYymox53+dHf3WDSPM3hTFcLnYQMtCoW/6TygTvyPvC
1pMYS0wcIBRPkgOR5/RrgTIndVakKWqVgsyTo1G746NTJ2SPFt0C0GyHbqd1jdK7XmamPALJ62AO
7o+6ZlL/7sr9Qbm/VPP/rLHfPopQYjkrYUEMkh9qpcKftEG+3wSIM9QHJcmAdElLPcCDcJHl2lF7
Tr0w+Fqj4Fz9+aF/Lc9Ab7NOgQGSyxfhUu/h2Xlfpjl1CIfEmksW++jJawWDk2L8nozeDvmz9RcH
4yv/5Tw5GLFZfHE24V4WSV2/HgykvaOIE6k2zG2mzRR1r1ZlpPs/P6M/PggxeFS83GPeh4OAwWrC
TBnVRuYxeLsSyfZM3Nj9nx/lV9os123xM/FNkTcmCSR7o9G+Y+tWum+RyXTMpPvyrIwZLXJYP/ju
/D0U80s6Vxden99mjb/98+MuaPRfr6EriT9jLOPbpiBBfvnzdwcuHb8xwpb2WKZKJJ5dzTZwRzxD
/UwosN3uAuxNSCFL89VadDejUfo0cQL8LyToBWh42TJvAlXHFJaYOB+nyfDpQOf++BxbfQWpVBo0
4I1cGFgca9kjf6MBsPb0aD202uO3NRFVR9czQ21YqoOLupjm62lUrryQiJAkc1sty1XZGBJsa4fS
5MLXS56vhVpNUa0DsCwS66nhkoUHq+lY70ULdWSrEoV72qo0Av7JUXSa/+Lq/cvFsywhocoL05U0
dz/g2Rn2lUbKOHuDtiS9Msyg2zax/7s9kBf5Hyck/ssz5cLoIhcOVJewcLZ9uANZQzU7GNFuBrOt
N37bEFtiBuPaHmE+wYcp1n9+VjjkPtwSlvO2i6N8YpfnLn/+7pZwCNFQXdS0G+GS12p0hUXHsMY3
VTEvIJxZbcTEhOrPD/oHJ+ngo+PtrchZl+oDLN73I0yADt10N+1udVOlhzbSVEiWf1tMcfYXp/gv
D/WyjCjTxU7BG1uay6d5d4qU86JvhEdTOEognjaIwgmYav7inD7EBfBU+5Cu+O54B9ssWs7Hb04Q
mzvw4toMClqL53HyuP4q5qHQcrwHr68uja5x4N6T9QSbhw3Ujm0hDgbpSvfBmXp1E2vkgj9P/7+N
j7+JJV7031cZl/GX6fWXCmP5+z8rDKl+E3DpLJYuEkld/vPvFQae0uUJ932aH/wRd+g/KgzL+k3A
3jN902NxEMtS+7vbVPi/LUR2z1O0Zd/+9D8pL359PNCBS29Zy98wgI7Df/16w+oJ7T3ZhiTC9DkW
6FaP3dbDG3XrirC5dxtnvH13XW5/VgvvIyeWGuGfNQSrkSmkuVhlOQUah9aHGkKR8Qh/ILJBYCD6
adgu4UsyvrAaBrs/P5JcPMHvj8Vei40RXl4eStuBv/HhhQOrMGM3DHZ6ribkm9uscoLIvK98iy5x
vrYIpYSa7EopBHyF0UzmaIPlJ20yAWzGwYETr+KoTcniIyY2PKAgx9HhigF0rLZHhNPGHB6Q3poA
2RyrumY2ItfsGUjC0+hZ7rvWU8YuwwVIn7FzMuuSuIasvoiYejFyElXnb9nXifLrKBr0MKoc3BBD
yOzwjUhzLOlAx1rhWkpwxG7yFHnaJrO9iZQHjIb2deB2uH7JLAM72BqIl66SKmRfVsX61MRz5b7m
yVjaV94curd0k4OranLjrwhR+3hdKCgNKyV1NY2bwPVnlDPoKzWAnhmDUHmTJWZwVc5javlAFpl0
rCKEhohXnAD7/hLhPZXepcrdhWuumYJsRIRaB6HzSMEGINT0v4ZhL4hTMKKWJgM7PMBX49Qh9RhN
1I9giIIpFycP6QCaETWWnjbJjxczjdtQOhrHvJkENqa3WbDtHffY/kEzsgH00jhhLFeVw6c6SoYa
aJtRFA/eUE5Q7IpSqZ7tV2325pM7jClD3Upao8ZkSH6j72+9QQ1zu6OTXILSc0ajYOM8Bej9rJ0u
Ye9YW4Z5zWwfk9yIKvemZRhM7yg28hoUdKUUcKC1iQbKMxn62myi8RAod75F0SeKlHlaYrn5DWtC
Z94FmizM5zDxk1lvpyoiEa2aKWlfs4LER9jbLUmQZ06ACpi4Ld2pYp3mtm4WXwXZbB1z5EgxjWCH
MNV3LgwOzEixYd8E5J7rHdOU/s05xR4znLiJ6l5P+a5qJBpQvkcsyFbcQdNI4iYCZRgjhNjMrZPk
hz5tJsLthIs7bnDz5uucVHretlUHomQ2Kyt86pocheeK32Yy7Z/6Fo+XMZp48XrJKJPGT48dRRZI
Rle163XLXNNnQuaAFixXgC89fx/4Kj5YA+mKG7MOGQYUuWfduKir+DathAtWYAKwvg1CDdVx0Lkq
rwUKNOsy68c6O8VTH1n9qsLXibrKnqPxPrFaTQcSDTl/NRstjMw8FfLaMaCJ0HyIBkdtbQ8pO02B
NDUPyVT1jItD16m+m2VmE69QdlN40o6LH15LklB11xGKSrzZeBG3lW0eK+MtNzX7maLa1G+ZqhqZ
bCNWXgBKot8FY7ukr5YKnx+zsD7v8Vx7LnnmQVSJPexH1JPo1mBHMAGpDpJZBdBRpBg5+WhqokMj
I0V7tjIKgPeqpnmcIy5bDzR74dYIzzF3YbvEyGLRAe9tvcXLpm9Rs9WSOpuKUMKn4UGGZ1jLTtyH
jE9JqTWyzE6eyjIYnYP1M8vWst+SbUfip8i5rXzRt6AplgBc8y0Md9KJMjbgUphZMmuHv2+9hecW
b0G66LsI1W2GIPpWvEXtRrMidtfBGrqM5UnjnQjNsjbjktEbv8X1KnQbjPmWFN90hsRIBORAuG+f
dwT9ShaEHJ3BEgDMXUkY8PQWDDz8TAkWbRbGdNx/JgjT16sWfwqt4WR+mdjyiDu4cDOOZ4P8NFJD
in6S8kUYRehzXw4JT7MO8aTFBdUtXg9ZOtuynb1u+Baix9S1t8atFpT6S1+rgI7T2pqYxg3fRhkR
7/L4tiT9tz76m/Wn5dGqa7ri2y9AjuUHftZHlgk3mMmd7zK5kzRiqEF+dmCk/xvYNEoFVwF2dd5m
Rn/ncUg4xMtPUE7IheEh2GD+ncdh/7Ys90tiF9Np21REc/8HPA7Ui7/UEYoNOh9M2OxlJUcT4kOR
lDToqU2repqUbZ51rba5zw2NNN88jto7RFNm4+5vExZEKFzDi+Xtc5qWWAx3qPG2jrrvrfuRwTQQ
r007ZfgPaKLMqA2HXq49A67GPY/uzmzyY5njSQuQKPcdi1Ionq3waMk7YbxmLZk0bQAo0GlRaPWk
K4hvVS827Xyq5aFwrbXSX4y6OXVznuLMB/nnChYQ6HpASmFtRKLduoykAuIboJ18D5isF2IgGU/H
69SzFo9GkBjrhtSBOrxJMjKJbA0uD5WnnyPFSa5Hr8FzchdbMVppJwSKTnO+H451bxztZVfHXl/1
9SKrQ+2Uty1LtLaQ7dC7btjmRYxLkAkfkKZjM8s3rs72kTJPvPIQ9n/GO9Ggu9fz2vCNTQS2CnPa
pmiTq8G+Kk25Lhq61wDKQzTCmQ+/fLY6xmF8fo3dDmeUKMLFq0gjmQRI4j+G2Nt0rPqmnLZD+wPi
GyXejy6yoMiWe8C/nv8tQkAxO/Skh9m/621x3YoaBGPXRnsdgF5Lu6tUOY9UNbxEBaP80SReywec
4RcKgztZPl2EbHbgDeOgXxlIhnWTJ4qSXR3rVVEkB2/yIFdOYA1oNtRXZoyBlmhcfO541l7TUX1y
wAuvfGm8zPmXxMel6V4NfokAD32iVbXM5oRkajYX+8XAdGLTq68Zr9DWV08dDFOkCyQ58yUTEFCD
VY1CJhv14GzcMHgSRQbDT8ltpJ6deN6XerjOO+Z0K9vVx0nNuCvnaB97pwLWBRf/IgsNUolDQGv2
yBwSXsmVRUbd1A87e7A3oxhRiNWnUjAwS7rvdYAPby6b4+gUW5PYXoubFATWD8HsyvfyvY2wL+ji
nVh4rpUtmrWhoB+FJABZgYeECToceLB6SWkIGAWt04ZcBZdNtA0BxzfDveiXnAM0wkTdUlJtF0dq
YqAbpe4cm5HhtLFB6LOZ03Pn586ii12NM1gHb9ob2A6kHd8EbrKl5GB1FWe21ph6721ob2YDmTVs
/I2hAf1aF0xdmAWqgwzx4rnGMe7tdUJQjoHFU3/V5YN2t5H5FETjCvn3xRRkMEYDH+YeYBSaLXjh
CepkqoVXk8GGvy66z+OiLyvOHfxRCbBOIP2jUK1ukFmSlBBNh9Ec7rpR7cVc3tiVWCsADRZZvCuj
6ALEWHdD+RxgtRTkHyWog23qOB+M184crxOElB7uc4rSk07QqAw/jPk5Nj/JASQKsJvzkKdYxyMy
dTsCoYxLKKKtuoNwHhHMYneYAM8CTrhpknnXHkd7uO/q5GLW55KHP+7p2pBmfomU/BAjtQzcGzCB
25josU6SEDwLIp3TLy1BphRdiM/xIci42lJr7oPEubAwNlepcVumL04kfwR4lTMbjm//MAbxp0Dx
NHhkoI3iC9Rh8IrcIla5WSSc0/hlYbOAHN/mEU+aEt66JgYjkI853Oqax7xCUj7Vw3qcvwfGj4Lh
aE+6QqXuCD+FQYrqMeAVcd2r2D8BiP6k4oxbu1j3IvwiJryVmX4sHVVuahc5ppFe5uDC5uQY5XI9
1lG+aqbo6NnDLVROLMILC29YXIpYrGjzHHobA9SEBwkdw7iLkC1jylt1I1ZO/PYkPrfzs++9+gbx
pjCM8CXtSmFuue98nPn9njDjgA9vM8pEEkbmXt7/gGp8nD0DQ/29GV1ERLR0tne2repBk/UThc1L
ZeMiDAniFbhcyrxA0VzWvONDDNmXnmjsjbSj6waE8nWr8EtFdFK/4A1k2g92wPXrWzf3P/c8tXHR
nk1BwivSbzgY8q4p0vEzNJqEvDBfXIap3i52JVhKCwoEvkkLaDLP1RnNAih1ZYN7GeJTk6TXDSa+
z36CAbYWF0Gur4aZ9GAF67pq4/66LCtCw8shOaay2xFya2JIE922jPEozaFGphPBxm6AgbQmo8V6
QHe0TnSvLi2ShZ6dJtY4zrPm0QIPbsUssshP9fd+8OWzMHV6aEZyWHsH4xTjz/RTU1B52zlIBmWO
m7AIKMkzwqI0AX56yDvADgLLa3+wa+9rXonwZOBmZKRJGmwy+DERyx3xmL3bPQaKwbrXzFSjHm8i
VJ0Q6tqWG773niNQ+pBsMfj78ZOGWaIEiz+g6LPKfJ5INAyjACAVbJn2IPUrQ7xinniCBkdqjX2n
YyfcQ9u87WcPLeEsNwnD+wIBY7Gq5VjtxvYUhtUP2xy9lVuaBRanyj2G0JhnKJ7QtnTA1nLNjTUj
0zNDnqdIPEoVHNO+O012dBj9+bltGlyu49e4Tb0NZ2DvZDyuJ+Vc+G4FoMKjb1HwBdNV2NRFvLVZ
lNaWMlqSTzKQeFG3aevo2SyGT6WSzxV8zDBF7F4W/UWU17d51eyMUj837oDFlRmVI0cm4cIks7uo
D2V4MxInDwRsr10UxXgCKpNGuoOUAheFYQBaIeIowVkax0aLUhjQ19yd2tHxfuSe35yyqtAYkdri
qQoMIrOmAF6k0tZWdIbu1n5GDumKcSAQSJv4iHNroEBnG23fZIQsk6cXR4rksTboHgq7jMgQi8PP
DtN0xVu2acS6imxYxpp5NGr8jJZBaBH5PvHSrmLYsYr2CeyZSt4iG6IgwqJ3VQwpMG17ss9ekxJU
UI1R9xSgbIgunNauzoGySvBWVsLiP/VWfEh13II5LvYpc/BmBXrXxT+NMjxbFSSsIKZjGHJ0Qcwn
fBODv5is05wIT54jBAeGe+Kp1jdQwdwXe2LWzai6vYQkDZ65drX6XJhR+eYRJD/K9xoomEb3qeRm
2PZd25ob3Ewi3HV+1UPEZH09en2bXZLj7lIrpu0F70T2zX3IwGaO6PO00mUVRUiaG+l8aq0wPMuB
haMVU3FltAyVUvsrCJDUhUpEefGELAfSig1ve2JnuqCaLRgQwXBv6Gh8sfn01w6ggc1ABsXGh+uI
UUs753KePHKZxvLMRwkuMC7duVnQb/JE8ZZKGmIDhX+R+BnqjryzSeUS0/y1Q2O0z4R7UQWINwFw
BbcsxuZOs/UjncgiKG3ASFtZxnUnyuJLEZvFU+SW5aUaWodHDxNIN3kcr1hk0KVmR722oq1lJ9Gj
duPhMq7qPVDjDW6+bWqAU6axA4pLefXRJNmcRM/0MUSDPUHo3/tB6PBIEoqVkMqhEoGGfC6PQNoX
gICaHow5LV9zxr5PMVQTpMHpcNAmlXImIvLSuynYgSh2Ht3Cj3YIZuTBd5C8olcihIpGTHUxeUaE
2ys8A2ynV0ew9ZVNYwKybp/c2ZnzNS6DIyhwzLjxLvbOc61fovChLudhawZ9epUCu4anWlLCCWBW
arggOTy6aQOfWL2hf4g9XHJ1ozueUXwv9mg/GG07rGezvjLwdG3zN1MPmT5FH8ff64FNQxFPJhYf
Fy3GeN+UjJGWgoTa8OCmXNxKNPoyRqU0Z/HXECA0FbrzSXTuU9KbC9Cg3fWJug3sQR+d3r5M0h8Z
3yUa2vgOp0V7ayasxEESF5smNtJtEs7PaCSeCwUTh+ZscmojwhYl3d4QzHjmEQVmhqfJnxGAWMPZ
UeYzwJ5bZC4kUOEsXkdo1kJRkLdU68ept8kaYd8i2aSEKHEFIjn40ZApnIHUCWdkG+IXbJiAD40b
oiUIOfePnnaze16mFMWNmPElgRLPx07tmCk+gfdsrvLYlhdtCzTk1vUBs87ct9+TRSdtRUFw0RiG
ux2E4eF3nUi5MVRZX7DIIvxtSGvZ8dDrqzTrCMeKF7ZSn2P2ybE48GSAfo3HeqHTuJ3GMpCT4FSH
aOScqEdW5/cCW2A8s4+iKXY5zQS7cU10860fRtT0GUaTTc79vRkaTF26JRQPdNqxmgytL9ul+T0X
Ni6WcgA6YjQBQVapqeKTo0GFzwfMPfMn2NzptibJz5nE9wR7ddPVSwRZSaCucF7YFCdk1Y+vYZn1
MLVD/6ck4b8dlb8hD3s379i8tq//871o43a6fs2//+/fHqLXOHstvr0fOr39yM+mijAV6U5MdGwE
Bg5DF2YjP5sqvvsb81BPCJOxLy0VBjC/91QQrtjOMnUm75yhkCsQE/zeUuGXCbm0aNDouoJf+R+p
bT/MgBhHLh0dMp0QOb6FTP06dFI6wyjlJfoA7am9SqSggZgCx4GZGeXRX4xkPwyBloN5DlIc/sVo
VqoPs9KYYRY9HavGNhMxhQkkzYd4ZDTaMrsZbKOL/2I6+0cH9BRaHf7PQoDxYeqUiK5EoxY3B+kb
9IN8OzauTenj7zOz4nZ0hr+Sq9A5ez/mWs4QkYW5SISwInnmh/YUlpeoSECLHPKupO09p457MiOv
uNUs4esyiFjrZVd9C1Xa/8XFXX71u2me51jcDMvhydFglrdIsd7Pu/3IwAdo1lzSxELq7IRylxnR
Xx3lX+4XjsKJcTWl6zBg/3BFc2u2R+S29aEe+/YYu7V6ykND7po65m337im6/df55PK7Pp4RHUfa
hoLcMX8Z1r4/o6AqVTGT1oC8uNxig6TI6PV9Z9Eej9LgDv7AzZ8f8I9OznfpKvo296i/9EXfH9Ai
D2CewxxIx7JDDMieOJjjYOwnV3398yMJ2pEfz86jjeoxKeUbE/zz4VaJsVqFjl/2e5as/gpYhfHS
JQsjKCWf5VznCbazPnAt2hkjjcIqYoaRoF8ipt02vhm+b3wupr75hhOrXKz+6YzsuPFdYxcTj9aQ
szDTXlB5OgYrWqYIdBhD9feR1LHBiAny1tYWNdOJWo/XWFKwAqIMmj7BggLmbpZWxs4bTeY5rTGx
MuUzrHuzjW3KcTezMLiFNVodFE054II4wxzlFl3eQ9ywi+AyjYQODxBgXfYNrablmAyzPMOwlMsu
HjwFO9gSQgefSzI7C0Y6G7kXHedCGrFLHT0B5M8T4X2CnVZiUjeR2+0sV7bps4zkEls/0cEG1m4B
C4QT0mTsRdigzk10U7uGz1QZQk8F3Qhli6I2s9JgOBFd5vdsaQMPuiEOfpRNBoyQeGPVRf2Cog5D
0AwDBbO+VdfkvGRD2jE0TbIwIdWyr2q9m4qmIxUtyV0s+6atjRszmcz+srT8SO/oibrxscMW/1Bn
AZGfaIkJ3+pL4dq7Iiq7WwojQsGHOQzbree1XoSIqaoirLBJ87kGNLngABDYERQZ90BBYDMQxrhy
6GjlJ0NO+bCzGJADi42rBNSgqoQ+BUMKhF2kLukZDfN8Gw5n4dCSU7J2MMrlpk/geNiY92ZhufSR
aIPO4BdCgnUp+9Luk6S5+Fj6qISfQsLAqp0bWXCkQ6g1etWYedGfojpX3lWXWz4h9xHbUiAyRosX
DlA/k1eHbsjODUNz+mJHaZ3BjSmg/B/5xfZtb8CO2hBkJqdNCVRnkYKBfz77XhmoRyZVVY9XNCbz
NZVhCjdLzRObkQ6yFUl5/uD6n0U0SINGU2NhwmcngajcC6MqWANVrbt9X7uQSk2mm/0qGin+r3Vu
eR1Bd5bqCD8aI3bsyNKbgkQGzBGaWV8hYWxbVZywXQk9gBxmzYRqLY0eazezfO2fqaC8DldgP5hP
zOmxG5u19K87cGfcu8Y0N3eZ8H19a03cnusU+MtjU8X01TA4WOQcxQPE3zarumcrBTRBrobs2WMX
aRM9e5GdXlWjrvGVZ4FLVEbNgP6ud7E/bkYeD/Y/tAntCzu3rKsoixriifJG17vYNeVCNXayGqv2
5D+GTD4tWntm+1jGoSm2RjTj6St9NQ6w7YtQ02NOfA/mVeab0TemgGm3NlNeiNdo7dzsFNDfBb7B
OxcdX1ar4uwAXxtWYV1pZhtEoWBymSQD35WwKjEerD4fXM7TTUk0JfBOb2RPLNbO7jBsbPrQnq5b
jUYAn0s6wA1tizdPvTCSQyCGlNbKrFIDhlsOQpLhIz1mRDBDh+duMuHVJkP+fWqjcc8c1yDtsPGS
LwUja3it6PoDCHV5UO952rvbqgmrchezn/9aWE7wxUyMDkCsV0JWNXGrWCvXLZApaBcZCi3FUaSb
VOruXBmJZlYRCOO7ovtX7Tsrmp8r4hy6I9pTmuKRFUpKezHFxykd4A2UvJDYkcwICHYtCIizl4/A
oQNeSinN1AJ1m9HSSk5TcJ9bCydzv8qiELrYxPlS7uvAukCTQ09rwEFSrEcj546IQRhTzrM2WVdu
UdOZbsk7ejS7dryvmiiQ+6CMmmzX9VFhXBOTQeDs3PvNTYRkgZom9kkXV93oD+AB3PjZgoLjrEuY
CF+dLmxe+7kZwp1ZTm6zYATr+46SyV71LhIISNRpTjY6S1J1he4k2sLGghpiAerB+9BPGpeJByo5
VplJMsesoZbracZ8hUTGuqA5wHmUyBHqhVdiv9Zk/KTcDoWM1pY28TAnVVwRyFNZrr0umPFdNXLA
NtzLbL4sMCzhM4f1APAhyb/PSZl9KSuZ7Aq7HV98Z6z2rH35J1VC3hTax3epIQcHZPzG3vKdDSxa
OePy8cIqncxet1ZHD1Aagm9b6Bl0HA2Onvzvwfgxmtq7ofYONajBMX5RTLZeMqtpHlrRe3DOS1Td
6xLiCKMndLDWniFh+3XIjSBah7kTQkMDCYX+JAsSLmUJ5zyXdfJdwjYAruuFTAksuhdPxKUpPBSR
p+5nPVSfJzMk4wUkfFcRxDP3AQZtkVjNlyy2UnrFapf6RCaSLMAEa0mtegTYnz6AHy9O+TCuRVa8
VCBgJT3ATUCU0ipppfWSx7XxbDa+89zO6tLJq27JddH414aU/aNWZHZ6yQhjFK0E5Oq56MjpiqJL
hErDtjG6/K5OjfmU20AwSU7Z5Khxr5DSoVLxG6LWCQVpDyojZ8clAm1dBYnL0M2wnmUOCteK7iqv
cm9zbwKfT/aV+lFPMqGJIfKjWYpRrXOfrEDPxRbczQDn4H6VhFqmj9wUdKUcK/cewBaRKDqpc+4P
3dEWNPMJFSlOSemcOAVmr028vHFn98WYK3UFzIvf2eaFfTQIiQHhVEZABJqsa77/H3vnsSQ5rp3h
d9GeCoCeS6VjZXnT5XrDaEvvQM+n18e+iqvOrFJl1KwVMTObjmkkSBA4+M9v6tHVSXJMzV96p8tg
h/Opy3kGYRk6flL2/Tk+CAYWf5k4QwlYbExOkF/WFAmu4E2Crbw9KrKXdEe5IKMdymCrQLXntpMk
GEhr5XMVVKQrV/goWcpqzzV3Rt4TD7Mbbjv0gWfERTXb2bAqUFBLTF+MtqetF/ElLmmcZeq7qWfj
zJhF1wC49r0Yox95ImgZxlg8X+TZGF5hNRLOt6pS3qVZwpAiawvZdly3i5Qmm4zrWlGNcx6FmKIL
lN+4pgbFGWpatDSIYGZwWanj96xqHXPspMOd8cJETw7BxUSihi1wgsTPqgBVnQyjrWiIOlTBczHf
VX3Mh0puLIbOGfI9yTVtmqK16ia7B+7Tcd9KyzZFtAOH38ZAx7mxVAzHlRLLeqlo4a9w7i37S7MY
uxfifRr3lSJIPbslbm8PaZ7K73lbleqsIchp2KEVG6vrSGKn4qa96u9CwFIXP/s5S26cmj6MP5tE
Fu41s8cITSpIhz8jTW+M/VQZ44siTKh8KSevOx9rKRuCCTXapU4KBAuLrp3HNcJnQosCKuxdlejt
A5RF+gRErSncdnSw41RzqLpwUI1fXFnhyZkiYaaZb2i0gUkmwHJfH+P8NagMheKQ4gSTgbpHFVXq
9e+8DfurJDKMc2qd6p5OtJL3muVxuMeGmf2GQ0Cv3IUIU2w9NklnTWZAfiuayXvR8ZZBs4YP3HMQ
5MR51nZkrFHi4f1qcRdf6ybeZatGeLiFpv0IwlQOLfor3Co8/OpZXMXazBRt5x5o7ocpZXdXN0V/
5qXL4TKVbbwL6jy/CBqyQkBMGT0IUj7/vO6fUjOZfjSDi8iuxL3sUmhdcIPkMWUHND1etXSrYLwA
0aUklB3Y+DeUBhhDxSDhtJUnmdzgsKt9sdWEGSRFLXviOKV1cZMFedr6Wm+EL3yxVLsqb7tneFru
Jsr09Bv201wSukYBFgeSfQW2kgUoTB0LCe1yAc+aVaLV3n3pjo23Sp2gepzcrsYTpuiLXRqQPNbi
d7eWSPKaNRGxw9lUStI7jWjc5xhc3s3c2vmk7fA8b61xI7SiWse0TC/sNMH0FgqYpyfTU013dcXu
mS62fe2qxDQUfsNyExvoQD5qRDjAFaO6cJwZFxTZUWCPEQEpvT7YTyr37nKOs5036M22clSN0ZWy
eQ7cf84gBpQsyQqjCxm1zzkWn48G/qtAmfV+VuUrBkMXcFmLGyDCfUJumTU6Ofs4/TjNay9hUeCi
aKcXYSDN31kq9oh3qWfdwg8CLn0ZSj/NTXxccG4KohbwKFq6okX4nBaQM8pWx7imahVtUfzJJoJn
6Exca20DZ87BB9icEgxJAYVHp/NtPX+iUsfyR5N+KIxoF7okUIVusBOJuJ07NiArNCHwzUPyrfYk
cgwnv7BS8ws4cvSIfXuDkXTYrDQcBekTUv1TdNX7WHdvSYbEXjIrSxfAXCtW0iy8p67HCQWbDcx8
5uomUoQ5eAQnQ9rAxFUnISSkvEcMTFSuDnS/6gajBTct0nXYj8N9inhindTRmQoca68pa/C1Ln2o
KbtWeUHPWEW8lw4lACJZ/cxshpq+dv1kFPrOXeSkQYZpy+CoYtdWGb3u1HhoIj7spKPKW9VEVL1C
o7yWJu7WQzaEP/jrJwgPTQlLjsaUqapfUiQXuNp1t/g4evAKnPQSDfcuN1p6BnqJz2PWeOepx5gG
BlKEXUffoTbre8fCezcWE5yGbAh0Xmq8NSZUGASn3NHiI11UI1vIca4mV7ZXbRYZDy1q3AZ6SKnt
zUoPtp1KxZcMVANHzcyCKZDDxzXJqoFD0YVkEU0K5u8q5TrCNy7Myo/idniO8xkr6shtomdMgDJ2
mAwP8MAzrtOhzfBRc/rNQFkU8/fN312Z/hK0t4AamibcFy7JdB5lP/6WdFqCYNf09IJU49ZfYbim
VyPX6s0c99hHGjQK6sDaZa2XJutUmzam95TOwwt7FMEwqEjpw9PFbFHDnkNbt9Fs1DdzkePEYgv3
yskg6ASQwjYKhAGge9B+kRvMLmwP1fXskI5g15cYl98nBs1oarorWVDGynrf2s4ecPCB2/eXWmR4
6JX5YwqnFs/Jqt+lLVbiYWfhrWiBClbac9tE24x281PeiTLZBmlc7UmW4BpdGc9Jh/cru9nvMCPH
uyRDmDsGfavR9W4CrS4fJGFM52nu0R2Y+E7CjhA/2JDpDq52Sl9G3duIpLCPXFwx4X2XPx1I87dO
11PJhdpzb0YBSuO2/uKk1mK9HZ7FacPGWCucC4LQLO5GvTXXWGMu+ujwIW3KhzpKjSfNix49G5pV
0Uvj3KnHC6vjsEbpi3FQ0bh3TmQWryBGxY8ijfYEE1TXWU2LX5OsujIQF6EW3mMQ97Wc04wuWAkV
rA04crHx/4pA2aN3meC6hmUZ3gLS2ENQCDd9QwwSjVoHk7+mIoJAVtMZK7YhDmEeuSLJdMeJDMuE
NLrhkc5sv0cJV3ynh5EbV3bbjWrLcg2Q7ovApV8atQRZ2LPcpQBY0Mv0WkIBBx+OuT8RU5I2d5B8
Bng0tiIL0XVzTLX4q8autnAYUPCO+iS/ou53121LFgFmr7wEIny/S2i019KDwRenSfElKz38GoYK
d6EgXEDiiYL/phqaAi9fsPGIW4XOnEY8Ubdg8iQfe8SwtzauBA7RWRTVIW+6cOxzwlLUWQRbxo8z
QWJkk7QQupCMT5usSYbnvlY6OWKEst/WFhTiddeR7ZHO00MICLcaJpv84ZRCArswGc44ZmmQyRot
j/2pC6NNNBUeZB1cAtERwbh1tkJhZVWT945tVCzu2nIEXLNR6D+Cs1mvSMq665D4C7yDymj6LVFt
b5p56h6AWAZ65nZRc7J7VrfjZKuLLaeT260dW9TdWdjCML8wq7r9VnMbeM1FS5JubzvWnYFNh2T9
wm1c/Ia6bFXqkBXJiW2iS6cMO7VGpInjbT/V4r5HwRCsTdDc+RypLtLBziZAZyuSPHvAVdokbNYx
yF60ySnH/G62sT6w5sbU2bBdc4k/kB4AGsUrxtpFmGHmmRYmXuUBCnaM86AiRV1DvCIXsSVbRTeT
yzko7Gw7o4P1CCdrC+/CIX9g+SZIShqaxuyxWnKaaIV/kvo9th6WSWM8YFxdkN6Ny2k46NxhR0me
j13Km2qEqb2ayh46WjZ6zYveqOhrHUrqSZlMhHjAvicmCNof3tSAJPl9XPZlwQ14SAeqy5DcptYF
qILG4pLWWosaj0dycUxSggrg9o0lGu+1zBPY/aSIj8+kH3QZIcdEbzcVy4oD18sgRFg9lmwdUeJq
3xdW4mFflxDAnLoZ6pRuoOrfoS/AztLuRYYsWWVUKU0XlbcGQSM/ZGVX/Rrdg5vtY4zxxU5YEfkv
zkh224jo/grvIGI3YJdYXy3kHBp0PGfO9sC4sLziSMFKKeqGjjLrSWRry02cfuuK3iAwLXKq71Nj
VVdmM+IvEvKknfVcodxBoxnAB8uaqv2exgFYlAu1/3GeSFnZmHZHdTOKvlieBgGaVAGgOKssYK9Y
jRWasA22nhgn4Yy2uFzVdX9n5TmmuDWBfLDtKD5n2GqZc1NKcFKcm4jhwDiy7KhBDHDDR6BEdTcY
HcFvYB3oDVETVRPGH0kMMW4uKzBgAIiVjd3Lc90re2RBi7Fdyo+ShnKL+HQd5zURnrjhNvGZS2/g
0aZVXHD5SbHQKJt8filr1grWhNIY9oIN/MfsjsTJZ6rVbyrwgF98dKaGWUeV4SZe6tF52ik1wQ2F
SL9GSdS6m3ZQ7RctMM3zUu/lZe40Lic3ehhsOebKfa6Vci7Ie0Ae4TXlsNg2lF/x1QborZrnYSIM
dpXWDmZ2A7iIA0Ovml7tAfO70G7pCfUwYiTBt2VmrybeXLWh4F6Sjfsl+8HUW+3ahSdcEfy3QFJF
F6LeoGoDorWyMiaioo9tfSPxm/huGHp0BR4W/KyaSoeFFpYj4sY69KA7ypabyzTCDcKHLpteEYb2
342uxoJWjoXLMd7MdPrhrdBXQJEQi/VInqFatViKpxwXmhvw5Y8uKthhRBtWeZnzgwqRABHROvmd
TZGFcTCe1+UK96vh3hYlBj25WRM8Sqes3/WG05ObQ9ePRTlgarF2sf6gOg1NYd/ay57lB2lC5FlE
Cn1A5mCeEHs+QrojwmrMASFkKTlosU9zt43QkudOJXp+boMRvhCP1t3XtonZhVkTwmGBMUMADque
z0Z4MdyKbFZUqoEXebs46jBETztCCbgctc0PD5/vPSFdy7gZz3eFYofPMJgc/Bh19C7lWQnZU249
nCFLmGV2fMmRThXZdTU+ytPA+UKMYz7/aiynJadBlyhJUmx9qrOhT+R+lo3+26la3KJ1idvwL6cL
bGuvotEazwOPNC0tHfCEZNVbXOWTsfuNAzpWf30Be2o9TjPbV2aIGsplLV5AgrvvfNkBJFf8uX+2
SUCrrHMUXjSTPcXhDdeq+Ao3gJpMaA4gtq1UogVDW4VfrDNL+GQ5MtywElgHRgrvGCutQBGYVXqR
5orMnLBLKZTAXqAOh4XDAum7vLwpUSBlG12r/hiFOBN0blGN321ntAoiAioyLVo67dU6NOV8X1Bb
JISpj+h46tlwajBecg/ZtNL6d2ok7VOEP/pj6po5nGoUXeCHemRjQhpwKMZ85s8qIch8XQ52DJNF
10x93fZAeSviecNXnG045wwtAUJAMWfCb9VD6wbnKVYeuboNO1medWJFfqH7io7UxGbQKJKNZxTz
sC5JZ+GawbXTWWEjC50v8/rG8B0S7LABNIOBS5oZfsMhxVK7YhbykhhVFZAUUbl7JgRRvrKM/pcx
ZPUDCbksuIH+NkoCuGRrHbIO4cGT634D2/cubaAYEoAKtGAbqx/hB3muJYozCpEQUL/C6mnl1l6N
QnKQvjO4lD9wYQzUA3lZ03MphfZMNC/JGzQ+8Eeylv6Pr2cWt4lCljadhL6bYP+WqAE35BFi/au1
HR9uXFRNs3KmjI6c4WoxyQIGiRKP82Cql94MrR+srmJaT7JVzwV3mfsiqDlphhgPznXjVsMF+jbI
i5FDT3Gbh+lon1v4yaAMDcL8RrUuG05q4UQBJukCOI0ERSpcknKR3cYuAcAbo2/DHxW0pJd+aJfC
fNSHeWdLcilWKioxs7WMsX02E0eAW8C+Tm5DusHDt7SqwydgQR6E3UXTtB2hZvwIM64FD43ZuAkn
awlkPKDHG7YEERCulzRS6buyqHoYsolDbAnSCsPY1X2AMAuaF7W2MnsO1rIwQmPnqsbEuX0ctQ1k
vd6+giAsiyVgb4yJW6K9We1yzD6rdSGziUrDBqGk6E6YpMrqIbuYpqQ3VrLndnTj1RIFlYwyC9Jr
Ub7QTqjLnWohs21DOmc10BNn2Z5DAgJlXGe6fc69uLBAYxiWywJnCN0O0hC3Lavjax3p1bxpc2O5
szQhLcpabyif4lofrpwI+4UNJXFI2k8E2Eq5bOnl7WST/AYcKoN2G5I5TdCNdF7y1hns3ZBjebX0
g+lO8DTr4gxGdfuM5e5Aqog+dO620EtJuVWVRb4JLYVFD5Bmb23mhI10z01UD8hiQvhP0pQieYuY
6LG8CYiQ/tkaJDLe59hIebvGQY6yK+1Ye7X1yB13iPgp1cBckUIA3EzazmZpfY+y0nyWHIR4hpeI
9e9pAPCdNwSOe18ciAJU+aNOnYA7+3yTC/SPK9cNHLQ5rAySHVp8xNe9BSS9MWG0UsELbDBdk05w
UiqJCyur+zyIvPl7qOutsaE5Yj0qt04wpiXRQSFNwPdruRwKOKatVxDyRFiTCeG1FhxHoRVdqCpq
khserwXhugUYHtAoeyvyPeVX8uzdJRiFoJFNOSrjG8WnoD2at8ujDmECrwXJX7f1YIEQBjDTCbpD
b0lP20Uvu04yPWBDoc+6pwZA9OMRZAE3P22gPRu48uprKiL9IsmENm6YUUWMKBFtLMYkfQg5Q5xV
kg8AM3SLpbuqAcrlTnky8LkaeEhApti+N7wqdGEswhrvscwPSFVodDKFAF+47c/F7mOWxRv6D7QK
rkGGgz2dgXfhEVnFkhqWXxVW3m03WK+26KbntG7HZ+Vyn8hjhKknODiHFi94g3k6Sml8eRbvBpMu
+CGBJKdhpRwNurQZyO5bBJMUBTZtV6xlNAUr6rJ3+zHm2XL1weQMWiu1VZZrJ+b9hsfCz8CbBwKZ
4DplmUfzNsquaGm2d2eikv0XVrm2qXDX3YLjFVcfP+I3rCPEfSj7GcqxdNeRy0/5y2UjV4Y9UV20
Zw4+dQ2OskFyB/aXnX08zNs3aUgAAiwadK5ljjiiAtk1+v5Bivas1zmj6gQ/u7BEGjfGQeXDe42u
Px7v7RNkPPTmkPUodCGtHU6LbbalkRq3Z6ItSKkOdP2xiUmPtOvAfPp4KLn89gOaE49Qp7hCJwnT
ST+eW4qznRPrU3uWeqnlx/Mk/AGztl0NoYsRsb/egqAVF85E5h9p6jMs/r45V3rlPHz8U957yjru
F9Lg91D9Hr3MrIIqQBe4O8vzZI8Y/xcRXq9BFodEcPyDdbN4eWF7AblLd5GM/r1u6JtigxC6Lbqu
gJjpoLLOtNySlx9P6L3VCXfSNqVtQcOUR69RmVRkbaJawCjoU3xp3YVTSHViLu89Nuyw4HFZjg7R
8OixRUlC4UNEwRlm/Ebgq9TTmtvJA6C9CIHnSkjpA93ej6d2vEJhbSKDNZfZGRYGWUd0P7sS3EGr
UfjcadrfjmXbiACKMUq3kIaD148HO3K5cQAkFg4ePFUixiyIosvG99dn7nZoS1z8nHy6fvm3gqQd
DndHJNvWFWLviYHCyBD6o9401o8qHKjmctsghnDx8DOII9WpH+9P/KjjD+fPj6JMZbO1wf2PHY9x
TZcCPGb0Qzj66yZT6sEgbYxo8Hlac5OotkhI+huzhAjiZPTW26LGZ3+KT33C77wL7HKXrZYdl67j
0X5rzXPi4Cs4+9bYII6Mg/I3jtbDnWht+4Rny/GKZs6GsDC8Y8swJVM/fBFkyhQDHLfZd2lxkPfW
6fvMFfr5x4/2vQnxoj28jfDnc9yjxTW0tGjM2Rv92BbAkX0f47s/594U+hP3g+gE0fO94ZbBFgce
E/rl0XAp/mMyQ1Pqz1gwwETBAILy88oNCdD5eGLvPD7bJqRZx8OOBf3HpuavdTx6WqE5s2h93e0h
tBgCHEDm4+7jUd6ZD4ZBi2sd3GOI30ebGyYyBVyXHuFTmw2/lZ24Z14oxp92Sf/w46HemxCRXXCp
2QUcPtTD9WAMA10yk/6qMPHLByF7MfKy3H56kMUmDAk/W6hlHRNxMTIsKGG8xq/n6heyDxIdTYRj
nx8EO0N7WXD4C4qjLcZq9Qk+oEOoowbKWZhmdF5knjpRSLzzvOCzYRfJtwNLWl/28r8WgAtEhFGP
2fuQ49Anu2lxLgFHPr8AXPgNxGoaWDTSSz8cJeP8RqURTX5DysZdLHOFKF63NUS7C5758YM7Pn7Y
ElwD2xGh2zr+YseulEbRis6I1ehTzffgSJAQBQYwkz6eh93UP6Q1Cbwnjrx3HiOXF04dPqI/JuKH
E2R1pwruyegniT1dyygf/GQy3fzE1N4bxsLpwebwpjrSj9bEHJc5yC+93B7We31X0YGyd30jCvFJ
5vfyDPlXxyuO4w2RxuF8ytwDvfCCwXfssf86CKv9iQJs+hH3znzx8et6uzlIC7MtVB0S2wxqoMOh
QLhBAkFE/dy1DN8wJrHui7byywqI6uOh3j4+biKuy55qWoYlrKPNoV6SGOmIeb432ATmCSi0aMjK
Xx+P8nZCuqC2kgZyAIRkf+zc//qkYjRbRe1MZM51IsFtoxgv9NrGv8rMm+d/MhSbBFueyxXnaGNt
x25OkRZK39SqblHc0yQe0n7jGKl14tktn+jfVTnXGYEuhv2OZpsN7HP4mkAvukiYifRLD/C362VH
dKmT6d9UBBF925ftl4JYV9yBzfTE7vH2tXEJ4GvGfmW5GBhHQ0Ogt5NAD6SvjCR78OZgAr/Cf/vj
Z/nOKGxNOmbm3NsAy47WIW1PYY0ydPwcJIhEDie41HV1SvLz3ihs6Isu5s/98GgUE/cxUm0iRrFQ
j+pp2m4FSoJPV0Ucf1TfJoUgFao4+nzhl/K6RoH2F04tfN/BlhPu6Qn5fR8/tLdr3XCp82hlE3Mh
SN05XBWQerOGtqzwo8bDMm8y0405Gg56lLT49Pvh4AC40G3LWI7FoytvNZB6V5iTtfR+w40y42In
OjF9eofFtXJJgmCDwF3v+Iui/V5ZnlSWby6tyXBqYXZEhn7isb1dBcihPBshFi6HHBlH70eKHLqd
11p+J5Nhy72FgLpEbD77bkBcBEI7UzqLwOzo0NVSOuMhLjA+rNX2JjQK99Lwyo6bSIbE9eOx3pkQ
dkaLcI9tj0/06OUUY4xzYe+YvlhooGubyiXeKMPoP72wTfyWWAbcvdgL3KP1ht3ZAENzMH09x55g
doj0KiGanng9bysICjs4JiA5Du06++icICCoAw6pmM3kWhcNJnFg1ZFY09ArzkqBOfCnn57Fpoon
61JOcnM7/IoMcucRqgjT1zglUekQpEUXPzjxjt7OygKLQ6QGPEXNc3yJYVvj/PMSSJ2qKOP9UAbo
g2DgBGIN3X7qt1BP2/TEzWn56YfHBnAbZrCsMfYIaorDqeV617t04C1fHzupMHXBlG7ldZ1D+l8C
32Tlhqop/Sww0LS5gOrmbT6XfXNi7ssbO/4ZFGi6iaxzkSMevdEus10oO5Xl57YiXknCCbQ0Iqem
dBzvTNmPN7VRf/7cAohAdcJH7lHDW0cfRZ2SFdCkmeUnyBAXzxwYmcXQbT9ePLrxZm6uTbge9QyW
rOyNy7f5V70xF42W1LFoCFwaIG4qwr3HHRTiReJTuMG125Spu9Zik3yVOKaJ5ENySH9MytXk3nZ6
ODR2gV/G2oosLK5KUdbTpmqd0dxP+dg+4VI6jus5JcZkaxmLaMYLh0JfKydBsNFbs93vJQBs9+l3
hiKQw4t/wFO5CR/OK22xM0t6Am1Tt1EbtAXkr1BRk98r9ly93XUXTvGJYvTtN8KYhDVRyS+C1T/W
4X89ywnRul2h5PS9PJnvqeUxDxCT900SoULmaGecuDe8Mx5FIq8NnARE7s14WOJHOqJ2v+POv+mQ
h+2wGNe2k7AsfH1U9fDxYnl7XnMQMEMmBzJHg/TwmcajmafYLjZ+o5J8D2N8WmXwk+FVBqcAubdT
Q2bM+UNp70ikuEern5IemaiWsSxr1f7OipC8dPL4rgMuvJs4tM1P1wfgxlRVHHTSNsEzDqfWOT1N
4EAoH+N2+xzNi+3bVhiewmbennQ4x4M5UQPjjeyYR9PKwPLnOB6Uj7V69jwiqsGeLkxObJtvRrF1
rg9SUopwdLP8DyeT4SiU6hC3fdGU4QUlC4iJItnjk6uBUSh5HYQraKTpkByOgiJnaf4SWE0XNTtD
JBedeW4Mkybrbf/jod6bEO0K9gEurzb6h8OhsjlUtoz03h8DS39Mc0fsCbEqN58fxTapexfTRmr5
4zXQQJNF5Ymxl4Dj5Xa9+TTWuWpP7EzvTYb7EOCm5KbA3nQ4GRgtnVNpbudDAzLJL47RhZDV/Umw
nkuC4XD1BqlaTALk0Rroy7Qbiz7DvyIswWqDGhuvFpbD5x+ZwyXBZBzdNI93BDSWVkI0Wgdpvgwf
oOuHq3aYku+fH4VlbFG28XLYgQ6f2GROsCXhjwMGL94ms2r0GzxIst2nh1lOeGupcCwTROtwmGAm
Qskc8XGc6nAsz4sit8fLMHby6vMD4RLBHsCNFITpuJNakjeN2aLq/NlwwysNAs8uIcPrRLW7VOgH
VQsoPm030DkopuwEx9+nQCjk5mXna1TcyS40Iplso7yoiqsxLPXbLBQ9VoxNjxGunlpV+PmPdrnt
gzMhB7FIyDt8nHjSQJlHRu53qiqvMWfrQdjHU2jqHzj7eJpQz2zJifTn3D0cBg31ONpETvllZiTn
emjGT2mhyW43k5NxF+kjzU3LjV5K3CO2Cu+ZrZXG3olnvTzLox8Bdo+fKvgZCRfHmHvfp+AzdkzG
bjCX11HTlDuIc8FeHxEiQW6oh1sH0cuw/njFvjmQ6RQDSVGTgt9wSB59GMw74Mv0er8o+vAyRWS1
EVavXbVIl/7BUPiacL3lpcIFObplkL7pIirC1S+y6F/BdBmaHxM61ssmD7NTte97jxOUkvyAZeW4
5tEWWUxpRYtJYiHoucnZzEF8WagJkwK9ldWuimtedCOynx8/zXc2ZpYRUNgCE0nOz8OV5MLrhJPQ
98CWubxLgm7YFph2fX5jXi7VhCZQ3YNMHT1IJw1Hw1Lh4LfpAO+oEs1FhEj6xOta3vzxguRz4Iih
Qly2zcO58C10caoU2/9YT2dUCviHClgTmJYT7hJiK13Evz//+GDvLObFuJrw1R8OiQ1wjZZo7n1R
B+kjHUt9g9LAfvkno1BlMwB362MTmpZ2A34HHNITWuM91v7k8mZZeOJa9N5SoNn071GO0I84V4WB
MKz3q4CU75IyZ90Nurf57FwMsgBAC9i6aDocL4URShIczBjTwEyV27kyYLPKTj8xyttNgiYqS4Fi
w0IJfNxvyjgddEUWuq+8cAdvFzOsAieDNEw/jePQBiRUipskfjYUS8sv+ev+g+t7W4t05N20UYqk
tmv3Al7EiVL97blmENbF0ckZSvqNcbQ5ZGqyGpx0sXoZZ9uE4qlArxHE1qiV4654cQNxG+R9gEAj
K4dPFzwkrEoqK5ddnrrqaIoulrIyWLyenQb1dKjh1NBNQ3Vi+b1hseAGdDDM0caeTDrNQSvsfXKB
TRqRyYSoDHSny8dyE4YJRnWpp+BJkowWzXOEggZi8Yx7xuunl6hc+E9sWFCTqI4OX2msQhZvHHR+
GlSI4LzMvPO00n78eJS3+z2XL2Rn3IsoJml+HI7iVqOnRDp1PnjOkF4T7YDDwVS7wyuny3hBjGbv
bpUFefnEuf32OwdwBCfQl8vmsqYOB25Ukbeu0bV+P4T1jd0G2sbA6u/Eil0e0uFmDH+Y/h6zg5PE
fnw4yhAlQS7KZqmExtJPInQ52ZgXWC+66sTKeW8oOhpw9EDOaCAdDdVmMzaHKfs+DlboFbQ2ByCG
+6966X4W7QA3ol8J24hHCD/v6DsMPNV3YG6930bhVZxCtNdG+auk1MR6TD8xr3deFOA9XANKHROW
0/Lnf20tA5RJoBu988e0rHZZUKGHqruoefp4Ib6zt9CvpJJa7hnAxEffHWKuJCSGpvOnWccJIIma
LQxae2MSnUAgfMi1sHL6cyK+4hM903cmiB+/64IYA67Qpj2cIEi7jWXvwJ0gKattnxfTq5Ek2Dp9
PMF31gd3QsibPEZabcdXqSyb4cHh5Oaj8Z/iva7BqN7qKK/rTYmu5+vHoy2P62jh0+uDl8bW8efb
PpyUlSuvz5DI+E1o5GTaz5j2O049YUj/hyk/9nHwufA3OBs2IPjSh2PPoh98zIUr9CbBYr/CwEhB
FwXsUT6Ouj/LsRnOzTGVJwqtt++NehgCBD5uEgLZ4jr498KMsspVdQ3OGFkVaNXslOcl2NXm4wf5
zi3H4h5Nq8yk0qfVfTRMnGijEg63HM9NfdzOvolR4R4fhr/C0MbaNP5uElm/IeUKC9mo/PRVbhkd
JHVZOXBwjka3NC0cqFHYn9FA/lae3lziwjQ9fzzJ9x4lzWjC1LnTLDkyh48SMyckFz2fAL7mOsbM
2L03Joz3z49iLz0M6iFA7+NWdNG0ZaOwKvJdzQgvMJXwzrJBntgblwdyuPD5mKmDsNkDwaRtcjiV
QXkxZs+58mEMROs6Ka2fTZKNuyAxk7uP5/P2G1uG4tZC/cjrOYaT4lZklpN0yi9mTMTXVTrmX0iT
EQY5pr1zn9eq+vbxiO9OzmOfpGQ1QJ6PVkPckN9FS1j5YeUkD16MWwfigm6qNoggmvbE0n9nNLYP
+lqEntAkPq64iNvQ51w0ja9MS21HMamNneA7HWA8/elzmq4tVR3tW/6h4Dl8axWGFS7mc8pP2s6E
rSeTRzih5AkEYX1iVm8rHshsnNAO3VW+q+MebleroNBGoPueFkq1VnnRqluJeXy8Q3FUJzfFqIuf
gwiy+QQZ+52tBFiQJqig7mfdmEevr65lUocmxZZ0KnUrRN1dDsnG0p7iPg3XiKDsDV5N1bpu+g06
5PDT91+Gd3nADL0UlssR/NdJrkdSV9mM6xV2otF2wujdj6PkxMHzdtEsg9guYhJ2eKr1w0FaevNR
Y3dYb0R0CVsENVvSKtBUE6b98cfwdtNiJHARnF/5L16yhyNJd0Cibs+YeGGXtQsbsPaanN0To7w3
HwpH7nB860CGb7bGxsjTivJn0gmk6L1Fppg03tpL+uTE1vXOhGAA0wsBNna5YC9//tf7UYbW6LXD
+QmxKv0ax51FVEuWb/88tv+3N/4Ptvr/O07zv36H0TeSDdtvxd/+xvw//3I3dsz/pGFD65BTA07l
n3bsv9yNbfGftIN586Q/UQNQJf7b3thwCc7kaxbQ7QCTWTv/Y25MzBTHHIcpQWqwX5Y/+kRclGQL
5N3/77G2FFNLG15Q0LHS2bqONsiuCkVDMRBs6UQnl5rh/pqi0NhgyXdpxpG9Rr94XrdJdB6UPRFA
ffSKE5LYub21xBTpW6lUeVXaI/JIxLfWTsO3Ar0rClUHO1+BqrZzlXfbWV0Qbgm2d+LV0IZDdpsm
VtNv68i0asHfUusO+QIJdwH9h9VUpvppWWq8mMeu0Z4rjxTv5ypp8xe0/T1gqPMdw43uLitygYDU
azKIA4CxObqydBt2trevUc3TLA5SQLLQvYtIH7DlqhxFUV0NZegtbjYlqfdZ6w7tJW0uSBaxma+7
sso2hlt155Vr4S6hMnneR223tmr85dolbnQexcYKGowX4vo615g6wtWLKOi+TsrGui43dQKUxlid
m31+2VgFauY5xLwtG4mtwgXD9u2CG5yUxTZqjAsZdYmPYRHWqX3dEtOE902H0YOHd+y2Rzn31GCx
A2F10yC1XssQvdqqR5W2ErORX0qbjAYEQCPGUd6mqcPMvuEO7K5ELn932nSV5A0OOXV+jTVZE15X
+TDlK6AY9QTRhEyoNrlq+CsJ8ZrtlCwUN2XcSUTRjZ7qMRYQWZT/wm+WFIm6Tqthp/QI8foYtZG+
ASPvu3XUWE+aUm6zHsJwxtFQDPMa+8F1oeuDuys7axqepklGD51ntBfU8XhJDaRM2J2Z72Qlkl0n
zOrC4rFhn1/tu3rehH11WxZdu51kvSCPjo5/vL1D3PMtLfuEfJ1G+Baee7Dr0mYXYWzn995AFAV+
oys8rzF6cshIxDAVjfKqYsn050NLsEyILapAFg49fF9F2fToNJI4rCmurpGJnwVtcl6Gw3+zdybL
cWNJ2n2VttojDfOwqA0QiDmCs0hxAyMlEbiYLnAx4+n/E5ltXZlpf3dZ73tTmyyJVASG6+6fnwMU
EVirPUQSXFQS456FSFAMiCMHkUOFzf3pkiTlgZRMDyvVllPzUIIVhkufGaJCsuNPausgClQbJwe0
jTdED/VSdaENgihs3RULmIm3Yddp6WEAJvAe4CqKRNbBIFBIrzarM8fc1jnSHbBfc0kBRlE+6Szr
DM9Gsnp3+TCmRchDQ/6cG1dsO4rhsDdq+461zHBI8MaCtDixTYoRpWHfGDVpS19teQco/FVbYtcY
OB+a/syaBt7W4NMtrHlLv74PE8B6Hvsa3+wpS0JK6WbLKjTKMqcGMcN9JBqxyV2SQzs5Aun8ZXIz
bbmml/k4wDUlJrIWUELrepsVdf1kr+sCcW4ehss6NywZoj1LiiM2g/mesjMXvANvgEkcm+MaiRQO
3wyGYDOveXfUTL16rBWconTUz67ZwA5KGm05Dmo8JemUn6SFJTHEUUpAPhvcChSgOzoW1B0gG0tn
teUWanC380UPPFl4elbu5nxVH7BGentn2dhJorWbLRPU0uwAKR6KB30oAWV0nYL7KaUwww5F5r05
tIPEn9Jk2q4nJvs5pkZabD01zVVYetKDHhMsYFhtH3ZMlX6t+eLynFv6DZvfc7hOhfugLWmGRF4r
v4LJhpVADiphWy+Du5QNrBprKmdt1AcxEWugfx+JK38EzJ+Ore1xp5dGhbMpKyIttaznoswmTCzs
VOudae0qkaoNeOjbFjVC+yLWFpaaV3A+iIyC5t1ete4I5sw8ec0CZZMpRo8UDjLyridCDGeVDvO0
bbFq8OjrkZaZINn4wJUWldP0Aa/XBFzap1s+WC4zgVdMQodbVgAVJ61RA34dyAbQAt0UFqBTGutR
kvO60p9o3nKvm4xIsTNRULBt0BCrvSuBXPqQWDaz86y5ic+crwMySUxNvaS2eVc2eOxoHO7dHDgv
wGJ/x/jijeerOnbCG88BOz+2PhbdPl2ai1e5jt6G5a0JGmaNPmtLqPo08TdVm6MZZNjWhqwLb3rX
Gc7Z6qmTpk13TpC10BvysuqixTYF/F6TBt2+gdzwUGCGP1rsOn4fC5wr62DDmGtN87sVtA+DBm+w
zqAhsVz1wlXuh+PoPbBokTIGsB9cZQAWWLP2AoP5V74UP00PLXrkaboPcjnRryX7AnA50nrmQcG2
ShOZlRqcaIKMsM99+5FXlH8UdeltVGrPl1Zvque6MlmEZLsgtqCAnxvjxvZeSxa510Sxg50TJvqQ
jdqMGI1kZ6BKadY87GFTAdOsuuMkA+gXol1i3ATQx4tx3DRKWW2k2Slr6g3MoU2ZrDY2yVxRp01n
CYNXn5vHBKpAv53A8vGEBRiYvLa1HhAsyyuzCGs32CYaGsDVCaLW1CCeC8GQQhPG8L4aY/2MHFk7
CHidd3BOJKhjzRoAS+MkEBES4HKNXFU/J57I+SKzladmUIPzetAMQJ+5bhUWwC8A7MeM19jHgn+t
iqreytTOFt7yxE66UWEvxIYcmubwY/S4cbd2G+As9t1W/7YOvjhaNSbAxck5aYyG1R5JuF3JL/Ji
WbtkCqETADoN9PMs0jy2puw8+wDU6crAi8vR3mqh63X998JzUIIRqzD8bRck1b27DJYdJ6VeXvqi
cvuTbnTzHHbs+wUQzr57bA2a57kzr4Yq8vuupJWMjwg+Hfwx8r9iHC2AZqDCi8is2/4Zo5d+A/DA
q0hkleDfDcDG0fdbQ0jtaLly7zZHtYJna5ihyvophBDXLOttzqsS4MIszm1mPYrEhPvNZZK1cdpV
wX2m8+Vsad05QZiUU/mZwhAD50rBbMIwbCC0CAxATQTlMpMbEVT8O0gkqQIqFazrXT9Tm4G11G24
fnjj0ue0X7xfZT0+JDg9wXNagOsONhzcAYpD15vMNuAXfLMbr8E/xF6+2iLR8T5MMemXZoDtGNoc
SpNrRtMC4IibC1Dl0PFmJKCgfkKmd4m7z1HsrJgChTZtZ+V2Lbsw2vSVG96NC6mogSvJfIxLaa91
url1OaDMoQYZE3e2I927keIV5mixyeY8PS9S+scub/oteKpXlWVq27DfoNGjyLMhMoI2Ya8CutbM
lbaBtMFULG/Qz7GTMPBVyeZ1LvQkjRYXONaGnvR9ZyTnWprLFsJXckoqc9xqCVqkTY19et6tzaDp
mzSr9DqcKyBDWSJovIyzk5Zhq9b14PpSHCeCgVrkJy3L+ibeAp1b3hDlr1LYbpgXlnkVuvIuCdbL
NmJFEPMiEE/zqvMq/SSHo2Jgmt1Fr9AIuy62Ka/JH7K5cjpuhCU92pYNntIw0Yg2HNqtyr4slpPt
gkF7UvBFoNh5ojsKTc5xnqsXM3VVxCk2+7EihNRvcGydrWwE5izZhmPuW5+DmUz7wZfGF18saKUy
d9m00R4oOWYs7XChfM7gyWvfsDACvSmAnMHG6jabO3FMRyi9Lzy5/eHYs2CO+VNNsQRk8ZLxngYp
CvvR3eRFOn2Omi5erKSs3idQ4pErcaoliBVTKDqWdghwNXxkVgGMjV4ThOTOaH6smBnymBXSL8fi
FBPXeXssNEbRiBuUaHbr7CzlebDAX4V0V9x1E5A0f1vnESwPyKTlOK65DZ50Ath88LVGi41EM1pc
6QMIl1UOxbMBvBLIrwfyfeeb1VBH02R0FUxuSKsX31wd55I59pDGsqiFtVd5WscjzKMpWoBg1Vdb
pe0cgVvGg5i5SK6Tyacdx//vZun1grw/2CrI81gDQwfpIg0mi84dQ/o1tAI2Bne0Zpuor1q8nhrv
5wglFtAfqPifOcz4+5IJiL3NELfOU5xyj9VLmBZCrU/AdpzmXZWQzUK7VQeeBBOa6qBtho+17g1j
P4h0Kc4dS2jhUGHV0geQsJ5yivYB7ev8s4CbLtA8BRxDSbU4z72NqnwL3clh87jFUr6BfHWpWtvu
nnmPoDgsETAksSbLJ0OYpTxCaVjHrYt5ATc7i8nLHCeq7362mR4M22lq7gKA9B743xddLd0bW+6y
BL2Z+a+0Snmy5zf+C++JTt01nixOCQu0n1UtWUkZg97+Ptpl3aNnHVPI4qDL+m3VcaCqlLpX0uMu
trIAuRHlUcSB+GFeWyPkINf3cZfySNmMA9A5vLbFDIIXeTvnzkAbmeWWeZGFjWyEttV5ecHC1fnu
d/pEQy7hrZqh/ivydC9X6NCRid7e2+ImyyeAF6A9U20q7C3aH8N9n8euteOibEuyQOxifku0Cmhl
Wy5dEQPQxONFZxcseCF5t2XpLIazyNIicoH6ABZR4nanAhz6UonjllsZ5MbvtAYVdfZ4Oyalxb4e
x/qaVKn8ZIXaB/GDMfrV1aaSOgucfnDW7ULeF0HjAObIk5pTnCW3LJhbOOVzR+YXh0oN412fG7z4
u8bV3wI4MlBkjUa7wEhw96Mck6vSNZEiIxXypU6BnmyXtB8fysToPxUBoqghtPvFwhzYUWNxQy/I
9JqrZeY0W6rGuiv1CdzPjJs35X+9JkMhluZXfbba6dGZsPEy34Zl2ayOTrdT6pAFesGE7DIEi2g5
kxJwBGLWSZwPg091lIDzzsEDOmYbO0lvswLfLgCYm0Y9slw2uIgdJ4HLgYfAmwwSPTnWVHYd53q/
lJvM7GwV5Y558bTVfrSL8UgOr9ixNkuB4razeU8/eEy5B5ahY6jEqSBclrKYLzUOjtBYLTyHMPnE
a772c3UMRqRxh44BHIfebFk3BWnZ9MzeFUXQpGYLHhcLXP6yYTyQPfnlIpfN3NKZvcPBu0DzMkC+
HrRR9+Y9nZOmv7DL68r7Ls1ZytKC3FTHgWrrR1qrSW4L1J2AfwSvsm5q+u9smhRa2A+ae5pz34xz
rlaO6mWuPSxZ2fGW8gHpcch8dBXFFQgrUPu2VXAUEvbV9HDo0onp7lVZ4DrQwIuVmlu/edZA5qsZ
/UNAvfKkDCt7L9MZE4Ff+lApKdJ5lyIvAtCdjS0ZO9mPIvLNeUJEgRVubAydYw7sb9esu6MeLOud
sPke2C269jcyfaApvnIeB5u5Tpbs6lm5DUHD0IzlqWxK+wthS26dinYsq32Qa8U+FThRaFSNI4A1
LnO1qd3Ure99qJIBOGLpMtUM2X2og08oiRD5ea62xfuIe+CsWu67O5K/TrWfBMYhjLnAQWyi87o1
JRu6WE95I590n682cH6CDNdfITByTxrt8yxBUBPgukfCc4Zq9DDp6b7yof37Sb7cDZz3nhqO2qHm
OZekqfaO72stp91vPezKvHYQmVefHFo/WPd4IAX0CNvuV2XkZ3PQCaHnVUw488PMcOnYXg/Mdn0M
8jII+678aJlGb1jvfNUs7kbATPfKlw++UX13lP0kdO0OtpJzlqgWaalZnGYyeVfN3R2dm9MUcJHh
EPxwpPwus1Lf4AVytlXTdOHMozrMKudH6xbmT9w0VAU9IJpepR+zWcSyLs5aQPCkDOijANWMnCEV
9PO7lqYR5Exf6xFMUFKHRnejHjESQjjzrAM7pg/DqZOr/ddkcZUYo/mY5fIbNOWjcMCbLm4zUJ1D
gU/hAauD1lDn7OFxSxSFviwn5yWom7WN62YZ+BU8V9npS7FakH9WdeYFfU0WxTvOWvowWOc7pw32
2eo+0tS5SKM+TLUb44K7TKXDc8ugpnAWiaW22Det3h0mGO6bBCeHp88nrauvFmd40Ik3YzvkLLRx
kVtm58nVqkvdIG9cPHmnjyXnErf/Xs4W0lfyTogURXAw8xslc27uOHCBsaYnkDn1FFeD78Z6378E
i3evjEDeNVZ6llRSOs8nlmGCuX1pe+fLLF3rbLBzfpygzIY0bdqTVrTr1XDnK2ctcMaet/cVwwen
1/GhJb/SGsikSNYPEmffDXb24qksDhIZ05mtg/uRpMs0m9exX+xHq3RxkTuMRRp9CI41V/Ohkxp+
HuL2KJ3oUHmDb4XUPc3J7FpxAKD/RoRl2zT8grz90Ti4x4zjakRMG6BF6+3msrwqA0UJM55HSSZs
QxGZcPG14iw1B3eudfvOE2rUtRo/k7m3kZpTCC6CT1OWKwJdAGhoauf+AHDpDpHO01qVtJHGZrkL
inH57Gz/4KKZH6z1XcjhWJHz2VnFckc3Ab6YtB4NTu/62oj9ggxrV9WUfI3h7HPCRufMAN+9VA46
djbXuM7G9c6ZTViSXsOiCewCXkNcTjy9o9KsOmxsKwmTldvjVlDvPWV8tPBxSTF4BPaaxgtrrdL3
Lkg8es3mhRzfcOfTUQuHpnjGVvDo5Mn3wc8adLHVF6cNGgN68qukDVME+sWtOJkmWLn4XJGa5UPw
0PmqPkpA1pxGAEgGJYV0F08ewlg8s85buuD+pgNy12f+u5W0J2k479Ibp5hMBPKOgGZ3yUpX6NfW
d+jKKkrFevW9jgvW6M6pW/TvQTaiX7XFoS3to97DOcugCAd3Veqh0KHeBrguWjvT9t2Qls6ePj+N
UhIxaf3DQttc/gR9Nu3WrAhQ1hrrUyelHrZNZj4oYnHPLu6g81inbJU1+mtAmRVnkFWjIZfaJl0A
+kZTt0z7qSy719nh269HbFieUB4CwX557JJsPULUrW4SaQ2oDc1/QpPe54CnizMWjfWGY1GWwy8M
x7l9ynGxbJUNwtavspM3TcUhrVtj6+W3cWND8y0XR1nIZ79aHwhlPqec88N2aL3TqKplny8DqYPm
zgR0yWnuAtVHRTq31SYTwICcYHG3bk5+heLh2Sh6FgCDrMaibBqnlkPK3q+amI7kiRvXDYubgMBa
21elr/kBC3O1R56xUrrkKwljr4oNse6tqr9Ahi6jqhB3Q66/LK2717um2di0z06oc9tf2sopIB1m
2J8UT1jB7bOoOydcUD/UwXCYvPnYoZd6SpthORNENNTGK6xD6lJBJlbRvTVOTctwza+sp+wx2xYX
q5z6WJljcRZj736HkfjDBt0MFd/UIbT2L6sxZc+Mgm7+5qbYTr46ztAYd2nWPSuvqiMgyUdFh7MR
Y0ufvKpfTeHNEPfkJ4T1TwLNmymhomcVoN8EQGIKbhJZMGILoZ9UW2HzpF2pGiknLfoblKT8rYU5
cisNXbotU5ss5YS9iar4J4zmd2/p70tl7ByeIwdhlz8pcHjBs6puttUeH8fb7CPMMpYXBIdU0Onw
4tqN+z1dIVBy7fHL+11aR9jxLqzUfa7+5PycnHUHk+U9EfXrwAdKAp3fuW3N3bw0B7twD3ORXMZk
/WXqOEaqdkITPAkLljP7r+mBgRghqiFglETT3N6KtpDblhjXxpG1TDdM15LjwGPqm6UPbzm4ydhv
/W9ekn+nOvmy1uGumMW6bc3+yrmQnX7LoaMzWBH+xgRdHB0b/s4n3wWJPeIZuSi1ftg2D6Ahb737
1gM8L+3LaPk97QTDNuGpMn8PEx0HNk6LHgqQhBRd08gUdVgNXrexFfWtmN2eB0shg1u/zbubMkzo
jU+1YHaZcw48y49RmOzowHhxSj7yrfSle4GnO/909KT7gD34pq/dhLBEeViiyXzn3Y0Oq2kMHJ0E
dR5KvisnrtraI4JKzENiq7mKm4mPAJdYotjlSulh5DmCgXQ6jmnd3BTT3vpC6BA+MBoKxBVTimJv
iGbobRUvvnKUdyNdhZTP2FmRQ4e2lH0Ohb2dnXgwAPUCE5VT9lhppgO9u2dcszijf1Q8Or4KWvgX
fZhwWbk9wuF+MsT84hRQ7Hki4KfzW6s7FmqdwFQa04zjgX+dl91lrS2cY0mHdlvR20pBIvTWjq7Z
wlVY1JsmFU6UCP99qapLYc+0WlnedfEnhUFj4kbNAV8qR27NuvC3E/u9Vji2XXPVfOdSET35IbjW
7o1uoZlFf0eZy4hoJaHV3PNaW/Vj3XfJ1ki1nzxurvVqxaXXO5sOitStJT1vRpndjDc51OQSuXY+
9uZPx5yyDbeOvZllK99aKhvGQNMdqh2kQTK9KUoCf9dYVcP5myusb7ZmAFWOkYlyNPpLX5mrr1p+
7imdTZdi04LHLYWVbos8Kb0iBEvccRqoO6sgAlGaeuR4xbodaIvC1bPH5K1Zi+Iz12p7DJk7zwZr
zNKNBxdSNYjM/0sx9Mvh5z//4ZDm/e9jDJGspJLdnyMMtz/wR4bBtn+77RnoBOwC8gL+LVT9R4bB
tn4zb2sbt9g+i6nmLZ38n4pmzTB+AzYBtjFAEM/6dPCvGINmmL/Zpo69mYWg286p97/KMfyeMPpX
isEnFUqOEsYO2WV+P7Zk/pZwaTtTF4VL1Z8OyqWqcpZ9b/jr44D24REWrLNNpgGBiW204w/wSPDz
i6Z6oo7kkZrzkj3Iuv5eIiyh65wq2jOBzRxq1FGiRJQAGU+TsZL3SaewPgfQ4C+1wYZktPJonUMu
9+F5cpzkW2lMTMxHqy/fG6LoZ1krdHH1DWg/QHDdpB5Tm4CFxXWTg8a4MPZf35bMs5+GsrCRbcGn
FVX20qa6fNUmS3KIYOxFZdka7o7ahgOKnPwYKW7yKnhL/CBo72rRn777+z8+uf/gkHMvBXf9P//x
e8Twrx+oY4HT4Pvz2WdiJfivH2gGmXwpK4xD6AyNZ5qZ6kiOtcyZN07+g1w64yfLTmXsrvbKzL+f
YGC0Sdc+BkZVvC5FMH2tbbnuV5xgRliBparxsIsnZVaU85Jb+ZhDYLb2BXPpf/PL/zU+ebsYWPV0
bRf4381U/Pf8bqmtadkuxCgsbFLxFDjJrjbpHLqa8OM2F/+Oq/I7LOJvH9ZffuDfIuYsmWcZZgUH
wavPAFu/4zhF9SpDa7AfQOBsbwiG0J79IyCyrZbVZ0SB17LkCJQsr2YyxhzZo7mY9v/zt/jX3Ncf
HwS5QHLhpPrRZZJJ+nPuy1TdPHHB4yqfk4RZYCWPGrbjf4Ms+P/+FLJDRGL5FGDs/fWnNFrXdp7H
m1doTn9WiklDaw3/Diz0+wbt3z5kyITk8liFYIXw77sJ7HDgQLiBkr3c1xjpSVtjMEmtxoF5Sr5l
AynEUJjt8qq7Sv+mHBf41ODq+YfiHP2V6Q4VCT/BghUt2eDM+zW7lVTFL8MseZfaK06PdZjdLB4y
rd3odibHvR6U8ZRY9A7T4d6w5iqPMR03TyN9MFj/mctYolJd5CQl7XNTqrCth6kLV7PD1AGO/ICz
A52ckc/rwUK8+p/4gf9L3f2DfuWfLvfNR//xH7/qXvTL9aP69c9/vIvq8+Nz+vXnN9bvf+SPV5Zl
/caWvGX/vr6oEzTm4v/jlWU6v1Go2Ddq0G1f278F7//rleX8RvTz9sayb6uIvOr+K3mnmbdXFouX
hMAd/jOvrf9N9I6sD/fFvy5ohxzmDfRE8I49eJ0X5+2//ymVSYABG+g4EV+jyTgg5Bvg71CF1WOX
XGayONqO1n1uXPKkc7etYckTgFD1jK8hIGuHM5E1KIOSASVxlYhJHoJZVyccss4GXt48oLM2Hmnm
v0IGO3mdOe+6hn3mljBE4CVDdVtizqNKU+upztJxPzUrLq7A+WHXttx4Tffs8abZDsP8TdfBWiie
c9qDn6eyQ2iB3z5s7IVynoDMYWFLaq/coYnsbK0POb8+PbF5fGpsZK8x7zH/xHjfBXZuG2GdSDOq
U0fiYtKpiHUj20hCITZDgAGQu+VWD3ylOloLX4Wlj2dXDnRAOe6NJ37o/ZAb2B/qB0/515almsjC
HAIAGpvAZlmKuqWzYCbiC3vIQtWSMg0BXA8xziYAeJDUHf2R9TT3LAbD+WhH7liMHDKadfuJol87
TIiMd71D/yGd/CCuq7okX6bvhZeTJyDN6G3JctRbNVEQTRD1Q42gyHZexx+V308PnNibu3ahQNCr
PLi69uRu/GIdYt2n7Qk0/gUE+RK5TYOzqZeOG2oyS6Iy6+4xcTaHHoHYgTl6d2dg+EOQOEqyKQ7r
gnOBqIMTzSHX0Jm0dWo8j35Ck72BkvhDTUgeJtEZbzTI7BNtW+u9VIG2A05Q7WnCjAe/H2hcMqPU
Y1eYzNGbvm42jD3InSS2eesKn4d+aihQKlprU6KYxGSiDRlgLXCodEYufU5v+9Z/wiPH+f15Yr02
8lnDOC65xyTKp/FDFF1sZov4HXKm4oQekc5V79i7tBz4DBnq8djssNVgrZRvfl5V+8K/BVea2TzY
s5U/5yNGe+hPhO5cCsuUsuyIt0udmPsbByuoGHXwr76S3fTJeNgpuuimD6oYdzUtH3p15wms8snN
A6PbVGk3udBtoCMmqpQfyzSx1urQAGgH9JJ4cyd3b7VIDiLkJ144BQqMBxOas6X69WBm7cR17Rcn
2S2kJDKxhomN58Ci6/sjG7VPYwl2Xr3wqs27SfsWlEa9kcQV4D7K4EMSTXvR7Mxm8rGsXCkefmin
mB9sA5oH8Qc9zDyMN+lqa0fI++OjKla0G0q81pXt7ZyaQ6DUSVjqGQCEaR3pJLfGjPOmsrYkdHDg
BBZxw1TX4tmRtOF1vcuQbFuZ90VTst0FQW2fvHx5SCsUhmZdi4fawR0+a3dqyIKdquS+Y5hxJUdx
bPpKnVk52PdTWz95q9nsuAyuHAOe8qD+kJwuQkg++4mtno2qaWROwfiORki7rDJ9tEf7ky1/hz4D
61pZy+JuRFblydACj4ORMK60nt9gSrnfAnD/W6vWh72p7P3oVR9FYurUudK40hG2yAStPyyljZ/T
WN4VSfAspdw19N83LH5s/CS9Y2H2pSJLlnTFQzUsH5OZvi2j95JUatPRYN36t1itJ1XcuV3MMWPn
uOrLtp30JHXnzSjHH57JLK5upySey/QzMds7X1+zd0G5EZL/pEY25+xX4jaPQeZdO1m1p3LWXqUw
tmunYy5FdNy54lSxw+5m2ps2Tt69aWtLLET7OqakLvBCNVbHuKnJ7jOvpT3padu61m/Lhw0TOAw2
vrMbO2hnvdVsmZPmccsSZsH5it2Nxn5ye7PbYbzh0egZq3ieW8f5amxyjShinyw7kUwGl5NPFc1Q
HzNFUwfXtKf6WOq5jrzVYUpC5Iw6aMZEZQUzRx4/9qufzO+ardXSQuaZcfEXwo2IrMvj4krzSKD5
GqSZRxDsppsiuLlXpXP2tFtXcS1/5MH8S6wavTWT7JadXQLCFOLWOJ0BkYbEon6kRGrXNn32x3qP
+wPXIC0O4ScXS7aYa/AiMiLyfiUJ4qqydh+yaXquyuCEw1OG3miab4PG/UTw9q4avW4/c9yLCBg8
TKYV68F0X1KIfhVMKjHv9O42w6IZSqVdc8HbM3cZu3v8Bdu1rebIteTOE3TS07VH5GYj8iKawEh9
rCEDr94pn8cxUtn6olceO+h5g73JImYXUU09Za0Cmsj4YOiMMU5yv/zll135GGh8aZbiz0YmkNcQ
vWG/I0/X/iABTxRVzTbZqkL9XDv2+iT/0l1gau1OehpKR/IuWX6aPHIcD4PncoGvK3MZYm3BtDW9
ILlKopVZmIwCvUl7y2gNzEefCH6MoBX1uhwiPxtGEjeLzLet5z4MWSLxmwYN2gmCxkNAKZCten3k
wJtETNzGuBpzgl1mca56gQ19ZVsavCoAOKett3zZzjX3251JdGSn1e1KWxEqnrsoLzb6ef5odeLf
m7y39FhXipZb2rWkh9ylAa7c9YGnbUbRjfNzRTwtOAqZFm1skoRjRufOg9bczzmJ2rFY0Vu2zS0e
U23z2hpikYh9OhahGOSHM2Rxq9KNGUi8MFrkNcV3wvIizEadiEZhv845YAI+mHuWGSKvBX0rdULp
9EInUcTJAGUMEmlQEl7MBG+ACKabHtnCOOnl8tmMy5kNnX6TzPpDky9U/I17bxgCgLzOm5VlsSla
EQPpCj+WTIrqy9cXI/KkIMBu3CSnJDjZgIUID7NtmjdtWX4Ai7PJxbp+ZMsy5DAU0wEX4VCbz/Cm
uTddS+OpIsutM2mfi5zzO5c9xl1FolXKiidnF6QRkB2Io0yemXu6L0Q0L1mZ9PugtWi/kU6ng80S
QwJAlJwhV6ldkEeZClIDibOMh8InVoTJZfQiCqBlU9jpdCmwb59IBhc42FWxG1luZZxVfwdRmtwc
gS4p9UQKQau1T87Shhloq7Lc+I6Wf5vaaj2NDImeRs9597IW3Ujta+dl7L/ainZyy6+C/m6jVdN4
4Bjmvued4cUBo3jqIjV1O4npzVBy13krl5GP3HB+LZYEtxbpmJjIUxaJpT8FmvvmwEiO9XTJn6uK
G15JPeESoOtIA4CXoNOKz6FNxHGpWEGOSGGy5Mau/Eebq03PUhSHm75gL0I2NeHWzKxLIrnCbAhv
enypWo+iczfie3exovJ9xLmmaVVsTnNR8Dpg0tQ+GC2n6Sq0yoq3jW03qzrJfrbcjbUYs8LzsBDF
iYqedAmpq0LOtGfxjC5bMx0YtolliLVMs9SmyqhcLyQiaHSObJ6lB08s+oOeG5oeVbbbqW2lr6K8
19LFMt47i0XFloRnV26I61fyW5Z3uR5ZfVVkV3YmdMHA1yZl2dQp8r8Ib3rSHBEATv2uLbrpp+xT
b9Q2rlnmAU7CoJ5fdexNX7ORWmuKHEbdlley8ZatTc2SIOyQdMFGDWbXHFnn4Uio0fk71bqetZ9N
7w/TZr6xp/arWDOaQVJbxUvD4fbYuAMyeI3nWThbbSb2SW510ap3Nk2OEh01Nubh1CnWWeJ66dh0
cPkBJ6H7s5+G5TSO6jrZVdGdVJFlz53AsWVTDsadPdUDAq9RsFIgSgRqyvLVnliDIw9pFRDHDgZb
8NqXtZaFKz/iw/dw2I1RtQwM91ySCNPZWJu844xcJeaVBM5IZWKSFjlYelI945VxPoO8SnXefojc
yfCR5ozB3xDiKtelq1lpsleSIC4bDOY9K3ppdhhHcpCbaW583l1Z3b3XrBg5G+n6ghzzzcm5XwbR
mG9T2mnesVauy/OoNsWwsehbFSwgdUit9umsZu2xYL1kiqq59bvHWvw/9s5sN3JjS9evstH3NBgc
g0DjXCSZkzKVytRcuiFUKonzPATJpz9f2u6zXW4f7973DRiGyyqJSjIYsda//sFpvBfhYnhJkzcn
RJDmntZvecf0PkEzo4bcb5Kqz+HcMI5d1QYB2IQat422LSugTEoAuF+3rigS82YSBgGbkUj6azpg
xngxZ+dofxD6pjh9Yg2RQZhP9jEzQ2J5MdSKnq2+FO+9ZPtdVWXYPsmEeLqAo6FQu7AN7/Ve6KhT
ZjeZbpmCdbtkqhbxQ5qjRIBAfh4yFkiCtCwryFTzYRnT6qT1Vxt+XjFH3WCZ5q50qETp1opbOT5r
Xa/XQZpOU3nWG4W6AGYb7TGqEEqCvu5c5DPQYcAemdMwFqgK6dwnME/3SV7Yfn89c1ompXSz8Iba
cYKbXKYeo8F52nXmtb2DAr6Xi6mfXVxtzobejmgZPJ5ry6TYXfUQUL4xMxFnb7Ksb2EcP9E3sT7F
gI4A4A42jMHL5w/CK17V6KR3AvVT7Os9wRVz2fZY8gknhAEzT/q7lzsWLBsk1/Dh3N7bNdTiyNjq
XgvaZnK7mzqXLjNSTCoOzVQS5ghTYoPcoUcs3wjgZaZcvXczerLMiXIes0dnit77jEFKUnntpgnJ
3x2kdVqMcVjnPAAS4m+NFG5BGqeXLrL8WKZ1elO4wwQzTon8ro3Sr7lJu4DknczbEHQb+QrGxxrP
g4kxn5FWTJDk8K5ZSJ9+hWj+F636D2Ccv0OrTp/1e/5HqOrXv/8bVCXlLwZoEsMVHHmuok5+0m9Q
ldQBsbCz8Yzrv4Bx+crvUJWp/2LhTaHjpIYvDObXgM7/pRF1fjGtq60KiCx24oxE/h2gil/lZ2W7
huEfGRa6e73EHxEqZEtwM1Xa7tzcbi9d0Qx3cRxiE+uJZW1LTbvoRpUnK68fC2JLNSJstrSF2jaN
3OG+yjQ0H5gHQ9ktwl0C13PNpGH4KjD7CjJ7zr4rcOKdzFyB0CdNx888TojR7YucEcdgXBco03RM
07e4lcYPzBy7E6BstrLiEkUEphqVbwxqupXkXD4geFnW0SL0T2ISvSC15pb4Rx3rH5M67eLpBfwN
8LZHToIKFm8SyvsMvt3e8Xr5OgL67Umdy+lap/Rbh9dmHjQa1Q1scidQfSEPTLwgmsDtlLdGEwJ9
dGg1JIGsN2py3T1hhvBhiti9h0c7n8xYNS9oWkJ6JOXRf+BuUrqB6C1zMzVN9Zmk5XRpDHSD16Bz
7ZvLLJzRURvWp4aa4tbRIRKnSWGfe+n6stKjQ5dk4tRDitg1oZrvx7TOXwvDjp6SrHHslZF6CnEX
s29gOBoUQhj6Q1FoBBLleZG8hm5GGQrCLrdZbvVHTH3qNzzL0PPNTvdlDg39klUMPzJajyNqdCCa
JLIZakzxNXYxG8W+AQN5gY9DPHK3mDfzxOB6ZQwxYoXZTQ0rgOrTvoQWbAmKVyk+6mYuPiqjKPdL
j7F9ZtemvkoBTVbLiCcU/e8cdMJBjWFa7boduwdRymJr9o915OHUVkUEEWXVy5SLnTPH5dqxKHGT
LISkQV92H+nlpba8vbAfIdXBjLSVu55nVWxdNDcrLfICJ6MujWJrF4v+hHPmalgWCAeu4d1XySyo
VRRhrNUXMjqxTUyirwczYsOnDynT5bszdzs2fNzYM7gxdgsjOqsCgwn/OFj3XUm+elMw7II2u469
iJ7De4fKDalOno3Zsb9S3Ct9V0zo/nCcwQTCGCBnSPFV16N6Bsfu1o20eFvyaGT8yJh7Eu8mCcs7
GNQvJBipu85ss0MrZTB13x2D8FaLs6vXQJyUq9HOdLCb3mC/XyMklnUYI6rK0i0qpfKN2Ze9kcU9
5neEaWrZU4YoIdcfBzMNKpiNRB86+xyMNUtcvythwbmodgDCUf4W6qzMELMp4owiUguNuPxoykSu
BGqzQoQvTjntTRs6FniY45czM3pEQPtWb+6sRktuYjcJsKv9JpPohyvSu6Ft4Qca9mfiOmdizpHK
KfhKwgVFsiBwMiaL5cpdEOmRI3HQ+uhYLDF58xAvSKw9u7G3ZtiGyg83J9HmGr9jcr/E7qUI3fap
wScINmmSbeFxbDthhiebYmACOigcMqj7BUzC9VSQD7QPpm7D7cWPshasRMeyyqBPihddh5RjFg2y
ZfKCmL5aexQcD0ZTfg35k5KL7od2M6xac4b7z/sJZYuJVC+stY5Q4WbKiqtiyNx7otdXLW/dIwiG
PKsFaC6ePh1EsDfSDZ+0Pi/Pw6Tx0dFI1IkrN55WBD17bOaigwHKogE2gaQRcbbRRbrQKxKNLnVu
I/er7JeQSiOkGiqmwG4z8+Ray7tL4kJK0Hkh39GIX+3kKBUSP4V5TodrkQnetsP7ZPHQyBhv7xQw
2Fbra0j0NEYkOddLf6B61SGaifAmqzBQWWnLIp4qNDdUK0I/IJG8s2xVf8xqMd+1SiXIgLzy0yx0
8xy1nbVPmkZtQq+yg1xadVAp9Wz3uKNUTmjvbE085xXGv54g1NVNNXsl7UGtHE+1N0TYiGw1Qzgh
N8JyvuRkHtqosvz2Ws8sUq/W3dC/5ZIWbwa6trRlOgiziG7KWnfX+XSVoPXdSZrRVfoyWo+1Vw+o
MKdDWbr1OUFFywAhO8Pir3x3BCUFGgzvQkxCP8IqdD9yBtaIkIfSOnkpryp4JDBWT5mKlvoqQqFq
rS7TXBIaFEH8QxH5qKlx9qdIXIpIfDAVRwZtgw3asWM8jhrB8EUl9Aj1N5h6k2XTMTdkfICl6L72
0A+bQleCjr4P3wHga79O4XqPqdpOUXpMK8C8FccHW2pU2JtukZw5nsh3RTbNqMbUVoaeGYiIbilI
ps4WAZwCxgVh7LTfa6d0d7An1QE617KnB1YnF64unIa0tVh8ixL1mm0sDyzsFr1VpgazQtymX9r2
lrah5weNe8vI9c0welEAvAeBsBz8MbOOkBCd09C/5nVbfK/aGrw2s8RabyagVL20171T8n4XFMU9
trI8ioLDuFTAum6+sVJtx0Pk0WfzukLidgdMBjFQN4dlJVyUGtIs30KRLejLkMBn/qS8lzTOTLmS
C/y+xkvQzEiNCTpq4g6Yrq18qx+9YKnbdXQV+9uR6Usvui2t0O+jvMTYRRuCsbddLApKv3G6zSLb
1zbr6eYssJ2JzqSZxDqmR+XujE+qUhzSS+Peks0zNlCxHbnJHW0FwHyDxAycimLsgP3KCDs4o3rv
iFhsbQ6O5fpTteJbVpGtWBk/NLcHdou898nl93RKe19ZDs9wUN+LrDlKWNmQ3rU8mHL1OU4KTj05
20zXewUswe43WnqyWvLR2Jm0wCv4f+Ae843MFNzEyB9coQVWQ96jY8C8DGvPN80I0wBbv1lyDzYq
PNx6fNZn7W1ymvJE3rbNqHBOD3CxJwBC88s1zDsIkHlQmurG1Kydl6W3aQYPdkK9Vi9Tg7JX/3Az
YLxkXlB9eZaf2PyHUJDpoaR+zbpzmqY7x26/jYV5nqxo3lam1tyMuliF0IwBwItP8n9XTQQClMaJ
X0XNG0VOf0BHxOeoswRrtFoEi6luh9HOLtFw0OdQWxVoauhvagZ+j2FWhmBw3UDDdNs55vhKQ7Yz
p3sxFLo/hB9xExpHZFTrfpJBn/foPLXStzoocFq8QSPjR/m46fryJUbA5Cdl8SxsplCuvp+Nsxys
2xx+ld45+k3aYCvBYwkQ/r4neiFP5Jz4VV9EQWYuF8jNxzmpTsy0ziMGA8ggGGewR+9sI39ZNJot
CS+dyOhbmThi3CXAM1iEgDvDNdqPyHomKoAbt4yfu1xjErnILwNfrLx9iGXcAD5nr/W0sEPH4Yfn
LstaL46ZmjCHyMfvzpJcUJ1E1CIsVgKngSyKN6mS9Ng0tp/per1axHKJAXXdPBPgYGZQ6tPrXMjk
rh6sllBzZ20bab5xCru5tSzNOmXOQ5Onz3Iq97am6BGT/N4cpq/JCcWVOcmMttOWvZI4tmgJ4ThR
enUDKJ/GRH+Ef3uVsXdH1mxG0VW8SlzU2AKU9OdcItsFTUZXpjjyFrxb7OUsnRIEv0K62efMDzyN
qBJCpb65OUHRI1R0x+o2wlbGSsy8aaui1MKtXcSWP6dNvc7K9KTK6ljUFLXY5d8P6M7ItfcnDW+B
QVFpCAcTEpHtUhVP1Bhl0CVMGONq9ofkB6nm58EkYDhyAuz/WM8gr2kze0dRL1sLa2JHDGcnyg+Z
h3ZzqXMAeaLdkQSPuzrrJV6urLeZGI9VxCyfjr7hYUDQmms7Dci0t9ZkCLsbb2RqkqUb22Xqbkxl
zERq2Leyjulr5k82fkwjDjO16H6YZ0zQBTXVApQL6ZZjpTM8lDNCrx9sUg19N9OdJ+xMbsi4s496
XR08FzAyT+9hNMyBsHKg3gbJtDykmv7YUvIYjfm9GXEctHr7jhR4BThmIkQUd6GdUeGm1ZEz6aiH
1TNjnsaHwnATsYlLWW0rhv1xnse+TPs7Xdwl0th3znwpU63jiTh46wwGL6uBdtZd6kPoag+W3nvr
rovftK64TSGL48/KvtGvbC1hn27rR6dTBVPm1itPowqdb+FUr2D204aN6jsLlnMY9e42ydF1x0O3
4QD9skkO9jkej+kMShQZ0UmbYNFJ/ZViKryG0NsBunEKHzJ4127LJDNxT1VpCLbVKnseHZuFaUEr
D2XKclhIlGfitUdNsAFPbPZe+6N1QhXMgkedxMuDy9nih+GzhpeM6+TWrsgfCfClcM01vHl0Than
7uAnY+gVZkaMtYW9+CXUyY8yS6Y3vIlOiYaOup8CkwSdpTCPxN0BIfakcM0GTGg3aiiAcHwP4lSq
jdu3Wy+rnrTJYdpq/MgGLWMvGCEUZZavNRbC/uip7K5lCOHfXtf3e1nZqd+bIau77R8KhSSOwAhg
83QwmIY5lzIzoWon/V3VJR9ur12YJzJ7tYst/szxavZuRGtEjMZ1XzmSYpl48XiDTTIUc25EMZ6M
VLy2DUWaaVTHKu0/J3dJTqSgMoQwyu8zf6UPDSSy45VBoBlbzROvo6FDfY9Edy+Ie4AcVfC3McAJ
ktzB2iPz3hLCT9bVFI1nwn2WC/MeImgTIsRa8tdczFpWbl2eq6a/T4Rl+V4xpD4kgKOJnGM/1kMb
aKX2vRjiH0sTv7vArL6mGO/rFSx702lfXZwwXkvl3hWSTDL6iDqIeo+PUWdbR+RH3VUpW1Har3CG
lve2pz3i0ILAgwzuVWNL5G/1Zxv3Kkh1HKpw0i380OyMVRiKCHJDs7Lr6cZU+j1PvljjbZqs7YRB
TYewrRqYd+idzpRKhsVt3wN9ZAau9A0AASCyG8DJ2OeQ8csRzyOAjYfOmjaqrcVW0/rMT/vx0IQF
DijRo2iLejs1Sb/tjAIRnudeFiqBdLQ+OrwSIu8uZewcDfIjStnivD79LFOoEozZ18IAFNCjcqc8
41x4yh9mSmqXymuG/CPxMyZR4mmsYG/CB0a4kRwamG+rNi5p2VIh/WkUzOsUiGikMXYm8RZaiM6L
arhrhmh+2jaITOC5Jq49BIveMjXQWj6pS9vZ5EFIxMMK/Ui7njULLvuYiGOtOV+Dqx8KTOfX2hjd
WXrFeB0vqUYl65mnumrRxLBL75WwxyB2nDSI6vAbW+3J8sKH3GDa2aRgRxkHhtGqnn/Fd1VovJbG
dB4ala0dpbpjHMqbuta/J0p+DlWCoGwWqT/ocAUozi+ivI6XYRquCtJlVpyrG23sh0tpNi9iNJ8k
ZhG+MzFnCYd1PNhbXVBb9TVSvrzYgB4/Fv2wxqLIT1TX85LGey1JzpbRfWd685RC4rHS6gxaNvgR
eVarpUweSd25tEbzFYb48UAHm5GhVRWbbILDj6ZtNLvEvSP7yhgP+0yr7k0tPev1wkovGAnbFVro
gYNn4ezLWD1WHPLeLtp3pbHXLnO6sBvn2JrAUPzoBArVwrY2kRFTj9reRl+s22pm1Bq1m9CKsdBI
NqrHM1lM41OEAXWmUYzWwCuroaI7qefm2UyM77nkJBhrNEV6l8OP1I27AvrbFk2kvicHx4AEZWnx
xcmXIZg96gcaJ+bdyyu/sW+OxX1RNOs+s9YkALV3YVyXN2afQJow7XElOlSEVZ+ggVvO81x169Z0
HhgkP6UwMrDsoggwYvu5JpMszbDpzWH5aEOGoouhB14ar6WTTtuidR5bAWt7UbdpMtIcFLe5/WS5
tgzwrnhJWmOfafNnZ3vHTmvvYsaGA4foxpTYi+DU0a81zfpWlFaguUa6TrgfToo5Kxv9Omcpuow9
q7HaG7aGtJiBeNmYa4SCMfVlVGPNEN44dZOtQHsyRpN6+tJeNxc0HqFtvyQ4Vokxizeuho6yXI6d
s2xamdyPsi79OYyfsUnaFOLqk2Zlh6YZT2IQGyWaC157t7Sw1QknjLsKF7slU6FfW1F2BBfgvpaH
1sq7jZe5QbOo6yjpPCLMXXF2+i5DMKxMUijsenUaNHmHMU1K/Zzdhcj7tukcEVJfbnILsJbzKdPj
+3wpX6xp0jfOSDoJTrUALlhHzZnIfFnqFwxlGNrgGOMqAoNrja1nHCP9YepeBqfcJebGkA5jCztq
fTTDLAnMjlTxASC2Zr7Zr2FuuWd8kQh0rOytiMJtaoRyI1sKFZb6fjTvvCU9aJY8ughgaTxvit7+
EaL+jTPxOEHOXeu59sycGOCocinq5xdUxjvDNqgB6gfHheDrVi9eRqWtJynKy9ncqelB96h8UPNR
wSbbJRHzJtWH7i0X4k0j1UOL47Wphe0N6GkHN4DxazuYAX849x7RkzihPOZqvhv7/oZX6mgu2ROj
cmelXPVcJkiOZxgA2Vwd7FKeqkVuHQfZVLjU4gL/E9u2afbtsT/wUmD+U/j46j+H9AQrS9N2Zlqf
U9W+pjVVm3DbYWs4XhytGPoejLZB7gfMZ1t3iW0+6Ea+l4O8a7Rp1RpZMKX5p4tqCY00flMCjAxf
jBvTuPbK7VtdMxIcHGBZQ22LaKsb88mG3RhaHWSRtFiCxqCFbg1K+wjLXrfJIUhT6BMBqPmYI6C0
p/crUAMXXefDCfBTld1I4lmREOb7MRUfcEefzb5EJlD3VYDF+CeUTWTkHutbH9nrxiyf74duSPD/
6OsXsEUzrVBPKjqZiOo8NqOgme1v7ohWmmYpwAkiO4ZT2rNNttFJeu3OztSNg1RxkxhFMLcVZRY+
cnAIzF3VPlh2f4NlzpeqhvjJ0Z12Y9luu1uwUQDR9cZLuRiUPglm5m3XtGsHa8itV9CsyhR2qYEh
npZnR2JEdqX7mtF+YHYLPQkGVMK4eLEAzwqE2hN5GZpzdfCrn6QdfssLTwTgL2gRmQlGKLWnoxxD
qI33OU6RVmMH+ii/Iip1i8mEdM03I28/Sr3exEsCma9bZ7b2YrfunvSgNdKynZzGZ7x39jhX/Jh5
trNNudLHD5px0ejzMMg86E5+MfR8WvUIwQcZHcMU2xWoU6kOC71HGr2GA11BUwJOTZxxPmDyY90m
ZB5BfeIpeABT83NqNIYPYK04eb0z+YSPS5ufmY9Q3kqGAiHQUUt7txlT6CeTih6dFhhaeuwpIEbs
d3YWNIhi8U187/WMMjbcuF5ubtATPDlhq5ijiHM24T+pWbWpVnGnNonKl1XVDdVmBtKEBXdrJPJj
qu/bwYKHlvDruHCPOb1pCfsoxTGPpWvE0anvUdrb7jvCvN7vlY0YP1srATjidtQlvW9oRbyVFhLu
uNIh8s0gJROe1+WdzT7Blx3naEvY1NiBeAm1K6mQ0dEer5Zrk/Y2tNntmAB1a8kPSspnyUBqndWs
mYz6ba/Nwl21E/LnzNBvsCQFA0WRlJihE0QlKKJgQJB4GCWyN7lxCpEtuUCFGnxjFJAHNH1ngH4D
E7dfZFdwSzCKGgk3PpSMXKZ8QB1UGZeKzMEdHX998JBPrwCiqXA5L6ERe2QNGJ7f0mr7HUP6LTM7
zHNGZ9fJeAMf9lwPOmgLFHIqGH2HnB6CXNP7bWK8mQMvzmJqQVynBxt2oY/1U8HYoufty3HoaGBI
aPrtaNvdrrCg+Y3p4jyWjddXfrJICF1mZe9nEJ43jLnnW0yxIXB1gGhsbpFXrDpBkBfejD0FaRdb
AcGkEn1iegAiuqhZeVhbwrmcAPsn5zGv9bEPtLDAtHVIcwaDejj2+M5YzZ59B/DAGDYwr78Xs96g
y+rOHh7UgXDSDx37pkq4mwlm8WrKlluhod0fwxzJo1OfFuCC700dlmcsDyNez1ReImsEuB/gfvu5
bCyMSBClbus+51nBO35P9bHkFacGNny9LbpNiE1RgDPEclNoburSwEwUILWDCRnWLXflPOgPcWxa
W6eZMd5cKojPACTej1pA73cVwHXbpxLjyihZ5zRe69DFw2fCtu5aZiBI6YfkmJEqcoqJ0QhqNfQA
wXYz+2FZt59zwggUY6x+jdkCvPJy0KvVtKh+Z9NH3Kg8yk6uiwTOhUud+Urayz5cSlo/Kvsw8bOh
gyMVJVf23OIM3yOnyYmAzWiaPdh+etStQ7um+dcoKetmYdnAyThyR/uN5Dw2Nlq6lJM/8Wx3PXWO
4YdGe+VqV1YxbRbXgaFW5pA+dDsp7mZzksdQc2XvR7VovyaoXrhh1bwynnLTp2XsisS3hhG0SBea
+zKkjVp3WV3tWlJRUdtlnrnHzGqESURttUlDjZPIjrESg/mDP0ODa+umHYueminKN8Ygk7dsKbQf
mpgBWuJ2cKBowrwKBRmANpcrqbQ9tPas2PdomvhpWbqc7DpeNkxqXRT60C2+TYWAqb3URhCO8C56
XhH8bsKw22IGVR8igKAdNv3fiIVbHqG9VFvTo8vgvAqPy9xMJ9Ti2RkMY96n1VRsTNFGa5FboAx2
be0dc4jvFSjWXQzBf61nQFAjgmlksXFlqTt6HcZykJixqhs67Ln2YugjEHXe/u9tnEJInofpbFea
dy9NGnaf1Evt1gTbWddTMo/I0rzkG0Ys7a0Vy/xOico6CCju3zwvbOebrLP1FDOqujiCsXc4C7qJ
1n1zM7eH+ThRVVY4TX5FWm1u60gLpw3mCGWyk1EEBZ0gIfiydC2MH8tDjvBwFecjvjNFBsGOfmSo
mZYbk31mA3HAaLJGngxcPeJdjmI4QmzCNFuNlWOgHu76LRx4KEa1dh8yv8cHVbIthqIsbhb49M8L
JqcvEix33eQCrwp3jPbYDEy3eNiYW0O+FbIh5bwTMW4WvfAeEmySg8kw6/VCIkG9tvskvnTZ2LAH
Vb1VQxSGBjiwxd+HKjbPc59AwOVth/xvjYpWUGEHCy1GKadeEcLp7TEqWg6NGTvAjEPbCN9BK79s
ZNefDQffmjId4ltJG9mudA0S+Fg0ro+5kZf/4P/V5keqA+WhH6jabYsZDyCHF6EkTXHcYvGr/jFC
lQn3O1H280Bz9dLgGAK44c7qZrCGCQfIrt8jHdGP1TyFb4PW2UAi4Od+VS4zLEkR3rbIo/CWA8UH
qaaKQFfwXlhDdu9B0YUgV9fyEJEA9Yq/FjYYVqHhYFQOl8ZtrJ2JpcMmK6fpuWuwmYIDeEGWEG3E
NUJqxf7pfoMwEKmNshyLiWDpbqzRKfUziiJMA+dWuSdXud+svNE/Mdaj/kEXYa9siwkKVAD6tdby
8DZ1C2+Pk2KNeh3q9+NiQrwuOJScDqEDvJEn5pXew5hYV0WQBipcY/WRwzHDR3RiV5jKVF2DUiBD
eLZp3c99pb0k1mzhXwOv3EaYAryTekOA2cv8wu0ujsryAPSu7sMHncbXz3Hp80unaf2xz+Lj3C1h
TKtlmd/0WHovC2OGrY1VdYy1yToaXfL2QMteBq9wL1A0dHfvxdzTlQ5HYp1MPez1VNkwt/ASzpyK
XmbAqTplbp8+mtVwNdJjZpuYgs4x5qamKeOhruihYmr4IwdukxUBjBfOcJSdd7kxdoc5y8NLZ6ju
EY920NC8L27DeNaZ4xkZPe1ULxXYEdQY2Mx4ZamMEUEqRnmqMwMfAZRjuHTV5YLEZckHOOkR6+W2
tdq+RX9Gpb1ydEwBl9kBOg3dGgtI3NioestZBYXuojEp65puAzk2iiljso70ef06asoL0LaX4+oE
+uoNOMBVZggS2M2hyd7HBMVtG/Udg0SUZfE03lUzXkMQTOs7G/MiXyuxWw3YmWcZJKJ2H8cqZ0rv
uU6iw12J6ndHEcSzNqGoYwKJxQnEjhwuZCcaHIZ1ziNzJMx8g2sg+mMI9xgswFe5ndtxfL/6Wl7S
XDC3yoS0NtAC1Wv666jNxAliHcmMjp/Rb4F9y+B0O4PwssBkiW2XGo6AoXkoXzrNDACJy5u5V+2X
w4AK90p3ORu23h0RLEV7nep0TRIl7sn/Pm/usSr45z+vXLuPirwJ0pf7X73///mn7Wd1FUd2f/5L
P31P939+/XL0WV01lT/9Yf2rvvIyfLbz/Wc35L/9/N//5v/0i7+rNB/nGpXmB0u5v/60KKl+ykcQ
NoLM/78dwe37DDfpJ3Hnr9/xux8BEk6SvdE32iAFMBFgpv3uR2D/opMtbupw5X7nvv0XY07Dc4B1
aV/tCgyLNCIbF4PfKXPXrxGs7bCDEKzLVxGF/hu5Cldi3D+lndcLoyPG6+YaGy/4vf8kidYaMRrm
ta6tTC/epragAXPibGNn5kfYy2L3h1vzF2r9PymwuZx0rv4M14BwT9JQ/czTsybOiHCA047Bh+Fn
VxZNaKPk+fur/Cll5vqpuAzSevJtSGFxrD9dJkZYDxCOzahoPGftYtF3k4X65Jt8rMOcRhnyK1TP
mO5i+9kqOZ6qCT3h3/8Wv17l53srMbO0yFI0yMBGgPbzh22nRh+mWnmrom6r7ymOoZclI2ItTL+Q
hRHKNGBZg4Nod0NcKVWhiEeMGssW5LnN6jPFLTwpBJLAFWZhbNMwGT8pGPPLYLfj42AD/i9Vj7NR
p0Ee16tcHIQG/dJ3u4yMCQ8gaphaax+N42T6rVZBg8dAEb8UHQcixKj9x2Dndoy40uX6CnJBFRnD
W1yW6m1p5zMHT3jC10X44KbVxpOFenQ1A2YJdu9BMTL1AN1R7e/5sf/Lvf0PHEj+sIj+m1L8kZa8
+8d7+eMf/nvyUXX/2GNwWP7o/kjH/fVH/La5aK74hbXFXgAfV0KfFfz033YXWq5fCGV2DOi6/88I
5XdCriF+YTJlGVeDAudKvuW7ft9d+JJBxAqCZd4g3iHj31OO/7S52DaBMSz/ayoeLwIv4p8SW2Zt
1sIYZ9iNobL+eS4s6OmqqgJmkYic++SLoW79bIrq/Q837S92mevr/c8X7/fretdAboPkOMu5Jsn8
Qa8O1b9UtaZHG+6cEYwQEu/TbmqgjpRgQX9/rZ93tN+uxfSaBGxxvdk2vOc/XotbOYzjOOPjJfGx
lWQZEGthLP9iL7n+xn/+RISps4cgwIdf/aetpOssEgIEVyEFHKC8A6xxYRrtiH2CXoV30VGrwrVh
bVsm0/u//4Q/c6p//YSOrgMdSVaSixfAz5/QVkO04NyKh61tm2s3to6tttyiWqOEaROxbmtowX9/
yb94gICawJREURoCG4OfL2naYdpXeh5BCmoS8APd5Pamiw/ME/+L6Mu/uLOY0LvEgfHhUMz86QD0
vLhuFUoqkkrr5Gygqws8Jlz7EGsnnDHnNzvTD3IZoSX0jAL+/nOKv1g9vIG8cDDXCYWxzJ8/qKN1
Gde2tXU9VhItn7ts9bkxV8UYy12hMLgzEXlibzgPWBUuJhnkqKSEVDjuZbQQBt+kJ/a/uCd/dfvx
p6M2YV0zaaD6+OOaXoSN53BlamvLyr0NKDXeYtAfr+hLs/n374DrYslk2pDKqWv+9P6IJlVJTn7T
Zoy86oDtsv2dYUj+xlDZfmpGjJE9R/nQRMv9gB8rRA8f6RdTrWZqNgucpQtQhVj+xVtt/FwX/bro
MXyiIpLUZzaV28+3wC4Ij+k7i60LXwBqhByPfxwaIM0ktSdQ8+ME/JhHsziZ40JmBqgApnlhOJ+w
cFc3ylAaI6SJ75rFVW5tOYsflWXdYHlrbObSdMPgysbqWonLYQQNIOOMjnHnAUOYknyXOsp+QF5D
etG/uOP//X2WunQJefYMRBys+58/WuZWsUMlqK3bGE89e1wYGKAo65g/6XgjhVWsf01h5azkrE0w
P0immnxvBm+EpYR4vp1irNAR1/WwGWrvpSj+L3tnshw3kqXrVymrPWSAY17cTcxkkMGZoriBURKF
eXI4xtfp1V3cp6gXux+orGoykkVatlkv2qx3VZkpAREBuB8/5/+/H0HNqg5DRk6GOZbrj+/X/PMb
6hn0OsCcML7H8H70hAw19tBygIkzlUG5UjJpwesWRCbktsz3wN2M6yaLSJvy8oKwnsTyLhOGAN0i
QYFHdBUahIVrmYqJ0CAwUPVEOiytPuMfKBgANV4rrdMXnhXeVOXUX8Y17QMZhAERP+Xg7uMotVHi
Mg2OM5sRabEJ8QJiwW2VtYXOLU5tz6ahQQrMsCQ1g4E4fAUstsV0l4J3uSP7w/+hLNVujJZ52Mdf
z59XEF+fMS8mpS6wIevoXTU7u0M0agXrwIy7u6waCc+gp/TJ/vP+VUjkM31IM/7xLldhocRjrwdr
H7PEqhfjc1nRuvv4o8w/5NtNjo/i8lkMi7MS7+DbB5PpazzVNlgDo3cUMVTojZnj0YYOsZTFNDIA
zfa4/mUhPtni3rky80mKAcp09gBvXg1eFQwJ/u8xFg2KVdtM0hkQu6TFAIBAgpMM3bs+lNG95hXu
J5/4BfB19JFZY3i8qSA4F71Esb+6sIycWIvosq/NUscmTdM5uDc72TxBT02thS9tbcUoXdvQXMvT
pT4irKMpW2GRTwQSB9JdqrMo1cefSROcwexsViJg1aC/nslbAM/avosgwE5aWAEyKYroWkuL/IeD
aPPCrPzkcmjTYPvx7/jnF/b3wgmGbw4L5oD65tscKrMeEazgfqj8bmNBpbmp7Pq6SRULPB2jjedb
SN4FiR3akP6XvlJeOGd2K7qeffRbptMsBkWaRzORHEklrYgUg4JYAa1yt6hZuotMA8dSjYhK0Maz
wxp2upky3AC5CMY1FvH71GUONUTBtLLENCxwnBW7CvHz2m+ILMllL1aVXj2HJrpLWHlPWcxBSQlT
+2ytnreZo+dj9rThrLNcUK2U42++Srr8BoR510XpItzrieUEkosf76NcQU0ZeymI+zF8YokCa5XZ
tX8y5BL2H/6D+49/1JdH8fhWOLYLIpg5VFvu0a0MRWaaMRDVdSdTyYbcyqeuxZrNQKDBqWpoFy7E
BgTCYb6oG9khHnDPDIA015/cyLyi/elGWOxgQTkkSx4/Xj6/ZtY3s7y8lmdFK04m8hNODNOJz6jQ
MOBaDkRrUONjgx7crBp/ayQlptRY2J88bO886SZPOA8b9EiDQejbnycyRZBrFHbruinNuzDCbufw
pu4bo6jRWoTu1g2NJx9S2F7DIv2XwlLnGoX9m0YKPSDEEs7x8QqVvnKTmqsPfgA8le7rxsytP9Jf
/zsO47QfVCuf/3b+VDV/27TFzydFL+1/QovPZ5X49y2+bRsXz08aTf/mqX19Fme34P8+Ner//F0z
zLlnR+j7vIPpuuGz7P1xFjecL+SVCkc3HbypHKF4d/44i8+dPhC+hq57LJoGjat/ncUN/QvnApx9
VD6cS/5Sm++o5nNNx+NEj8PW5VxPquK8v7/aZ6ihxs4IkguISw4sr0axVElR6NuAP8TcTZN3hD0a
n65f80Ht1bv6cl3yYlFn0EzA+nu0FQAwL+uuii+icA08ilk84ZM5OiLZnzlx/mxlYt2Qx0eOQfrw
6he6/H2N11zQox6gPV9a0Fl1GD1xwKIR9/YjjwHSn76WF3gH5D4Hnt6toUFNGz+JkVtYhGmQa0Qi
0Ab7iM4wyUFsueS/BeX7yZ3MK+PRl0Blhlla2JijuZ+3d9IbDVaAMbqISZERC0EfgcF+ZumI3EnN
IbqsmTjoZdgJvpPz2riLJK9RPBh+llaIJ/FesY8rtSALCwvaxzf3zoNB24hmskGUOuvJvMK9ejAK
P9WcYfIPUdIaZCpmXiFXFrqyu5FB+Ug9b+jlvhMzd+3jCx8tnfPPw4GPM/68p1D5HC2d9uhZeVSG
FzrPwPfShqY+lD7idzHEp6RFGl875KyXml+X9zoK4k8W7vnHP/5JLGzi8yfGzn7cYMh1q3Hsxj8k
c2EXo479Tk852oQKIfnHn/Oocv79OQlBxvsNd5ig7rdfsBlFQz1pwSGITP3OM5p6Z+St8clF3vs4
nMCpy+cygaP024t0mFDIPzEPYYB/kX1nuBtCXV+rWqm7v/5xPN5jOgtgDYEYv70SXi4m0mZ60RpO
e1s3Tn3B2bE++fgi730cSgyWKwxdgE6PvrM2tVPRZPFFQXJPjZA9yk90q7auk5KN9ONLvffz0CZx
TRYMluDjdxOvZ2AEcXphMQhedyqahZ4hHMlPnrd3L+M6tEJti8ftuCMJGGt0FckHrp9Ot0lehWfk
chafvMvHJdr8rNmsHpQkHGZYb9icXr/MfVWG1eihIY91oa2YjHfFpqAuWFJiYiTA/njTC4qlVQG2
g5U38XIsS5Uw3C0eqcH85H7e+dC2hakA9gPbz5/bsJlT2nnmHXCsyZM0nPRdh+po/fEPOH+mozeZ
pZXOkSdcMBPWUaOmyjNTBrVxEALNLw5Y8DclBrks/Q5t+vTja73zgRzB5omoi4OqddyJcJWdM+sb
Dn2QAkRC9Y44FF73xxd5WfmOPpHjUGDzcagqmWG9/RWTgsQ4PQNjR8vllN4KVFBZRSsernJZW3oD
vVpYa9x2kL4FgWYPtjPRzLES8wwxQ3Ai4iy4rUlCJ1I0hPoo8X4s0d8n13brF5+sPPPNHN+sK3ig
2Wx1h0Ll7c1arahqIcQBo792MZVd9d0JbTh0o8XYawz1nd7r9vXH39A7Wwf7xn9e82gNIj9raBNl
HRLBPeFaSIZlNAz5nkwHdFNm5QSLIlNutzTsDFxa42hXH9/Ae8+Ba4Jv1xlumAhZ335oNC5+zKJy
cAM1rDtNNudDFMWfPGzGO2UDrw0tL4Oev8uU5+1VmtKojULph3l8bK7boRTtSkAKnfmffvdgE//3
DZtDQ075SEUzmQWWXul4xZrYey1EQTLbflstpwn28ec/blvPC43DS8fh2uGYjabv7a1Nhkgqv7YO
PMfeKpBldG2oOPteRolYTwRD3ZPHjJO6aehpsI8PD0MB0R5LVsz/8v3LOBiMX+ip+k+W2Zd68vhx
pHPkA5uhzGYA9vbGOsJ7QZPoB+CLxqkblSIhsaLrTpuusXalPcQ3rWzKb6Agyr2UffzVbBR9pbhu
RoModlesSYAWJ0NVpKdFrlW3H39x7z04M92c8dtc/phHt+dUbaNzTDho0i62DRluxKF67SeU83dW
RFcInUpgPhPS6X37HdCTJlMs7A55hU1jVSsLNBTpPmTjBsraFMnw2YDovX3HZUrwUtABsPbm/fxV
EVlNCM8sozkMeqv2pPGKZZMm1qN0enHZy2LAimxEqbMYAQecgzIcdhaJhzfBZBr/hT2HV1Lw2qAu
MEz3aHKUlklpRp48ZKGG/Dxuf+liyD6pGd79vIwzX/rnNmfAo8+rCgFoJGoOuaSj0BO/TUgQOETk
vOQVIyZj640IictD0IRkgfoK58GoIsb6Uv+kVJrftKMHnn4sLySYeV83j7c/5FAuqcIA6SLOCrkw
vpHp+tx7+veg9JfONG0b1/xsg3rnKXZZ3uiXevOI9eXrefVzp5XnEEdcHUyS4BdahXmOJBYbMzDN
l9IyTqwZktCO4mzIpq/avE6a7ZU9qrUyysdwrjn+8ltFU4qFiEfepto4Xo1MrwbyWBz8KZQnPN7F
yh9t95NP/ecPjXoHoD9VPBUAZqu3z7hWhBJvZn3IBxHdxXrc3BpR6fzlT4JUCD+jz+pAFsIsPHr9
IjE3yHI64Ie8teQPxLHp6WQDu/3465rv9O0jw0UgdPHG+r71p4lnofkE1Dn9Qem9uKnUpNBZT6A7
k85Gfv7xtV7AW8cX85hN0N+wbNaio/qAaOmkB5qHjR/HwsJiyEKSsx3fm6SLT+t+YGQiqsS8g23Y
nqCrH55GEICnaBHPgfjYFSrSzoc2roamXvRqTNN1YzZVv/rkPo8bFXzdGP10f+6PsEL/ad0gEGU0
AS6WBFAwF+pbY1rpfhfv6f3FBLA3iMKXpu/n5sLpkdctHDWOOyJQyF36+FaOH7T5Tjgn8IYx5kej
cfSgEW+Mhr8eD07qImtnCo0hFWXhxxc5fga4CI1DYmgY/5G4oc8l1qtXePS8EF5RC4BApkvZJ/25
Q1o7jPzk8PGF5rydN0/by5Xmcy8VDDN97+hKrczNHhwN742SV5PmJES9W7p7Gve+uYkbHG36iANT
9szcii4iYrTXnjE5+6cVXIDbT+5mfoFeP45Hd+MfbQ8xMElHlOpAQjwB44ieL2vRt5e63p/XGv39
Ohyju8yJl1k7TqdVWHabEcLVDneAwNEBknL85Oc+LmaP7+joBRnGKU5kIA9Tr+k1zSHjZwCh+Qr5
doMpH6qMMix7nabE8QEg+qur2nx1gajPmxUItPaPCpIWPlYb283BzbEdeTUwx7ix808WnOMzwstF
WGp8KgOLFCXn7cMWdFotgUlTkChxXSon2PQ1LqkXq4UrVyMx7Gef/M7zt3b8O5sGrYNZVEGRfvQ7
ZxCDCCeoD03j6QqrlxBneTNON7jFS3jyhiLgXOhlSHmAczWBdmysODQj9EWNBDrlk9t57yWwDQYW
yIEcl7Lk7TdgJoWyjazhxBL6+wnPB6l0nUXceZBoD6xvBmpmA112YenLwXdy4OEeplWDeN8S2vTT
J7czf+HH3w51C7NcqiTmCEdLDAxEAu5MdVDdqGkrUUbNNyNuXG85UVViLS/8/rysx6ZeD7SC4llf
7TxX4ajqU5hlGO4ni3SzhRa07TaJscpgNtSBTFh5nT5/cq/v/ZIszCyJLIaUOUfrB7uGXg5lfujc
IpzWYCQcWB765PF79a7vLrJUaTQxwgbqjN/o6hKzrvtsTj0nX37J3Plkp3hneUakgoOJXxMZxbFe
SGbtEDpddTC02WOEP62fUQyfysreXTfnKCSDbYmywzl6aTJYUomI589twvUmlAXPP5aijKIqLeZQ
wbw8KerSnBadA+4JQ29KykBVm9khDsIa0EOBcOuTxeqdbQMJGic/0H+MtY5vyiMaWUyef96QB3NG
Bm921RkRyQNT1d98/Lu/8zWTh8VsjaYpp6XjhdqNoKAHmYbL3x1OrDx31qSJaJ8sE++8B3QZTQTC
rH60zObd4tUu6FKUB63wzivZWjvG5qSf0S6+StNKkqrWFdnu4w/1p5mE5b3kyM1Ca9pVCLvfXrCY
go7hcXfeIDZ40GWlgMQVfYHnHnpTsWiiCa96M5EysfCTLstYjfrxZ9EFKv7kl2TdOV4EqMmYNyG5
4pzsMyN5ey+cniK8nNW5GVlTtEx7RNJrkznDwyAn/8E2VX+HSINpRIR7Y/hh4S7SoUPUqrkcaF2Z
yDKsyD5PED1B0vHdoia3KyKmNfdDZM7CKCftq65BTj+FOj4nR5iNhuFC8d220oaZlk15SAABqXQH
mNfpTZ3Y9Q/mAUDxbB3T2xJ4HGBUdyqsfGUNBEuv7dzVvrdFm151sSSzPWJP/KEaPTyU/TD+sB24
e2uQHYimkZW5u2G0gRuGiKuac+XAKNvUrZ3/GJWZaUtFMxTAh5m31xjyJDkDGSeMhdGKoN3obtiO
y0mI9KdLCjCyoc7QruupK4tlR2QWOagULydpUvbfqsIc01UstKlclmmKz8/tTPPRMEM8051mM+AK
p8m7iPFA4kpVpkhxhyJGJWrWb1uys812pwqmVQRGJpHrL8bayWn0DAZL2tZHcUY6nDeWZYz+Kfbi
HyrV8TI2hDpbq0ha7CeiH7HBm6mnEcDpS7CkeQc0eYHdDf3Sgj/lYs4vODXDYAIX6u2k5Qji2j0n
QujiD/GwCVrNHy79ovO2WGL4z338Ni1A6sD4VZBGB/zK7AfcV3iMQMWSNVAv9Hl5XnhVT05o4Mnp
kJt1yuaqHAgSqmRovpJONvADphkmQTzYZXan8I61cG+t9FZ0tiQEAawT4SVBidIn6Dl4LuqJYIc1
6UEjDtCGX2c1+aG80vBFVTwzmbhy+kwYB6sB5oNXtnNId8Wena2nBpvbzuDH/ZYmDVgZJSL8PVqU
F8EyEYrxo5a1UbNw/dh4bjR6ucGkDY9QDbLptNDLUduGViB/lE7aTDPgtgBvMLmEyKahKm8wj5bN
irhy4keVmRgY6mLDxokn0utwqnmC8PPWcKXqyoOY4APxBInpk5HLKJSn2g+qBhFj4/WwaNAbDWTC
FkZIl9dEYxdVtFKX3TBCK257hGTr0Afdt44QGoBfIjihXVUl5jhLRUrfhGbh3pTOONyao3DyjRUn
uAgYeA2YqJIhvdWHxmN/1NMY9jcBF5dd0HdXRslgbtGy9edYwHzx00mHysCO6ot1PsXd3rXNamtm
JW9p3zW7MoTYjyaWv2ZZk2m06PsquQPmh0s4aGV0G9eFceaalrbHNUlYtNsYU7TIvap1TuA3qlvV
+vHFoAIEVTERTf0Cc4S6V7pXgPIaIsLr2qm3WEPCuglXldUN7e8q7L9DyFA9FzdKPj8rlAz/E+QL
c9vn38sXzmIVtU9FTJn4/GKbmjNWacj9U7ognC/oaMifo42EAMGYVWq/lQsCCYLNqQBRHBo1hh78
mz+EC7YD1Zv2AZo1JMIoM6l5/zAR2OYXguJmmSBmwpe/7i8YlF4mCP9ZrNJiJ2LUoslONT9bno57
zVZgz6Y6OgEutFh/VWGoByBQkP+seSGMRJLsx69ZFXW3chgeM528GJIpULYS/JAZ69GIyD1LbZXv
u4bJG8vDHJRjljh116ILVbFuY/pHlwV41IYQH0MbVxLOwv2rr/zy9w2/1iMg7Hyz4br6PO5mQoIc
wmVh/ZNYyIMO5E4EOazwB0b+jgc9arfexPZ7WvcSDTEgqPhnLKS/d3O9fkZo7DnLsO6bcBlXMdRq
6cYmwUw2uLBVJyCpEXwVXzqBlZs4gdpsPwgDUjIOd3WNuzYGO2z5TnwyMG0HK42JKFpqnpeFOw1s
Qb1rhGK+2utMC3DzIuBl3ymzh6Dt9dM+72CNeE0PpYmkIDq5ftjn99YYgxxlV8pIpJ9qen8h2Q4/
Ki/Ku3UfuqDIo4xgsWWvl7A7ZKxw0CYD2hTebA7/66L3CPLA5002Qa6ZBsQdutgEJoA06pb4davL
iNojW/pVWshF44IV2jRhwFaT8iOfDa7yrhwvi0OEmWaPqMOIYYJ1ZdNkC4VJotk5fkgee+v1szys
Hr1T2y6Cams0YhILx82qn15MplU9ETaYsFMuU/Kf5AloJPktcRNJEnsSmnxJVDsSIxUsdALBSJKq
ZRt+s6deXXaRMttNNgi8rLmHfwzAa2ss9LYghJo6gOazkblAdKs8IHlKI14PpVwAVTqPO3iwHUqU
n4GSEhZK1Ju/SILxGz5E1t/OhwkN/VoknkNRz7hqBiprNWrJwYhUIi7KoRBIPZ3eWuQZ/q9Vzx3n
gFP1ZeVi7VrYOs7+1AzN/pq+hZrQNeXjTHK3mwvQ8nRpDRyqHI/Yb8wVSVr2Gf0t9jF8pQjcvbzN
sU5Ly74vSliAcR+MztKBKASZGY68gfqa53NpzP2aZRTO7mQg67O/RkZjuPYLOVxMRdRDwyj0pF5N
SYfIXdOIWN5CsOjkvpbJ9KuvBp5mXGqGtdRTv2w2PIlgWrKmnYg6J2Tqqa9g1K9nfc834AUO/45Q
kxLgXIrbJTSqPlz1iW3dCNVtmaswKqVBI0CqDX3fAkrInGkx6dFYbqCxQqaO4zE74fnDw97L1N5q
VquTaR7P1rhsCvqvjDhkv5a51176Nbm4S1Bq6msARO6aSNWpvzUR5j4kWekyT/GG/tGqO7g1kaZV
ULEL2YqlXRROdIJ0Xm+w7FfVL61ujR+tFqmKQ1ox7vKq9Lzt7Kn5VdAVP8/dtLx1RLdMmzYgboc1
xCRFZAj3OsiZ73kUOqc2AJNpG3olo03P+6Zcz4PXC1D7lkM5P3ak8fT1ZaV+gCGp/BO/xRbO+w1+
4JT+qqOvGr0KwCG5iIzGNulg9DW190D12akdGhV4QH5V5f3C9zsTJ3c4uNiMUnTxSRDBpTLsoId0
qwWuucY3bo4nI2gAA6VnPbBIQcD4hUvXSIBz6BGOfqeMNy0AYThZdgsORJcSPKzG2l3gWBFBhdug
5nBBUdcEDK+z5rsAN/uVDKnCJMBID07DDtTgFi+3Vi9aXAjlqsvCsFmyI4lbpaW8zKPTtxzappAT
TNRHEKRE747fgWCXxToYMhRfgo5zaRpNuja4XgphsYAcGA99Uq47S4J9IuQlHVccNdTXlKXVX6Yi
tgBWBNgdlhr52QB5464397qb5+uGcumUuhvKdeQE6dd47LVx44C1NaEp1YRhVW0WXkcgDBlAtzEh
2HDhiLnx9RH1VmTPgWIWNRQI3TgI7GVpQrJhbjvA9kYPEBuXYWBgPIlyairYIkZebpy0SqYV5jXL
3SjO+fHGt1V4gK5Rq50mrYBvCH6Bd5b76aymk1n/JKAJ3npmYwELyFLnp2h9cuz0Luu6M4cFPf/p
AAldElAPV8VjNii4mIlFL5PCn041LcaH3yScQ1aVKMZ92AsvXzFaGp5SLzXOIQdUEAGp1n/gSsBH
y1ONJDnwWbLK2CFCs/WVgFbkqH1P7NRdNJpQcVKMt1dlU3rIhVNxheGq+QUMQ3zvu2KAvpliSqe6
bFO1xKPrZovGTwUMZs3k9VeBciThMT4Bk0Bxw4skJ816WfZ2AQyVp2uR1kFonHmVap7GeErdddH6
cK88E/4MUpeKJNNYueouptHFWLKZbB528AjjLtA0aPng4fE4ecQXPeKVTVosAEmJziICiLoOIKP8
iOinDSAVPBhSNWiiZOXVmXUbByP/NTPtzjtV7WgSosH7cemYOcg4m2lkuqj70RuXmlAth+fKpkEV
8oitXCCPioZz3HCOwdScnsE68xmcKnU75HqkVoXqg8sRdEeyIJYnE0tIAtJbvxQo/1se/92hNP33
1TFQ3e9lq+LXxfH8J/7w75tfXmpcqjcccfPQ85+1sWV8YZyFaGzu6bxUwP+qjRH1uobOmB9VNnHO
zKH/VRvPol7DRpLv00DEeIi04i8Ux0clJRkfONNmmyR/E8W4OOrhMMgLUcK4YlEbfbhDtKFWCYiS
7avv453S9d2reMh7gAvjc9WPutfk0E+zfk0svNQaz1iCo/sM5O7v4xkMCKgM71yFHuLbApn+G41F
5M58P/TjOD7w71+147Iuik3RQ5hPW2VBGIzkaKyqKvBgm7dkdY2pS2ZL6sl0gVsfGnrFGrvyrU5d
Vr5Dy0d1bXELACR21jmzL/TGQSjM0zrVyfqgQBrcTZFSNK7joqRwUyrwp4Us2qFZDTZ5W1aCFhDI
3tBuDXeyogzcrjG2MAqG0uVWuqYC7d8GmL1IWK7h0VRmMEurAJ1XFhsN/Qu72Olt56qVGxckVTnB
YP6w/KnxdtagjK0bmJJlApktu2GbJhdBaUmooU4/kKhp2te2S3/ngqaKfk8lQ56J5yQzmjH39XUI
FuVgiV5lGxXWLbGXST4025oUjnzdtzrkMmvoS5iAKEUBqwYdyNBk0tm/+Qc69DuJfqhm90OttxuC
KLgvehaspS0C29tWqVdW65gg4WTb5o7M1uxSRbengZXmeOVcv1gWxRieSNFP6qynKLGerNL28xWK
8rK4L6RV7SntrHonS3e8DCDPy4Uh4XGCWwFVtHDFyKlEQmR6SqrAf2oqf7grPFn9Ar1PMokMVfYY
diJ7jPXW/tFRLP/iGGoX3zQ3oMtdZbB810bB2GbnR8howERrbbwzJvDna+XRldhVgEITsEEKbA84
+xnxVXuYL3TGPN4COlaVrjiqteJRSY0clVIw0ufjKWsWqVPTb3W/rvr1yCgr4dTS+hR1Os2UE+kQ
aboBOwGK3wwTEIGLNDT6B/CVis6dnRbVrq6IWrOnsPvdq/7f5fnvqNderUd/YiLc/OM/yr+Bk/nH
/30BI1zKf/w/aInV8+v1+uWv+L1gu19Yc+F+0C2goYGfjzbH72YGDQtWYiTfPqu2sHydRf6fLowv
CC4RkfqOaSFthn7wrwVbI9iM2QDaeJZsSAaWzRTwr6zZM5OBnuYYlsXcd0FmbPoISWx0UuBfmL8f
LdqZJYhjIZOnjGGC9ySo68XUDMveMnd6FsvzOcIlXvYqIevXzdrgxM2Zq2L4jszTLtK6DFaZm9/p
IOku7QCD0ZIm6fQ41jjDQ98rb0GdUsy9+s7fWZ3n7tDbu2bxx6YCNwLdALLUo3lUapVjJt1vnQ2g
iSABw7iMYnqzS5U2yVVowuGPCEy+sugVc7DHPnuReU79y0OjeW5mpnUKd3y413SZXGSDA6uNl9LY
D2nP2umSQP2ty6vidtY2Wyze07hWZIae0T7GlEKio/ZDBnb/rMdddc28eNjYrdl9T6wuPtfCwF3j
krOchZRFcjaWYpN1bRovgK0SoOFCiZsWXjg1v+w08JZVXMK7zTQ8lFUDk+vjL+rtsHv26OGRdQ3q
NKYjTAqPNjEcxV7mzt8TWwCSrUPUQjBIZYli14Wqbvxr4/zfleHvYu43/vvK7etzo/62eCrSN0vB
/Gd+LwWm/QVVPyNaVCcoArEM/nMpMK0vHhS4+R1EbPObm/LHUmCKL6wABp1L0GAGfVFe3z/6mqZB
WqEwMBPhgHDnnudfWQfwKr59pYBtsdqw5hjMd2cK1NGj4qSdWUWxxzHRT0+7wLpXptNeVvFgrSB2
Uc/BwCZ7wp1TRrIJCMVAfJcsN3RfiANy0PQvvC7EP6Q7Z60ura1OR3Thp+Z0WTrWsBvihCANawAL
YlsY+ZU+7ju91TdxTnR5k9UBEJYhXoumprhJ03LdFgGNN4ewZ4T9ezlmPMOkgtgbM1LagabRPRnd
Hrj7WNsoMkV/BWNpXAhlFF9p3xmXZWtqV2Jy5GXbxzqhE30OjlZRPZTFSGaH38noq5FHzaNLOld3
GIG+yW2DBJYKa+066jTxu+fa5A9ErUteHvKE2Jh+mqLVFk7eQevux3wBB1rED6KNb5zIPYtseSKy
fEuE0YkVnaRPgSHObW1mTBZPgVM/FlP9nZXhFAH1OnP9PUlDZ/iQIfdWl27oXBphcUk4C/ke5rTD
D3I7jOFKcypMEevevSy85CYCxV24Ml+Iwj0QbLUOY3ofI90NGe7TbLjsvYckdldmHCylzLbe4CM8
H866vl71BRWkU2qPtXLaBfkHV6oJb/xxHm3aySORWtd0p7863oST2yXaKCCBafraNxnoT5J0y+bO
7iD5te7GrIqrEea9C/VuWYShSxrYt4bab6AVY2vBRdfRZck1MHv6N7QCYf2MwIgMg+QsrctrgTqW
jmS4d0t/M5CjvvRCsUe4wp3E3nlk5L9qRgSEsXCY9g+VlLu68S5EzRVpDJLYkOxCLzmZEHHZaItV
ckHfCBnVBaztdS2DpzwtfhbutNLUlSaSC8Kv1uO0T/uUFhHZQpdt0aw0uZmmb11xQjLBfWSQr6JI
nEaKcpPr4qkqxS41L8iCiZGZECfiZ9tG0+nsuepBy7QN8Bn6weWdHdyC0IRQci2NgFCqYduKhOQJ
0uPiy1gLTzQfHA78e78XB1PZqF0geRbeBkfZ1HwNCup9KR8nQBxVbu+sKl2X5BCP3XTq5tYjnejL
KEi3g55djEDZSBDiSrUjUVQ3uPKyEy19bDrjNKi6HZvi0tUJVSPoZ0Fqz4IJKraIc9/ywgP6sdO8
ih5t8cQTtJ8kqUCd/g1Ua0JXMeJ3qndFQAsn7/pfsZZd6Wl/U3QmvZZoSwo90cPmiVs8kPEiCLOy
9xaTCzocZ2bvnyZudRe39qqhuzi4542JvC5tN9K49tvuq5EAuuzPPfO8tUEhEjhBe2zrj8NZG5HR
6NyTDneqQ58102ZtjYwgCqiksVo3TfjoZ4Ct6ZxfjVl/484vH3jJW8Kg6vbaqp/z0VqZyUbmxqqw
k81A1owNP7/3ThxJBwXQIKjkjVP556UDvzHlSFAs8WpQ90TLesADWtJiJCGHFsmFrcmHzLV3owju
3EJbN1V1pqUzXkzzr7rK3mvOVRfWfA1iW/rhiejJrpy2BYPRkTijBu64HT0CarxsVNOskI5ue05Q
AeEDpq9/xZ30w/BwEVZxv56IXVt0aj3U5zZtSj5zuIXxCaa72lnhKfA7q9PuG2UxHxVMGRLoeNA/
79BfX5q+XGbanDGDfwsMtWoWqH82A01Vb9wOzkQF5m4mua15fKUOey7t7oUOWljK4BdAgaWvT0S7
leneT9KT1kzcRRUG+6ooflY6aaPA1vOl19o7KthTOXUbJ+pvHGLwVplndGvdsKgmqsz/6hVVw8pf
PfpBJM+sKKnOpcrqZUMmCTq0C1ObYPoSP2r1GnlpWuddtAFvK+bkaMuU+GfUdhcBITIEGWbMedpk
H+QRyWCcz0rD4OFwARCxklQUa4gQxTdm/jfKzp7asiM4LIv2dSS1NeN0HZi90Z2pCjW8M1r5Acwf
ZqO8Qf0/mliz9AeAPXYDz9p0BR17fRnGd7S141XVhHhhVW1sGclsGv+89+OnLJME+1X5dCoMQJ9h
swvc8UqB0iTkgXChfFqnWbXN0lztiy2xW/ZFUqQnaqAIReAJaZNaEQ5Gv/cz3d+R2bDxy7pE3Bl/
Zc3PSFu/EegJWifeZthbReI91FF3V1pQzCPp3sm4DlY9P1bq0hlu6/YsLy5Bp2bEEAUWFEGjWzb5
cNqJ8mffdT+m1ryNZLeH1VnDFk53ZEtckAAeUe7pDxW42KdKuu0y0ubAT96O4bToVrzmi4ZZ+bLM
BH3YFrhw5nNaVQUvSN/KrwQ2wLPO5bDoSTvTyeHQcaqeaGYSnnjGQDTVkyuih36cI68Wg0y2eU7U
YJ7SKk60n3rKLL8jf1abtn5R96s0NMfNCI9tgTHqUFQjhQfCFgeqTUfEid6av7SRideE6oSAHApo
2wyJrBvoWLSDdUbL6wyu660xBY8Ed1z5VXToCv+ht/qnnmweG9E9ffqf0XBSi2sSkckL97UzxaZ0
29dWAaZY11am3TFdjDTCfUo93vYlUxtEDxDMEo2s47QtV9rQmyzf2Y2ZhQNbPhU0QRkHSaTG1mrs
ehPM31j2/9k7s6a4kXVd/5UT+/qoQ1IqNdxWFUWBATMYbHOjMB6UmpWapV+/nwSv06baG0dfnoh9
sRZuKJCUyuEb3oEEcOtGBV6FaCtf9ipkTS/9Q6U9sRu9Ir4oMyU2GEYnF2j4YBfA+T2GSfNJxgUH
PK2b757VB/uwYjbMQ+ujh46DcI5ew3nQq2+VT5EfwuaFH8gYMkWKjrZTjmdVTI1WdX5+VfrI7aSe
g8R4O6CF3PXhZskQygKA4sLa2wwOoxwGREtQtjY+aHfKeN3p5FenhbDE1h6wyfusU+8C1py1LaP4
WgQTSPPEPie8wHqsDz9YffS+K9ozhI+3wp4ObQfPAjj1BobGVZI/RRCnwY4luPjIBQlbfUfTE8VX
pCUR+bVuEAQG2tWUH+wcRViHgrWKgZjoUe0bUd3pWV1gzuCwsfVAzrK2Offp2byr+qxdt70lgqsm
7ObLPpyL67A1u6fOfbwz+8jbQ1mobsp0ZdTEOQK0N2GyhGeTaj71lpXsRXro7My6XdGWuwd8v6wb
ETVYU9vzNOwSL8F4s+CNT7ovT3Em7k6VFh9RmSKj66wf/7esASNiwDzDzA/uaMadLTYa/6HVY3Bl
DWfawp878QqMYQyi2H2i1blzR/cbmJSPXhNv3fQn4/F/063/IrV5K926+159T15bwz//xkuyZTkm
OwKiQS3co4gCNfA/2ZblBH+hZQusHw4wEhhC/lJ58Sm92J5HkmYDZ3ilf+H+JcAnPOM/0WGjkP5v
0q3XeTl5oE/NxQZ5AXfHpsbMLfxaXK7jKp2XMr5BcMn55LeiuCcwmLDfnQc6Qx6T+wmxrz9JIb0u
ab9clTSS0hIDYIP8eH3VgNVAF48QhooQemplytJM0j/w0X57EdaBgUmHDsjS1xfRLnZ5CagIFoL3
aQna7kOeaGTIfnnZv6kAHeNFzQAGNOAZFi5jH9MKhzAG/uCFNzibFbQC3MS78cJ0BJ42wfKtgse3
L2eS37+rZC8jZ5ooTBkqKrQFXj9UnjlTsA7BjZM7lG5ncZdMjrzoBurab1/od6P3y4XEUTnOryIX
EHdwM6F/slNB6G/sFtfCty/yu9kH+g3lzgAY0D9kE/ykG0ulfJy/w+iWD40JpIR1PS/WxtovkbEL
oWqndm9f9TfsK94Z5hsUHKUvQNC/HsSCxsSiivCmK8mwJq9V7Jq95+1ihSPFWkf53dBG8UkVFMFH
GXb+XooyeUoTP4hBTwwzEMKmfBe0kebELrC1LKoSW5G37/K3Y0M3TFBscSiPHq2RoW0HHWXBTT3o
jkQEAS985Dyshe0w/eGKNbpuOOj+AMX+zVunAIS8Dg08OPvHI7MMSnlqcm/wZHLOMd/Dg7mK1b9f
mKhxsPgpA7LtHItItoC9FL4qN1E55lt8wdQmbYeffdv/sW8GZ+MfS4UYhkuw9VLsoof2+i03Ksna
tkkv5pVG9kkr5fQpysKiPgfbZAQrw4h6CtiMACdp1xky+ifAmAEhCGc4LLatfyBgGCe7FbkeQtLA
a8LNVPFKTtu1C8pd1qr4gmJUGO2mGgt43HMi/zaflmLZwNmIr1f4LdZGqx7huQifj3vsyZv71iux
nBhn3f5QY9cPdMFDe6RMIWjVJeucO6jVN+LjPLY4ECPNmH3oG5uXX8IhpQgnUOu3sb8Ftpp27g5K
9XpCqoDpLit2vgDjJW4aBPPcHd28/It0spTwKliJZIDnkFFoIe6BJ1TEZFYkbluhxbzvqgZngdZp
y5vMYgme0rQRIEkmemObbpLTo0/MlmE6VuHhIHVTtlvdNaDE6gV8E+sn7r97yvjc505vfU0Gd/7R
Zpl3FlbIce3kJOWIAZml7hjH6MydKzwjnLXEd5ollrzzdV2XZ6g39B9skbsZ9iR9fFbZwWRtm86F
7NFJBRY/xmxYnVa1M2LU63f5jzAR2L0l1CKwZdL9Wl+4Uyq6TcoWttAtlWQ+Sdda39t5BI7esicc
Ij/PgvN48KZwP4fSfaxiP52B689rvfM0oIpNGypqDLKvojuRSn2dlIm+qgGf4FabB8WHKvNJB+rQ
Cu85VJJT/jrKRWHjT59DaxouwBOGYkfNrr3GFEe+03aUfFFRgF1qlqnKOfXbOf9UpV2F11kuR+y+
vXm4SMMONypEO1rY0/BH4lPbTvJmVwbRhPF1hP9xpkzftvF9DCWDEPjDTvpJ9SV1RpJ1YaXQCZx1
ap7KLg5G/BtkfUX/us+2CNrPJfATJSbMP6gZbJY1T77KcU7TDexkYEAJDdiv9qQHZCowdT3BRtD9
GIBWxlNKZTOJpBeSANZ6EnrX1k58Vefgwy/1NKHQWkps1ndhHk53fZr3F1rU4ge9E3+5zqUzvXOT
fIJKKrSzQaCOQgmai6veFIuioov8T1FuqjXK+9OqkPhXRBQdrX2G60YO5B74O92f1ji9lQifbtd+
sG+1Q4USzHQ7DVtnnEhYxqgegackON5sElsFPyayzmGjx9DfW53Nuum0xD3L81PwVxibZBkaocP8
NZ0d797Ni+5x6nV6B24IZckx8wH5uZA0vkDOK3CbLOUNleT0KZrLcNylXtS1WC3V+Vk9M5vPolLN
V5Rx6vQ0rbz6bChrCy7v4jVPqTvxgtZQlk+2HSefuYPuY0VPHBRhtQakzfDEdqFTR9SYRCw3y9gC
6m8i4Kw7bx2Wz3HVr+rEZWwx106iPN8Flm1fFrndPqbeOjnbai4zrOQmsDm47YwfUKSov/q5FX8O
kT/FJmdyk8emc7wHQIZ4COZRVlElSAC02Whe4eRW12DZXSgsYtvxxq9DmOqYmFVB+jkG63jpdi65
OR6K0t9gf6X8fVyvLRYypcZgrK6oxe6sJJCUDcbxg12YOYgAwsPcZVayXTrKRbgBN2TbVHgXSh6r
Nz04mJHfoI5Z5Kc6RQGdXJtG1SmyMqLbVnDWLm0BdoqOWCiXXd2Rxm7zuILEAD3Hyfa5TJ0fUztI
BVGkxRUchdIk2nGApSDWXHe6xqMI9mi9IEecSsu5wCcBPRY59vh8DtLVy2a2IspCXVFRf6insbjJ
mfchUqJNUZ20vamhTSBzjVndeu8kXuXhnDblIPtoiVzO7OTNYzm0NZg7j3qItY8qC6EmwFBIewRb
I/qTXkDcSboNenRr1SOOLEv4PkMAEuBOli1OeLXduVc9zJWEzVmockeBKnLPrQjp6cuuyDML1FPF
ypWN20TbgH9TjGdVoMYZhXTwg2jV5rBLWrZNyC+7kE5icTIijP/OEWnwo8Isy8N7B9zkKqYGPFYK
XAsEqW62E3yR4iDT0X4HU9SdN+j4+J9bIxfjNTYyKvbqY/UyCN/6NuZW91CMcST3aPuu/UmNH9Lj
UJb5tV0V43dLSec78be3buaKuvMW8piazoY4UdnOqrtixiw29G4aV6kKnVeodc5DmHb2B73gU7xr
Fmg8Bx0C2j4BjZaD4hV1ruCrtAvI0qZcil0/FzLZB0Umvsk5w3zRCtp8Pvh0ITPKvhmKG+sU2/NB
FE1unfhhG1wV3ZwEhz4sMkDwQtfjFliDlZ6MTV6I7Vh6+mMGdmjeuX1UfoztcOk3Y5Ch4BFHTJ+d
BU0+31SemVmer2W01SW1wI0nFAaB9QxXRQB1/TK3Uw7Y0p2CBhB3N0LDTCYjme33NJPkostxP3vl
whHfd9BcBGBG68TOPKMJOAw+U9GeMdELVRF/FbMHqWYqqPdTozCVKmpx/Z7Qo4hPKA4jeUQ004ot
3J0KFb9MqngTlGKZNhKF3G6bYw5XbnHWGx2cDF23hwcGTQlXLGY91Vj4fog2ydxDh7BIMP+0FMe8
38advrTdeer3nYMfCP4gNScVhVdaHmmMQ9mFXdSjOp85CpCWxXltPisR/fwI752Kt+pK8ESW336y
CRWmDa22JN7KPAhB6icpnIQKM9boQyk8zp/3q6Oh95RlK2/W0gkeXT2hXhVHeiE+WZELCZ08NtVM
UeLNLqdco6mK2lqJyg8pw6ZzFus9JCiH4lInMs1L8QkcgMOXDGc8ehCDht4B2S6J97ZAhVINe8CD
tdU9M7iCDNzKrjXErnkQw3Bwn/leM/32UxfZ7PkaWi/MJFJ22GHIYDfWYXKy8s5/oY4tU2Bt9Qun
rItqdzxvJa5b9/ESwznz5BqVp23kJOt24BDBlLdvh55XrCbQpHbPqdbBSEu/ji+kNjXFLgy3Z7ab
ps4PwyPSqEqgdASKJ98PIG7y90uWX9QzNawxqa3xbKY9NGyRZCiT7QTOq2I6JA2ErhiAmCcV4CAs
fyRmj9bctGz1EiMTMSzOxQBGh2ockcqwJQYeQFAgyYb7m6VJxPp+9d9nDufrpozX4j5fI6Cial6x
dyfX8tTpbBFnz/i9f5jRY0Nd0h+pTDVZlOPWXKTZpwG16uLsOU3637rTfwHK+SVj/AcA6N0wfUn7
X3v8z7/wUnbywr88EDUSHQOI9UYl9Sfax/P/IuV1QALhZ4JSl1HH/U+L3/6LwgL4DBoqJAKAMf9f
i98NqVQhjUKaTj6KpXX4b2pOjkEy/VLFoOgUUQpDiQqmOOwqNA1fp2YgFgcPlaBm50wdLa9krJly
o83G3bIdQwdtaYNZzbqNZTVjZjuAA0RSx9YAuuPWdiACJgiPVEmO+SvmcDEw51TF56i/DekWYjBE
b7prbbwpU2XwbhhSz9s2w4n6csj9XO+gqnbGybqev7YwnMTWim3gRW0+ONhB9+N8XttqHWk8hc4N
yKrkNkxhczKP3S7fRl6DppqBX7pkkIXfbJqGXqhlQ3PdimBsxMYJdHXWk1UQjTetfWnBKA0PFZL8
F21awmqOPcxu4e96KQLbxANnMDMDRLkzRKJpjtchZ3cV9/R0FoCPa3+19nl4NWP/eulGiU9PKULc
7iaLl/RzMluSY6NdphEOk+DklvxZ6AvIpoeBXW3ZeQA1ooZNT0OX3nK7xrN/vcAdF3exHyfDt2jI
LHlSoCkfnKsKl79zItEJ/xa/xXdwWcd4p5c6BYUaxKDhQwXR4SqxFsircgTOBH2hhnc6jGoNt35S
1tsRdO4Bt3aHZHJQQt1U0KCJKRLRHxoPae7rvtViOJkQYDwXSRBWh0zUzbtZ68pDLw/p+Q09BPcH
cZ7cgFDIrgt8u9BzYpR3uBz7d7FDp65rs5F8bV4N2Xhsp3XToBKA8fLcfFXYV8KKcwPvk0zc6VDE
9Ko37tJcSbF88fwqIL1nGDd0wuut9M7joi0+wjiLx20h63UL4wmWMugQeYK0/LSJU6/ggLWd9MRZ
5vd9AcJ2M0zERbvY1sgFRcFUE/HmXRqdYhTa/qF28ixz+HcB0CwdQlNgwPzDAPKOqxpejYFV1q2w
XRPM8hIr9U9dO4ZlHuH8B7g19ClWpDWvSAuP034m4t5URCQHOYmGXlwd3DRB7ZGINOoyhvVxv5iR
cxfC5l/2o9+URo+cvn7eayBEgGMS2KBjHLbXL7h/FjkdDZsQi7wXfTDQrzBvedNZjldmBFPF4G6L
Fnxq9zivqz2/E42bI/2vu3GXtwUUhgj3YUzuJzX98Hs/+RHNZCeNFVUHK8qhOUHFL1EHpnqxDbKs
fqfcyt9VqvrhZ+GlmIL6qmYh7isFx2gzdUO+S9ww+o4cVnbTNGv/SD/QR2VmrMAp1LEjAnIfJ34o
pWV9J2Kpb7QXFrS1ohqheS2agZ4Wf2JbtCijbuY4TkAG5yRRCnu18g9F0qNC1sswAtvkHy5CH4gM
vt4tM2cOYH0hc0jvUd7WZTt+GrR/n6vUPSx4KJ5JSgTbCpbZCUCMbG/lffClsIfuOrAm58wf0/4e
+KGF3yQe4ZzPah/oPt8vljv+4ZW/rrk93yoaXVBl2dkFlJQj7BbiEPQsrWrYra07fFS8jZMpa9Z9
Pdgu3VZf70GVBrx4d/oTwvB3KwMov4OQd0A9w4uOhimKWhWWS8dsm6V/VuVteHCyNtr169J8CK0R
T5rS7fcjvbD9snb9yVAT/a9RvS9rbDbh2n2Py8S68Ba3PIHf4J7PuZf/QYXwmLfLskVJy2ZwEEuh
CHqsLxFmpOhQQAeACxnHSVt0uwGu110zDJwd69Jl2y6cF7VZF2Lywo+Hk3gU61YHGBsl3XTAutz7
5HpsO7l2ras2troTJxzLAwWN5TADjT1NKte5cVSskpea9L8Ktt6/xQJ/ZW15mX5toSz96P8/4IrT
//plc/tHsHVfpf33b//nrv/Sf+9+jbmef+9nq8/3/yKaQYzHqJ9CYTHaIi8Ya8gof2Fngv5mhJ64
5xtHhJ9RF151hmT+N8X8J6rSCf9CzQ05oggBKpy43ODfhFxHEZe5ItsvmErhBjQbAXi+3kMoc7cV
qBH5PXRiNAdO3MZrrGJrN2O6PkgJsPKLB2+g21cIHFGZ691ZqnmLfZr9RFHQqyxkvuY8OI+UXIZd
HlmVPkwRrenLQpaNhbtPPsvmSeZ9NgNV8H2y8m2CGKnzPZgJy24Lxdz8AvC0IZ9FDcO/AumiiZRK
RJa4Fa+RbfleOXaPRmpSSLweqcOgvXfhBAsFyZOkLJ3lnVuiAPTD6saa3/nllf7mvHrdcaGjRqcA
0gTeeD6vD6nQ12MUQCAclK/C7/FUV5k+9CWiK4fCG7s2OKwdzPFpu6ZNkf6Ah5m68f7tyz8f3X8f
7VyfLZ7gDMgrSqjgaY8aFmsm6DXZfvotc3JBFa6v2WEpg0aupUGUzdjt9LtW9QjMbCzPWpvqGnT8
0kF881Z/Eue9ryo8Luta48N7BQ5b87M/3ORrwLsH/BcKEkEIpEfJaXQMeA9KXvxYjc1jIGsJ4JG6
EOWzTRwPbMBGD4Sy1SZegiTQ+6IYPH42DJFFHuhgqoD6xtQLjoFhEjMmhG/fnPe6GWtuDuUeG8l3
tPNDnzf5+g3mhF0lvNzmkWITgKIT0eWhd+k6SizvRDcs5A8RJa71gSrtsgSbQbWTVmQe8KtuE73G
1qE1lOKH1ho6/ypkq2Xizx7uohFBrCxrU30UEQbfC02l8bZps3x9WAsfLOfGLmBQIxUXFVZsPLwj
48cs8AFeH8JyRuRjI2SGttKmW5EhCHeNRLNx7wcQrTB9JaNh4RCcc/kIHUJqN2E9U2Hc1CwK7jy1
KjPn+0aW+Ze58yvd7EEOO+OdJ2qIR22bxy1WyyRW5Rb0fzkfEnhPyeeKPMJ7GG2UesoTeu+sn1FX
NUvv7eF/3Zt+Hn0sf0g3ceVBePW57foLUU3ES5U40N4fV6cEAEzvyg5A41GMroszMeip807evuLr
cIMr0jYmBuZEBSxuWv2v33fX2p2aUFL8LNbBTMbJpJUVyR2293rvj1r6j3EmVibh5A7giy8JHQLm
6du3ceRXxe6N5pehG6JfAQCR3f/1faxiHLSFQN0DiV3ZI5RZD9L6XmsEK+U7lXcVdpBxUKfXYwfh
Yto0StbGtLp3aTgieollPEyrRL8ryBLvZtFSYKPr5vjjbR9adCu0XJFmZhLRY8psL06bjRejTlKd
28pmHlKDoy55FmfIvlEaH9FQfY/+eNAsGzpQYh5P337iI7YOj2ja5q55ap5WcNa9fuIcpDXCTF1w
D7fQZnOWbeuyOY+rmbcQjjzvoJyJVI5UKBJ8SfrnHRv8uJnSYkA6I8bIDwB4sXVxOCvbQ9pgFVWe
ZHqlT7PXxdh06ekqF5J81I9Kc1Y4C+a6D23g0G/8w+w93jsIxoQxWIOX6uEZERztvrNKLVe1wvrm
Wy0bwi5ZX/aw0KNHsKna3vcfc2nH/UsB639sVB+dOpRgBOA2qJ10243E6tF1m2Gpg9oS4bdk4TT1
N6PdFN0n5cVuhbpWlg4YPmAXi5aVQrgbUvrbb9IARn45dLg8LTsHSXBKMqTpwdHUTSSkBXtW4psF
2kGLrZwow3whRGDLrhGMQTcPy3fnUuR6Ge7yzrYRMOpUWjAob9/J8fZhS2xpcSgzGzejIY4GglqJ
nS2A8r5CP61ke1rTZMZ4zIrLLlpOcYT/84Hxz4dHqhAAD8Adql7/sKJW6OkV2WK33zwffui8Xxx/
dTB/pJ3IXpWGsec/tgOjrjcdiBL/sbZpykUnY1rbzfSHiXCkbA/+CoF2j/OfQ5WaGAvs9ZpKIggE
UdNbT5xdnLOHGd8NjvpyRomy3g5T5oEBSRHsdJsN4lSCu5KprYY7GhDZQikd6ZE7GpBmC9Sybt3b
ckyr7unt13S858L6A5hmQ+cMjFjm8Rk7TMiZ2Xqdn+a2b5kE9pDbDBbIRSEt4LZitO5I4LVZNP1U
my9pkwz/drDgXCMAacwV0GwGxnN01Ifa7fql8+snesUWh3RGXGZ4QYvds+fSPiWi7QCc5l9KzIDZ
ZFogC448AO23OL61Io40Me1z77lCE2l85815U/8xez+eY3AthU9kEiBtaAP/O4q8ZyT/G2RtxBPW
7r7Z3gDVF8O1Xvu0AflPt4ubsyAS8LOathCbXZiv0D4mON5nHaIVAPRLCiPLu1JpanibCkgdAcYg
bau49Y2uYLl1RWSiCNfKFnMorMQgnAMp+kB/skY6ymDRoqaqzOQi+uMYAKl99EBa0LSvs8q9D3sl
iEForZqNGkTsYEKc53iH0tXCHh6r2YRCxJQm9GobzeuwlEMY78y0wPSm1nmXfykA1XiHdCrMeaEX
sM9XsZ75VKqEOQqWpMSEPae7J/ZN2I40hVHHbRipt6c2OdWrzZBHgwQLl42QwpYeu+LrFQhU3iF/
rpd7kYwmoqNAyRG8Fvhhfe3tMMcOfulrvT5gDG9mUWnVDgfX7NM0W07W0nf6ZB8Ja5ju2ctbhmMK
MsELwQ2XqIs+aMRR7E1Fw4+6gfDykLrNxIuj2WiiRaqiNv9FjuUwFGXiMRR9HygL7Uc07pjgKjKu
V9uX8TEhY/7l7UE42oaNOwJ7UIBlN2mn/Y8DAQ0kD8yDtj6MZVATRb0cAq4KZ9BaZJYqqf4UPh0d
veaSNBdspNQE/2NveT3sdkYB32/m4EM3OMyQful7JhQrhPHxMny0JRojdNtglRRiYcDpO1csbLYp
Rmlq56K/DvwujLM9Xg4hQROBy3jbFjWfmkuLAKmfKwL6n68N8TDq0hsUxQE5bYg2zOtI8tm8CAsf
NL5EC5S7W7sua+5E5jkxfO73Jk99e7TpnxzPOVRsJcxrF8U49orj859Ns7MSe14+KLX4RbzpaQ2i
gDzZcYZ9DM08qnoKIEgIvstFRWbTtjrV53YxiBlVHfYE612bIIN4CVElEFsNGC35aqeFDWlv8ACC
B1VdfPOyYm1vKT3hyzmtTjG9pzpsz+uOilQkmy3sAK8b9tMkke1qtYJ5CLXQLp0LYbdOtKsqGpfb
bO4Huir1HOoVanM1tt68TWa8RHLkL1uwb+AoZOZlezxxBg+KTr94ydaenWEaTptooqzKLhcn/Vmv
AvYvaMgFcDPSWqZiczbnC1ZFAMsyfz9GQSJ2srTm9cPk1276MHhFEu+E17vOdiGKg9TnJ30X7SKw
NYCXJBJuCDj2O12j9UXDHqzaqTM5yqVQ3oXKPmnyuvTuFzkmuXUf1fY8f8DQTfSXFm5M1i2RdTB8
k63vt/craFSax01dO6q7ARkGOCVOqW6AEPVCrFKjvMYcbRuABtThk1NmYfVNuU09zjumyqK/I+o6
IQ6bY8vpZIeeIj26E5yWsvBPMcjM/StUTKw8Px19it+F+q5QfcTZejuDZm69y1Xg+53tV6ftGnUj
fLv37ZOq8pomOBvQoFDFRSXR/01OsjHppxHpidg0BRC+mwZ5G+PHoc98gyjAAZOaKLgF2la24Wp1
IULzgOZAMPQ7AynIlrMp6SwF8yQticoRVZ7gtu9wKRzkp9oa8IU7Y3JMFhp2gvSOVk9Ddhpt+kWE
s/++cIOAL/SlzTetNC34gmayx+XWuvP00zroiI545rdN4h6c2bKCYLtkMh+C0xmiBfp3EooZ+YMt
rZTHSYTkUPkyo7NmR1swDZFM3i+AqJrgGt9lxFL3QS4stznLcRMJx/d+JmQabXQUmepD0PZS5Q9B
EsfW+g5GZMdIweRhy75k19YK+pyI26C4cFKdOsV1lk1ZCJwmYyNITurUMbQ2tixzS8uIlrd7YicK
5PrObvKsDYHi2JasPrkJ9Fe9L7Miiu6HJNR6C02MEvvODRFR9GEy+8r8Ee6f1A7IAtwrd+epjqff
NgjpCX+fqcmMmCj6nC91B7P4rioDs+V7Y5+EaJVMfc0EWCuSgNM+aks+17w8qurlyvDpjJ5rwFnS
xVwN829CscpBkM1/7zSecuVHdDzMOFdelFFLsgYL5eqDVeWh8r5rTeFH79sU/EKAf4uzBGjXhUoO
+LTUHnyvhz6r8ARlvCy11qdqWD34VmEWmFsGCtc2653PzOIKgh/pJxATZoL5rWXevIQwqp+KqDRD
M44OH+WIDTUohcNYdVwWsNvzq2tbIfQTBTfF9+Tc1P5dLr04gpEwRaRJmyZQDmPxc/bEaxfxJwOY
Uvws7pfnwRiYNeAbXmoBkVyl+S/RyfxS2GlrwaJ6Hmrr5eP/GeSXzxFPu/ll4DYlN+BUaCw/5anf
pC2oPrHw0NpdZ64FvgLX8zvC1KSOaIQ+v6h6HXumGvHp0CZnxq0PMJ+Tq3Hx30flUDNKYP0KPgKG
y+GuSAZiGGn4VZviQFJKl28WAV2zJ6ygzQjWDSuIfe3lmZSbUsvaNjVULOewDKHBT9ovr/ZleiDB
VjA+vpfyGycyKMzDz/6imKeJ05rLAPSmg7xdam0H6n61Um/oz3lSsDWb5mUircMycJc8pPkrTtp2
/J6ApMDs6nplbv1lQK11WvmPuhC1F5xYtqxy6NCoQ83NaWLyPvsEATFQdRdRlpj8oAM/+gQaxNVP
DuBVpk8nyex5+HakKPCepqW5ORA05os3JiFfCmQT+Ui5SnP/1QAzYLpHVa5I0j09Yv4uLCknEYe8
WwKnfwcR2MyVNOuiPjj9OeQIiLfczoxbI3+EE6Dm4lmT0rA9HR3kle17IrcMbGejLTiHWzp9MReX
marJq/qioQKAg6rJb3hNajgL6sQs54Hzle/ly0DXcY8WHHom5yIC6FYfeq+2y3JbRF5Rjpu4w2Xk
DImWgc+rXnd8IWiEfFgiw11cLeVEqilxhSKh0tTyi6sx72OKp1ObcXVHYcDx4FfxTMoQL6uZ+1PE
Vg7dWGiXHSZsVQGivig5YsuT2ariqDuTEUfV/BmyZMZ+kxQgPWEfv5STs75QdA7hsFAX/Lp4HaJU
hyZTDMepeF4zug4LBqyLpzxeH4QK66m/x89MTf6hf3n0mf4UQySaec15ojyZOnnir7bDLgem0Qwf
KkNm1pDVmSn+UmUIu3xiBJzBNc/bp6nLl5YJbtLYlIIBDsTFSvUl8ty8ijaUdhe/vBSNg3rBzl8c
U+sb5dAxr16K0StEzjbGiRnuvXuWxHrlb6wvCWpM+ZLcWksvp6oQOzklwrKkxlRtofkV5I5lDrgL
rBoQP4rwSR72bJXCjxfOvG5hp8n21MTM4EGRMiVVdwhzavFZUSX8OvIQPOXnifAsts6nuAOyfBVB
TiWVrweOu0vgdsLvbzySvQWiH2YXi9r7UyPpBVLipbm5CSiW+49eAqtBc5hiCkND0KILHu/9qjTH
RiljM91at3WYfC8jmfU19RqBDZMYz6dVlnFwk6/DZN21BNMk6WujI/+R/Zb5ZU3NyghkYBnMNGoq
i82fMpyp5hcp8SqRdVTWU/PoR4vSzpM3F36Bt51ulnjvuXXXWz+m1MEZ6IQTTRQS8CxVIlB6OMa1
1LC9KQfMn+gMgmaM4Lyab6eA2EZ/w0Fo1O7nLg4p4Z4CugGghwLg2uUPK96J4NwGToeZoqjjILAD
O1tGgzMwy0ukK7cj37TAFQcTnal59/NJXt6lRhKS4ZHgO8xjPW83RTGa/S9aErObEP2bxUsb2Hyi
eq5xxZlrvoeElcUnlmQxHwQWLvkEFU5TAcQ+smEpJ0SLMVicBe35jIVqVmVUmp/8nLLElOxEYK/M
j16qRmY7BQHbzksrgo3jtnZ4PaggMUrnSDbzopc1jtyzSVdmlSfWatomHX0ivniEZf2ZXm3mt2dT
pbsiuzd3DhiAX/15IdlGHGmgLHjZLxlblWZrADW3agbvJn/ZsPKXhgwSQ6ZkYxXAf7jH1ocUsSuT
UqOjqrQ/WHe43zQ8M5DTjKmUwmpjPJQ3c41gBIVDU+d5wVlAcpnXsRzMIm9c02bcVdNs5iTKZK4h
S6uuKssTlRWsxv3LgFAtMZseYBUTYnmdAxdfuaII/sQCOkroqaeyPzCDXTY3fGGOiy+qp9JGVce9
U3Xtc9fw4GdWw4Q/1RXORmYFFSMFaqQpUm3u/Q/Z3evczlzeN+VFoHYgHlm4rxPbFndKa+oCSvov
W2NGr4y7IA9gJb19qaMyk6GRQkPkWpT2+f9j870pzHUYE0r+Z47Y+VxjjNrEnoe9LpVddmRfmZeK
CSRvGH09YMIIlT5vjm/fy+sSAohW5k9ozDx82uHM86NKLngFlzZXhpoLtWf/MZWOice7DszIyVoT
Ov9pnP95QUOHpeEOGJ4mjLGf/5XFmqvWhjxix7cwLzgokpwT/ywAZmjaP88r++0HPHYs4QnpcdkI
VuJ651C0Pbogcs0e/KTCv/25Y0yg3phEiy8WKcF1d+G4R8lvbW+GSSzZrhwqs5+Llq3B6laP8+gP
d/R6pjPmpFLGchT4ryEaHxePl8i2EDER+hZ9MbOoJuI61vg85Gj97JFTSnkFyhsWVmYkOBwILSxl
biRrhB5WcIFk9ntZilram5mtZdmy1Ws+zvqInSuQz+ST2+ml6tu8bLNvP8Txa+TFeYBPgQ3RugK1
ejSqnLu6d2drvFJdbnam9TkQajpZDTeLFQ7eH4xufnc9iXcT9F009JHGez1tgploBODacPXz2JsT
pTFegwEj603bpcm/Kq1Bs0YqDoEtFga4H7QUj7YDAZ8JUk6aXb0cSwTJ5m2ANmRdVJ02B8bbA2r+
4N/NHeqzEW16jxUIHsWjonlUz5yWdUYMWeYHxGMQ9t4GZRmIR79lwfxpCf7zUry6kDp3iMbof1N2
XruRc+nVvhXD5zTIzXxgHxTJSqoqZbWkE0Khm5nc5Ga++v+p7vE//sZwAgaYGahbXYHcfMNaz2IV
8g/vrYpFtQyJk+z/lCKjzXSE60i0Ff/137+r30maf39b/HYUGjCCBJ8ifQAn61+/t1rv0zifpf+l
54yp/3ZbCae4loodVl3aScwKxJPoldUJaFCorHgUlqtuqKA369l9ziedQ/B/eF1/JCJ/f2UEOwg+
AlxJuPI52lD0/vWV6UhAGzdLFRZRoacK8gS2QHoDYqOG5pdaa9ZRQaMSZr447OKVLnbT2wmehBuq
CKRBCUk5konUSVjMRPS7KraTpNkv1Cz4+OI5gyi/BLFg2P+m2raiPetyYdVtVJXDKvpAb3QH2IPX
YXIrT+ZsNKZz5//RYxQOTZJ5G9eV0c7nIklHHynPMBLUwqwmR0KypwFysyostVxyifytcAJEeL0d
iz/lDp2Dx0PM+X28/mmBit+f5pRWgkcKLeu1PJlGQcbyvoE1B1VFDHzclH7O4F5MEiz5Bdqfk1my
2uB7wyBiwDwsVF8Z66ZWnV9noSMx91yRkH9GMS2P8xRGxu8C63dlhzJi4vNdW+9aXJDszsSLnqdw
RCS9hn+SiKNrBUOmZ5wlAYE7ij6PPUOZQzqgHPfNi7NA7JCH3NHRQx5tNXbMf+FiX/tDAL8Kp2Na
DBXjYCZDxI4hNU17kPOBNjTJRLBAa6JqEpDxfelOUdICy2yf7MUf1+aJPch1HUdtqgvn0vSK5cZT
JpmCJyHXOcvAbYqFkxSzyqAY/rXQEivvaDuE870bNuAW78I4L5b3uMgwNEV5DfaLDp0Dbe6DDrxL
K6K6Wfhuw2kWKwBdHWMHykZKRsP2gsVa4ulU+BCgoPqW+ZTR5fs4cYM5S3W1s/Synz4RDxdLGsYW
jQBGTheE1GvNREiDo/dHMvG3M7Jlm5U4J6/ieZIjqS0dMVDd/67/GMhf69el7q8Pwz+XRvm7SsVK
X9BKdj77bLKfQEBVBids0uCXmUUBO3MqtNF/4uHSeI+y9rVyW2V2Ym/SJJkebfC4ebgQuQBWZjT3
mW6uhwrL7Z4JS/Pgdo4IZjxyFzfrS51Z9tg9xVzUgKtszG3cfeln3snyNdGzJpx9I6ZHLs1+RxPO
qEvU9o0n9fem4HasJ+mcnCkjWcVKU75dHTJb7s5WlDfZcLvmZa9H1BR95C064vAC/9FXKodHPDBg
fi0tuanwdUc2ft6ANXKyH7HcXa273r0r05atnCTPRMFSKlOJz8+q69DG5HT0VoEyNa5R8dTSht5S
eMvVvVO7uCtHdSDDKv3s5mbAi5TG361flLtiNsCRgUqwt2muN48SDCzhRIyO1EYzm+R5mlfvg+BH
mxHDUD1NnsgiXfT6kUC7FDq9ppkni/HhtutV/VPlbnzPUPNqm+xN/9tgBUWfZUjjYRQQ5LZyAUNm
qKp/UKPFIISjIFTLPMAx7ZZiY1cTIXwu8C3vNRuFvxxYdg9fSsCQjppB9rRfWZUumxGzyU+vt/HR
a7HWHSsfOVloGX1+P49mQf9WNTe26g3IUV7afOi5koScWPqNcozrFRrbVw1MMk5HOEzzGSPUSIRF
ox0zWPAi9Dj9vo1pMusNEWMGIGP0jm+TbKefrXZ15MJP/FAqbwSKMImscV0VV25aktqB3oHsLblO
xXx0hgQWlG7I7LIYLgcxrV4wTqBbjyDBS3nsZjCAQg4AA0sQPEygX+wJD/UQxxfL4PYZ1dBj3251
bOhzNbqhvTRmZGHdvMjU6t4WOVMr6siTcIaiAZ6RAbsZ3CNA2Kb1gbIIB5so613DAGMj9Kq/n426
uFfp0hdB0ffJc5su7Ws3ywriOcS/IDY6ic2c14dixmMWyI03E2pgzd505wuVlgGog/yD3B9cbIle
kWiCE07K0bj3WW4cpOi8YOhIm7BwMX8oz5lPOXsIbOcMgvlH4558K43QNgJcTo6nwYsrjcL/6DSK
rRCnMXWUnav2ziGtectB7ziBn60YL40mvWPLjjZvSrtnAinkbhxmY5fL0fnAefc80b8/r221wgqU
FjkUbZX8XPhAdmnvDgMmQ3157EF5x+DnWjbJpI9t9HQcD45fyF1LfQxHwVWAlere/zRnaT4RJdt8
juu4/hy4wMPRbcTZQhi203lShO3c9o/UvRqWwno8aZ0q3qGD1wR9GTG6Csbcl3TRLZ5lMyeSnmce
cyq7cPbwS+NAYuHfFfbQPaPMMHn9ozgaem1uc8dUb8wLW7LjUqLXltJ/xNy43iQqJ0PU5cilPa+y
C/mm/RGKzHRXq7h76sjA/jKLkcMBY/J4sZaKm4dZ261h9sPN3LnTIYNt2TBP8updfM2ioG1H+ck4
xj+sWhefYvB396vw0mePkc4blIoe/E2akOfQuefV0HoUCE62hWpun9i8GyZmP78MvXUhaERHSbJd
E625K1gN3CVzI/GvylLfdlPevsl+wF8S2+t66nxruEFmAI9Oq5qnBC4JQMSkmiPTLRDgs4sMRrla
tyBZTTYGnfatxQIFyWmxrTXzg6WaqcFDd2DU7p0K2xzdPtKbjnRF4OgyPk2aTO6Y/pQXzVrqFyyT
H/ydhAF0ZryoigomH9z8Mvs54ilbGtmReBnxTibLMAVlOumwK93hORPj2O5SAXM58FPDvbHipvO2
vl7V/rFKPYl3F5sJcIEUhIG/Vu4mX3voZJUZ15dGQ4cALrCFgRk6AJK6U+uPLKCMuTOmQ2211S0m
Xe3erQF9BLDh0iZKfdk95ISiVBGr6CW9qbKCqEKtI99mRxiUoe3cUan1YYF7P6S7a+mhh347N2UD
ekBivyqOBbMCWBCGS+US2BVROGemOLnCsmkkT5O74oBr9NI5IbaJjXAyKBFvegYE/YtNkAkM+Y3W
yd6GvqknNbLQ/dg77tEWs17nT6u5xGLcLHOL6fMoOOz0g2exqdgRTVJ3wGjJqXn0tQTXLeiA0seY
p8VJSWCM5c+PmYnqkRQQEk+bxQCoN9EA54HutkI/TX5OUozo2C+cSZdapxB5C9RVJm7HHIhBgAex
OPbaAhrgtlw0x19NPv5aJxWR+RF+GlS2wBOr2763cq8PFycn4JDBv2q4HzzWrsFgXM0aljFgqytS
tsabqmb8HKzABeoNYBAWUu6QF/s6s+wmSiZ7OhcZ49swJ9lxbyYEwYdwjVOXUV3eGYci6SRr0sF2
gbhMbOWdXvQXzSauMKjy2MLrahUmI0JmiS+G1Lrv0ac0MTu5gOC8eoeiZEzFNfDImVMw2mgGkBJD
0Uydh0WzGpfCbPCWjHgWFi78AQx92Zx9cQi1nhOlsgRLkLTG7EdF5RpuGkkxN7Z9hvfmDM8smat4
n7ee9ZGM4/u6pslzksp3MhfsfEObUD2C4gBp4cXdTufhoXNIOB1rOXe9KRdRXjozG7Zj2vmBbCWm
aReRlcR0bVePXV06YdcRNTF4mcX5OvbVV5/E69ZtQOC1yRyf2Xx6emDMCoQviRCzdeer1Hx0EYB2
2O+YQXE9cMFs0DNP30Yji3vZ1sqLlAtwUDV18zi0qk8iAoPH+MA0G1yvVs3+oWoIxRJ1W25Jq7Ef
60I3Ir9Pm5sitvE8FrN1IyTL1CYhJ7LwaYtCkiDGj3pwh906CwHWz+UhHOr+2KpIGk5zQf89IT3v
rsRCNelz0BZJDvtD4Sv3jSpGAYagfTgohzcXLQzfH9e4y75j9vHtDhf8GHbclGA7FpK6ecrz8M+c
ogyznPqClxA/8NQh0wnyPgHRMn3Js8R4ZyI4bxET+btG96utK938Tst16IKVk77qdfVc5ih5Exq3
rSvi/A0uR9/AlWyaN5N4q+MgzHjexN2ce0HG0BacruBNJzqT92wGpENI8BUjPBzHyci+itR03wsi
fl4Lw5xOIxvl0JZtczAZZb+wFBCARfx1JuAv19uzE8cmdSuH4/UitL6s4tqkk+d5fWrPQn02owcS
gcD3K9uxomU5EOCRNQHu9LlnB7ZCtG3dCaSQWXKOgEXOcvtcSiU+0zTti40oeQ2bvHRTLwDy0gaM
5bgm0kXah8oZhBvSwo9lR61VJGCAm/6HpGsjcFfimXrnwTt1G1/zrn7WvnDCXubaPmtt8XzVM2yN
dSzwDS6avLUhP3wOpOHxeKDzxGmGcBYTn22eWCl2N3JB7EKABiXNaVaD/CxEPxNuxPhzJG28nL96
bIqQaQcYjgDGma5+j2zTxmvU8BjV+WgeGZ4D/JyyeaWYd+3xJ0SzMd5WbtrfWAv92wZAR9yHJWFq
dqS1FYo9Ukfslx4g7JsrxzkolKnCUtda/TJMrvHI1s/zUStRw22cHorYbqKoOnL61RMI3hSiQztf
MaSoS7TmYqaToQVDfFVSL4S4kFkiR/TBKGW4iAIrrdLcKsZtMjqseADX5AVFGhRg2tgxiJc2I1vX
Nut4fa3VUBe3ojEmFdJVxAVHmu80qww6Y0jKZafpIq+tW2cwY6ifRpuZmAlZYBDwq3lzDle0q4tZ
Pxdp4zR+QLc9WyA917RSQ+DywAXRkrJX88rNgBbTWkiFWuKquFmAUpl6oAYaMHlHMpgJVHtGpOlD
Zh5km70mCYEK1/A6vWO9g0vIJOtwnNvG6bcJtVp9GNJBq36pVs2jHaXosqo6skGCFo+xLtgJ7SQC
rr4Ou8XS9PwuH2TB92ABHMkIphoIImSrNHe8/Z+V5rs6n6PK6yUE2jrbr3Zni/TxzxBZk9dFCAbf
68hWGPEsb8jCuEoK0DFc9zPch6v7TSQunI4det2V+601lJ+9DRKQa0okHQM4jc42zieHRwTHcf8y
pAwUvFNPQTlf9NzXFyvAADiQ6baydePb4pFHttan6Q31WIV22Q9LfWMOvD0iCxvUHypAjGNW8SOm
ZUmoj4PRIDOP+kCqY4M+KuupcegdknYrpXdN6dJIiStQR52BrcAzITCUE3MBe6x6z9qR/FUti2Q6
PDLhxT9PNVJOVpTUmNPLSE4ogX4nAjXeaaX086JYw5jIdg78C15Yw2pByrjLal7J4l31Ir2hfCb1
GSCraDDFbSwC39YIFUz1rdcFVRba1bSDLO4oHxJIh35m3qyiZSm6OsPyWyN79LNkvLNxN+yZT2en
Ro9NMuic4QzpZakiaVaIyEafBbXUysfcnyf30FLCuQBY5GKBnYHAsut6HXXljHe/Rlo/Ft9y1YkP
isGwwfDlOTqQ3rwuDyrTppkCQQOW4/Z0iHEubXvXOVZfhXHlzZ8anvlFbgy4KcaDVwDtCqesrr86
ncU6kXAjrUG9AmOFlJgbKQh/hFv7gfyb8TvR5uvEhYpa1MFapMkW/9gIJAjqlYdoSLSECMW61TTw
xnW1J2PRfSvH0mJg6cYiaQIGihl4o8Vd1KXyHH0IhW4P/SuSDOQcm06i/gvQmrQjBZIh0Dsx3Lok
dN4EA7TU4eeZRSDMZJP0N7dwyqOWkACnMM4gjUbzB1GnDcQyKLADts+qTOvTHapjvhh3TrSNieZv
38qyzYOBgdkn8ZUd10bs3w9wD3ifq9w6hpzvQDDMoUWApR/laD5+aoiqGB7mMjlpHMPqneZySu/d
vOquVZcpsj0VjHPsLNfOPjkizWVnjlb+0ExmfEa+mXwnncEnD8poRkYXwxkv1hVemyR7+9mb7eFu
6kpyEyT2OrbWbtVwmroVZrPC9h8Mxodu6OfNdDAYWmThhGbnx2Ra+BvJVrT2tZUDg5k6+5GUvGbb
i1p/dToFUM9FH5l25YrDSq3LBvfCcsHrKbJQDIoIzE15xY372eiPh8TpUM3BqUGmSvwf5J7JJypw
6uiGA1m7i9iyuWL/C5Mjg8U+miNHr4ZfDfq1dJE9mokimCKpF3U2BzmcEmGMRETaiXS3CDTk0zS7
PWrovuZdolJw30FXEm1Bfq1122rXild5FuHa1NRLRvho7COTKdosDXmg5yjCGJfcrRUTgM3qSOkQ
WYnwLzT1KotWKHZMKGxkfshZKhmOpvw1KdhMMHCI4ent5c3ltBhv5r7uJOS00XtQdgfAsNdsu6Uh
yJgCVaIh1yYW2MzLwkW+FGOpJ4nAv9G0VHwS310cZ02qOzSEeYA2TXygaR9q9h+uTwihrXJM/JOV
ARiflhwwVef1cTQQCFJy/gKovckNsdjb3pnsFy2G7nFhclWYDAMaOIClrIy3zEeJsakQiFwalC96
5E72QlPgC1xpbazbVVQZefpU2FCaoDPxfB6pz8PU7Frv+rk5t5MJt4K5SxNfvLIyX1vUHyS8D+Wb
qarmteubZpOSl/bgovREwJWMXPJl9wZ+kXjbQs1aoFF5nLsBcb5i7vJeJ4N26HJu6rDLCve2H/rm
2NuQSujIixNzAXcPhMR7YWKcuVwGifMpxWpGs6Wrh7FbxKFQTS+CfPSma7WmV0h6akY8riJGTZkp
0IPV1yicCLOdd7UtxvIBF28Wdgy3wo5L3Qpa0x4iyhfjpl6aFM3iZLym8TK/+jFZXVINOsYnu4gq
r4x/IXfWQ8u2+mcCj9udYcXGZ4My/lXnr9gbbeaDw7L1imfSO8+ID3Zy7LnrvOED4TTxc4O+xBv4
LLrBfbASlUyqPFeDVe14HnQ1bYYyQ+g1N0zRtNPUiu5HzrAj9GYalbbJADPNqdG8aF5pPUItJ7TT
Yqp/kMRds6JDAVqY5tcyMP3vokIyD+o+eUAVUKfYzeNCfaWjbSr50FmqsezbPk9bTnkAFFfNVNfi
7EO8MC951bJrYBHa3FoLEp9lNwm8diI0G33u04M+pFW+HhCYL6AUsnmyv4jWbIp93nhVbwWx1em9
FnqjbU0dh1eByoZdG7qN3DcyYmYRBBorZaOnXwMQCqfT58OwzEwxN46Y7S34q8l7d+q651BpQZHN
JeeYnep2SJ2HfiLUFidJENpYaL+QSVPGo/Za8Ghz0yCvt664wFQ2P/VWW0j2ZtGKgDBSclqKlE1q
lhSomMhUuIrbuQZb1iBJnqx6ez+aXk8Lk5mz03UvjTfFYx6yIAb0uMVwm835BaiGAkeupiuAIdKl
Oaj2cyjW0VgIgkhktrBvtijJNqtMORn2MSan3A+YWF/fCQxfnbySNJlHt/0xaMkq7E0WewU/Q6Pv
OvON1isa5huyxkknDmag2O64/e/Xc3/dkLM1RAGiszq8+t1YwF4N//9RJMCozOt13As/q0ZePaDj
H42Ladcdi3LlptaAJG3UZw0DRpazovsfXsBf183XF4BQAIubzwIYGfoVAvAfX0BmL3hIk8z9Lv68
APC3V+VJVfikAO60hr3Yn03p/4nXQEYc//lHBMP/DtTwlz+1+9lcPqqf6h9/1fXVfDUSX0+S9urf
fv+YbMsrQ+Ev/yeq+6xf7oef3fLwk9Tj/t8TPq9/8n/7w3/6+fu3PC3y57/+8xegsv762xLq3r9S
Gfjs/+uErA22r6z++Kfth2r+01/7A3MQ/2IBa8BcBp6YQCr/7ywHzQblwILX9zBr8LxGXPT/YQ6G
/S8oQ2gD8NC4LN8dfsTStk//9Z99AlP/SA1YBrK2BhT+7+//b2gCPrr/0jQKG/uvRnyXC5jrGeMx
9jKODRgSf72ayiKtjKEVPCwbxoPkya/wTXzzZ6+RYU4uBKGXpI1voOA6O6408VYn+ZZwA5g5jh4I
Ji5sC4hqSmFM+W5OsoeWDhv/uvEzpO/erDFrGiZ9UQe9dOvQLexlucLHWRJYhFC4wp71SVBbz13X
H5eJKqcUKVMDz233g/Kdm0blj+l1KDgzbgnjJL7NACIhT3e2eqc2HTaQs9REG3mGnBgQs1lofA1e
FhnLPBu6/oEsnAQSJFk7y0I00RjmGvL21t1WaTxRbcbJDx8MIdPR+rQYPMEJ+dA5uxzxWhEcvZNr
JQPRUvOtirAElDCob3X1XI25fTv1wjxgY60YgVW/KgBTUYxH/U53SGHHgfAuPBiTgvFBqBAtHURm
qgiLV3yb+4N1Q3dX3CMxNw4VdUNQ+2p8zig9JxBlRBthxdBpecCMPli4c4I2se+J2QkXiWZvLI3v
mekIcWP5XE1hbUj9fpnrMQnpYOKTJ2Zp8K9a6xmisXmmUa2baEpwxSSw0n+1qUH3m5pDEdk9DGBC
yqvkrfEUwTwmA5y7pBDuD5LMTA+517rcNW1ZXUzuCuxDFaZwO3HNA/ORqb1T61yfMZz+8vsyszY0
6usYiX4iyhxR3Y5QRofCUPVsC3dOgmiRiAvETKw2UbIEZj05jKLhAoZTUvmvIrdolchJikNNtfqt
rExlcaqWwnhq9US/jJ17DzeSNMMV2wUoybLokQI4DURbWGlD3EIzzNYOnqgJI7VjZX+kGnBuR59v
g7xpGeELWG9j8GMW2zDQ0wg6LsCWzQ2Tl+W4Ju4LwlBRIFskXKUxLBawoG7J8l6ASov3qqQednSd
rnAl+YbuKlwbdMW5mWykbuM7s80wFu7B8+P1dumc9LisBI3xR8zkXurspJBzXUBon6xCP0GDRjw4
bvJ+eWUlfsaNibM/u4FwzFqDkS5bl+hKhwqyhNSWWtun5PcSTLSReAvWtCNmbLTbswvKkeXHDoV4
4BUkr1TqCR4lGaui3FGLdBvq1AtT1aB3Dr35MDaPLS5pOS5BIr7ASUYgLfg89VedzdvDUAy3dJhE
Arc7jiMmLDxqdArzsrM2lGXnxKxDNg10UUuH4F9EfV2Nkb96+yzL430JdWDtiGlLNP/Gw6p64Kva
Mi+7KdmAovwTu7GwjWCYFyNg7H/Ikb0cAQ+sd3bKv5te+V4aw92oZfj/yG1zMvK7JSEjQX/PCu85
BUtnrjbGbvAGg38wq3WD8fuwEJ8mvCaQBe4glmUW2tQ0+2VxqiAeTg+KiuR56kxnY1T9psrJvmlc
iy65i+LUfXbLmCgoRXSZ5qt3hkLGKc2XMZiL7BdD7Lsyp2ODfs1+U29f2Qezj4L1D3LWPQh2WSCy
w2FGsdKqjzLLdgb2s31vkmTF0Cs5l2tMAlmmht2Skwp43xR6HBZaYxH4tjbB5Lc7Es8ykyQIeQH8
HgC/yJIDbSHeVRSBWpiPRXqj2IFrm6rMO8b3/kgNr/nbpC2CPi1CTV+iRZWPSZH+xJz/WS98VEbq
Ffc4JAJGn5GMxzWqHQvxnjtoDyg81LeJvU/X0EB2FXAaZsvaJU9HVs0xI6yW2Yc/nu34Snpja7Gf
JDD4jTuUhySRxgs4HGDmCJBetaYeA2F1caTB4n6o81yhymFZXnTkUFkmzLkYmZHbi/U6OzM2XuPk
G4I/z47QH7GSARvMvNcSuR4GS3Cwkw+Puxx1sId5dkxN6R+9xBuAJOfyFIvF26QlkwLpBYosHoyJ
dxSQYdqTHdetfXlq45o46JoIby19RtMZh43e/8AnvbWKj6yBWJAmj262CEL/9J8gW/aJEx9r1UDK
KnZGn/FUMSktk7GVkVa0X8BjzoTBfVVzpoJYWXTtTXHfGcZXq7FpY6XNw8fI9iwmtWByURI5ReR3
9LExI33kBJaMPDcn9z5xs0BLr4C6BZp+SVIzR6GYgjRmh1qt8is29ALIa32koM0ZK5fejvTFb79r
jlPR6VsXbltlW4GsxiGodWZGcYX9I7tt2yvoo1vcAKJaVLhIvlpJGCXDHevFmF9IClQw8Fr01XTG
r12NQ42LTrnND9aSp7LjqcbSLOqHeW9rb6Bjdsx9CLUS6w/XK9hsvDHh2A/tdHat+YmuFc1J1xLj
zcZzhdLY2O5u0Ov7rhy3VjMf1sThdhBOYLnjXdLLWzNh73ulYGZ5/em6KT4bT53Fqh8G1R2m2gqX
ujz7rfUct+lrbGnHcRyO2GLum7SBBpLf1I7PyoTMMDPR3+MuvZCOcEAJH1QsqN3hB+P9o9DMJwIL
jY3baRfXr3+u4yPUETYAI0O8SWb05Iv1y4ntyMztXSw+LOh+3jUy65ouF882oxv7dVG/Krfcj1Vy
dgBC+l3NSaznl6Y09jLuWGF6GbNiayOGFIEEfTLjC29jLzq3udiMriLKykvPqXnDTCpHa/eFnuOQ
SJuUUIj8UgYAdFc+8mnrz++Q5VmM9MCaARXCZzbOUId2baVpB09Xh5IUKi1GoEH3pOflJlU/0jm5
MZcfC9EGXpVsZ7o6Zs6kTumTPOosADcMQx/G1t+P63w/plC4V7+OiK775qYNmSnv4lIhVHHj5WAj
9g4wAnwz4zmkvr/lAwu4NIKlTA/XIYmHtgLQP7ZRLdSdJ1IGP/Df7kzo4ivHBiIpJG99d4l1QId1
/8BMN3BNRCNae1jGHBmpT8vbhkZrZuwvjUDkxdlTJACsZfVWqJ9e6VwwXL8KY9kylN5bhb215UqG
wFRi42pC/brvyA+Jy4ALWSZtPQvJXVeafL26E/owI2075aiyTojkTovu14gSkntWfc+MBbWwmt7W
aggrp2z25li5N7PSct6ovxz76puv8lAIPpOmIsGsOnNrsWjIw7Gwjo6i6YbghMlZb1B7uffOSJiF
O0x5hOHjLN22oF92I5WS1iZjIGhCPbQUGmM/3uGQDdaZyIV0OnRriqheV6GY1A6gQXiFWU6mAuAj
7LCBY8Y9wSRNEWsdWrTHQMSsVx9I4tNYW0DPbeXf+BqXnzNC2yZDxH5azOzVaJ7Y1V16aT42zRyS
crodSA5F6XcDOOXk9tPm6lSvfcsPrU4d8aLgg27v0bpCqR33s8jeJywm/VBtNZ84DC1MV30HlH4z
8NmXljoh03qyTGvcrnr/fT3QtxWxJJyg4w6rYIWu8LmtxUFfQZ1Tm24LOmZC07xnP42jzrM2E4kQ
7thv3eWHhScdIUy5rTN72CFepKXfeG22H0mTiXQ3A7Ru21zq0gvtvIrwgn4l3WeNk3ZHqZ5yKVlm
VInhpTarNwg/76Kc4yOmxQi5P0eAwXkh8h9g1aPMdw6GS7FYQwjNORfgKviBYQueHAzkN6Ybf/QE
jQwjPqiGsAtuJBcTH9NGUh6mrSqczVyd0XRcrOQSZ+81AjDPui0LtRtr7WCr9k2BcK9KRmVCBjCH
302CQAsi73um2FNCyKLeRHbjbeT6J3pi21Re2McCHASAu9Yxd/m8RF7GF2JrT+60HgCgBJJURUH0
yGwCqBQ+F88EyVaKXQ0CfZc1PDVyK2pLm6lsQ+AWerVNa8UPbvueVx4qJA8Z4Go9mF5lsvEiJ3Aq
vG3smqzll+sswzjkOqHJrnuiwdsiG95kxVBgxipe2rEPs8XdZ7N/sZfWC7Ty02ezYBkfxNrcLZb7
aSRfJYrSHRJ8Enzz42D8MBvxYRfsamrzKUMyvq1Wl6c2GUgY1sDWW6olv7g139PYIF+CQRurXi9v
2XiJZUfGOBtawZiU2dxjR4bYS9rEiHkxEy1nNUtGuMRARJ3TN4d+SHhgqprFMQrS0Exscgxr58a0
ik/NNl8nzudNwvDq6o3iknTGSCXZnVjMz2p2s3DO2kcoqdummdajP6kfok0fJttinKgX39dVex4X
J00jqNiY0GZn9/ZyVXGi6osH/Vu12hEos0kOBxKiwg3zuPturQlzbLXxZ+8sHHEpLYZEZaEFPruZ
ja7jf66taAQYyuRf3bHJWyNhaMW5Htv8Iv3O3y/KFlSn5HaSL4CQ2SfIka3HhU5X2xIRaR4GkIyP
ZS/U1vfq9BVlTvGOWz1lsbCWQWYJdXJKyvpeauu7lvT4L8bxmmRgeGdYW6R4eiR2BIaQo7p6M50t
y3ntZOIZnUI4JAxeNfTcTWhUq/VrlKlEzZnX06XIzeE2sa+RXvbqedxQTeuQmKIYmG5wCDM1NgY4
iJECUGKc8IrqTIDrAs2zz9RzHrww7ovEfgER4eBghqjQ7TS5aOfYSTLGu8jAEkSGGzJPqTtYM4x3
chpJXFo4con1jDFFZuZE882UtO9IRhgVk85NgW396AlCDvBj4sdgAV6gRkV3iLiJhmPcaKObNCTb
V/xvi8Lix8A5is+sELSiVqk5+9X0RhAx1y1MUK4qZ93n1zOxownT3TAtLWc7FRQbEza4kCK13zt5
Jq2Ly3qLxNDcyQ5s3VNvo5Il2S+d2934Q+kzZuNJoEi/qCnJGgb7eptwRRcw++pNPTfuJUbuwzzW
Z/tb8sP9QPWL3Dmtz0Oy8uavTtF7Rkjl4kWT0qb81jM029kynF/XJ9tCcBEus63RQfo+2z6mx4eq
pV0LLTYpL7gLUnPrWNxLXbFcy072HE6uS3XDKJcHmOvGbguE2nc148vjsawf+v/H3nnsSI5r6/pV
LvZcDVESZQb7DMJHmkqfZSZCVWWWvHeUnv5+qu6DkxEVJwO5R3dwgUaj0Y5BilxcXOs3ToEC76IA
oZOYuxhqbmVCdKxEeY2DJIp9OGGxUHs/p5lwFQ9KV2S7ICyWsK1Fz/vaUU79KR3batinE8XahxiW
snjlARc6rxEuSwBiG+xQQunb6guul8MViK1ppws7AxuuUHBXtRvtjKmwxX1FmdWnu9qJS9BSHpEp
UtW4xVYz9beydTH4GayUQkVFNCGelbl7Hduui1l4a2Dp3CsUJhYFf4uUwMOWaRFbNt/CnuLmGmBP
Onu9axP13SSRPwrwHMESIGjbXfgKFMtGn0Z/XyOs6S/NipL1Ngt8cr2xlbEAK6U7N7hnyXKF5qB2
b0NpfQXx3v0wDNO4g/nfvBYtGUrq0f5t6xLXA/p1F6XeF19L2D3R3HM0pv2A/pGxRKXDwdAC3NU6
l2WOsZExVfdzcRnvGD9AvB2cJnBZkJj4yeJgjky1sc/HFKgfPf0vURo3l71Kqao2er22dCheoCtb
ylj25PN+SALx2tq+t8d33HsoW+neQ5kuro22k3dQkCRvt3wQF3VTdvXazqT3uR1ieVflgzE/u+ME
jKRs6pZWeDNS2Bjj8cLOsnL++kNMQSSS3i3vJ7nE4Sze41QCIj6c9cOlnzjWRqHx/5kmU/tLr132
OnYrNCToReELb5o3OUILmyoZjcvMCngviCsEy6h6OehyIvxaZnt7Gol0qtZNsEdpYDwkhMsvHs/n
i1gUwYMP1Jf0EL4MpayeapskGf+URYb3pUE6j6s68mNvNfoq+J7nabjtM97GcdOIn9h0AaJve5E9
x8koKTMGmgndLSw+TaaoXzG4v2EfIVYBvOgXbWrBRh3wgNsabcMVwzrbG0QqPunovbbrnPhC0h6U
3X1cZQIlhCawvpoFkN1FSmMEUEfp2p8hf5PNAEAGvGj2gtIP+rV4thsterYdQsDQPxVgyLwNhydq
rsMMNNT7Hbx4GoeFRZJs3eAGQ7gCq7otddMH0dB16Qad0GZHGc7cS3DIt7VwwWAgErM3p29hfQ8O
IAYsb+pXVD5H1Fig6prRRcUpvDDtydxETlvIRRcUpM+aiF5FMpHiKDDOF0aKr3sQuNYDiHkeCNaE
SxHmZI9KD3n4UoJusE6R6jrtAotna3k/JRa9cFlh4dKa7qXE2WPHerd3JhGGtKPO14N6NBMqBAYl
hl3qYdNutQUgiFAi5FRTkuRbIPeemGgCVch6bVIz9ulQIpFgD7m+7KVPRbUFMIX/U8p1KuMtxypd
6XVCQ1Y+zMC8odhqyrtUWfCSW+m2Sa2FNoMmmnSfeeMOsyOSCprr0eSvdX/qrga3QcAoAruGsJTB
5sxBFjgUnEH999dWMQB6r0fJ4ycxX+ys1T7jARBmG70Y7OcEf5rBFOveuPWrNvpiN5iI0338oaYs
vM5GZf7C0nkAiWnp/WWFDt4XkL/ja2qZ6VdhtQD5RvqEKqzXde7jNEVFxql3feiW3r5NNXriWZnk
asv+zMJ9j04CBvB5/ALUJ7zBBNL8CUIGmF7lANBzEit90pHn/AoQq4RXpZt4vsSN9j2oK2wNHU3t
Q0CCWFOLHIsgzetvRiOY7gan9Sm7IygELcZKLoxIrwHViW2H/ONOV5b9UorUuQrJkMR6AJX0vW4t
yhNDW92YeZrt3Epi8TxpuJM7Do7zmg7dJL9TivpQ51+OIyCftA3h6ocq/DLWmdjO9LClp3c5Bg43
AVfgyge9tLRBci7QLfL2AHw2CCxcVDoOR1zkEK28+UiqqMXNobruZyejOKdFH/TBJWWteOliULW2
UoEjCF1IKhee/QxKZK1y5CsMLXxpHWCxVtFcAvpL1n7XtbvCt3Gem6S1Uppz5XhU7APpPWR41y8h
aPW7hlYXucJMeOvXjrTw+Cj8JxsOyxayd3yFgBDMxrKdkVfjdOs0xVdolq8xwk9xBvjDqGIeWXl+
0VGKXxo9sr6JCC4A0z5rqbY2cRD47qDuvi7DWNvYHWlBhWg7Kr174FoUYgb7SdhsfLRQnJsuj6m0
aFm9oaa1Hjva9JoL9YICb31jl/KhHwIgy/qEt0Hj+D8MN7+kGbEaZDtt9UL7WgGI3hVKLSykITde
2ddL5LMXbWc6a7d/ieXA48IzdmXeZMux7e/8wEZ2IGddehRE1p3bf1a0jznH8hNFm/iZ9DPZFhJ4
JOEdUSyYByrAFiV3x3vXjFf0hdAXCYtNj1sQ6Oxi3BVmL/c63eO9R7F3B7a8/woaOSO1rilWmIF2
m4K/c4tt09UXAaXd9Tg/bkx7xOvWQ7Y/iC+70YRfOikT7xUQQOCsWmepsiTA2cAl/7WMG7OGlaEi
gd4OZ6nAUi2ViIRQqHOHn+40SAoe+N5PqtwLA5DnSN1wcBKBPHm7bnUHNY+gx5pMVGu6Md9GF3h9
BSh1Ibv2s5VQOq88jNYHDCorSw63mluzPcjDlthc4cnpO5xAofaNalEOp/YIaaq+GwZ2DE39T7QU
WmKdHW/SrEsBfSTlg+fr157XiD3IxsdGjFdGoF6Uci5g0Vy6k3MVl/Gz97vUN7QPZPD6Iiuy9K4U
jnoJKNxBzKo/NUB2v8UzsMTGc4MaRd3tiLvdWqJqculmcFRyg8kMXTHd2UYCTsJBtpuTFtJdXHnw
hxcosQT0dYJPWR0+WRTxUebLqN8bZPbo3OjmEoWOO1qEO2SRdmBU02XvKm4nrNltM9slTb0G7n6T
y3aNDtiXFoDk3VjhJlVjhw4dSH7HIM29l54Bac0n0pEt6eB62oC0QhkWYmx4V8E6bdbDZC1qu8g3
yOdScKPLsu3btL0aHPPCoIi37PXhU+M33bPnJeENLggbCangHhNXSm6tC/euVNZC9Hiro438vapo
Ky6rYjSuhwE057IBfa4XFgUxAaJZ/zZOldjlgHzcyDMoBA7bwQwEeGLzsSOUrFSgwGUj7/xDxUiH
2y369LLL7014peD+rqBJ3muN+IEi1DYlJGLNtOSLXphtDxXyIcnp2gCJR1PD2GMldhkk1h6k2b71
im/lOCyjvL8cNDCNPlrDK6sskjXYPs5rmVJaJ7B7qcK8stR/mn2+KlNmE8fVizDN+7JOLgszukHD
ZzVi97qgxG9veS2NOzvUw01vpM8jxUeICeYTTNYLqFsYZAwAdNF4pCzIQVCh0TyDhGk+g7hbJxVd
FzdsAAUPANdEOMlLp66+xkF4aRUxzQI63JhStKrbOAoSMvcyUkn68MVpnM8gpB54zoIBzdoMZacB
rSp3P0CtSywqxiooV10cXJkS++TyErXA8HbodFD0o7yJoxcjRfZ4EYNlu4H+tHHyHI5oPX2FUKh+
1LWSN300tC8Y2HX2uolNtVKqmyvpUeXByuUIWvAaKZIuJHCQuwwXJdJgV3nPAU8Q7ZIOuXZjQrr5
WoB3+67PNbeUX2nzL83nCSooWE3ythoCt2dUqzLToBUY+diSwuRpA6lPF1tpDFSd/aa/gRTvrtwy
1K+FbSeIGTo0pKxUn346ISkG9ZjslWQ0oI8Y98sWiVECWCqC4DIA4UybzH9F+mvRkAdFbTFsDRKz
Zdja8VcTENxw7aPyT3ETaBwwzFyJZVq0499ClB+Civyvhh1vER7/9a4ByP+DYBAH5MT/jgVZ11Fb
vyLk8DewZP/y73/N/8E/NmrmX8LAz8MzXAtbGfAg/+3oYdoYrAFQJ603uLUoqPwPCMT9S5+9rXXd
MGdwhuQ/+gcEIoy/EEwW2CYg1wJwTnwEA3KouICqiotIxixfbQjwRBh7HAJAsDFNs1DjHYVEvLEZ
AkHlUGnt9s1qnDDFmLUUinQMivz3UuCnYM9/MI7pcAccezihxFEABpAWN25afWkJQohJFP1FiOE9
taR2yFbvD3iEkpoHRIlbWsC0Zh+OY1yLmpwqcyZquQpyA9U3VEEx3mgvCKDxmaH+WMF5KGeeHvQn
8FjzP39jWDDSak5zbX4T8Qr41uRjCUK7DB/fn9CMBzpeQgvB+99wnVmWe0byvBlG2GMQCtVRnU68
8jZ3fNiyFOXrB0MjjwsRYnv124xKC9JX5kYJp9ukosm/UGlyNpaY0m/v/6ATK8zeRWgFmxF2j3W0
cWigD/jt8XtiC4zogoouNCjkAb4HnRGf0bc9OZakxyYxCjAQozqce5AnGanHgDYY9ic3tNu7x9Kh
dIKwPD269+f1W/fjaK9aYK+QpwZ75cpj/ZghqscRwTKbjlpsXoja8x9tGbjrutCKa9JV6KyTrC5C
vQXQDCiZGpMuWm5e2Bw9GJRlpvc8FQsj7i8BXI8bC7G/MwZuJ/acLWbwH1QXzwAJeLggIx8aiXl6
LbQD8Yc1KbeWRtGt3l+KU6PYrAJ9FwD0lj6rRb3ZcnoedVCvaHY4FXWlhTNZj4gh0Wt8f5j5xx4t
ODuIaAZHEN2lY9GhyMvqgfSbBhaOpBt76oI9VRTjZzHG9R72JV2KUFje2kP26qzYyp9juzoce7Tq
5r0l5p33ZoqGVQ5xG4Rk5HBtS+A3trPzAj1zNr3jixuJlSv17N6Qy852ZyibR8M7tx0Byx61/9de
0jh9fzlOrDq7zuFtxto7hP/Dn8QLrpp1AYmVqPPdJWWiVmXjZo/vj3IiIrsSJ05HSrA/BJbDUVDo
pLvuxcR9hPt2AzgqY4GgqeUsMhsdh7lD8/P9EU/NC50rZNGZnOAaOBzRr6hlg2KRqHPW8ZJ1hNNt
Sbn6+CieBTiXK5Ueu3cUJilICmcKPNAUSIWsywl2IIRM9wwI99RccEzCPBElDGLF0cmYst4QKqvA
HzdlfyuKNFpTf61u3p/LibBHgd5GyArIr4PJxOGKIWUoYCJws5BYWFsRDhISnlaAsaRi8v5QJybk
cQjQqTJ0Yf4R9Bz6s7bWZpLuI20C1O78FTS/4sxJn5fl6KR7uknqwobzdJSeDiekqzrLWr1llMbu
iJP0cCKRkP7ieV0jrzdG0TI13ds+9M4EzBNL6QleE9whjgmi7+iDubJGppAy9IKyWrgoJe593YQJ
tVHj3/D+Us6X0fEkDanjcAVCd9Z2O5ykkyVOq7jKFz0FjLTD09PDPjnUg26h5cZFRcH5zLKe+njc
BSjJkfFwKxwpkEmvcFtetdbCHM1xMTZZs8K4WpyZ16kltAjP0uT9Aa55/hVvQ6WdVZMxONTsc8Rz
ENsPN11LH3LoOnP1/hKe2idSJyhhpTAbHB4d4gCtot4eNNh3SCLvvcA19pnOWxqAmbiKTYCwhpak
j7T3+o1eWvqZ4U/NVHLvIUWHqQ1ycoczLYrWymkTEUMym2tPs3g7e3V7zWOrPLOopzaLlPRX8Quy
SebnMP1mUfNBn4Qnez5dPdwoP78fI7/GsHQCjRRfuQG99/eXdv7th7vTQReX22W2KdJp3hwOCHXV
QMaPzsvgZ2AJE7CcEZTo9cdHcfF2mfMTxCsd83AULC8bpGvAtEV0Z1b0WoxNkfrOh5T3eKyQmbi2
lDTOdUun4Xk4ioRXNlGdosRD2/mBBr33E6pg+5L607R9f0Jy/n8drxuxi7zbE7aBZdjhWAZid0yV
Fwy5oaPj4OuWHSRZczJXkejljTcgQLMM4ZrjbC4xF1lL/jIF3TToaKRbffRtAt0BlN4rkhzoTW9p
SwQh2l+RjpfcRg2VQ11adMjvmGYGAGoIA+Cgdtr2m8Kro+sRHgG4yxbdIOByGvq3IbytJfJbyBA4
HFm1aAtDPvpjS7ciybuEfnxkZSkQiUj+wOir/WVyKUJ2z+PPMHRQCEasB5geUuH2cClFbj2GuSSl
h6+c06rhB38Fet9RzgSVc0U7OGCKiBxc+I4LxJRt7cAw8ho4xUlgScp+plQRuCyoXBfvf4AT+1aI
2avN1kkUDTmf2TcHJVUxiniBjrYHcIjrrCu/uaPw9+8P8ufBJzOxiTrUDh3C99EtkdDUaxwhae/1
yXgZm0a+o6USLit8WM5tqD/3E0U1agH4Nc1H8Wg/xRXNkkIClZ8V4Le4iVMthw4XwKYfEUF+f14n
Ho+O4OojlefQ83o8uiFyOBUFzgBykTul83PopKCWlZbeba1K0BPkZkAdHC/zl6KewZuxa4wvZjjT
u2CJ3VUSJdQzP+nUWkuOky65Ik15XHjoShw44L1hPtIa6UVb2ijT+GYE4jr2cqAxeepeV5Ldhlb8
DLTGTUFRn8Z6bYH2PTW0IEIZfqHA94PPwIPrrlIQ486Eyz/jM9/bmis3oB0kpZrDbYcwWdHkiowF
M3jjR1MJbDlKTf7i0W+8DqPAfzSMu9f31+bU0pD88xox58aQd/S1gMHS3y7gRpYAD64ycIirTI/E
Du927Yzg76n5zWqvOnUp2uHG8Y4Xccz7Cl03idHvQncne+Yr39VR8Uqj9BO0oOnMip6a3MyHMiER
c5KPA6npoxETB3O5pBuqXVNK4znlby7BC6vozL4/NRblJsySSSZQ7DpayDzvCpKwhjRd0HoQg2Yv
5WCWV1o1df/JUGxlz/QoznHWDjeKy21Hz5+UZWrFsHMynd2R8nJrIXp8fHfMe9GS/MnwrKNbb5hm
eEXPOwqOvwlYLUVGDR3ceFPwOE3ODHYq7MJEo8Al4agxscNphY7pSRgKkvZWmVyPypo2PJjtH+9P
6cQoBhcrmqfQGh1Ib4ejAAcRvWgIT+AGs5ukToodSuUIm/0HwzAP1AJ1BNy8+TC8uUM8sE2gpdgO
irLGPqePcQVURt99fBSyEpIS6HlC/23E/mYUAhkVMKh2C0kb+A6C3LgK8Kw5c3DnwHOUj6B5aljW
XFSmdns0FzrshaTVD386hLPUW9kvX3S3InKuCo1SyvtTOnGOiEJoKlOo5vZwjs5RjIWHr/CWWHDB
mCCLnVnyLAQDGRofr2xRSuXxrvPSQID6t2Xom9VD/Yy+5mBLwMCBewWtzN3QQTrH4j2xeiZsSB5o
5HLzSTrcCRIEUoGwPTUWRGlw86u7vcqU9VC1brYMTFRT31/AI6nv36kqFTQbxTR9nt9MBH279ZTX
OCOrRZ2pzKEWOXlifJbCai80CtJ3UymmlyiZxIPAQwL3zqDrdwO/b/v+zzg1bdQrKCUIil689g9/
xQSDBagY0b4CNLurYqNcO7FmPLdtGC9Hvx3OHIVT4xE5dNfgOJjiOO3IOCN+OjHroNbzfe0a9gbz
rvCpnfxpQcDW7t6f34l9SkdEhx+tU5sR9lEQrntFMfx3nVjDhcwFKrsSPdgOSm1f/oORqJ4ZlEoc
SVH6cCWj2KJJnypSZR14yiAFisVxn1+mXT98uHQBOYFeH1LV+C8Shw+HCjz0xAKLM13p1m1j5s6z
hsn0te2qc12a+fMfxRQuLrzi6S2RZh8HexniDGeA21jURp/ccis8uI42gkKpadKE8FtXvQ4yYujJ
z95fzhMXACUualwwkNmgx4l33Spw6A4xE6CP+8Qa+Ih/hdOZ7XFiOyKOwJXlmbOpgHu0kpQ0QB2A
QgSphWaAq01QLcl+AxG+gnr+eICmfkGwpIDgkuofPbQrE14H4tVIMwSwNGXr6XDMQEaMsHHWpWFn
Z7bJqSWk0zJ3Eml50c473CbpNCF0ZqPgkNSVuk8DB3JMF5470adGAaLBkYa2Dp38KIKQbKWlkbPv
0yl8QuKkWw/x2bfByUEMfBhopuFGoB9lOJnvFwgb8w4t0nC8tstOfqp1Idbv77lTwYKqP9VVZuP8
cdPkhQmYo3KRvOA1u7Ui27pQlRWvChGf81U4OSGCIFJkDh3dmdD/NvqHVmuTm5HQTyWMrSRQ3lXc
afJMuXjO1Y+PL1k8tR26cdRYj27pusa9Y+rYASoqUEOqZbCGTgV+ypyAElcoIztaeQXckU1Y2Gcr
JCdGJ3sjPeDeIn4czTGIBJxHHfGOPkv0Z1T8gu9R5xk3EBT8Dz8hXNIek+oVoR6hpKNHix53QQQr
gnSxh9PSaFGPM0sHv9nsgzM35p8hkaFov+OpORtbH6f1iMmEU4SbGyatfRUuB3Q+ll0FBCnSlNNC
G6RYDoR8bhlu3t+eJ0bm3UJCTABhk/62L3iTCOG1NNkayjYLlCD8bcIj+CEppPvEG9QNFyFIHbzU
YK1MI2z5M+H4z6Mxq06QfQmCJT3no3sUCD8COrwuFm0EwHt+mO3aJA72mIxPZ4b682h4Ov1F9C5m
GQr+dHg0fHygZWFR0nK0zrkFZg50qe0/fr/wuKDlRKcUYpc8DlsUWctYpUzIGgNvKUepgRgV50AH
J+aC+TqtUpICzvrvKsybT+YWeK9yI6CvnWqwQVCfBhSe6R+OWx5bnyhC351n+3ETRdpFZorSNYG+
TfoaYJgHhaMOlg2qdWeKNPOFeBhRGMqwqKpb6N78UTYaQ2OA40fFxcia6DHoOvd+DNvuO55s+h0x
OoRAY4gPX2QMSlOSy4xGDcH5aEcEjpcGtaLIGfjBNzXi55D3WvDj/eN14luRZgBJAfzsouhzFK4E
6ouRgzDWwuIZvUGXzVrRFDrnBX16FEIyzyfefMejYDmZaDHaG4s6j/01nw0IQ5ZOq/fncuK4EqDm
p9ncWaU3c7hiDcsTJq0B+W2YWQumMS1Nz52WCBgNZ0Lv74b48ZaYH4IOKQ0ZtncUewe6ZuNIoQzs
eIFUHBb2+Vpzkg4BOxLLveIG+BoNFpA6odWrYTCyF56qHn6qyqq3qRama7uWw33c5Abo4tH6cJ14
jtaezf1HkR55ncO1AOw5Wop8GThpl+0QddD5JdG5qPVnJskonAcKPrRLWczDUYLa9yMv4QwiZWJ/
Nh0nv4B7hXRfqofZkgsyOvOJT2wki2Y2RlHz4lM1PhxwdFsvKCs+cRnY+vWQmtMmlPF4pqFyahSS
obmgwKsNg6HDUQytbbspQk81cTLziZ/xpfO7cyfvRDF6DsQSYjG2Ow5dosNRFFtmlO3cxShK6xrH
Yxv+Tl4+QCCCu4lrQf45SxJAo1leXCd6kL6gdQkhf+jhZkknzM5EuRPHh0rDjBSj9kSJ92jLjLUr
E4ubcBHwuLy3MifaFtilPljtZJy51E8MxeVD7W4OBx5p9OHUrdmOtTbAdsRZG95kcZNe2fC0NgN6
0WcOwqmhKEMBRZlN3bgxDocyCyf/uwWH52b1w7XzBhUCv8IyN43iM5f4ieMg5zydYiBJGWWOw7G6
QcOcFqGhhS78GvcfxN5CzfFQ8rY1yBjRuQbtiX1Kz5RCKzFvfhYefTHP4gXiigydITS+Z0eVaGfr
Y30m1h2vIGsmeXBDfaF4QZ31aFaIVVatgyrhApZFvqtalKF0N4geY3yNPni8TV0gnzOjcRAL1I3j
LWiPtP2aBNaRomu31CCKr1UD1ev9e0Icr9s8DKVg5KToLSCMfxS8c8x7+gQ9WGCYwUJmcpsgZ2xG
6Qo2xLKrnTXilmjcYPsBjXHjWf7ThA7lFNQrFDk/vLr8Fq54qvJ4K1rHFRQjHXERd2jeyjwtUO+w
0OTvW3dbeFivvz/vP6dNMYiNafAtKQq5xx/Sztski0BkoKMQX2Bg2Fw2RnqulX9qFHoNNFp/d9it
o4zCTNMKsyHTQk7bVt+EHJvPlZV/+fBU2JIQhHDP5nAfrxo0iLCExQnt0XNyhKygBlkSmdMPjjLv
D7YHqsFUSRns8Dzb5dDmamDBEtOt4CeF46XMveTcKNZx3KAkKAAhmLysCL70dw/HMZoe+3ET2VUb
sPPPAkTjN1Q40m+TXTjZYjKc8ldbeuopKX3vO1qq1XczKmL6YkMM1TsEvoYSm8iQ964KZ7wl4Mlq
pw+pc5H2Sncek2xEAMjOS6feRn6m7YOpKIOdE5XtbSd6Ry2jhn7Qnhw4v8rzGHkOG+OgnyMM/Wkd
BaO2yxE/EittGk20dTgqKM4ZutGsFbrD3ao2huoqlMjWLSo7bL+atU+el6UwCXYQ1Ut06ibD3aU1
bLqm89Jk0fdZbMFEsCO5yfUUN5VF6uIDsXN9TcfVjaQ0uFFel8CVdsbnHt5Tt2xlIW9CDm6zSZM8
NuD91BMi0vo41XtEMyoUuoos+1y0XfjgjlE5Lj17iq7xpzcfdbcV38vBmF0n0koNGOyKLNsqUhd/
7UrVXpMQJN8Gt63UJgiVJTYY/QjvuooRwd+FyC/E+zgJU2NZk9kFW9+NrXKDJaqnQcUwoFBposyz
Vavs3F2VMcpdWwO4VfA066RiL2aX+KAgUJVeZopGPqRVxASI3V0RL0oNY5GlbVfD91IvxTOu4FW/
TEKsrBZTnnuPllR2sw+bYvoZmjaQu8ZTv40xRH0nkQe+tXo8uZAtUNkX0ha8Boa4xldtrHGfXMCv
wX9eRjVit4GbVtdoAVnPGAahWq2knTzr/DX7vO3tXaMl6KOh1FB1m6mN+3rVez7hPwbVnK7aDAmB
bTEBw0bmYBiaRaSXyFRElWH/8OPceO79qMbat8v5NzAHUiM5sqxe8qAO/WuQVRPkEhMpIjToYccb
GIF8dqCm+DtHlOG903fubeknaKCNCJlFuDpd6CM0OxPYHGR20/w2ar79TAm/wV8MjYcMsmQ74DA8
mTEtoKiCIWOixlMg4CMytYXJ5r3oykkiuCeDYrO7bqQRBGvtB3db8gXVMa9cxl2Vdih8IG4A5T8c
7mvZT+WqwqGthAuIPeAF1bNZIkDM5TFev/hyj0HvPPdNAdt94r//2cMvz7aT76qrHFu4ZlG1Xoz8
W5lieQDnkc+NkrmHmn2lXlqVOj8G7GW4uxVGFRsTk/DPimIDHneDXdzaAG2Q9MHAx1zAlnf9fNbI
RqhsjMsuXNOuwDPIjTJ1A47C/h7WkUxXg5fLaoPPQ9uui9YG4WBVSAxexQaq1TfQ003zEcWBKVza
7hhwGKq0hdRvxZm5Sm0Pyg7cOye/AyfRfA3nFtUW6kRkgMeRvf81hhibXUeID/VYGMAdrrFuLHHj
qpAZyato/Jw2Y1WkiMoUsfutmrRpI7xIFVe5nSXDrgR5mNOta/qvdTihXlU5Y0p8aPNeLBNZhlAP
VV9/6XTV3wcIEyt8A+1in5sxsiVj07jRRSk7Y1q1GOFiUVOm1rDQ8bRhl6cpLDUdsgeuQ3UQudCu
YTVC5+z9/goB4Ezs8MzLr4qqzhAKbGM+3pRaeJbb+gPxv/lWYtyEZLJZyR34vnKGL5XlV3QBG29j
YurtrTFEQ4TfHOoE+zVvaG9iHMRh9OsNFhJAR/mHEmLHcxglwW0/2lGLHIIxdYuAFjWKaLE7otGI
QPqv1IPZaSFzIyIruE38ShqLKNMLnNRVypoEeoxM4sjzIF2Wfog5N85TRbDMPFX5a/hv5k2bVQaG
5ZjJFzhyG7mB2NLoDasWsG+wyyBuj8FatWVn7KmLpnDaUboaHsfa7+8C0SGB5oS1az1XVo92XCxb
8c0XlvhWd4QCdGukMr/bdg4BYt/jRjhsS0iX1yPnd1jiF2581UQPga42IgNLnwQywroZZXJLPY29
WZn4vm4SqdkstnDxCKi8tLmLnDCG84ZsnLs1Gl43iyqFd7geRDx+qj2cxZBpIh1dFkKv1BoHCeuT
FvnlYzQ5OrZ4gGjkhR12/SsQrqla4tA+PCSjAq3xucvTKtxXbW09ofNclrV90elm9msMMBVa+KGc
LpKkHzDF9GavprnRhA2k4eK2AWEOg7tSaLxnoZGipNibIrkwQ+BpSwSc3L1sNV2scr3Svw0TUQAV
vdH9oYUg95mfSl9LC/UnCNDKUJuGYjfMtMwC2RsV/fhd84rwKZUFLL7BRIN7HXCgqIWnaVQvp2n2
W2qzFAsKoMfO/RTRNXc6YQYrIPn+hanpeNlVOrr9OPXFo7eWtl3+iKCgdlsXLA7EXKvi7YGSV7SP
WlwBNmaVNRRnsaCiNOtNGPcpzcNXb1C42FVDEt21IhqmNVdYjfK8O8pd71Xeg6snGXLXo42GqE7/
Sa5EQMhYW4S8uxJCcLGECF9aS5ICjbMPe7FfYhyuXSaq7DXEnKou3ck49O4mv1fWUk+q6lOXqvpT
12IEiUDZLCAADt6DRNrYt2z0SWGVwQX/U5ghaiIWVfz+06hA+aFvlBT+zeQL7BdhWvvOLyuVmoaE
Q+nqNwJYbAxzseUcq9Ru0y3b2mlv9A5zH3yJ2KXwokM0OUv0sez7yGqIfZGNNcYmjHzL/tJghzSu
kRHqqq1RIyAEnH2S8bWWGqO497wB4SEt8UNjz5On6PbhhAgnNM5okBs/boJhqXnp8L0u26G7GeMO
DumEFsmIOFZouTtkQVGu8HFw516iyJ1/7aLe/PV+qvrHIw11Fzy0AcAD7JjxZIcppJkkDeF8hMcw
ojMUGplcJlaQ3Dj2ENy+P9T8Onpb+iJbnZsr86MF4D+dh8OhNFOAGzFhFDugTLmXbHtl1yZ73Wo9
taltv7uIgsbYN+U4rRsMctbvj39yqoAWKPDNQMhjDMGQ6CFyzQ3PmGjyNlUrzSe0edXKTevqTNvj
j7cMU6Ubz5Pe5qYloT2capigaDaipYwFEg1gTVhYuZWt+mCJggV1qTZhU+vRXgHsdjiKZuu57wzc
XAbSyOvYIfvqOguB+Vavzjx9T3w78JxzvQAYE92Go2rIpLvp1KLWsEgTKOpGZgKOlVGESElom58I
ZNEmRnX+uoud8mKQvvvz/W93akF/N3OAPBgUgI7Gr5CczknhgJS7frUdR79cD5I26vujnNoh0F6o
WkAdAoJ09L4vu2ziJTUgXlIX5dpSWrO2HBKLEYOVD+8QivM0M+hAAKX644mIkEeX1LkLtCPy4vVE
VwDZJNxY35/Qn8s2jwKvgZuN6tJvrt6bjopwUJDyqTgtjAhctYFOwGpQcXtm2f6si4iZEgIYnj+g
wM7U3bf92ShyQR8EDKM16XDD+9tZxxIFZRDQpbaqm9L9pBrVkWkgnozpsLbGKjnB6ROwyd5t+p5C
cxDRXvXyM82Q+Qgcxhw6+diU0zcGlUEh+fCX4aaDtCwJNDLsto5Zn9Q2OhfwpvNJ0V04amgudeE5
IMipZRfAg2aoEJXaY8d33xu7git1jnQiX0LEJ4lXoXkmnp0cBc4dLTl6/fZxI0sl3dASOS20ATN3
02TDZ11H5ev9HfRniQFuKkQwONSwjpjO4QJyoUVuYHM/gN/3FmErui950egL0STOHaoN6u9J/X8G
/L/AI79Z+tlu4R+2++zn8O9/PRZ58P0tAf73v/83A16jev4Xm0kHKqWTnhHy/5sCzz/y/qK6SjmX
TspcrabYlBdYjv/7X5rAJYF/m8YWHZ2Z6MH2/4cErxnWX5BYCHUu4HkH8oz3ERr8UQiA+0nhlb4M
292YL9jju4hHMnWLSMkn5RYeXtZFs/fiTFvlsR3cSzKZnZHo+aMVode1KBKv2Fm5ofZjrdUkp9QK
unZC9iMU9XTmmBzuYH4ZyDlYoEB98YXDRuIoqGeqRIQ40rCMwe0MvcS+o9ZUidvK7pNNDTlp8+az
3f4dXP5P3mW3ON+0zb//dXgs/xmPzwGoFNkB8CqHJybsLbqIvO+fgibv1umA2CONirM06/l/8z+R
7e9haIsC8gSfDQDnKLKFfpkIPw/7J5jcyRoz+YIuaeiiBITJ+b3bTS5apm57BYjQXLVO0y+1qu5u
35/rYVrAj5jhACQ6MHdo6P1f9s5kt24lS9evcpFzGuwboFADbu5GrdVZkj0h5C7YBxns+Ub1HPfF
7kfbp1Ladkl1cnaBBHLi1LEpksGItf71NyzPl/ea5pndxoFPNpCjzYfWNLXHuSEhwC/9/mEmjmeL
RKG/MhupX6vVVPT1yx/RQtfrr5Q+mGhUJrDP9KPra7bTLobEihtvwXGD0XC56c3Jv7L0zrjEPXuI
eiczzyySCi+zyX7kzH1rdvPb64aXxFAADB5aKGXt+vNnRyzQuLa0hejuFTmom4A5BI6E4Auv3+l6
Iy/e9noVvl8PahJfmHl0o6vbYmMkU3ffuJYiBAPTMj3pScbDj/2NS/2gjLy8FpNmiz2fm8Eo4XgE
vNTDaEg8Ou9no3UiMfXZbuWE3OI8HJwi5SbJSNaJ8Rh02qM7KnePfUN3wN08fSBexCwxkircN0rd
l+f4+qLxPlrJJ/A2IIb8kJc9e8q2Rypq2avx3rW0Tz1K9q2Kq0M2OddToeG+XltvnHu/P/AfZHre
K/MOm/Hly9dq+os9uHUx30vqpS2OZgGGwaMXJsSCvbGKf7sUUl6mSqtKBkUHioSXl+oaRh1OIYf7
oi/JAE5tL1qCISFyDH/p15fROnh48WpX1TCsQ+gOPgS3YN0rnz3GikT4mtCW/r7XqhLbyEA7jXuc
Y2NFQoqcUXwbHnmAGhSZ7etX/tNNMhCHFgX1gXV8NBLJQNZrO1fTfQlZ5mB0vRa5rSx2tjMnb1zq
tw2fm6RXgeUKaWlVAL28yUkkVRos5nQfE+LitfkjHOYCzUJqYUlhfX79vn5bmFyM85NJEhpUcFXz
5cW82vSKAb+KexCM1f8WKsMmz7z2UM9lfb5gGXfWV/5bHgd/uCoDJpp+9l7OGPPoPRIll8+Vl+j3
2NnGn/Ox+mKlKt1bqakdtJ44N2/W3kIK1sd2tHaooHmusHFhD9pHXwS/hY2TXKPfD0IMm2CM8w1u
d8Xh9ef5h6uYJpscdG04UwirXj7PahhRRXbxcu+2SbBNHHAo35riN87oI5MS9hPkGHAnVmb9OgY8
noDHM1Z4tTO490ReoIZkjiL0jd4RiJv250RqGtZHTAtJHz4kxf2ki22mz4epA8QXlA/T/es3/YeP
Y60UflAbArinRx9HYyWEp8rSvfcB7FtGMAuO8+ZS/St37VMswMm0YDrpR33anOODPsyde5/g6p+e
YD1mnaUX/i0xs9Y1D8E8ab6QsCm+YvQfB2/sPX+6yecXP/pSpOEV4J2te1+RYNKfex7Svze6vd8v
YQK6cEzAjmFSbB5dAiNlRoIQxh6siWyDYlHlDmwZOWbh5H97nbJI+fBXFhe8g2P9qTaWtg2WGdw3
oztucxMppdvIt2biP1juLz86TCVgHKykFyr4Y7Ga4WUqxeQkuPcRneeEtMjumxiLavVu9jIZxdJs
VUhwdHM6FkyQamY735uq0EGTDTS/G9nY9kcdu7kiNGIX0TEau+pr6VQYdVadQZQYRgSYVU9k6Xb7
xCmQDixNXoy4enbzmV03w5Xq3dWO1l396wn4jMZek/pBpA1rpbW7WA8tHCe++3L1OH/9y/h9O+D+
kRpBySbtDejp5XbgGHkjFmv07qu2kNu6JH2YvJvxjRPjtzIW5h97N30CAl/I10ffRQWlRAHlB/dE
+FhRHhsVc/FOeuQeBOl4kjT23J33eA1c4WCfN1ujJcjr9Rtdd+yXL3pVN9E9UdsgNT7uUhAfeO2U
auLeGc3gBCs9Ai0A7g/aKPE5T/K/3aUEKFaBDczVYgMGyfr7PKsECDXDPVl1DHCVyCOsifQNY7a3
KAq/P1iuwj8P4QIOFaStl1cxsTWe8CnM75HGEOwlLAIHsrmJD/k4OFeVGNSZqHBctZrJZCYq6jc2
hD9ef21L0eiupMaju0QyYGOWXuX3MOrSy7obPmoMZM5SSZHjEj0OGgYmHVpSeyTNTbyx4/3gmL98
qdw+6iYXCw5ULMec/qkYfS1J3Oy+SDCM0LU9x6s6g8PWbCdrru+y1aLAnXGq6C3qBrdZigNpgPYb
a+v3j2jVAyKrXYkidnDMrDHj2nZqjbcAvrPsMfLFVrqXbyny/3iVldJJjcN+9RuzFdegpvFYUbLp
SkIapum01jPzb1Es14Obe2G/RYOKUvg3SXIxll7l+Hl+73ZYl41YV2L3i/PD61+j+aebAe9C+IwS
jgrv6ETu46GLh0HPcOzMSfbLZXuhOcogi6DFyiotr5YESgjEcTt4kGOTXBRlUH5wy1H/ogerhXEc
T1urir973jR893S8PkOi0YM61JZq/m7kGpkUWOgylezIACKQ2fnUxrmxiQcDMszrd/OHr4DCFDh7
vZu1XT/+CsWaw9tn9+XSMOXy+NanGLCl1Qwj7GfTxq5Tfi4r87oe5rdM0I7oqj/fGBYAFIxohKi2
rJdXJ8+sSGv67vuqUM6WZ0eIi1YbJ0iSOiJtjGw/W5N3GJte3zXO6FzKIZ5vphgrUsHw7F/4Fhxo
1y7HqYk5wNGzgChjBCNmePcBytWTVk/lbkxIKHz9ia//ytGHj3cHiPt6HSC2o1p5wANA4bub3i/k
U27ifEp2KSkJJ2lZLieLdKY3rveHhwzAj8oAsx+mCiAhLx8yMgfFclXtPT4qH2tSJkKZmKjODXc+
gZzoPhrd8DjYrYgGOWYnRk/U0aQP7ZmlGB29fvO/oTLgMFTXAItoZNHvrajj87MlSeGgZXPV3UNK
NBryDrv2lEaJRMYAU3xWffvAg6t2LkZFhBskAs5Do7+x6H9DJNffgrMcIyLQGfrdozfdaLzn3PK6
FTLABLhougfKU0EohER1p/ekt1dC29vQpHdQDwq8mK35LtbMb1UA+Dd3N7OjgjcAsx/OPc9WBmfB
imUwrUU3wbwkOPoaDDn6oPXx8Ig/NqE1fZ1hX992YxgzSDBD5fkY77eqNSqmTrNzsZKuHt1mtjEp
yJhDh3NhkcoNVe9TYnR6S8dZOBcug9U2HMaB6SZpXG4N6XQw7kp7WjkjcyLfd+5SSAhsgf5oigDT
moVkrLsmgCoBDcoprtqxNa6B28oM/Ca178y2tshncxpd2ygpmk8iLRI8BR37riiJBQ2bpcXOnoDX
YE2VWpgqmU7c3AyjVn2qSmXcz37AhM7pZQKVyIqRSBtuljyZerfgGZ/kwZmE8XahpBJfhtKqOJUc
U362llneSSOxvnaehlAiy3EOsQYfsoPpTvZnIxDNtU1kFoGZlSN0THj01XWetXSedlbypQ68ssS/
neKcnHXSbxoi6++0Vs5Y9WR1sCAkXbRkI5M6+6hXZfyzNfj3COMf6JqfbQW/jTAupJJfvrwIc/7x
N/4aYrxbVVfoo9l1TQ7wtdkZv7XdOqjw3q0YPZ8GqiXKtVU6/WuIYTnvApzMVh0fMwrgnP8eYZj6
OyoNvnLkb6h2QQX/zgTD/tGyPfs08RXARAwOBFimh63jcQnuL4HQqlk8qd7WlrNyzs3ysrazGdph
hWbxRKRVRsKo6Eq7jrqJ2QpM2snFvgn2lJ85RbonnLEi17m3RNXPV5A3VR2f56i0mmCjK4s9x9ZL
9b1ElZVPzO2E391lJOmRMlRLS9rxCeDnVIuQz8HrbVrKNmgehJlLUkii2CBpXkWNmU4IoTOp6VPr
R2aJ3QFBcpqQ0HmTAGPV6iKwJxPjq35xiv5WYbFTkPqK2+wjZg4FjBY5WdAEPUi94dojBE8p9Ut2
ajsJMSlF1U/uFsKP9DbkVdJ7pKXQ9VNhthpM2QF6ATG3tvoeJ1qr9r1tDurWsVRQ3wR0Sd372i0L
Km2peSfeSIN60MtBlxFsQvGUlWPfbPDuh3RaulXmhZ7wJz10kHBwVI7KjOxOa9rIIbFv52vQeNlD
/GrYVTAD5HtvkLAb8qHOPBj2c64dOlVaZMCSVEwE1tD0bpSozqn3qQMZr4WeEWw6u0ENkIjeHfBt
yrUkmhCtPLZ+Pl9Y5IMSF9Cp6XvtYmX/xcY1rrokc1A3zoy0FWwdlkusGjXUFxgfbba3prQeP9SO
ngYxyFE2t1C1MP9Jn0o9sexTq1SF/62p5yR7ZEC7qPdezdl3xoFrudu+lQQyJAPBMKcMqO1rIklr
f2f7avpcmiUMqo5Uko4oZFu/wRjZS0hvGOD3a1CMMCdfKi/f1DCN81A5bgIvtTEUXbvlO5+cKq1u
l7IVVqQmMdx1fGr5rswGH920Et6VZ8ZMjA3bbYm39fPJivhRgYhfSvP7YGKEuMn1YbhNLVQhIb2T
o8Mm1tV75Y2r6gEWJJmRhJ4Ubd3sXLJ+auobS5GI1DSy2lfp7O8MPS2C085sCDXO9RS6d9s2xXLR
VViFbBedjzmcJ8aX24Tkqvwy64063w1GMX+oe72+SLwyzk5Lh8yMMEv9VLz3SEATEd6uaRvidWV8
Kvy+ccNFN5bv+oCac6+3Nh+M3mBQcEHQi0n0aacXN2U9Grjej5rj7Mm/5k3rAhHr3rVTtUuR8uCC
nMjipvBGbwmHmFxEKBlKkzsGq1CzJxf+FUTMPC5CPQBWCoEklSJ4Y/GbDXlSnrbv61n6hz6ujY+p
0pn3AeYF9rJZz0PrpFWeV0YO8S28NjOIpzbq+x6auz7Cgw2LrEgCQm3tBkBOOona2WoZPzS2mZR7
LTPz6wRnXeJqlqlpNg3PhMC13qWKxlGiwu8snsY0LMpCOy8IKACn8RsIzyRVeBy4cKnx+/fn1ifB
pV6mlehv3LHdilu76gGtYr9X/taMCdK+ywupj/u0d8biksjjPolEnCPCXcYYxrhZEtS2Y97kJI/Q
laGm6WOdp6xHWiQUMKXxxFMex6tJuvZ11nU6hMERQ5HboIHhwY1r276q/CcDLT0ZsyBoOLXEZZNH
mW+TM52qqq62IjUni1w+Cqlw7CvA0KwmI6nD8m+q1AFC8NCuIUpGsTO7pvBSnJtpe6Kl9M36k1nK
6gzCi21dmfXYyl1rzHik2VMHI7aZtPRpYdRxXQ4eO7k5ub0HJb1GS2dnovnuQfk+DOzy9UPZj0ay
9UlH9/cpISPGed7BMwxRURhi3/ckX834LNzZouVpZaNWT+cgu8uCWcowwGkdSGHcqckZWfAldkqb
dMiEloUB/MHkEm2DbV5ACwSoD9vaNe/72vOefLvN+4dW85xuh6kXacPxlOT5rRNPAeNdTbfSw+im
hnNiTygtdo5wNHlJ6J1+m3tMOREDZW52imGCru8ADs3PQ2IRQhnkoye3hspz671eJiPvTqtxXlZW
XiaRPXuayba0LGak9x1Jh22TT/a3Zk5shAZjCYuIJDcD44U1tD7wYcTCpWvmK9IyYXxtYuTNOG0i
mYh7vs9l9oBzSDqVPRVt0mvDqY9yj9CKfEnTbrPAMffOSSHV1GefQElhbYJYqYJNoVAk22tOKeqv
ZgcmGc46urgvbi71D62vZojws0NqG1R7rYzZWAbPbLz3SvSzfcCir5yJY2s6PRrRtiQHuhBaHk6+
vNpkAxPEqwEl47xPq5nzMbLVQARGWBhmXEVUJhkx7qaVmzel6/fdpjbHJd9O02QYkdAmZ7nMWjzk
T+wMs4Zw9uxe7GXPebZZYeJr209h45FXZDXiRCcjk3QKIyGRtCDQwzm3LD/p9xhu+igH5LCYa4xZ
RpzGBj43yE2Y9IlP1ge0iaT7lgptlmdtjmmtt5VxPRUVcaKa3z35S1lNpC/xhVXY86Q2/gltA4f7
PiPp2zKjcvHdZHVEtfL6pMiwFSrIKofDRqQg8PB8UU2QSrfMccvhDKNRwmJbbR7dvW2WJN+FS6J0
m8TWcuqnrc0p18YbNgifIQG+QTER5bpRoydN1xipIvTgdTo9yjtSpPezqU2EaOQ9uRsnLF3B3mTO
gbcCJNDgP8G6nNuLwdDr/j088HG1J4SirR5qE2zwvDNAsC7MXmnuWQKQn1/5XS6rKGhGD6tM8sqW
4ap2K22+a2KlDx87IjEBUTTsHroNddGcnpCt1aB+Emmp1I0Te27dYtsorO9S2Vl8VrQ0KDCSVRF/
jANHNtsy8b07NPzBBQ/OIx/Zs6vPtdfHjb1ZmikbPo1OW6C9SGIxnwV1jtNJSjWQ380Jzj5POZlS
n5uqi8lXk0MxnE8un/FJTHZfuq3wmhmvyLkcnM1Akese8l5WydksLLs8jfGcqQ5eXi3dY8lKZxXq
qVCkv2TOrSr76uNqc2gCLBnE/JDspMiiW2h3DoJcmWEzTuScsqWYhR6Zw4gNl+GPqXZH2pAcb8ZA
OiVBsGWTqoNvJ1aBdCEx+KVIkbxJdDb9n63/v1uff6zWA6/klxT/5/apGJ6+SvWcwrX+pV/Nj++9
wxFjPYkALsEvHeCIX81PoJNvAj0TSGDNKfnR4vxqfgz7HUcV1IB1RrlaYwAX/JViQiqKw8uH1YTJ
MiX632l+oJC8RKwcoDDIUUg0oAU4q3HQS8zGs5dptmC/7rIhvusxzrglxkQ+mcpdDp1D9bPTYwKl
+oAZDPhEnFmbYfCNc2WU6qpDorJxU5/c1s7WtTRsTW2ow8p25o/SaOczFwlbElWumN4L34uTjd46
7YkRdFNUpUb1waB5+hS7VnXTuhaGFSKRxrWjaO5VYORntSyTgyfEeJI6HNphOVF1eqqRUSk977NC
KxWZTrr0UTUPbraNVaFAGrtMblKhWw9Jqll0EU4+P1YZ9PIoT1z9Iolb3IebpdSuMzV316VROl/r
tEKfESyJWYc9Lkr6rleobGg4zKYLexC0bEsYCHnnhemUm5j78KLCST0CeSdj6kiUMIFfmL01HxV2
L+eTaeS7huH5p7Rjnk9CWbHGfdoEOG3Iwwwe6lHYT3npzKdxUepR4VfjJxPDwCCsWwuJS4lcBEdq
JEx+/VWrMI4KHYYH/ErA+kXECyi3HXGk7yn/FLc+WRcGgZHZtspz/RT62Z6K/ZSobjdaXP+7Lpzu
TsDgBoZtA8r/BbIapZGZZRsoTuWFwQT1sqrLK9sssq+SBoODSrkZSW+BHDrOhVbg0aAV+gfRJ24c
eXUviRQj95A9KEgOaF/rR33uHqccKDuzK+1QlOR0dTXC6K4dIeFl5sfS7pCodBQwyIe0S842RUjv
MIjvMY3MPtdm8hUz40NuEKumd/qFivFJ71RgfyLK91OejAu6Ti31CJ0Q7ZmnNYkgKo8M+WY0o77B
hcBK61OPUNwdgG93kXbaxez2l6Il9gz1n03SiE8xviAFPECx0whepdu8jhvdvcgrDcmlT/bmgiH9
FwfRVOjMY5nunbpbOhaQ7z8si2FFiYGGb6rnOzRpYofrWn3oLAgMoIs+IJ5lromAXTtthQKcCrPE
cXaqyG4HL833dKEbUfJ/B35XbGn6v5Nen2y0yST4tNW0b44B13Zq+ycMULKQ4owU7vm6kJaDNgaJ
Hmduf550MLIyaksz6T+5EySimLuOKsP63LiK3NbENQXxZ9rOa0kSbAp4TLFDgFxW9POJsGjrjKRu
dwQWYjkSexAdgmumEfz3mVHd5U3wrTVY7L4Ew+2luqqdjkFyDbZL7mqAfFUjkV0RxnyzdCvjudQ8
oAhG8dq2to3pMOYi/SSZsyD6M5cdRKrR3NhzXWHcTH1kF+a11BHuE7woI+S26dac9PF9Z08lUl33
foZht+nALD4zzsR/DrNT61HNA3bPXbymVtPJ1kitiP8Oq9kNNpCMrlTv8DXlms1ana1odiQoi+YT
GGwV1cZoCKhXLmfoQnDTqVB+ss1jkmqzurc3VmUGN17cK1SO0tgqxjybVFOI6qj3dzImE3cz5i5o
SFIxNjYnzzjXKIvZgPRl2E5kGROgjq74zg5KzYkW8oDFpU7q6c6enWWv4XxOGzh7NzYB9qSWQUS/
IsC3OWWG1j5QHMS30zyP9pUMBrIKMUTZJFr6ObcRTI36nJOvPk5XRZG5t6RzOMhKR3u6ylOGjZEw
ZryO21beiprwHdygloOdd8HeV10b5baXn/p63UYZu8aOAWa6ITJVuxmHLsf3fCqXHYAcorKZ4OlN
NVfBfliy6f0wTkSQTwXi6KaYgg0/rvbOOLVzWLtOGy7OFJ8CrU1Xc5a5FXuGRGhHXC69YVs/pShF
qfMnZmI9HUR+FQu/eVDQc/mC3dq9rRqvNc4LryNv+tlZfPUTwnvOyD0y3XE43CiSHJosTG10uNRH
oLtZgUo46eDsoClc1qIGvMZ5T+/yUyKMT13AOvzec3TtvtgiIG/DOu+rXa7uyGN/yBGnRq6/tG+M
Ao5njD9+Kw+kxUELyxF+bN1l4YFJri869h4PWpKd4wenGO8XEm4JfAY4GIyFzFharR56F4sRtaNs
I5Fod3nqXkIG78JYZv1GwlaoAxnQwYB7651/ZxXlSEpk/72UcgmJrDtdF88bD/VoxvXj1199rVYH
Auh2AbXO8ymPq7y2FrHNr9/P1T5oktOR0l6M8smfhiwsanKfAnlVwL2lRU/3WaHbJ07GTGFqtr2b
7wXN/4EYkIvXf7F1uvQMxv35e8GThxlsrqlxR6NbW2P610Gm3SG26zZTXTF9L7FicwyktJ67xfHr
XwD8iZ3nf/+xVspfZE02rUi6//yPF3/63wX77b/JVRDQHv9TL/7l9j9//Fh8kysI/+IPFO9pRxT5
NzXffGv74udv8eu//N/+8Jcy4W6uUSZ8kX3FEPrmm0hl9by8RVnz7NX8Ng64leVTkb7UNKx/42dF
7BjvWPIOnvpMBFZkn/f0syC29XfQ58HgPZ2TnvkhK+uvetjgR75JUgMzBAiQq4bwL0GD8Y6JLusQ
lZNnwkLwvb9TEb8kALBFoI2ydchkmHhQDR9TN4hyHlufbhSd86xQyzJey3qgk/DZE/nD1vTyI/p1
GTyTmIesMrDfCDJp1sYxseShS8g8R0grTtTYGRjFinoLFu/dvn4984eZ2T8/D2ahq8UlNrXG6sYI
q+ro8wBYBs5TsMaZ/WVEa8TtvAC/MwezsAQhLazT8I5ueiLRRuxeCKxua86lFBzUzzdINSU+jlXp
dtfKZpJ5yvluBzvbHsBA97mfBKa56YIqX0CMOi3Whk2aZmMHzOoHokuJ8kgsPY4mxMqVtckFiE8Q
jrXWD2rfpUbGETzjwsnRw7zEA97zaqrr8UwRKTF+MYwati2jawsFPQlIthdgJ6Bb02BGwCgzcagY
7pWu9VFV5ZyOETkRtiCfWNe1Pga7LQIgBwh9njIAY1O/DA5TVQhqXESbVvxIkdct915jFIo9uQU8
Yb6AwK3ccHjqYq/bMPApYwnVDRgy5paMUwav4El65BD17dfED6N5Id1cejn4teNM2L/7OvnGJ8UC
qBwxCHIrc5vg4jBWwGTlKmTkd8E7yNcYlBKVnTCDimCamVgX2H6hqWtfkWlwWvaDFqDB5MZjmOJS
lWelYxQPpJQ07onIAvDYrEYSUUel4xniU0sWW3tCa4nLZegpbIi+z1mn7oh2rswT0vYA+ZtpMYms
hYVqhJVjjAF2DICpd7bR1lMoKo5HxKVuSjMgMsjirq55+p5nDgFnYpindnVMyseXMYc2/K2Si020
IsvMmDZmVlnlWddYhhYtFhwwYKnKHnwKGcPMd3U6d8kO2GnOAcJNxtvaZlgso7xM7RH6rfLyOD6b
7GkokUZrmjx1vQrviLAE86+MsBGNVpxbU9X3t7VQ1O1F3VfNDQb/XDCn09Ivi1EfrTOJQSm5vQ62
o0Rk5SYRMhj+1ta2xCLUBeA3x8HGAJCRjtylbRC7Z24nGvc9bPK6N9DwVbU80zJJaHKYOk7XnWA1
ritAHabh9nYiBbdWW1ukQ9mD6ZukiocF8DRODWpql4/BYJlI3lVu9/pNieg633QYKOQXTclru7Jk
YwaXSnS1Bvvez8tbjSl8f4k4wQKvhzZbMjzwK+1Ei5fyAFMftwi3DjaQAHJBSradChm6Y1xUl+ng
l+nFkM6Cjs+anfqkmbxSEN0u7BGYtlB60NAnjSkkWd9f6vmkKRmLnmYkOs+X82Infth7tWtEY9sP
Pe7LYlkSXK6aZsyMfYo5g3eojdpVH4OmbcdrMehxYaFaUNVwq4COC7IwmP9lPaBmkX+SYL3dmTbk
uf8hE4Bs7D6LEXdx1Ft6wyBwdhl09JuktwnJohKd0PVQuPSTkMOtXdp43NzOQWelwSV7llQxicim
KPpr5jXV1J81Nfbw/uelA19cTioziRV50dLW5ttGTnaNu4uF0tuVqnZH0mk8uvjGXXTYY2QDNS02
7rjm49aSDWMdjgl6f/Bu5gJlSKtlBO8dJgEDFEUWX5CFGu5R7QZwVsAo0Kxa7BYFHrn32s7T0b/S
i50uWkX7Y7WdH0c45MUaXZUomgjFDrJpnfFKfeKycRgftFxrnH1VkMYZ9qAj9mne1eqsErrMKdd5
HaGnGVm8ggaoyqM5XjroC8tSVwGgt5UJLEwt1eJIBHFc2Cr7KLRhVsHZMAdIH66DyldjfCGGkoGt
CPF3Svo3SuyXxyWnCgRLMCgkivhQub/pw10z7TvE6lApe0eobVn2cg4LBgIPr59ff7yOD0jlclbC
31phrGe0Vc59Hb8GDClkXjdwh4p6uM0kjdnrl3l5LP86JNEgALpxWpKS9fIyHkPHhvxK+kVoRO7J
Uk5njd4wynPUuZ3Yw1u+huu/9+JQ9uE2Q3wAAURHgSnfy+vF0hPT4po8vmXqsWJBfkg/JRmZewYl
P9P3EEWW/pTH9VsC35fA3/rmEB+hX0GtyNPDEvflpSUeSW6cs8Y6Jy622ci0v0Out9N1NUavP9Xf
Xx43CfhpwtfggD5O5uSwRhTucCmjU/F73HHz87j332Ld/v4s1xuh+mfcBtnqOOmqnzGE9HCPJ6pw
aRtOt5qbITXn0ba7CgwDFmc1Z8lhoEva/bjBf8Pf/zDWJfk/4983//e/GMW+7A5+/JVftb7zDtYp
GlXQbeg/9Lp/1fqO8w79BMtuJdmuuDhf4l/qZfg9aMVg/BIkSPfOd/jPYt803llQgeEZrkKhH8D4
j26LPudX1U2LRPf1zz8/Bwh+qJOffX8w8SAX2S4id7YVBJbryn2+rfgLOe8tyYFQKxKN2KYcXyR/
qlotwgiPAGhrJkQitEtMxzb2ACYTxuasjWeGsgGHp8pdGmI4gwxoZ5ATANwCmHZikKcxboaGhOtT
z9DqMawxk8KApBnB7hAgFl7UwgnnhCXc5KpSnlZFfYJ/eGgbM8YTRumpr8LOAmtTNvjD4CJeK8aW
tVNsKGVbN8LHpz3YYsReb7Dqx7Z35RcBKvrZrpT8+veX9/9vufNMXF5duPSo1VGPuv6Nn+vWDN7B
CsNbnRWx+iuu85yfPSprExLbCtygpfKIRGXF/Fq3ts+PWEvYPxJxa/jPGGu29Q48Y1VrEwgN2w2h
ydEqfW3VMqJ5cWywj/I7IP5z8ETxsN443rt9qVFmE4GMy5dYmjNvSXuJdxV998HVNHe5Ghj5E5vg
tYuggsYDpLjE6SzDk01lYzx20dLL3PgKxaApT7qCBXzoiJJa3ZXWsUIg0riLRpElcUTVqNnIuVsn
eJrmIp03biGM5r230Decz/q0wMTKMCjMwl4okcAmiXvtQpa9HYjQKglYP8cnWKhNlXrGYchwYoay
KtGFnZhj0t7g6jSfSb+vrq0e24kTGAX2A0YHWh0BaTtiN4uxfO/FbeNHvfCmBn/AypDlZ4dWo6/C
zqrG+Dz2crwKo4ShtP5Bn60ivmx8fa73SRlU7nYm+MAMG1J8EDh5rcOoR0+qj3ZSxi7gPbyWQ0Vq
VBB2WVDE29ntwJCW3gLvhn+joCNpi98Du1cU8L7ma2JX4pSk7YTwaLoqqmFxUXRBcFFaU3kLP2YZ
dhSY47lejNIM83RIesb1fvqpY45wM7sjQ7M5bSdjo0F62c0qc/1tSTC9vbMzAF1gZB+2gW6JAaCb
oLahwAxRjo/4fhGyju7TS7cYvqcGNDkNmAKan/2Nxmq+Z0gBgyeYy0ilsKMQL7jXeGnJ88UtPVI/
MRqLN01qiK9VaefZnm79pix0Z42saduneLWdCyTDnpXqzZTBXh5mXw89eEiIb0UNXdBxmk07NOps
1FPbjFJziT/AXstO6tovLpip99deiamZO+h3fuPqD0WelZ8FHN8Ib79iA++3+KI7FZtrU1bltMnz
LHiPHZwBNWke8y4yjN4507Mp+1S0itXjZRPsj7pcCEZV4+R/t6oaQiFgqXfXg9XkhHY68JziSudx
K5gokZKFvC0HmehbFQz1HmvtkeFSvlKOBSv3YtGgM4WCxBkcKIYGiypYD722a4TpQPgy8zHdiFbM
26WpE3K+V4LipjLy7qCcnp23MMvuZuqk1odG6mMm1zXLyLvOlw/2WCgg+9RIHViIQ07LDG3rUqaa
Cegy4dNAPtcA0tyk6VffTB34d5hQPoxJmjRRV0NJ71uXziBRJJCGY9N02mFOO6fEslOh1AzIg1Lc
PIrOeDIlFoBJn0XTONffm1YUPgQxlV3jD2EhCaxb7bqpnAx/nsmOPbAdtyCMdR6Kj+Mw5JjQZ5JX
YWrSOCs72C4hFPn0ayzNbj7vknyVvKSWe21kufiAebwNyONm8V5zEv/JGXDji1Tb+vdpV1F6qTlN
brB81gboRk32nlCdGMM7parPJY0IhpE9P8NP1YOSWHvDeC5Aru7SIpM3qvf6LrQ9/MByLPfGjYN6
4QEnLaM795p+PpDBi6GlUcXBRVrijrcp2iabIh2XAH1rN/n/Y+/MduNWsjX9Kgd9T4PzcJtkZipT
syXZsm8IybI5D8EgGSSf/nz0rt5lpb2tdgEN9AEaqIvCtuUQp4i1/vUPI2AV7ozXvob57Q4qCZ6F
5qza4WgKG+qkN2jypVWa+tpY3VIeMHIIkhunFcTmLYY+x5Bl2N+el9gxO5ADs/6c8DtgAOgO1nKh
MTaOw4mG0AhTixGhn8C233VG27oIhDTvoQe18ELThMhLxwlUsxVQqB4MF7Nv3FCH6iOcLrwruyX3
v3TMWW58VRqgBo5Ikq3OTKPZVUMa16FmCI3FYxsnqqBs771+xIOBaZJe7rTYTL+hPq3FFpJJ8+gm
CWoLZih9FQqE0xd10pAB1zpQ08KV35riz4dJ4a53CwoMKS3hhxh8zvHGdcmOAqUgbCAp50ruHGOs
rlKrGAPM8kfzbNXyYVjFbPuGhpuobPx849u41KoutK1a3IheJI+u2TcM+HGvT85YdJzCGbQqPsjU
MueQsBIcykYrmLOtMK0G9pmIS3izyvJo6tn3cE6tFjtsU3ipO0+pWIA4tc4UWYmQt+5iwNga48bt
oimlNQ/tnMZiY7Sldmztpp0Y3snli8d46aExh/4rxMDlsvRMVYUySIrPMgcs2RiNi8ktN5zf3VXa
gltilRR3Ejh4tSW2KbOWwBi9DSSq+Q7YxMn3yiE1e5PPXt1FuV7lDGq7MVuxuzqudhZWJzmD4aD+
wFODMOckTfzijzm7UeksYwKgyWYb4tndPJD90J0PGcRMyAzLXG165efpvgVTeJ8stT9t/crq6rCF
YHeYlWc2kWvO4/slYH6+mXAPBLPqxuRjqQ+wY+dOYfU5m2O66XzZ+aE+Ncu1LVWg40maYHJbG2p5
KaFQHOGFAkQNswSfM9CHDEzyqv6WesFsQ85c71HUk/XJAP+yQnK3mO+lyqfFhiBvfxxKrA01vZ7Y
JSRw7cYbW8RbRj1AYc8dS0Q4AifuLtXcUoQqICYk1BHYPumevernbMWwDQmMe1PPHocQ7re2vJiT
srVWaHC+0Qp+nbADeh+iJjHlh8FOzduF/6DtONV0hr1WZjxwdDXF0RkHk3OvI7YjSzNL25LgGUM8
qeSgg+Y0bUuqZzenEanUA3+RkJvHxR9JZG5dW7sKqgABtKp83hrIlmqOPJh/38BMMChMRbNoNORD
D25MHt4X/g06ZARY5qfETrObdsBAdDX4Mfm+0sU4VlORitBvUy+OYt/J7oKlx5LSaXgiW5sioltF
/fIci0eXtAQZtF6Yzmyam8HQi2cGqPkVRAxm9Tay7Z7zgqeIIXTd35It3czHqoBil5cS5vE8uQJ7
QR8kcOPFJrxIPzc74qWh7D4aVkyMNPxqccGEf4Be7C09Y95eYwOHc+J9dJoBYUyRSesBMyZj2QPv
LMQb98RV76SaupLdW6b21l4yhSFly0rwwPNm5cDM9XLWYApehbALEhlRTDn3brbgQCRS7n844eB5
Q9OSjVvIIZkNCQbqz5bYH3PYOp3mzxuF+8dAmzSaz4M21QY1Ruw/ySJJPvfTYIhj4UBW4JwvsT0t
fKm9L42mK6IUw8EEysecDTsD+yGsesU4wJHWuuSIphnJQWVD87/oFn/9lGajjVqOhPzCmG0ivrHQ
hNHeQCWFdzuPxns1z9Z7cBkcvL2KSCqzgeDvDEOV79rKL2WYwT5yb0rPKSg49Bo6SZX5KWWu6pPe
uaRi9e0dyZCFi93HWM/Xll3gjarlpek9exOmWOuBovnD3RJQHzWbbCJP5yJJ5Jh+oGDOy32sx7W6
MOfFCo72ojXNe9mhct9lg66Mg1B+LHdpbhjxF5y4i3TnTIPPlJfRvLhwrHi231tzbDF3MfTFfCMV
7TVoQ48BEr8+GIceCCHdd9XMD60xVB3NbfMOojl/fGl3uGEHuMt/+aHr+sUc7EQz+H0Z/C+wIKVh
AwY4jdYMupZmu4cL3qJZq6kyyunO8Hr2TkpO1GZwdNsLt21gKc0WJSLolIhiL+vu/7zH/T8b1P5P
64S/2338M4SzH+an+tWw9vsP/NUIa477zgYrpANeLd6YroLT/Iu+6K5QjAlQgy2MA/S7asT+1Qr7
70Bo8V3DNgYZNfoq/uh/0xff8QN0rSCCQHT8Jf+PWuHV5e4HBJUwDty5wYosF5ExReKKMP2I4NA7
+25Rj2mYUnYZmwyoGufForHJwZlcSEp1ki+fx8WwH/ApNbAZ94M8C51FpEgLpn68U9k0CWxpC+uz
TP3sRjc7uM4irbX7uVisF7W0gRnJpD4KPW7fK0yxC5TMkxo3jSamc6s1akzyydB738SABqFWL8Xt
MPTOhUGtLaJg6pwPU5Gh1YH0wwnjl61yQs+emXmWhSH5hZdEv1OJjk7cjPPkUcL4uuJky6xIqhi9
tN4nXJEXF/KRTSRWkc2ATax0Ke+pg49+K1p060xdrOJrIvFJ36DdtBausOiY4qmewGMq9KdOZ/yI
x3+VjMyRpG/vtbr2zoUZw6mqCDJKohbmVb/pbBbbGmbjG5GrjORTTzzz5cgoo0A7gv6dsN1qvk2N
OrP3bqrksdJ9bYiqatSuuyXDXk96PSWbKQJ4KgWOmFDjcPAao9oqp3h9LpVzgNRsniWJ67VXKkmp
shNn8j4ZOAEloU2rqTGnLoL0oKmazmfwqKq49wrndCZutFZSdEiLe7gGZy18PudgKYe8vzF+r+Xo
ufZKWoPPuKCneKnSpIwEbm6XHG52EimcfgZSi73lgWAqahJXJ95ad6sYaqInUE6lWjzPGybXZh5y
D1vs9DGPeHbhWqYU1U7/DAUe7qdVMJ4+M/XKuXP6bM7ISC3HeyB1PGgMW867NhnWrAmM+UJzcI4Z
Y/KtUhmWzw3M2suxUo4Tlb3iPZ40z/hG3KqGQwt6inozCEMCmCRlXFD7B9D9ltK0RdhDzqRwGYH/
wmbW9OucE/rFkk3zdcT09Bs1hH7tdvMi9nENy57I3XiswlaVKT1DUQbTxrS1nkcm5uw5dVWvyOhY
5oVgDTl+Hqe4/ezVTUrqJbMdAXhuL2el65LssDjqctEnLdtiYt9pITWszwm6dN3nXOE7yUBShmZj
jtnOgIFmbwVOfkeGp2UQrWblSIsSQp23lai6euOaTds9E9JQXsVLUA644nryMGQJJACfMau9nR0T
GZdnjjA4dXf18jelc27kVhVvk7Zt71FXWj4A08qIzE1X1OHEkayHc4KOad90+XjbgYfkBzwQAhCs
urQMYJzFf27rxXDDzs4MWtyR7uBq0sxh2GT5oq4NQ1D46MlQvqBQkN15h6LhonVLFNK2Pk0kHbgt
DU1vLTqdy8Kz2Mxj037Tqzr9Wphl/JgRwPGkNTz6kAPV/VSXg86z0+32U5lqTH2ZrY9apKtZxzsd
91wACuqFiljpdLr3zdHJYRya49XYpuipEyCvz9SL1pMq7FmL0jzNe/Lr6uK6ZrD95A14zUQTNh0v
nkzgsi5NLPHBp8I5gNeV6TaVvYBzVxm3vGPARlT/rRMuCCrgT9MjUcjOgUYtZ7nZBx83hjrsK17c
TSd0M9kN5Igxd27Mdjjv7TYwjoPequmK3mry6GY8bPDjaRz6I1QaboctOlGGkBXSNBxMraxCrVw6
9x42SQH/tW8Bh5zIznM2uSofiikqMvB1pTMEvXJaJs7bLsWuIYKl6M2XuUoT+9pgMPasYXwNhlGm
sb8vYViY4ZLpRh45bj9N18Lxm/xMWK1eXDROh8JidlvnZig1GN/NIvUltGWdUbCTPQkd09BS89il
c6MfNZHBaOyGynFRV2augZrJHgXu9huvqkkCCTrkobTTg/7gLYqGdF5mTSMSw1M6hbjG+52mVj1c
mX4ydx+wI+vLr8hPJ/i+tuurHdLbsQ194fvzvsALgF1iLu2Pflr5N5J3ETzG5OejChL5c+I02nPF
d59vuphntSmsDKSTeIT+XnFvFlA7UQN1COlNO/oud4rknKZXjl6oo6zj5THLq3hAphXkl0AcgUEU
zYgvdD774FlKNe2XpE+WL44suutGFPnnFubAOQ42xseYD/oLE/EUgg2mw4jR3NmDLVws3gtN+vCA
zKyBqgz/oacDx21kM4xo/jd4wPgdqFDso+8vbP+jNU5Bc+52GiP0ns6ToIa+k1vTh4nPKcGWM6gl
JZ7TxXWAG2BbS5TPS2OEYwDKzHnp5hcktw53pkvDeKZk63wgUAbLqnwa5geExWsEQ0GzC9CaQES2
lKrTDd4Aprkrqq5aokb3uYHguYk4GllChe4uMYW1MULH2RTp5KkQ/c/wQXcnG0Eao2KaQGMg+a1c
fIP2WVn5A7QkdJWzB2cX9DnAcwtPLlbNg7i4WIKK62E/drfayp8I7awxIfbbeBXARhEjx39Rjru8
CpzPbuJU37wkAOxpcG/odtpg5Z/qppk+oEpDXdXGuvvc+21/T6yiyQlqT4h2S1MGnOJTL794jRYc
Rrr1Fz+bi5tgDQcKFZNqQjYcGdDw4u11O9dZ3kyrhCio9fO6auMPKFEFgr+kFwyeey34VjTV/A3+
WfDNsFud3amyrzKkIc2mKjp57dRadYacrLmU1dQ/EkhTglEbfXOfSUJxNgsB3YIm0TAPWWaADfja
CFu9Jqj2ooTyn226rLb6rafXdPhIKfqzOPasAVUFooQw9WcNLD+19BeX2IY5mtrUbs5mIs27CKpD
eSDfJSg2FkOMe98abDi6eRLsTKSBtGR6HuuhliAlA6Xy73sZ125I1CS+el5bawSlqUp/1Gt3fAz0
ure2iUtHs6mlBfsNuuJyhaOBMURyGOQhQ9Jib7K2zK8GOynHK8Z/yoggsyQPnCh6cYBwZXzwPGGq
0JpkvEulK7Ga1PQe+XHqm8nW8obZ2plwzLRtXXfuA2MKXe4XKqfHzktLYC0rLe6XXG9vcldlSTjC
DZGbCdn9BZt6+tQH9vhSDUXyQjU7P5dD3nz2lwItr9evj87KFlC5zONRk04xeR1YWEssievCKc8Q
2zzIqfTjMBkoxzbKm3U9jLWiuCcELC6ilU/5aR7yBcIJivmdY6kgOLYIbMmxV3FvHCQRKmQi5Ynx
QYCi3yTB3FRnhMtML3AaUhlBb2zPjXhQaQQncGXuIQxpNmksvEM/5PBmekQSR7UseRmhn3ePS51U
CzCpZQH/ptLDf66XBYemOeoW86M23vvWyN64mJQHi+4w/klaRLzo1CfjkRoBJubQUCRGvgjkx7R3
IRrKeBgL9Phd4SG5WANLrCzTcqTHMstDjYwVL6q7JXgPgIHmBfcadW/nIv3YWEHbhlpVA083sIc+
IjBUX30vL5OoLiidGPg4QxAWjZadF3aV3g5C4uiUKOXdQ5I08NYv4+Qq6/wOdoPeznkILwktpVZi
9bABEgquFs8ALsr5zGpr0B4tFCbWWa5ZixE2g6qPmipgVo7O7BwK4doP6FUBIRXR2MumcWR8DYOM
30GBeAOiz0ZibpSlrCIMhnVu8X+tDR6/dv3Qff2vy6dW/tduqF+eepgA/xPoy6tX8z83xPcwGuTJ
aHj9ib86YsN4t3KDGA0zysWJ1YOc8FdD7L3DwgQ27+qzqXuWh9jgX+2wxR+x79FXrykkOlmVf7fD
FvNkjMaIf4eD4OKeZP5JO/za8MtbncdxXsJthdkvZOlTNyhmO8ukz1XNkaVXn0uKpeNiZ0GU8oHc
Ka0so7lbphuv1mEw0A/uf7hPvwBzXlOK1uVd0iBw/mJAjo+Kc8JmsmerF1kJ624QrnHV1MvwnJEv
d9eTGfUX4+YfmRs/LUVuDdb2lE4rd4p8ztdtPzMYe5LKQ2dV5+X91OdEAJZDHMHffSux46ebSknG
Va3WyfDS2XJeLwUaP3XdhI+m7siMHU2jAiyCEXcBgo6a3cKS9y7US4NBdYpiSsnZOvz+xp54WnFn
uUqYU9+dvnjxnJPLRWWfKL0rIIfFY96cqYDBeUgA6ODgD5ExtjYExUM3t8tREo/2yUlQjm5GZhgf
rNLu850mvIWDVUhzW6uurd7gzZ2ChehB1nfYIjkazBAy4Ot7hPcHAXFuywzWW+Rlq+XjUaO5e8MM
/ESsut4G5ss6Ly9sHYyETl8wMeRtgB06aiVMxxlc+RMkB2tcGm5GZ+qfvCnJrisGfMwA60ote+jC
kBAAeO0XxTw0vc06M70VomZKKMTYaFs/yboyAvXV73LZrOUf/3QWqqb0dsuSyCsonz1FhOq1bg+p
wmRUn1roXHDUtt8AQ8HSfsCyPDRKK4wGpgUsBrPEZAf5EcuCf1DNfGRUw0NR7NyCaZ3gc9uouVJb
2afqDSXSiRvy9wXB6GBngdJBA9RPFkyCfFB+Q7lqpPoeUWmxwU0ywtWamXLx2Y+7uwZJJo3FJmjs
T0p3jzqs1trv9zUGXsl6E6U2vvGysxme3gVkz8Sxm6tTsX/qGO45mu5AY62YfDNKadnJtlU8f11k
4UMJX20TBKrA339gp++v6SIfhL3DLWD7JlHj9Z1fxpTBlg3Dl3Dy5pDiwLqrSzm+oVD61SpwSllo
9cJCm/Z6lSFzfJmD7yHoamsq0t4KY1e6b9y/X63CKWDzYDFeJ1n69SrzZLvxCBVjI8YyOQCluXCd
vfKP/BR5dVzYT7AsMZWnFeO8e70KoF6lQSnhU8zEU2Vb6rMhOvvljcfyPYbs3wQ9lvGgB2IgCc7L
Xv+TD/BkMC4yRudLFwxs9joDp+KMiVPQfnWNEhI+GR8fZTKV2BJDC0ALQl/qbBOc37VIqLZUBMhZ
jXlFZpVNZ6oXXnNlVU4vz6Sbz5SfAB/i0Nt94tNFdgzLzEmSA5lJr1ztYiZRnpsuqs6LxITpc2UP
Ym6PaeyABVqzbizhKON8OJNWXhcUmSl2U15a29eLSEYioMtWr6J4SHOMG7og2Isaqhbsp8ADcq6c
sYi6JJ+eEakVedRhzYc+oeryhA8Lffh1OybW2TR3U/lRQ/ztIYb1NHlBbzYs7wdLLPpDDEJn7seh
64EUA6P7Ekwa7KSOdpdxMPTGCn1jacEozzCtQCivK6KWPbOCZQKKQ0zTKOdqJ1rHT/ZAfN1HvdXG
Khr0OAGSiVvnuhZdoW8h2vvDkfwk4haL2mkMYiRlPF/arRRppMypmSMnsz0Z2TCo7313YRbbO2lg
7LQZd1eQ0Bk+hyA8kdi8fqg9XKzBrqE4CY3jm9AJY6uMckhgFsFk0w2pd7sEzb11gHHC/SkkJH+/
8KDb6AhcPjdzhYllm9kofFpSI8UOIX5aRUm73kEHb6QeJpeT3AIIceQBUThXs5l1iFu4pfTrbQ84
MQKe0r7my/hpmtvia6esEWEAKH+wbfjtH7qx4yWAhP/e6NGXXPOPdWmIW7RbbbtiJDHWbBGCb7Mi
Xj4WZjbrl1OTp/3WmGo92AXzhNGkTZNxMCWb8NH0Z6BWLN+L8kYbQbAZaJqM18g/LAAUDJoEo0PT
tNUgpQjA6676RFdUPccZWcYbatIsu5wFGokN8gVmxwY24J9oj1fSD9L17Azv8JyRhV6Jl9ESQwGa
ko1nmVGUc5Sgf2hCJUt5aJa0zrnxDgm2vEszoYO2ZtCL+ExEoa+SzE0NUXU9ZaNjWeCrKLFhp/va
NiWBCtSn0tJhl3qTUZ5j1jQqfiGVH5U2FM9i5tQKmyUxenTCYG0QoERfhEmjNex7MOaKMIP//jR7
AjmDK0ob/cCsmc/+VEyoLHRQkA06Yc2OEDP1VxW5nt6hxWKvO67YxXjjlIHDl6KrGpeqwozNMBGd
P4V6XiLQ98bAi3fjnLrZNqlbWnWMIEyEV0ur9VcO7hvTvp6HxbsZRml+cjXRtjeo4pL4wehRDB21
uY0PCZLyIgSiy0RYybFOGS4x1Q4zxCIkWUpt+pQrqcmwGKcRX3YU4eNOBrL+PGMhfmulZbpq8GPP
77e+Ek6/kUXs5Dtb9q67bccW9BkCZLHsU3wduhDuGImUZlo4TZQlxsqm0kcaRr8elh7fYb89EJZY
1BeL4zFFcdkzg9D3UwkpYEgsdzMtgTds8cTzUcdIenATi+IaLuNYX5WyTDF/shvMwSZ8uJYbkyl2
sfGhRr0wbY0NzIkhb+3cfEo/GlA3dSimRfuSWb13aTakiG9BVDmHh4n0OgOuM7Bn7rfnriHce36l
+BKKit+Q9FybMaqnEl/1qRTiLIMOx2ebd3CcR6d2MZrr7IMGv0RFrl7al0Xr1Qr6nlepjVu3RRLB
BxsXwlrb4GhigN9dwianGspTq7MOpt7GdzYkVLzEKgs+XDIYV5q9eOJQ+c2sQuRzEnMcOxiWPcMO
Yt8sp1XiZoz7xT2gobIJMXZU4AKYzKQtV64UT53jz+ek/lZZaDeFB/Q4puUHY6ow7mvZrfZINAzC
EOvUEjj7rimwoEIVQ6SYMFZvMa6XKcuSbas5UoVwQ6DuwSWsIhROxpFvs7Iu3EDTzmvMKrCdc4L2
tiSSF0kcGBHAQgWeGS6eWaqNmRtk4+V+3gPIQCj/xrcgH2fowE9N2+AgpxaBE6VXoVoKx6nvCWdL
2ybZeEQljkz+Ehws0wJ0g+8vCYi5CCpcutDdO58DuzDMME1HjAkaj1zjjSNTVBJaUmk3M1HYRagr
TdNDFDDyi10rMC6BvM/Axjr1h1BisqRvVd4qc9tbVvKYczjVRzsxUwPbhUag4Wtc7TqJK6iB1TA3
d7GboXPJjQyHEjb57L7ooZ0FUxt/YyyYy1ATwtQv6KYwubKKOav3eG0n36Q/pujHC6v6MFPBBRsz
kc4QpRNijo2bxRi8EJnu+5sYK7HLYYiR0/JRi01WeO0NVFksJ8p4NB/KOO39kK3E/4RerL3FyaSG
BCNtYqRNTJND4jxbMs+bWh8jJ3ZnIl512/JvvTYvpzNjmOxiPyuSy/brDbnCqbNRx1SKYISdQgAy
+4tQX6rRZhxsuLrAfzHW2opnIKDiQJJaEBquCQNuj01CNVYj00Cyepj54susnVlU/RxTA68vKLjm
IYzDSpHPKsjWpzoytLmyMV/AlSAoJqKbh6yD2VJCaTF2qF285MZK7Hq6gy2ZY4iCSqb3jg3/bXXK
IImcwObam/nKzNJNSOuaPPgkByEbB2SgMTGe669maX0bUtuooklgu4ihO6YDbhV9L+z+v2Dmf5nu
b3UHW6mAyerslZx+/ZG/0CXLfLem+8CYcEg9hef/t/AAoAhhgQm+Qz4OohmLFvtvwYzzzoMXh24E
3wMq85Wk8S+6hWZ67yzDg10DQxaSOJKBPwGYjBPFDDbuOoKcVbETGAbA1SnEBBsdZ5uJCXmCKJoT
896eaNbCegQ63XcO6k2yrjwUBDX5lENeX7dM2c5VLorHUi+CzxPVzxct7WSxEYGZR55fCPPQtNn1
OGh4jzQZRyl0tFARbe+7WcTJ++zjhrZzcvtYrzxAK4YoT3Jg3jv3rOXsmzo/mHO3G4gSjoY6OM/N
4XHoxM16IIazT+qNPZnT1hyre2tgUGBNnf2hIp19m+o5H0LS95W+JbJ3HPbQ7vv0Pq/M+AVuPYVI
ZvfQyKe0LtkxDZcT1S5KHxMEhqlOueDOw5xnDokAEFdJDTluyrr+Bi9DMGlznipz78dqZOMdIfh+
4BCth3tDwz0S/1aY0ttepcb4YgvB5qzJcexh7RNlFeIOrGkbxvCGA7htrIA7daNx2aSGuOjdGLLF
ULrF+HGwLdK9XaTa+4xJcblpCTWqt7ACTQbGLeSQ1GZgn8qCY9/1G2/TtZaKI9OafeZDWpzcLwaD
o6tVUL2nVGGiz6AsuSRBdfpgxiN1cOBWl5Bm96x9OziYi3gN01tI9BazF02emapJLnh1tqrgJJzb
XCBn7oIDctfYgjEanyF9YNQI7yPPIsYEZ3Y225SObREp4dnngZNuW1i2Qs/P+664F55IkFN1d4HW
t7sMt6pbzyDQHJexj4sTpJdmmub7LgsCLcwrl3FXP9s6ZkB48xkf/Y7c8odUr0xCHBhfN0nElK0n
kpk0YVH8hR780W72W1YYsOa/zUH+kWW2rvf3X/t/w+nDsNlm/hkqv3x6eUqe5Jen7sf97PsP/bWf
Ofo71JgrVrDWoWCof+9nSKLAdthHvgPjr8zvSJ94x9+FKO4FWOGw2QAk/72fOe9A0Ml68jyfZBWc
8P5kP3uNlfhsb0i11l+BiTs796n+1m/RocJMKELKvOmw+E2zsRPsNX+4Kb/AxV8jWvSmBmUm8keL
fYrUyhX+f4Xr2WzMk8xrhjziPNXFwzjw1ToTn1WJNQAEoT+Cs9YFLSAmghMZOjgOKt/XC05WRbZM
MsEzwYHlOqWP2Qee0v4I9GUVEyIf14S1IU8XN8LXqyAFqRSOC2uO67o36ZJoE2nZb4CUrwl+31fB
9oXJCLJPIKBTt6Qck+HS6GpOhWrCl7Nbv+dkV9jZRebL+ynPvwxT2b1xaa+R2HVR4hjhNvJuIDb/
rvL78YnNuLX237s62xVJZAxuv/PaWds6mjlfNLrXvvGGvB5nrOuRGWKzEiRysulW6eCP63nzrMe+
K/oQv8JHD1k45npzE9oJQqjfv4unbzwr4XW/drdI9wlnWv/8R1rv3DU4/k09vU86HfF8wF6iHcr/
YBVzFWMzt8Cr8jTYbiwUDiOrlW4qUlEc1+gnjZcRS6g3Fvrp01rNbPiGdZeH5ZDm9fpychujgyUN
+rBccaNBFcU+GBsn9OPM2rUa3uaSs/3s9/fwF08L55S1SMP/isnQydOCfwmEMpRreW7XW5eSe4cc
WNvVon3LkOD0cWHyyQeGTRizRR8j0ROYFdcFd1AC7CVHjbkHerEOsYrfGt+c3EVePnYo3nUOaAwJ
vO95Vj+8FJ1TpI0/LkVYzPF7x+ntfZyMFy02tiBYhwCB1BuP7eT7Whe0EcquAXowd4nyff3YnEWv
W2C0MtSH+dxKA4enFnjHsjWbg6BMeeOB/Wq5tSzmbeTjItb19XJCKtsXg1ESJIJj3Vb3MYbbjCnY
Lra9mhEOdgm6/PuX5OTJcYlEEvJ6wHMG6oec9HpNq0ZYTrZegd+Kqx1aO7grhCP/+MLIAeXVZ0QJ
//qnB0d0mZCOpFv3JiUP9Lb2AWewfAsFw8CbxureeG6/uqh1e3I9diqdA/r1Rdn+uulXGlxGy8jg
ArbltgwS7T+4Kur2dY5Iuv33KJEf9yj4wdncGn4eTuRfbOJaozvt0JA1fSWBtAtj+8ePinOMV5Hn
5axlx+ur8mwAAz5pck1jUnDYOottaSAN+tNVeEQUGfxvrQb8k1Ugz5SQPJAPizZzo37Ec7MgEmL3
+1VO9iZeO941Cg4m1lgb4aX2+lp6Ykkyf5nLEEYKuCP/dysTmhRQmviNC/rVUg6tJbNKuEIMaE6W
Mo0E+qNXMkQp3dXDZ7qThGwBNs/5059fFXeOQRBfE0lXJx8wmqWhbOEGMy9L7tshns7HzIQdN6vh
j98Fy8P9jSHgOgtk4Pz6omLCyRi2pxXnY+IVm9EdNBq6xvsPLoi9fY19Zk7HZb1eJrUYNfekSYZu
rkl0yPpiXJlwxDELrYP2jbn5z18tde562HPc24zQT7YildfCx1KrCnUg0Q1f13ipN4n/R3NHHgvk
E8a2sBTYaMEa6Bx+/GorTVfOzCcawi/otggVP9kzQ/Tfvwi/uJTV9IOMNWolZpwnNWc2GngSGCyi
YUG/zerOvobBqN4Y1P7izX61ysnTMdukyIiyItE8VumZ35YWFEkxbEtTeXe/v6Cfl7IpIkiwIcyI
N84+mdY6Ct98AVEjJP8TQ3uOQiZ1ppN/JOhEe+MJ/WItuAXAS7qBh8V3COnHJxQURWEqW8fAACzl
vCCy+qJXSfa0jqvf2Bt+fk4203TOJgBMSpdTf0MVIyWHS12EDfsq0j9Ud4VpvBXXuL64/54Or68c
XBhr5WEhVYOUdfI2ECKksM0mXiVN2mS8JNyyeSyTwu/PR5/MUXBdrfTfeAN/XpMmhDQmygkIKOwU
r19zRXO1gh3IbmFjbWK84CKtWNUb0qRgt9C6/v4FMdbv5vVF4naDBgtHXt+gHzlZsFmdL9MGEn0y
QGgMPQtKy94NWplseuZBHzQFHLwHXce1eB77Nd8nb/VPpmzlI6qF0SUyeEjwCmEiA90/SIdre8Cd
GIy6mMo9vGSp7QbsU88X20o+//63//mVgwdGsby2vhDLV4uVH1+5LpdJYlgcR2qpVvnMMpJ0kYol
ftZwmXDeeOt+tRpmoHiIrr0Nt+z1arIr26lrqfNU7vUzGdCO+dDZ0MzDDjvS9I3VfvEmrEwkTF0C
bGepZl+vZsZZng1EHvLUcVCYcNvGe30sieiaGE5gat423e3vb+f6T568Cwa8OiiEVGG889brJfXE
XVKtcDEBCsh5Gdyv86JXYaGnUSZgX9m2uvv9gr+6Rr5eUGUKFp1e7vWCg44hCA7r7IRq0iDoWh+D
KbsUZRaHBe73b7zrv3h+3EyQIkDuABfYk2PeKkfLwwCFeRq9SrbRetnea7OAb21n1hv61l+ttR6H
sDlBS+jxX1+Z3zqdmknUDiHlTNvUbbRzAtXyY1nJZfv7m/iLpwYncu2E0TxSrJ+cjHVaJy5SXoaw
0I0jIQrvwfSlvm2QXm5pIfNtOc/JG2fYz0/OB1VbKaV8gOu39/r6GnT0hO7ofAuulJdyQSrlrKri
IMO3PjBse/enF0m85Vq0r42x7Z/ui5qpJSL1KdEGNam9PzZoJhhQDZBVlM7AvphuNFM40e9X/fkp
kp2im6hNGZhADTz5BiUaysYbWLVTS7lfYBKEAk+jsOzLt15Onxv2+ttj/0LNAe8XL1tE/69vKOJj
rxzJRwhzsx5G9A52dSMClOH/zd6ZNMdtpV36rzh60yuoMVxMm14AiUxmMjlTJMUNgqTIi3mef30/
oF1fibQttWv1dURHOWSXbCoTwMUd3vec56BBXYBNL2l2k7Y11st47vvyF5PNn8cQ5QbGK4ba9yrR
pwvNkMyLuCLOyG6a7qzMctOvBZVLz13G5Fwxs+Q2NHPzV3v8P63jKC1RJcJPZ6KjBvdp/k6xPc0Y
LVjtYCbsJ0dmR9cAE/rzp/hXn8IcKgzOe5D8P09rC6FIs4p0mKwxs9pAcmp8Vzr9L0bon8YKhS9e
hPUOAvViLf34ALtuagbNZO+oQYYI1g0ZtisMgzGREv/JR1FT4ayIcFf/vBBlC3Ks3OxzLmi0TnSL
vBOBMDtQE+VXEcB/ce/YYNHnYi5bLdXrv/+hdpMDHrJjfaLtVGH3y1Vmmw05KOU/rCm/lw119Hjr
8Kfm9XkbMuptn+QFiI6iHQkhUcMoe7Rw/M6bn4+FPw309SlROmF3x6z83sv88XrI22pa4s2AT5F3
WXktmbkKbA238dNJU/ZTqejtttPn6hcv2F/eR+Y9C7SuTR3o0yQNfMkkvWAGQWK69aEJleQJ0YEe
/0cf46wUOBYCBuLHxyWh/jS2BZOGAwjqbXuFs/lwVardz2/je83uw3TFfUQX/67SpFnyp+ux0xLW
B89LNASazIEVydssanBzmdm+VI2TKqZ4UwAGwYfY72y3+BXc9K/u6A/fwP40d7jZ1Nq9pXEgpLM7
+E5vFfQqF/P651f6q4/5NC9bLelfLS8XHMRpOstdWEZ5+Qfq/2/9Bn/9Iev0AaNi3f1/fGz6MCzK
GK57LQxgzdYB045vSHHVXzy2vxr9FB8swd6OOuXnRaZo4iHta52cnYSYS7I9tGuyCUeqUuz4kHjZ
dXjUIhDY/8E9JKWKSZHdHhXnj5eHwZuUlpKPxRlfwGNGDXmfyd74xfb1r2ZgoPccjCjVa8LQP36M
Naw0zZr9XYibgORbOsAzGhU2riM0k398TbzMK2F0raBzsP60dYVMLIbR5Jrgb3b4oKMqxjPXlP/8
jeZzVreczv4OWfene2caldaLkgnLWJw08dpByJ05NfEv9nN/vnec3C0NGwhNT5WO28d7Z684a13I
gZEwAxZb2nkzRDZ0JlCIv5ij1sH8cepY/UOMPjqIVBHFpzuXzdOgkJBD9wbTxJa84XpXNXN+EVla
eZICWfpFfeoTBIaZ3ub0Lixr5cCsJb5Pc29iViYBgv3kJ+DAk4sqg+v2RKyVsfLF3Ka7isxKvS9s
QggCdIKZfmcnc2/v2TMo1c3PX4U/3Wcbmw/lGLwHJrutz7NWU+gJKjroZaldQ56y1XynUsy4igxw
BD//KIbJpzsN5xbqDT1h22RdFZ83zWFdFNDQY9vPykJhppwLZXDBegnRPhQoLfFNpqhGexJvBT7G
0efkuywXzRDhwRAsHQkMQk3eEtuZxk/kETfFhszmEsDbUprnGSctohBpox/SSZ1ahB+jNqHkto0H
IJOddTrVSBsxRMMx8hGM1PKrwvr03h2Jx47658J2zwh0EIYdzskJlZiDVLJQeTTupPfjOWEEVXMd
EnfcJX7XT2F4l6uZe9Lm0YrbQ0Ydh88CrANqaVYpB866upC4E0FcguiTeLFmV8YzWN2cCGqA8Hlx
NSNbtGu/lIqWAcN1mpwKnNvYbX5appJB0ONSTVBAZtIwzjB5hkrpLVYb9UENsdc+or0JZRaQ/55P
sZeYZrFIaHdLn3yfTCWcDrbpZKFPSsE8vRgg/GIqfFE9mijkpgGZo4SFFa+hTnlyb0D7EDUW9zm0
romhdt19EzaFeYl907W3gAGMdt/xgAExzaWrBWhLZ5VLF4WBML50k3on5t5yz9Mlm3FytsNUHcO0
rueLcWky5SuySx082NA1w60zQ57faLGmHgZkQHBbpmUpXiG0zK9J2Sv60ejJNfOdKLbsQ20b5Ctb
qOObvd4UY7+X0OeaIE4oBD+4YZ2acItHy/Ft8la/CzZVREssMhWql9SikKcGQtEYeYxdRPE9qJOQ
HGQmZUwKQjTzSzEb9PQ9Q8PT/8jblkJMqM0ivAnJurIOmlk59rZN9Ylkt0mLE5THKFmfpiZSs4IS
SAw7ghhlvZZBWrTOarJvJgBdUYdoH75/a10UqV6PQb7UKtczFu5bo7v6K/DOdvSI/colykg1AkkK
fDBCYAQpfwtzQLloOZAijWoh+KDrakINFiRZSBuAeWbzWseh+g2TdWsDpOe7eYtedSwENUl/2yYF
vKXOpCt4lPPU5b5RhrojKSMGYKCGo935Ws7mxQOkGz/oDSJqT0MoKbzWDPt601Nk7P0pkqUMMgSf
jO2FJN5NpE7GC/jE1YPpEgXgQ0Mkc6VwcaUzDsvkou0S7UXVkVVuygHy125MlekWAoDT7E21H9sg
whQD0E0QgOunbWFamzyranNbVKr+KhOjSzaO1O0BMzn7CK/VlmnchjBTv9lJbogzhJ588EzmSETC
V4jzApjnXOJVKLXbahS4QEpBzs3BJmGFkzPCc5LBwlmdt1D65MtYckwJ9BwEBfhAq3u0l8TsvsZs
hnss3tB30Oda7IIoANc3bQFK/sxOpd759RhNEbXXpXMRAA+1nZ5XpQrErDCJLQWe40TqZsBdEp5F
VegYvgxxYBwSUmeEL+PEuF1SBMb3QDeIXLaTJCGbLy7oryedJr4y8Uf3lTuF18zdehoUrWUlXxXS
o5lunFpdTkbmzDdSbLtv5pA30ylFg4QIDuTKp/heMEJAEQaPwR48hLnSp/krwbba12igUQ08SeDL
MKU+oPB1GbH+OMGbfBzKIVavpjLX2vu8mtVrtVG6C23RKB6NiiuWU+ah4mJYzD7bKzmRXCcmmfaL
Ty2ovqk6kBR+mSvwBQl3LPdzN/X1DuudHh8hUqnflEg15Q7veKbg4xnkqzFqK2rCad1xn7s1aueu
SEDFROwYCVmP6yQ5ygKzz0GMqnlvRWprwVQV+kOicmAnI9iJlJqXfXLiwyzR62uYMZZj1UdFsWnN
MsX3OEqj9C0QfgMhzJgkRm8sW+MSyXKkbdK6zQnySxeB1NIB8/Ec0s6vQT+UNrijPhqMgLnEHiEM
EiLnt0qyXGULJbXHRm3VR8cKZfoVyVOqEbyrWOJkJlyE9A9pGi3Gda3Tfa1PlXTHXEKqAmksFTYJ
Ei4IH4E8O0N2gqMsHzJtSp+rodbvrax0wi2cFmARiZFpzA0xa0ATTP04oHdfwIReh0rW5rdZajTu
vUyrWO5saNTM3SVHES8vDf0aigasHj0JRQK7wDVqj1MRMFBVHUPkqLXZQDNwUrzEgNTRr8piqLL7
lRik71I3c5YjWKqw/4rTqwy9sapYJVN8OTkGq9J2GIhJ0/lu1IzQbYZEUXfNzCj/pmQ94SJJN/QH
ochp3IuFhxe4Tqy2QQi/OPRcTD/pCTTkpXyDNKTNnJmG/GmMbPu1xkHVvEzpqCGAGpASBDEqfQ2i
mFKzSahyy7xj2siMxuvDTHWvmK3a9qTEGzEdKt5Rw4eimWAL7Kc1oZ0UlSa8R15exzcwClWNwe7A
k4phEze7tc8/XKeaqKIbYCGd2GulVjGkc4eolsAZ7CK/ddRljVZsMQQwSpYkLs+aaBzTQ1s1bgbV
SxC9MywOti+ic5K6Aa/QAeT1XfAvLkwwEn+Gx86lq/9E0GYrr+OhytsXY3ImXqE4jMxzUnKcV1GC
VUVn6nags5BtwO1ItHnZz9YAgiosmZZ3iOpBSPuT5XCH/aKc4vqOnRHgCq9SioFsSyvTxK1IMe1d
NJh61XurT1t5M3Gn+9081GN20Qjc3FvaixG4TTkD+XKMPrsfLV3M1/MAumHD5Sf1M93WTvpuOkNp
NWO9Vveq4izYnYrenqgq2cYBs/jcPsAHpSana0neQCF1ltNEXUbnpLATiueT5ha1n+B2yz0mCXU4
aeZBNzaaA0Dlop2bkSmoIpOAHCLR8WJ6EZmAymOep8q406JajltF5ROOQo9He8u5MtPOiAfFzzV1
U25hAVUTfYsMJcFwIBd9usSxlOp3g2Uo53XTl/YRSIvVvVSuOoznQs4l1RablKb2JtLRj3h5O+rd
tlPsSoMbkCTOTu2E+6R0qtreAaIbC19YAPIwFPVKbwYsT1REFRKThIJHzprV0kPh7KhPlZxH5aEu
CejmDuXz1/fN9D8S4f6ttPZHZe3//qlU97+hCHc9Nfy9Bjeo+yeSj+Kn7LddHxevTz9Kcdcf/S9u
BZzOVSSEjGyFRHDu+Z1bgaCWYhsn2LX9jMVgrST9C1zx5f2/XjWyNNVoAPGv/iXE1b4gOnqP3aOr
h8QPcuc/yDR418z9+8zJ96FPQWWFo+BqY4DX9/F4G08uPtJi5rBepEBzw2ywQMEskO4jdgAPSq8k
j4lblrXPCpzbjDZoxbu80LqG8C9pjxvC32yYzOa4YEy0zcgOwsFKH4rWbuE9jsyNXu8q/UvM1vHJ
rE01OxUIVytWDpV8zUU3lT5oFOHcqgW7Jt9VR9FtkzhqLkKRuvr6/vYwd8FaBAr6oGgbimjai8rQ
i2NvK6wkCg6+fv/D07z8/Rb8mFHyse3AjaGIYZioKnh7ST/8XHeVID04HjueDQz9QEpZ/6Bpfb6f
yIM+Zomi7RI3MSMvzEt5//NP/ljz+v2T13KDA2fD5gl/qnlFlDUMrsub4TP6vVVhDpq06hdlDefj
eZs/FzUU0s1VG0WuIoWNjw9+Huu5IRXUp7ysSd+w63H04iU1r1SFpDWD5NC2GE7tDsbUlTKow1Wi
cFLRYDP2fYrdZrGaeDP1FfgqyNjVSOryIklrUtrY9dIEnjkwHglUoc/0odrms+ighgNnF+CtmVZ9
Ydb2Vw3VaO91TVdnHqkAKI3FBNd+03djZ24hYvf4SWdxk1al+D5XGRHkakTqzXiN4Ty77jlWf2tq
OzpPo0h/a8ppda5IdV4OqxzjyVBtRHoRB5MGsxcc+LpEg+jNc109u4Qcv1bsMvA6krRVH1iyRbJR
5klJgiZb1ORsoia/bESZk07TNkMhg1qo9bc0GUUdLK3TvDrWMBN6mi6OHqRLGNcEQ2Nh92ywkR14
yN5ST0SdtcRcM9ovXZlFM6WDckgCykrag94OYQgeqif7KpZD+ZpDWZxOhrGebhZcN2LHvlYn8yFO
IgWnsgZVRmLBTE+Z4+OJ9n6G+9V2GiIr4JzDKFpgE02hWT8LE6q8r7tR2wY/H6Dv6td/Txr03MHH
MqtZKBJZsNU1ROjHXoGylDEO0++lE5UHs26UK2yQZuVFjjZtxow9YV2BJOOCv41RilPOMc7zIlNx
nBBLnmmR/F24+P/XoP9hrgqev1+EzsvfyNP5n+1v2VPx/ccF6P3n/vC2mV/QLlDco+WO3slc55Pf
VyBD4PdAx6OiW+RBvvd8/rUCYQWhpazBR0JCgsuN6fGPFcjQvqANxQRC9ZAO5UpV+gcLEGzID7U4
1BT0yZGtvadL2SoChI+DKRtoU+hmSmyB1u+T+EhR7FxW5XNZ4dSN9GxbhPFlbFhf+9A5VAbJTkt/
RrJ9JtJTzWChWlQINJUGANhqvciYXuUCLCaXR+FDuQA+yPlFi5/aTn9UQjb3gAFJNBCi9JOhe0LQ
iJECdzgG6aVtj4VpJhzkSJIQ9ZMudrp+kty41A/SXVNtYDjM1RYjnFX65cGtNsCcTOdQO5cXncXR
Gbe2xN97BDnZ72pIq4Y/yoCpQCdLpEdZscU9CykfrRBNIHav3lQFqthU/aWbXsX9Ji6vw+Q0rrZ1
6ZshmaQe4AUPcEN63sA0EPvsJrtJNskmuwjlW/3VUK/rM1Nll+nzq5GaaH2O2TbbmvdKSMiolz8C
u6xu4L1Sc7lFdK2WPkfsNn6NtOvipnG82zo7L5U7Pe0804EELH3pKRxSAdLq1Vmd7NTG2S0Jh80J
fXrsVzGwfqCO+2w6Nm59YvVXpbIDSFD39umo4dJGJwMgX9u1m4ID5wSB9AHz4aPyOL+o739X3/++
/gpv7+33X6Mn/aV701/+9b/hjU7gztyJl+FNvJg7i9haRcekPp8P7Tact1A90qNuE98KnxCTAudj
Mg0Qs4PgOk/aLdBeap3fauZEe8N5RH/InoBLImn1gPFtoutJ3acdZZ+dBxJuHy3BlBO+tAP3NoYX
yDY1cwtiD2OfVV40NXLbC8vwDR08iWdrO37F35uXF05zYhvUQWfPoqjFL4W5jRRk4Jtvk++QFQnc
35j95VDz0/w9veGYwHHR9dzHwRcXHmdpUAJPxJoWs2c/7vLmJKledOfCRFsUzYGh7mTv27ZvTVsD
ltgl10nOAbRdbCriFrK1uJ0vo+dQ3brtZR6fYgmf9JPiNDQ21QnlFR+wMInH11J5ke1Fbh31fdZv
5Y4fL6O7abqejEezOFxa6jZRHhiqUtQbTAS+JrsNSa2QHfiGc7mdFEkgOu1umxPZsE/TDW6ZWJw2
ZuMZ02XUnxjDDsSrY29q+ItccEkuuNfVZ1MEJxLkgV/RpQnPjPCsOrJSTFtxKLujc/VoLg3ymI2I
fPei6Q5RFMiS99uf9dtWuWw5XObEQxDpkKiXCTb7t+g2Pj/bbDdOdnDetvW0KZXz8elM8TjhsQMh
VRfb0rKNo6uq3QzCb89VILwbVEaucWwGL7tVLoYoWEMi5sCUcGWDCad8Fx4y/Zjmb2EMGJZII+zo
yhGuQfdEZHzQGjTrVGOns94JxWRzmm8qFm+qmz6RwRubWC43OsUM4GvxM2KKzdQemuSYdiTDoJxO
j6D3cZlj8V+2bhdUl+oTCNMYzfidSzbwdV6/pVAwV2drNgW27pXXi0VLqOo36uJVDhPMhS4OSaue
FN/j8lSPfOF3A5AQmMad64OD5P873y+2ktoIWYyU+qe9tqGSn6v0MR7TcPYj+9UdlXsAZZl5klX7
2TjN3YAAd8+Rt5F2D5SeK90V6jYt7gr1Ts1AZpzO586TnsQrQdKzFV9fDmN2aujgsZ2gp5BVbPvs
Up1vE90X1XaQx/7MvucsTc5xeZVfAS7hr1l4yvs/FBf9WXv2/tv83u//hlYr/8xcBXEVW1H5x18m
WJLX8oz9TjvumRiXU5Kxxop5ivYK4B5t43SbyXMua3HOsV+bnxn2Bokc0zNab2ij5+YMt1W/V9RA
ik3c807R5u3UjImOMrX6rBUL9a/r1YIr5V5S9BN8C7vYtwn0D+gX4yodmA+hvo2qfWN+zYNwDEZn
k86QMZaek05oPbQq82rkWdU1d5WMjTWkpV5Lm9ybZ0gJfPLGBSa3Jk/35eA17o6WUdZ7hG+51UM2
WttsU2zTwSZBF2jxk3VMnnvYPWnri/osKs8teVeyPIbSc4sTh7oZpOlou5xXFGwFdH1/0h8QZ2+o
9PiSkkI4TQGGMJK7V9rIEsypftnZDv+fVF24G5obFAeTlzbu7gXOSPwy5DCZW91egqQMt6StvEnC
DyvY+2DSyGQvPbcbkUp/DbX0mYX9W5IBh5gUyNw4jWNk1E2vXuZdE4S9RSzRTPDzlVoa1M4HX7qG
5xDvDJVj3xIPp2TVaWaR5E3MroHdJC+bYBzfRnl02vu12ELvMvVI4t4m7qVikCMTaYQJAbfZiDm+
is1CBIrjBhNoKr8h/IZmwXCquxc5aRaEBXO2DlKIpmpRb0wVrxEScwJohmVLCZQclEcil87TRDtO
ZnZhZ9Ndnlnf9UIcgV1Ha3oDW7N/tEv9f60GQj1/9Zf8/Q6UvklTDr/BlW366rf/9VtATaTs+t/2
7ect6R9/1B9lEVIbsXrY9HpBmdE2+K9NKU39Lw6JcDjCECvQm2Xn+cemVJhfTNPEgLzGkFL3Xqss
f2xKhfhC14OWLn5OlKWrC+IfbEqtdw/tv084/DG4Q/gCHG4wAa6u1I+b0gqYZ1MqmfW1MbXviIsV
z1Kb1m9ARZ2VvL+BbiVvUQ1bKnXs80XLl20Y5ceOgU5jdTgjGQ/0oahlwaEameTU6VeI8+urts3q
83x2pr0N9oy9nl7shJGZFyqxDBfZIF1PLPmxHVJSqFHybJZ+loF03fkUs9RLphpXcFGiTV7UD3mk
pbypsI9tVX6fAWuTYhA6nutUN/ksmbucb9pgXJFQGSOGa6tgLEgiyO2FMPPcuJIZs0uZPYZ5uMa+
wOwl4+y2KW16vxpUaDPrakDv1HVKdcmAICWPbrrc0aH5qkf5YymJMrArZ6/nylNErKTos7c+LGsv
UUFYL3KrK0azN8qOzYHe3lMloPmMTvwhr9PnWHNu21mcVOAWPFXnw6fWOg+FclApftDOrAyawtFp
hFdroyDBo//ZgF9PHNOPtaWgHkpZoY/4dolG8ZdUgDtSOUn2yMPb3sosD2IoezGDm1UX2VuoV+oG
eNadmjczdee2ZZ3Q4GJLfhlF8h3AGz0JletG3lBdhDrVl9Bmim/M4rIF8Eo7lQVDzcvouzTUlb1e
9CcCDt3jWJnhg0zsaNurQ3+ZDVl0OWQVAK1SYXcAXKacsnHj9hULWSPFgUp8s3drsrpajsSBRmHO
T2I+317U6tkC8vZAZYWSgC0BmUOz29ZL0wJsir8rmbhybeWgjVy0HZFYoJTRW6FEb7Eh3+IK7A4F
82M5TyxOcK62aLpbD0FwCMl7Vk7iQZkChkmML1iC7xurazulJtJWmnkyLw046CZxGbWiPswTl8+7
EHnpMJwh7SWarCgEzJoBZpI+3w1OJHbgPB1v0IZmn3QzHc1ipTi2sXGfzTqBj+gVQxmC4FbHO/pE
s28TxLTBPX/VitD0ZGgaO6la5zA4zPO4EvVLoRTg15yGc1glrqK+4Ihka1dpmXwfk+kuqfneFISW
swoXz9e8r7HZdYwi2WOKN5bi1rIGPSByID6xLf6UKi7J+jWuQCaixZhGnqIwunYD6JtcGhnehnXy
rCzVTdHz9MuEe5BWLaGs6z0vKvbOTGBXigZDqHZgNoGwPh1Tdm7jcDZY2RHRQLlBLFDh+OBNskvb
hKXCYG87Rqc5cYbRSxhMQD19EyPVRlFY4dzc2UOFZ3CXxWWNyuVqSaxzJC9kyMzVgzJR21cGwg+M
0jwpu/KG8iih9kv5WLfLnQQ3682qfhd2jJN5TXlTcnZBJEEes6YQ21j28a6KC4adSCy69SlvxGrd
b4ExBtScw9uqY35J6py0CPZ7mYJ8QXDtjdqfSSc7LhXf157d21avLlHmOBtUeuf1wjURm0FCZpRX
bMho/3JMGDe2zi60NJM3pepxKlDaNXRJKOKkD36iQq7pGoVMNKsOH9/nv7KlUSKKjLOwjIkCoZPj
ZeFyhwRKx20aloHJQ/KtOqp8+P0rvXNy2XvzqlhZ/NzqglIleVXI6sqLIme37yz2tFHZFHixQzbd
O9fdgPnpk1Jm+mUDot4Dnqqzyw25JaWmMjzLLtsvncPx2GXysOvmodCaByXHsWf3TPmzS/4tEVk3
dkNRy5hEe52uD5KUiq2pTnqgxDn8P3u5Sy1GD1qL23BgFUBsw1AomgcglG903Z+EFb3l5tjsEVgQ
41cNQBLXP7tgB83W3twPvX0bposM2EBhRlvSZ3JC1U1b5pxaJNvFMaurbbRmK3Qjm/NovsMK80Ys
oI2DVtUO7jCe1RrQ/VHyymaFGfsQ5471nB5rpJmUso1z8gw5fIVTsNAr9B2RPBaieSB0QyfEko26
qix3VWtxyie/lVM1MXTG2ANKL1D8NduCPIx6m5CbTYZBsjRnLgmG21idVXZViHanwTk3KuNqGHnv
EGveuHnxWCvJ16QOe+YCxkJaY2u3ex6tCGvD00amInNJxSbNrHNNyuwko/J5A0PZRv+UVL6u8Cx1
loOpbx+ymkbnqCXfsRsRf9dTX6B+NOO20Dn6m0N8InUx0d51tFuN4pM/jKQhdIu4At3u7syM2AaC
ogM5gLYY24pnG5KKkqm5N2UEgkDrZlB30dsyFDeLKC8nM32c+Fpk2vAf0z58ljM/Kmk+JPV8p3TW
+VDW9S7RaXbGDmdaugnpppPNQ75krh8n3InOUV5dyW8Tybov3OyRcfBQTAxqTtm3SPxf6DJ+x/IE
LInIwmNJ0gg1gyW8DqfiMkvnO5lVD0ASB7+akuaM8E9ypFqDRdlSXllpWi8t4zdFpcBEri/xbXn+
qCnhYSY0xye75buCvAKevsUMVJEVEBe64o1w7aaRUlos+Y4at3lVSuwVe76byjE8pLhJgnLKkysl
lSylmjwlqkm5JcIvDRrBGRqy4/dskm/zJLddR2JCzyxTldQBlCojRaIKTd9AUeM5I2vdGEfkggln
2gl10YPapMlh1DxYFizyVeUoOACM3CQleXNj3rZG4dlpI2tgbPHOkAfyPBjKIccd7eOku+1pJkG7
ch1vMdcbYjE5o5aPSGQAAAAmhcQAZoNiBlOnWk3tQffnDkaUzJHVWYxvYJdoHU1wqs2giTtAfkwR
HZOuOVbRTOk/fjYNVoFOyS6rwhAblY59Y3DpbuKix1GmuzRG6GCmfD5OP6ajNLyNhHrVxSb45qWp
Alwesb+gGNvRVajOZachCMyi6CIjs+CwzpR+3053ceGET82AbGjJ2od1f4d8BgxWOha7ZNHSAKRT
6TsFm5pKZ8rR49rd2nTVNmXLPLtmGnoKG8FAz7Jjm2tPiBrMTTKUj3lJeCP75h1NFT2gjfE9Js+s
mJiu0pTZX1VsOhuSnaMRFigAZqvBqGxTRK0bPYiE2+4UgxkyGfhFrxiaNnEoXgK9IVCGZjgf66oD
qqheqYm9NaSukRfDW9NxM62CckM/VpfDyPeb1YxmugW+mOhGFoOWOTKOuN2qET83OdMONjCX3bJJ
MWPmJ52O6UxqFHYzO7oZiIgisZuBmopp8EnuxMgNhLKs0kc5EjA1rFvsiCC1s86IKwiTLgmWhbtG
I+VU/ELn1okMttNWUQLs1PYSDaVvouh6Dht98KApKs9SZTETFQTYVuFFzyDe798nwxgpTSBD/ZBH
5ltXDCMnZDEjLWEfhFbjZJz0dueGRhogJmfZNTN3O3SMYF1o86ksWN/WiUWOPH8osjMbavt2adkv
T2ggqSBZlCbA+W7IyeHuJhO3MbWMgxpF3e9y9390FP2/a9r/7X/137Bhb/70pOo/Va+/3b02318/
NEr4md+PpIquf7EsLBvY9wyN7AHxX616+g9faJMAj4Djh958PRL/cSbV7C8ax03bhVekcS5dnQN/
nEk18cVB0ozWFys22kFM8//gTPqeqPjvI+nK33fWvhtfAOEylrRPIn4JbG00Be7jiW3PPhU5/xi2
rvXNpDd6GFD1PFbYGaFuNoZO/BBUI4J4DGNbSCd/KrUEfHYPek9RSmtDCmqre4TPZxc0mMWTcEr9
tHfUnL1RPFKnDRe9XjydqfMhdIEvExE2xlS7yvyehnh/VKZwMwHrR+pCC+mEQpJy39NdpalSzjQD
hPnMKVB5Aq1vQInWRqCeqzTPAsaZZcO8pxVEGcnS468/lB/+om+vr/fhw31yOLGjbcflg+XhTwbT
Ej1fnRbG24rQ+GqoBS3urMYaaaJUheyUoQgqtDw6kSYZ8ExG/Ys5u+AzMohqpadICcgTrybHSlsf
CKRK8xlN5dT4iRJhACSHJ0BdNsDYbhoZsij1cVCkYjn+B9eB9ZyuHSkBEFk+NVmNoZW2OZZvNQF0
13kYvpIMPu+yKunR1SosgLL83lR0zO1CcoIaIuuaCJ4ZLXSLdoAigR8SqP4cAmE9hGZHiTVXj0My
6ntHRs0p4Z3iknU32UutjH/hLFi/26dngKWLAs/qBxeY/j6WTxpDzTDOyLciD/NjQdPv6ED28udu
0I8Efpabn9+rT0YG3g1nJaGYFGLXp2q/e/l/MOMtI0dTqk2vvZE9QAX4GmWLFphV0p10ZZGdIpdS
iS+iRD9WJWN/yrc//wLvxIOPF4z53YIxAyUUAIPz6WHlSUs1Zypf4yVTgfWSJzh6fZvU30syIN+W
LKwJgWqHvaV0JkHsgzo/50LnZLPE5vw0anU0BHmTO8ds0i/MwqYx2C9Z/TiEQxYsFJlBaapdRSsr
JxJpQFdUBKVmK3dlzK7NUlNzK42OaFXZGISWK0p/kmeNvC+KQl5TE5IpOgx40T+/7PeU4A+XjSXR
WfNkQWTRSlY/XbYwIDKwOr0Y7AJqr9St+YANYHzA0YAMc0E2swVerb4hz2Z5FeFErFulhe155mTW
DQDlKFp39dyydCxnMgOAWq+n3/7eItPrHOEtXZLJdK4spyXLNZrGc36rocNKGDfTULnnmN2caWYZ
304OyGC207/QAf1pKKOSYQTjzKEXDmDl87SrlaUcGvO5qm3hmVTDgixFEahJDb4zalbv57fU+KvP
W9VgTGDaOpxZT37UVtQJ6gtjrp97Uv8ezFCa1OxjIg7I5U72fe7qT5xj7JNBWU6jLqxICQ/bax2D
NAqXgflIt0GIEeyp5Bu8hdZJqxUwvRs4aTuA5DZkUIe2HH4WdPR9ytZooUpzFTv1cLviCBSv7uR4
q03VprOtDqmuap+um0EysNZmLlvywUBj3xyIG+/fVm3BhWkNZPYljWv94mas08TH4UWBHqDJKndT
Mbez7P54L3IRi2nKl5fRDYdNKin/zdwxjxNQdFp5s9eyuvziI1nj//yRFvWcdwCcanzyYBH9i+Sp
ml7UrKE8k3ZEnma23Jhp6P5q0lqf5KerWydJHjPgYV6eT1fHUp0retO+zO7wYDVlLb3/Q915LEeu
bOv5iXAD3kyrgPJFz6aZZJDdbCRcwibc0+urraOQzlUobmiggab77H1IVgGZa/22IZrow1IYZNYI
3ZKfTuuhwDiLMisMys+sy4vr4tLT91/8Krb7v/0q/zxwN582vxCCj3//oIuoCuA6o+/anc2PYqEl
Enra7R5scuMnEnSbYqToeQleczGZDs28qfEuMSS/2zkSMlVO7f3sACXHlqlXntJZ/Xih8AB0vGxE
FkG1zWGkKgnesOvUmQgPByGQIyETbSF8fmQV/FdZkrdx7T99vsTr8daSyEnSHc/uv/9RZraGbWn4
X2VhI/jwy9n/Y/bdCtIEQYRsC6+NChVTTgk/kDS8PT8zeSWbPkPuT24t5cNtZxUYJtnB7tZ6plmC
bugw9pSlvqgOXP6ihOZUsA3S52mlsp9d6h3uipSuwXV2xl9tLex7zmKyi3PrUIg2eyzkUBubYAlH
ijHqkA+AiunAomK0Vgd70ctH2RgwVo1hPN9KVU4GAsmz29T6YpVBhYR3zGeUA5im601K4Pij5f+D
ZVak+/8X78J/aoHhWiXaB5UPUshbIhfPxr9/gs449FOf2l+UN5kfru58tbWkO/UUwlQrbZ8KR1ts
RXN19mt/PgZyRntM6eAJ2XVKIyzJS+zcGL6oBHkDH/Se2qzrn/pioJW2aZx+oHfR1+doTjWak6Gv
H/85Tf8f7Dn/vxFzN0bq/8zKbX7Kr073/+uic/sP/iUIs/8j8JFdkf+IldNhxPwfgjCbcGAifMhg
RXn679wbhfTAZdxINgmB/9KK/WvP8az/YClic0IShtLs5rb8v9hzmJVu5Nr/PBh53Lxbqh2nIuLk
MCKs7d8fu3F2yAETNm48QYNtQlFYRMNMG+xLCgYOKaAdpsMA3ZW2IJuN8OiV6T2SScyEUqzlmZic
YK9cgEdzBfSOVrnFlTls88U4Ris97HZjo/rgD2FGMx/RZSwHyivK58CwgqScXHRnY3dqC7rmwpzW
m97sAjiTHBSi18gwl7SH5uj2frXOr4LCVV5+8DpKpWL+LSTM0y1pUCCaicp83S1D1uhNODSoGgJL
b2TgVY/zmk6HsWo+AO8eUwErMOq+iAUCHVWuv7wCNKwT0rxY9tqiplluLeShhAkZdmHbNHvfaWjt
Xaae/JwSeTaOtx05pYh38Cecq2z5M0kVJnWgXtIbcl6V09U2VY96BmOxm6bBDqS7PqlUOXRUaxbF
3qHlKarqM88IM4PJ0FpxhHJyUW5jM2pulSn1eS6YszdFIOUudIkuBytEONM5q4H/ho6WsWvzXxZt
GIDg0/qCaNc/Y2EU+HV0HbPjzsfRQaBA9OnF9ZgiBh0ehihbn1Q6nlx/aLcS09emCy0w1tXbYn+9
sOstnCuCyCf+/1EH4RVMxiL8aUHDoHEC2kt13cybiE6x17Zw/0Q0L52HgKjHqOvoQG1Ec6Do/Msz
1nvVo0Zw3MLejcpoaNcoWgh/ujWM2as3E2J2GoprJxms7oGTvLgaQf0J93CY3Zma6NIpo+NCSXks
+zzYziKIDtmqjw6uJ8Q9xNSQwzPFTYEeL61BlNshO2ed9RlJdFGNgQfRRQJmwSTzDVbxagCrLmk+
PORh1H1aZgnkmbblQU6tOKctqwzciJxgadFXDf5Xbrnxf6+XMC5piRqibNEKcs3NfI/Ud1/AfLet
5V9k7Z1SVTFPuxseNr4LBjkK5fPOep17hXgOEXtbSVbGFtdJ6h5QRqKfUNlCXou1HoRTtYnplepe
zRnCs1p3Hq8F5Dyvp9v/GuaSez4KKPAus6k9Z7PREbRNMvDabgWvFiozlwimRpy7rkOxQv9qu4J8
Y8Tbjx2oHMwjndwuFi6Vhfe9kzq/c4PqWcPhBu5T3QMd6GbnmhMJSrJFb13bxnCxsHyeqEDGIhwh
Ab+tQ2lSmXNcDVQOQXIRb4Bf6UQ2trXpnTG75sLxH0vuNHZh6f+ZiuUuqoZE5/2+zlhK6Qy24ia0
x9j0cjpsROknpb9Wr24NMoDQv3sfmjR/qBqw6dD2lhMsINjiKLvt5Oh5X6waOaLWgAOrN8wPPNyX
oLf1M7nWCANpYOqTqM/fCYSDCL5tp7k+leRJxRZo595tjRpZXwgriUjRO2lh1dynE9GR07SXKaLS
0mSNlmM+nJzgK/Db4DyOrUnTWEGD2tLN166DEmH9D8GG3UbFGiMtJMFqPGZ2j9J+BD5g1FNkDMwi
6TL/1ZfLx9qziOHO30dFRffSiGpGYboAJHvy6YHb5gK9F8XZKp69KtgtSMT3Kp/TCxl2eVKEIjq1
QsBz+6nl3dWNMJ5syXEhc0881I28C2wOBw/paZj5xl0uo7/NiGSpQU46ZsWn1/nOdR1RIXB+XM1g
8g59IG8/d/Quxi1UmtQPnlxzxpjtjlrfj5VfX3JPDQcJD78d6WjB42fEUdS3dzL0ylcroOfFsMCy
ZoH1YCaO4oTnrEkQGDd7x+mtC6NVsDe5bzCjFKTP0qWug412g3QjSzdxc4eE63HByEKxUj2gCRuR
1or+q2cQs6cqKaR1X0XVx7Jo9KPrS8E9kXbBiVaYJKcJG3tD4uqAKwycmMojsOJtNctwO4Joa7//
9hkfFxHwa2cXkSIKde07injofM5OHkLGdtS8lfWjyA1642zahyCQ07ixkJTpkRLOQX9UmXE/jG8Y
jJ+BnLdlvjwyqw2/6wUGuQwRKQr+QJpUH2jSg2+bty4+5YnDabvoW/9Uc8yt7zEPr4u9ogGWwzrz
niGcDKRj3mP+cS4NnAQxpmRLIoDVFJOBpxNEUJeYAafopUnDP3WFfHYwvVfR3NC2NsJz4U2oZMm6
mfcLBM0ZkQDtbyOK6MFEsxBy7DPIFnbskc17ZxjYue15yjcYHxcomGE23ty8EXFedOLeKkdkkaS5
Tf3sbSqntc6LGuijED4sYj+lh3IosqvdLiVatdCr9nJBvhtMbfjU1GH6ZfiF9csPb3VIbR6Q49BV
mYmBJ8ius2MVp0iJ9oopyXofctr/hsX5lgFdhSkN2t9dQe9GryVPTjQxMzizESRIyr2D4WtO5wK1
8ZGtezkgNmlfKBSM7pbAxE7Y55wW8maTAeNTeyyjLc/c7Z/5dvpTdxOLQOQfO7IhSZYMpf9Q5N67
bfTLEXMpdS3heJJkk3zUukd6kc7ZYZGSl7Ps9GPXNWvSmyCzg7H+XtcZ70lok6A6S11dpNVnn8Rg
u6AwNKdgN96KcPgWKsWPr1BxVlCLwAY3JiRs2l1QR11iUDv0Tf9WdOXB+qw9U2z4itKWQcozj6SF
kfBGX9cTXYjBXQlosl361T+MZnYnQvlRCXs4zs36obzqUM7oAFP47E3X4S2elsKkBh3d9YCl96AX
pbCoz/VbVZEdD/kf8aXL9mpMI/XwZbaK46qnEDU9DSdGw5XWoNDcZcs0IN6U9H2pYb2kddXtJzr1
eKOae2i5ajMUqYnQW08oDCKktHlGwoTXdIehqjEV45IvCMKpHPrNg+UrG0X9AUuEs74J55MY/KaM
w54ar17CVedOnx40dE5CCMdjQavyrusr9IN0dyWMXevRLlW219ZU/aosaFZv4PYapyqECOpE3LdN
hai8xON7YsTrrn1Kl3nLYBlPrnc1BiwB6yBfA5PyPNt7buvqEzyQ9c9E+hhArI4PZZ8ms/TFQ2qJ
7MiX6FHr6MrYsijQkWhuV6xbb3pGl7Bkyz4q6/x32KZEGHhanXolx4e6D+/9heUzL7yw2FbZ8J2v
gsW2t4xpO5lWCWIaqm0p04ehG4u3wHC9W6aTBUVQZQTeOGSVNOaw6bK0fin5FC9w2khOPLa8egwK
JOELRLI92cTqRiPjJZ6lYRTzn0KE5rkNjZ2zutZmkNSs5aL6nTrzZrBRutLHtgtYsrvIjskZ2Pj+
tLUz/1BTsLfxGiRK83rEQ/xeo871tSOZBtykJ14jU+7JzsP3bJ7fJq/Zd555NwUew92c7k2AKd5M
yOUQHzz6oGi/SDKqKiF/5T7I2groMrb6cdIrcxsBO14WnazFjKkOEvE0ZlCDq34KGz8pvHLXT0bS
qt8I1OJemkDoqGD4ZbpPUgY+dS2OkoLZzRjWr/RS/w0Xe4fOhBQK3lY13YQR+bRde+OqxnnvhMOJ
6MqEjpxkVfVzjjiG8EN/26zWBtzgKUXF8TNOJTWycwBPrLV3aQptJiuBp+feQA3cTwswSujGeSZQ
DOckfxg3MEEGsr8aqQ8oYfr3QUrWQc/9SycSymzX5tvirONXyspDnbpvKoMa7y1OsTVauEuz+lRY
9f6WDIKXYXkoZ1rd5vJIaFqiyMlmju/TGI9feQ2G0DmQNmLBjmc5/uqmeIDN3NGbfWdM3sVJI+vD
miChCWq5S+dbKgw86V5UsuA5UtOeysj0qaLF6YuKt3K3FnmU5Kb+cYhSSNQcCOTmqY6tTttcDMF0
vxTRkkQ57odo9Zz7qnLvnFA/zgCkm7rJrS9qV1Gf61L+5KB5G46b/Fut/d2sRs4v4L3NOL6ZKlev
kdXskP7FvpJ7i4rJEmKaSyGFzrcm7NjNfFcF7R9fWU1CKNJwp1ZuUsfMKNymgDTpPB8XTc28RTrN
1mzwiyDkupI4H+IOIDvk7NnCOWWq/hG6D+J1Wexr5KSvvd2dM4EDKdP9N2kbw6nSpZNYzdLtqQu9
ontJv6I8RENGH0q+bmsX8kpYN5kW4SlftEn0Z2/ssh2hH0nhZFPC6Inyryjl/dwHO6q3fQMlRlgd
ls49kD1x9QmNf16WDiy9Qeik2sfak88yle9BOVx96IsN7p5vj9o8PEBZQsTGATv5ietNItnX2anj
Br6GI/MCx1F2hklXm7Cn59isTAow8/Iieia3qFXr3h0tjr88dN4EuTNx5db+F36Q4aNzrdgZinh1
DMQJUcAGPyR1iyeh8X5VFRAza9CBYLJDSXKw0l10APa096XHSz0h2dtQ1Hd2p/R1bFvjNIfLo40c
zHeFSugYJJF5bL7G2toI7f2EXvE1TFOPasYJXmjpMneexxjdNxxFhFBsXA39bmXVfIHow7dflA8G
56QA9d7Yg3OwjK+RyObKGHfe5PqHzG5OM12NNGmWX8M8UhFp5+UxdCemWYoN+eQ8f+OtY3HIJs95
Qc0MReh14Q6U7tz1Aw9XADPbNpaJdMH+TVTrEfNtdbZNM6dmEM9HdGsgzJUOz5PdPUcFa40H0UsI
XfMZTiI6hGPoH4pIoZcfIqq7couzNVofHKN69bDYJqPbXLMlGGP+npNDIoNGyAJ0P3YH0A2Q5Yyl
7rymPqsVM76KR9SemH1mtmeng4KBCGZYrtxX7ITla9BbPeOXbRzBp/u3W2nHBUVdi/ltxNwTVMPj
oLHUxrA1InFHeTOzkvoQlxbODVXZ8iFrMLm0VlbHOEKXzUD6yKXmmv+Jlio/IKxFKWJmywVV3Wsb
qObgkPzzLWqreykMH60Q+Xg/XeX4p9Fd1C6gEzJebIGY2alkHAldoTZ0BGeOU+xqXxXvbZlHH41T
6S87CMdNlnk/1NPh+ArLATgoaHdGjr0KZjHdySqk8U2a9QFGgUzGmVunnmRzMm+mJ0GLc7JW6/pd
yMbYtwaZXd7STAJttNE88dWMcV9G2FEoCt6ai480ResWVTP5F8+uppMt9135OOW18zQg9Ozizpir
wzDOrFJ6xjhkIFxFKa8fHFDyB7bx8EIdJlEr0RCcZ+PmGV5IsylCrbcLwhD0I/gRiV1fY4OyzkSt
3bIrAz87hplhvoyhlV1FaYsY5WNxze0sXiproJ0nJ/VHpKHkR1bjezvyNQxztBxdszaPi+k9Z2W7
pyo7wz0yjLsw9RvenYmjVc3udNbKvre7gAt7nGY3GYgK4iNcBtbmdp2+3aBt9owwSK4sUx6Czsqf
UGi/O2Z1TSfd3pllEyZOXfBkpsG8n+rB+tOKTkwbK+f6pyUEdr5QQrHjz335PJfzd0M0EWqvNn2m
1JbOwIWKxDhKxYdl2DUuFgGGYLNb33Z6AvOkQW+9qknjWXsgmJlMqTvCip3YLtIPOwsF43Yw2jEL
zjUyAhhTD5X6pq5z+0Posj+k/jByQjV8bm724VZIm0i0+haULGxsPp4z8yaKWxIbv4amfJZi+TCm
7hIJgcXTo8EbRQS6UqhQQzlrbPbBzXOIuoydKl1PSxXC3gW5+RYWhoPaf7bCEqUbKiOiUJD/T+GE
VSing9bqrRTpKcjFMJrhwa/JRHFwih9UVpGQlVvruePhPotBZvdF6s5PuMSdt7A0sSvSs8sxJziY
23W+ndMmkGSqssTwGtFvGmFfkO6OPIXrcucFSMXoy5aPJD1UJ3NFswHH4+xkZHMnelFOBuY0/IDS
iHi1Zuz1hrQPQhv48Yzp7OeOsTdb27qHyLkLGUNbFe4cB/N3Pc8ojVX9l/4rNPyaOYFSpWLF/CS9
fbfaeYLDAR9soSdmtd44dhaL7z/o9MbvnRb9Z6owB4gGvazFIjnDP0x1tqcMPZu22RBOFyeKdqLz
xRZkkJQi/mYzYN4uSmKp4Sl5DZr5ubREeulnLFya7sXjStnvrmEP+aAxKCkHZz10CmEE5WqMUa6H
G9IiViAoXxoPomJtMuCTZgqPvgdhtJ0D5yr81jnbruD6nHvzNAzLfM2QItzXC4MkS6i9J/usinMb
YrZwu4M21mEh8CnYeSLgC67GL9MO/ogFZE5mTLhU2FYkDKBtNQ5N5PM2zZW5acmECDa96P19Pup2
WyKVRWYqafVEXSZw9WaxWE/phK7Rs5BbzggGH0kNPM5oxXd1MZNF1kbR3rHoiO6t9jHKcCIPw33r
q6u5NvdTxCS8IB4ktZ+RCKglag1YK7/RiV/pXzzS7I7Sw/tqDJjVzHcWs1M0MYQHXsxxM+7rMKv/
gmHEfWQ8qwrStJ7b9I/w+SJg+3cKISFesM7eTBzhb5YZnYbRfTI9BKDKLf7SKxklYO7qVyWbYOPe
PFv+aqG5d2b8ebm4Za09KRqySGcQ05vf4Yke7JaodcRMAXXUaexb8qMBTpka98lArOhUp9rIz6bB
BxmV0d/WrndgI1ujWNGYax89hezPNBR1rPXNeOeTb3gzilUnhyzsNfQu4S26l9AwY9vq5XlZMYss
6fLudp6M2Sz+Wh1NzqUp9lkTlBccDwRkTOF+Ao4+kP7TnudGodBo5GkJFn1d+moiVg+hBm036gyT
/xH4k/hjg3JOYn3FRdG+pOjbbzeoY52nqsdE2mCqzsEJerIxN/mSWbvWo5aJ+ZcUoDFzHzoR8T93
WSap2zY8tVx6bRYd4C1GYtZgYhqdYMju4UQ5crrFcvrrQETQrh+7BT1RUAQAcYW22mRpRll9+6HC
c1hXOSJwXWvH3i5OGvr88DW4AdJjOm9RcK574XhkQalJ4Ltc0dr/8YfIvavz1ChOIsxznYgw+8eG
1GN7BdD8PUddFMat3WXfA6mPJ7tPpy1tYHIBvLbZ6amh/bV4BAsTwfI5pDliCzN6I8lDWxuWDHkK
Defpny7UQssLRwZYG9VF1KCq6FnRX0qGiGPuSTkzeVeH6C5N++p5UoU8r1UWDRvjVnpqSEEmnsBX
7FBfzqKDDXCn6yV4iCzWPJKG5dlshnzf+Ll/hCiNPZmHsJSZ+6hX44xC77ORWCNFuJ5WOrs2jRPs
l+DPgOuLiKkaLGz50VlevWkg5fsAt8vGoGWBr18Fu2bAX+ovikS6BV24WI2IkkXOs0g24XZpUrk3
++lzirzHAcr3uDZVnZDklD4h7ok9GK6NZ3AMGWotXgW+k41ohmAnYMlsJjBO1ynfr5SuFZjBu8It
UQiy6SFb2eCXGWPKGZbEEmW+n214jrIC4c4HAbmdt09W64O5yUdrNqPf49jPX/1i5Fi6uP9wu3rj
ZlnzOvEVr5w9DdjJRiX0I33jD5WXc2w4t2Gl8O+WoUP4V0+8xVNdTsxy9t7JVnns0/yV/eaVhxRN
iVVuasf8kLZIAgzIOlyPnYoelZycv4BeBEQanmXGZssbJFVRJtqoeCyE1xHbOQdHxzT/pNMCZDSG
wN2Tkx9qmiuSUpg2mUTNXT57P+7Kbdwa2rnvoHhcH8/J1JgA0GI1GQoWnmgdeusnqLtKLJpEeLYL
HddMI5veNlTsawllU2CT0l0d135/C4tcieghs6EzhqPoBVxRxNLMcY8NkKLxpJklIRBrkO+NaSWA
C4Wk/zBUE45cUemdP6bpByg41UBzV+zcOfDfI/SZnDGm+KuL0uASr4x3kyw77hOu82VjBZl6otq8
fId2U/HKQMuKrK79nP1dkTND2P22mtpLkGxnH2aZfwLN631Tqz8hTzfXOhX3Bhkt/rG0M9iTQtXt
QdTs0cPaRntW/xdCqTRoN6NPnYV/uP7ofGrEtrJQP4VCXXPHW86g73NC7GD37PqFfb19g0OQyq3X
EVxKoM+TaVImotvVvbkqsACUgoxToyR3PauZSMR6X+WN2jd935Py42fJmo7H3kcTUVfF79ENXv1Z
nSaJQsMoDqnjAWfLAnQP9Rg2h+5XCDuUFHzYjMzYUpxIwM22xkPg1pXNC+FW9yT0j6za2cGr+oVc
Awc/chdOn/iWgmeL0LRfU44XKB3aILZZEJ5UheJjLgr3Bp2T0kPf8QWqUT61S063OxTVo2k7+tIP
tIXWY3Ro6zraqTklBTUzUYaptSlfegbFuGoRDc1VZBzDIcqfh5BQCp47TZJjTngj/YV05QRVQ4wS
6XPm5Bfn1G+HmMH2N7elvW/zifu9g8zchA3wR1SL/UBwoBMa/tmpvJ3hdwVhlmjvsCswz5b9L9Lm
QN/sJu799se2hqNVrtz1Vda8djK8DmaPFbtmfvGIdmiMmNTaDbHhX9r3naTD5FXlKZ1oqVn/Vp72
NpqkWyqQaKpXAbvg0JhEaYpI3VES7p3FwoXfmN3GrdInwS9+StHvLzhHeCj70o5NuGPWS0XTdNlJ
Lul8C0jzNrRkHZc4sgmaplZjNtwTkYjTgWxyXPuDemEtxCA02S/GYGSbxsPBR7JigjgZg0bUY0xj
m9roBbZKopZ3u5krzhFgu5UmXIVRlitG/GPy/u0T+TlslBrEo19j0COYkHRIMF8cW38MnVb8aeSV
1Bqvf5630dVWHbKg0LZdOOJ2vrrE+XJYT78GrX8wURSbWrGj9yUrAdVXYTpjjDRAYm1krw9yveV7
yBM66WToRTL2lowrIONt3dovraTKYcjPbeuT92Dl0/pIT6B/x6VfJ6vdkbJpNrEspkvbWxlmYs5T
0eF+oX73aIfkYwY+T1kxwEd0xEiMxi0FeSzZzfRjRPLaKevrSzZSit762TWj2xdWtCpQK7agHuQY
QAQH7usIWYL708jvScM24qC7+ZSMogMVVU54GmYw5Yj1iPjljwrKIuUNPfIJ3WPlsbZBSPH3eAu3
tCvUSDfqz4WkOUy9cPeWzPWfJR9Yp+d0eCqitWFmHb0FwwS+EW2LIfFUHawbjFwYQNbg0wMQPFv9
CGA9+LueEvuZRwZg29lKAnC3Yd25z2EtCZ8mxPngDrW/mVKlzqHU+V2bWQMTUk+TpGHmQOAE9Zst
2O9gremhqayHVkXdWRMKFEtvLuMoozZmU/cmOi/lDt+eVbiHKPc/pttRV4gSvVigISx8+MZK2dXR
rcsuCSw7PdPTfsJ/bGDAA6Aswo++GVZ+K8xzOh+ToRCkYWecssViOFcCujj/UZvL7k9vB3wiKLRn
7GJD+RT4GmPtGYDtFlH24rS84hl0r+U3sWjeLb6gbCXMJC+vxGbTJGa9lw14ctg+Gx4oCk3uDC89
+xno7+Aj15/y3WSDrrb2fqDC0x+tu2EOp1090nZhR9Mbr+tpMofnNcS0tDT2seh9ALUxMZeRjByV
5LxHqi2Qww17nLK31x8yuJSJGoplh1sIJIF7rG84pVfCINrKPjaR2maG9R3k1tbmTclDyMHU5Pns
eSktL2kJcVArv7kc2v06ZayVBJbQqcs6ALxgnHCPB/DPFdg+BKEo9xaD5nGtEZfalR54ZvAwvdbB
jIzZGLKkLGsTF3jxMLIs74uinO8Qwyb21OhD7sEOASvxGZrm6zoRTVRjoiPdlmxpHXJcuaG8tzEr
xE3UOxiQ8yW2B20efAEWRfVOe7Um+zMIqEExaqs48m64xSVLq/bBQcywHQg+P9JLyOSPH2Br9v33
7HvGnqPxflWZTYYcaSg98NkQQpw0mSzfuS0QCah63bLJRHvZFR81zk5eSkkdiNmscdCbP6Fyl/ss
aOxtNvea5THDg2bpFMg68N/WSvMCl/B6YOntYu79mhrzPGAFdz4cVpS6VvvIRgjMfqFIKzGcqYl1
i8kK4HlbcCwmWMsPImhj8hf4OMLsD3tL0rX1PnCW6JBm/clqgjYJi5lAlEyPK2sneS6+IwrMr7J/
jxbr6GQ2zPQU57VmgwqbKCa4IHG74oFgOM7F/GfBmybpuJ5GX3LUZut2NZ1rQGppKBiI+h4zF5Uk
e7u11cpMPV593915Jsh+bT8FlmE99mx1bDfhU1GG74ZbTNtyBpUVmgnDgq7JPUbWLose+CaM+4ZF
4cOxehbtQZBXpV2F4sbtM/tuAu+5sTCQ8qQJovhq/jqsdVCI1RwextHst8ayuMciN7fakyD/c5TV
NwL4FSb83KeQ+LbFtYY9TCeyDPFuG+VzRB/0WZO0h6klZFfSJbuZQI6/phL4ojynbPh1LghP8h/8
ObsPsvZpNbJfjTHu5z7dh53/kLnBk53hwVsB/bYmidlxakXPqd1CVw2jn1h5VMGwyfWs3Badk8n3
tZk9af4ltI0cJMsIujerlnQcWdKJtjSQ56/K4i7bj1Km+Q4iWkd3VQjqvbbOnQnRB0gdPGIa3Iql
31UN4TW5xa1HFG2aTLm31gkjaJRvJLno4Tloa0muih3JW7sY6P3NGeS/RN2iSI/q5bEbU/N1zqiE
J4vJ96KYH87r7NUifPJKlMPK9JudN6z1YxFW6YlJEulZ5NwwLJNzabSs9EcGArkeFsSlI7FtKEmo
CooyHltij4MbsGmhMdjWCwOR4Y53HiGLW3wD90HdcYg2vKrKwAkZCaIi/dsR6wyE99opotS0u0rU
jkmQ4RCc+/wNbZyMS394Qz7GSuAgWa67Kn1c6IVVIaxDHqgEcdeP2bfxOtkZSU80+Th9C8i/Os7G
j0ZsnX5OBlLfmPvK8l6WWj6YHEPzMD3mPHBbKboTHtg7E0MHnUCvN/xz1wdWfaR9LsJUbZY704Ed
iPQAx1Vn0esyz10czMZdV9gcCj4Qg4bJg0DvnpCZQWcSUQbcvqnLdOem631I5yH1C1DD4+rEteU8
WcaSAIsGaG3Kl0IhVzC9+rk2xApLHBDxZHhYBJwWiIuVveMOBzCr2t64a/Am7g0ZaXIUeFhiWWNR
MeY8bogA2BKGTkioBFnLh/YyYlGIUU4XSdqjQZyCpX5invTPgTY1t48yLiSiePvS/ueVGtMdsQ72
rlY5oU7R/KwWtrfBBGkOyScKhNluiTZH2GeD1DdGCgc+uhGvFCaS0tLmNsDNGZerY++WbD4xl7Tn
piF0jmj94cInEmwyp6w+Ui3tbUBuwUVlTHxtM703vjMdctekNkgQJILJGJng2q172LrwjsiNnxEy
YaOadErGOcsejBFjnMf5jM/DTPpI/K6UZqaTaayQbR2MMZp2FUHcMKlMZQA04kJk7SfEa39A08n1
GRhOjE0iipUy0wNJqWDz65Q+aPDYOI8sLy40fIuoXfMOMV239e1mJgxFWSd+FoH/mRevcjHuiyWs
uU5VKx5Ww+0SMlmzuLM7c+cHY/HCpE9qItDxxgbWeehk1j22dUkuBGkPfKvC/cYzMZ09016vUTPj
o/Z1mWGOF97R9RtGo0iX+xwLG9Q/Nm9yaOwzbZTTf6PuTLrjRtIs+19qjzgYDNOiFu2zO+mkcx42
OKREYZ7MAMPw6/tCEdklZXVFVfaul8pI0Sl3OPDZ+96779zg0iRwj7/FY3fud5vAayUR+Gm6K7Fv
fx9Kt+H8nJGodbV9YYycIRkASCdXm3YsSc2Y3cjrlEhc8znGtmJTTMAMIF+AWuPLH28MfvuNltAW
J0dWP8A9Ju077QSTsS4wBf+wNbB1k5UnpIlwwsPXuAInb5KM1pVyVM181Kiz7BKd7rppcX0UXKQB
rnonvmD5n+8au0KWoSqOYawe4zBZU5XYKFohPNy01CowyKRzaQbLLRrvqmy3jdP4O77PctOH8zfq
cbq9OyeQuiDetSuRMrWJJFMH14s3/Rxc7KrYJT7nlbSfw7vesxQU8ci8EpL92FaklXaIag5WyGkS
P4iBvrcJ8xEyn/3Y1GFxC7g93U06vx5E2NxZmoBzVvQfdStuhcEJhz6RGvq73Z7KvAT/EbGmLmvI
mHaMbJYIfjIFjW9dPVtnq0uPsVHXqyiwLk42Tgdd15B0/NsqQHr39WvCTBuF/dYJx53q9JXJp5Nm
7Ucdxi+ZZIWdJGqDEnAdebQO9sXWtNH1mA23TTbCt7S0ke96no5qhesqPrVxr9f+SKRNoxBdzSpu
N1kHE4YpCEZmMThXMS0wxK9ZkrMz0u+2mnYN3RTzaoacbiUjkzaImG3IDvCkx5iIQMICdFVTN/2h
/KzH19BE+nnODP88VFH20eUZ56OpC72NdKJiS9iwX3cMtwmWEUlNV9F0rwxgd07Q9kjAYxwcjFjp
PY0+YpWVNUA8Dg1fXpnmWwTu+9oRQFbc6Taxza/atdlEG0cz09dmVu+4SG/aRsM5gY4ixbVRy4eo
cj/JAfKIrgTnRklR+y4JImM3Zkbz5Nnshld4uAGLpWptt7nEqltm+6x0t40eeWhjsvfsTR+MRfBR
SJ/FgNNR7CPnyvmQhizfxo7JLolTAY3Fhl2ojeLoDJULHaIaL3Vl3faD7MmYo0BeewPS84rDffyW
0EqwEkXtPeeDO6/ysSqOKCY1M6jDPMwz0R+62zIx7acyJ72fJylmn7ZPrvwkFCwXrGjnGIb9hsx6
DxuhPfkFXw8OCMb3sncNnM9pHT6VDZdJXk/lyW6C7DC6VbiOSmd+TWDyYzmyii8cFPWZeFb2mGKX
ZS1hGMfKbnk/GutDuzbke6bfIK2yWzuq3vqiF2eOK9OLadvRAQu1vJsw/+wVLpZPjzPCsW/a9tY0
G3HBXW9fAeDKrqEnQQlXJKHxjhQo2HySuayGo5/l+WcnQxzBODPC0cr4DFD5HKDX15U9JzelQS9k
XMrN5MXwnqUVAtkJzZds9D+zRFNlPaA3e1RK0n1YWTcZKeGNO4q7sovz4ZC3hfMeV2rcgGBIHvi+
rtmSVpwsPfOIOxqC5PCjcgfYMnFHCYoG2efqbDoUfSP11hXj11DhAEuLqUJkmnZ11MuN20/fDR8y
jEqb+g5eFJb+vEt5YlnFHSBstEUzsHZRXcBLrGhAegDSF3MSdr11YYLcsf38Baum+96JPJ82jco2
qgv67z43uHY1Y0DmKL2U9+gEkUrNVrNPfdu+aQYGV8vJPul+YpEwiODkJepLUTjcHRCgyl1t9P4D
JzAbWlWsd3XGu5OmzXumWTEOBhTdJAjMTUPBQG04M2bHlIyy6x5tI6hv0IPElcPJB2sB3/0pm9/8
BEMmy+MQOogNXsfKeRSowpsOavDekz4Mr8tlzRGMVfUEl0+A/SM0MGs+VCKN0Bn9mPt3qr9qD6yq
tstnpFNE4Lky7R3KHlasHt7h3ok6KqUcY94NysR1XyaFTy7YRX4ZHVVtcYuVB0drl4W6xXbKn32g
hshkducdLae/6lobn1UTif7gmW50ZeWt2PudkR8BmkACiazoOJUiW/dWr3dtmF2RJw1u7LoL0Cdo
rs0Hf68qmMKNiazj0ge/8rIkuERzZ2Ez8emfce2ZFdQcPdoFI0cVhN0pSLBVMi4Uh3kOsvXgY7o2
Gbg+8ADihLTRen1UdeY+a7pu8Utt6VDhKRhbLzry4r1jh7h5B1RG7ttm/I5mwmDkSfOhZHm/jo04
XCvPU/eFCklzQvyt0vFc+8m3dG76NcvI7JplKEjRfHC2GW6JBpwH5x3Hl94hSPW8bbBFrPWYf3OL
4ZlC88+xj3Nscm1/VG44HjpD9Ntxdq1draZH+hAgyyTGLQ5sBGk/fOpTG6xIbb7pcOaxxWywTs3F
PNyGR6+qbqpCPFABqPAzqWrDE1CtNSEgtHX3yWOI2NPjZm51W9/bPKbvBpWrfUlh29ZKzOzgGF5t
rgKsUJuc9MuTXTV3uA1AraEg4ppdNrATaqyZTeEqdvIbVgjboS3EY/vz4qgq997BtbFK1TRv64RJ
zSYRiSCD0rjqgsAgPKuGjSlh25ocX1PpAXmDKGpZZnfEw5kemLW57Xhz8EwSS/Asa5HzaPY7tEMa
rEMvr/AapuRIDMM9uDJzr5OOa5KiKYqbrLCDIOpLp/qGfwa8UC7e4lJxZKrzs2mk5k3fQ3ROWhHx
vtjTvuTZswtNIha1y0SDLYRjeddzv8GCOzptvolnYlW95ozrQbhKMqu5DHbr3KoAp70TT6zujW7s
n7GNDwepm/Ga0QtEzmh8mzXgoKqFyctFfduolllnyujaDZdZKy7HfTg7wzWknunmZ3jtX4rx/W1A
77eekf+fkCULqeBvYnw1YZSPhTP6VXVpNx2///u/LX/jzxyfHf4BqSQIqAlxoJ5hD/5Hjs8K/yD0
arog3JEkqZLmv/zFKyHB9gcETZued2LVJvF9Auh/BfkM2/sjNGFeLpF333XBcP4rST7LEUtu+D+S
fJSSu2HoW4KaiYXOQKT99yTfEHSxKTugIq6cR828JlX+aSQ/szlUSZl02OQxyx8YgMGtwUKaSF7o
qqC/gKVKU3IBxmRxg4spZIx5E8xzWhrUiYWYY6OddrCkb5PSLvprAqR5eDIxqOFeG7XqnvwRbsvR
4SvwkvbWqA7ePHXRORzi4sMcZsrKK5xquMANHXw4TlkyFob9JRoD8eFnToIMrPLX1Idg7Q3oR22e
5G9CV4RgUKs/QYaQnR+JAwd+QRM4iY3XaMQD5FsdQNsidF6MyiW0rQoe8KzrLrIgqOJbOAiEOQJj
F8wsK+x2ySWYNBA0KCTsyybPICkTeNxsTX8CA9Eb4tEem/ZWlkZUbkhwxXc9Qy3E5tTdz9483vhV
zYQ6oymTqgIub9ETdmMNnaL9t11iz616C202VL5Jv1s0SOvC0p0wiD9EEBrEXG2nKOPgIPp23M9d
Xup110bWyXT7jhO5Vwe3yo9SbBioRxGWGLepkmPF9P4Yxg12UqMNqAv0hmA7TWnwlGqTvydLlW3J
gf+QQfNWyp95E+RtPtr+pGAtrAcaT1dOErpHw7OKfRk3+RPn9Z2BkSWpl6CxA+qX0aMwNgmPnmVI
aq86yg3J75QGHlKlnvKutW45LZzTOufsTGKimwIZbuwxjZ/nSUZXZdwJONqRLr9LnYCFhsN1sJyl
otJQRXL2wEj2K5sMPlslRumE361cm8jwt0rp8aR8Pq2xmFlk1k2YHPtI4jYTtvEQehpeucLqSBIb
0bzy6n2YJPOuTXo0DQx1J2x4bJUCPe2c3N4WOg15PQXIeZwX7zgzSJ6xXGkAIjuTvwm0c67kbGw8
bM7XYevduG3lXJlJBJ6q4GycKIm4X9jxOULufqwyv7yJ6i77PrOL7laToqSm6PDjjA5PM6py2mdK
1Mz7uWqJIYZB8k2psgWD7mQ8PWuXjjuMp61ncQEaNoaycWlbCNRRlba/Toy5PVUQKHayLK/nvGwO
VWxxxgj6zISuhjU4w1i3bqEq8iHglmaYI9vEtIxxCImQ71SiHgX1s/etMdj7LIspM0inJzsNKTbl
xsEoVINaK4Lq1HN0uCIL2Wwq23ofHJEdO1pZoOSG+GtjUUBxbLycjpFmvA2qMdkiSWUb09CkR+iE
Bk1Z3nb4X3a6zbBnWUZ4q+JqvqkMXCEskNXVnJpzsmrKUHzH+g5eHpfFUbVjekXgiQOpr16JPcY4
knO0SH9i1w3dEgHKe445tY1XcRwW1IOFWRfsRj76U2wahFXCdgKjHotHQkRL4i6RmDH6eHxF9oyg
nU3bcmr5yJM0Kt4D2J6wQvlruEAk186I33GO+W6NFl4Q070NkpHZNk8G2vBolIg4aQQrg/zkEZsb
vihaVqlH651TO1jiKh+NfG2p3DnVVrQ1ffnd1gtht/EvWCaSXWmAglTN5OImqGr1DNJvnvZ+guC6
i4Uf5uQV8/JAw2TMXN0B3u4/lUW73p6i53jE6BuPV4j3ESWBbH7DfiCVRqegtXhY649ckJIqOhS7
NhPeOdILtjIDVczCJ22te1+FAM0b3kNUNeDmBO/cJYpmOwqvWlzyQd4hiGNSs2I2b9QwksUkaefU
/XnUyUHVZnOwJbbzIr81ZvobIi6/gx1P1t5iI5Wn03NDcri1WFQsG3Ez1dsw8j+FaE6ZSHaNL2iy
NCn6ENMBBN1NbJdMTCS+Owfb+xhhsGdfb1JCxH/dK8vcleQ/zLY+FMDpAn/6JtIHM+I+F7hvLePV
GJs7S2J60/aZvNWuwqMfFOXWYd9TZ8FVQ1a8FMWVLp0rxI99jXQfzXIP6O04Zc0+USzQscKxWoK0
GW7LmPg1hogJVw5tstSXUpoxaRuxu1hZgBFWzdg0y6rpZLgulnWnSVe5Ed0j83BzsA85D6K+iq6H
YqElT5fOkMh3pnjkBhdCJLI0pYkeQj4AKFzKfpUz6VETP9055eCwVWloGy6Tu5bk2hbO323rONd1
nD3kZb6ThdxLAC+btjTtA9KyuKEqOvkOqGKeT9AxrDtL8rBNjBxgbhB5T60dy3CbW/mT7/vJoZDs
5DLfgZmDGkqmkpvpTg5puXPDwmBn2uRrCe5qi13rh1215V6XIRUJlXVdifhbwymF+CyhbJ1EqCET
h/JwHD6jMevOZOTVeuwlQlubRLcep/UNsEW5rpyaeAC7yTHp+i1KprvDx3ritgiif2AOT5ufw3uz
YX9yiJvwlh0dsEJm7k3OoZXNQNxsa7ZlgP6Xb3Knv0dzfbZSUBdB3n8i12xkTVjamfHCDuBRY1E/
EJh7cOHHrhlePrrMi1elxKCBaZQGRgpEuIfukqLdDZlxg8FqPhc+BcxZMdyRzT2FbuWsMR9xsY9o
clrjANb+qZ/UCYjynRk71+1gc5PUxSHoOYYE0ixfBtajG6aI4dDBPju31eR/ICi6p4Iwxp6qa8Wp
JRzTHTjcfjV0vfWWCMDIHjdx5YAK3volUmmpm+AHQSD72ivLcuu2aY5kaBpvnInPPElI/vUB+Z+o
DsUXNYsnCqntZRNabbkHDuvKtYg3eOI9QsnfxmYPhIs9B1FVv6j2Q4IPEIVvbfjRw0ByELMFdz+P
KracBI1uNrVEycF9Wl48m92y2dMD5/BgSpv5JQqXxKksbvOZGgz0pPduVtwDHUKz0rnWw5ydCiWP
ejDerDTdBWbbI0moXTK2OESVc+fOpX1TZs512ad4IGzL2CNbc6ewjR+qGSjwnYf72czve+JoTCkW
129z1WFdNcAWjEmY/8BnSBJ5NrxFS6NpGgMkGRbK2bX2Nwlj6irUE9Zc2YU4oMzpSaVtvcoLBrFm
Mgb8CM5bYJU/XHaqOJiyAERqc+X5De3UZfuC9cnFeP/nVpegS1TKndcQ76G/BCj5jq1lc26isTiR
E7GI0g+Pts0I5ZXiA80XKwV232OuCcH7ul0b2rpPSLNkmeus26hFJpCJry7K9+UOBou1ZSIuNm1k
eIijef09tmdZrLHuT08cYMNh7cko/nBVhesiKBB12IGzMa+M6Rpbd3dX846tQjxknH/Br9sRZBpo
Rc4mm21qQg3Nn/uhpRIFjA4qpBGL/BApl1RgT5plm/KZmqui1RPwAI8MUFuWCVpe0gK3yarauQNJ
UbzT28oL2jO5HJLAZ5JkDbUaY4RnZpwvmPBn5wAvlR7QpsDPrCa7fTfHgUg7M+8x91n7ZsWoOZDT
gkFqhEC0RcLCIMOCvDpzbftG7uzLJQLL4E18289es7LT0ImsmRojLVg5WLF4VROib1bgvk47t92N
AFq3QZJeZlJgK3ccP0dEw0OejYvhoEOCwjQqA/1sjXjJ9k0X+dy0DW84zVKqkRhwVt9gwJ2uessy
WLVYI0oh5Ux15as9VozZ+j66M0unME1G9H0LE39ZB/eRSPER42KZSnTNUT4lgckXxu0qxNWwTZ4L
J5r12ihGMoMIbQN+at0Ne1zZsfzuGLmHZpcbfPiTZaO+VxNZd8D7Zeqda1wE1RX3aknWxY5TY2Ok
Vb6kPlnLAqAQXYEI15kd6KLJjLq99ERm0kOgWhe7oNeGL5CNA2SlRPKRJKMcjXvWrhLbjhUK+B1j
ZVOEUksPGuVIMap/okClsV/zsbHEoSGibawlBnl3Q3Gyeh/HJgAcVZYEZ3KdxcnR57FjXzAQdNxc
kWCAn4uJ8xlRBw/H8YzQhKmOaBvQvdx1PwUGz8eW9DwAPo87DetFYsoskXHkEcfyMFtVU49tN/Qn
QL48ZqX+qPoaqj5PRpHeJYT8mxMSm1sfZ+kE8qAJOK1mshnjKdd5018NEeO2I0v+XQ5ZDwI5LXJz
3MFRqdDNnaxOv6ZKx0ens/LPAirtBmKUvosgAh6DqfIupJBMdp5zSjkJ4k3mqwC2hJeMuFDCcBOQ
A7qA0Sse0zjYgMNdc1keA2gmmxylcJUZytzkvvEExuLWKTWrC8s7Ro7yD23ub5xM4U4xdENzDKfZ
MpGvGTHFrde37bYuuXrysN8R9Wrve5an9VrU4U0+6PK1roMPNPbgIDz9XKEirUkVsSATtXWxozZ5
IGTyUJT8nrIpn+Y+qbcljWfgrk5E2rFN9MOlSwWm/MbaOYWBfirJlBvOoyI8noHaXVmqeB68plnW
u2StwnapKRN3U+28yTI8cUqI1tAmzZXR1HuKyr7QMrdjPT0PQ4hql71E/SQEOPBxaevJnvmo37o2
uUA/4bhH0U1RX+ouP8KL+JYR8yq96XqeS/egM0X8gw9gAeQAexOJD5thwCLRtMesbbgNJVSjVeZ9
q8xdolm8hJIEc1mdsNx/mWEDjTkOa7j96kEALsfUWF5iMdBPiY2otaks0gZRgkafx0hhHrMvYA1i
GjW6HyEkeuo1T3k0TteOkzCFaob5msoeY4kQtfpurovXKQzeOZ2TG8ijI4kTGhQwiFV8DT2z2S8P
wSo9UBtFonrlEREnEHyOHdzPXU8eldvAYHrvRQcvsC/GFVwG3OZK7IwIgzjHjbgIPruJ98OdjmBV
3ya6pYEbp29TgsM5GtIjHPK3Isi+ibqyryyzWtx6x0kSE+UmuaFpZN7adfk8xra57YXe96b/YURJ
sTHmxQTmpcNOm+zeJqc+SJ6CTdzd+I3QI6L9/NEBxodHnvF7U05CkYE49uPCaDCX9tPF17AE7Gx+
kq2qN8ukag1uQL0KguK7TI1d3SWwl7ihr20ruxoL8zqgnSxrLOyMWAEA+y/UCdO5H3ycMbmLsUhT
f+7Ku1TbnPgD3uXAO/pherSZboO5X8/873kj/H3QFQ+NoQ4dzJ/Gr/ZxZj+YjO7mGN9k+fg8tkP0
VFBLxJ6E7P5844T5k2PqTdMFp0Sbx5rAYDpTEIeULyWN4RIIy+gX4IsUFSb2cKW76CCj6RSAzElU
/lTYBEODYmuJ+FiF1YMdsLGOhuJk0bdqaZHiNrBOXWPtzVQcHWU8RXVfrXHxfNFNILZ5Ozt7U3Sn
iMVSbIf3zhSpQzLxBec5T8MIhnT8ePhZUSiKSV6C2QhutdfeoqMckWxeMRl8jxgMCUk2FGvl0U3q
iP7aHLQFQ7Z+kwl1YSHL9QPZpY1MuGNkurI2GbyNTSaN8EI79RJHryAamsrbco6iZA7dWDi2WKXD
mG/YyZR3kAZs5IIGMhKPX9kVEwGw4rYozQdP4UHDpZ556hyk0aML4HQewvC+jxN0CyMngtCY69Fq
0TlCuvictY/Kc5obcYIDBNM73wqYGAcEHuprCgp7hPvQzVy3olnzbIuJAhCBbQOxyyf0JGQPKlr7
E+IWp3AUygNWLU6GBvtxfXDpl9iTKdvZQ4nyX7ufs0helRGeCIlv0Zv4oqS+texMbpzMATEYHmkp
wU9Lciz2fNao8zbAKZtVwFaW+oGgOMBaNM6GvAH9yJ6lJbfA8ioHXbESFt0t4dJgF32v6JQ1IZ45
Dd5s2CybLJr0s4ybDZGtF1U7XLGsSXlkUwq/9l1x4X6NTC83gwttqWOOL33HOFOxeR9F4a6gdmvq
7ovGP8qWAIY9Y88u723ecBHKY29zWquY0fEoDXaO0aTvwXjRJu7XRId05ArO5vNAByZX1JC3H6yp
CKbEj3LgKJ4WmbezYphprpFTpGC2eBDsrwrrwmzNPwIJ4b3PgQBIYmG2GS0vUJOrG/UjpqlzbPGr
K6rZnMK7T0jDw18Ltoo96s4wKSNKSePrlkxAPrznWXIuhmjXUTrLmvZFNrAzQ7zvEbEF2XgIMxUF
csZwCWJnW7lsYav2PDBz+D2+y1o8j3PUrXIrfcnK/FYvW45eXVV0yKWL2cAtuXe40WKzzj22jVG8
9Sb3jTj9be7Km2oC9o8rbqmPI1EsO+vIIPFM5H5n1oziff2GnnYcvXIf9cRm8ih2jlE0XJshNXEt
aWe4kRwJ8f4/xRFpoZJtZsCPWXn5eM6I86/IbzyQxH4LchFu0tFksaZYCqUmG0XHPRGitnY4kp19
1pYfhQU+xsVE1Y99HxzxYCOtWuJNjAyULfamXSGQuKuUo+CkG8xppeBtSfCTIO999nwEmzRkUTl4
6sA8+JYr3OVWIrFxtEBMaupttArvyqx4IuwTDq8hxyhG2VRMIQmDuSjoJ+GnpnUEX1yRw7KCA34/
o2DhqJKysKhqa8YJnyoRaMdZ95osz24OSsIKdpNL9rOGFd2rJJicXRrUlBuKbM6TfRFl4mkuPZYD
tOy5/lYMnvVYNgVW+lQURrJNI9f/MUN84tHJHZY2DK6M77UfDXqX5537I606/76e9XDfmgHr1yQ0
SFGPTE/kKuEhoGUWmDSu58aY1daLZfM2OLGVrxs50UDAiqDiSVcO+U3qNewWQm0/MTmHAs9JQDTS
npLplaQRe2I2E0ax80sqwNZZwn2C3zFIn2x6RvIlw4k5qnMG31vHYzVHGAlaPsZwzCquiEa4ssVY
PvvqmIW1x4p9NJ1x2+eqR9CvAmM/TuBh7Ex0d0Mg51trzIncVBYz7/pfX7r9l6u03xZuf7uaW5Z8
32q+qmnM5vL/1OVtPrqP3/6AgZwN113/Jaf7L9UX3T8Yksv/83/6H//akz1Ozde//9s3nnvd8tNi
4kS/rtAAxf7XO7f/NX/Jz480+/jnv/Ln0s01/8DGYIJFEFBgbWFDlf2zTZkKOt9z6IwDOW9CNl0Y
4f8orrMouwMn+RPjTm/dr23KwR90zDss6jz/LxjnP/7hlz83abxnvIWQoP7686+l9b9zfH1yOmwl
LLC3WEgtppV/KnWfEzPJEHzNrU9F98HgZP9m9KL8cx37X76K9fta7+fLCB9wqEc7nx2whPx9rVeF
2rJm30UgiSr/OAGaIwvIWcyzJyIGDs13rCYOWtrltlHVdPGyuDmMqIEfHpiWszdr6LAdTSYH7dJu
PBcsi6AAtP8Nhf53fPTPX5NYIL+H4wKshOX2+6+ZCtNVdl7ZFEkJtR9rDpMcF8P4ipvdF6az6JwG
Wm86FqH/DTnXWt6B/1h8/vXSC0HUEXAbKBP8/aXhDg7pFLDwmZO8uB8K1b10aB3b1Onljnt7C4Ki
iz7KCMmoSMzupc4S9QIrgkZUT25hnU3HX67i/9mlQQuF4FLjl/L8ZY38K0s7S6wAOHNlbSdpE+sa
DVraFqDwt3/9ZULXs3Bl2BRm/GS7/kLiJ7PUlUJ1I3aJcimEG7DHu4Pc/T+8Ct8XMIZMu7azoJ9/
eZXaa3hMs9rckuOBeIdhD70v+vz7F/m/XOWeS3TUZI3Nxs9b+N2/vEjU5kMAQ3RahnvnLDxz2ky6
wmqiMH86zA7snESx/fsXXT6G3y4c7iAB3GXbM2G6gV3+/UVZiQC/oMZmOxTDe0Op02UOOAxBNYvf
bbKooKMxY6nSadahrt3nv3/1/3T/WF6dO0gY8K6GQixw+l/+yTO7t1G1UKk8XVzcsPYvHgnp+79/
EWep8Pz9HymE7fPjwXJbvhcuxoVfXyamDoRvI8vhtjYm5tRkOKOTZyc6TArMYTFRjiikY0oQxDtL
HsT72S4F95gZG3GvvkJ77N4bc2Kj3JpxRfWsdob3uCeaW0TucEV6rjj1FFruQOcD3474F/nRDMYq
D6bsjqclWk80995bRIyFLTAh8n1QKpdYfqYxs7oQoVa5LbS3ItzQP/UScUd2jn2lpFvcoYEMPNul
9wZzFQk4C/11JIrsh98K4zFz6wn+1KA3Ex8zgH5uytus9UDbQs45FxJCsDMx47gNkTsU+S94ws1X
72ZnpxijUw81adoOJg14tmtFN+VYk/FyxgwQP7L5yWk9zigdCF12vkV/KvnbdLsMGVgp4XAqN5Dm
6dkG/xXzTjFVIry89V428JitXrTfyXWdtqRraA/xrzMmtnXidT0qPcY+g1AIAntssxpUigMgZWy7
sJj0i+f404Y8e8i5ng2QGQdKbpC2ZwxpGBWEVIogP1MldcEinbdy6Ov7qbT1KyJusC1o1SR5jO9k
k3rjIViiXtD48lUxobXYCuYiRuoMcY9uXlm7Rntylk5SLx1fkxrPJFK/2LvY2A8NN3GMhCbnVZIq
xyzzSKUMgT72oof0wC9630zmO9DF+RLQYzVjj9/UngFeN+uxeg2dt+1MQHC1yOG8DsMq0tEDk+l9
3OPCaU16r6U/oSfVuzlV1XXvWh9CZyAwQF2tPJLFCBls56I47wHo0G2WuK0mJ+ceqMAcT1lGVbjR
1urd7zt8EZG1HNC3EgYyDv/rxHHEuh/Sl8ICl5GbV/jgPnsIPey43Uuaq/vMy2aCRGlzDKlZvXgy
KI+1IexjVRdXSZ3fAMRwt6Ra9AH7zzsm3Dqrv3UOzV9G/wzfUdIgjgZgVq/wNTSVL7xjJEoweZYu
akpM4c0Auobskk2+JbfI68bS7RmfsbrpUY1by2ZpNTeruqM2sRb2Q+0KiGAyMw8kiuC/iZkAO+Dg
aOrugolciagEtuDEuTWDBRYw2CCkie+QpmHVlOeAJG2ZqRsRWTYQkvCogtRhaWnP94q2y2PS6ugS
yfxzDDy1T6deA/ekFwWzJ5kPQTAF3AyRIABXaVlOZ92A38tibVJppzRbYudqIkLcivFNmYh8mItf
Qb6htY3ubTZXd/B4gidwpvpiF2b4pommHzMEh7bqwktV4jVNh7Yifi0RtKT+zgIPzYqIju02F/bg
+ypHGaGGd6VYxVMnthTLG7gCuzl+qm1xXZMtvaLCEY3VetcpdYK+PdE/UE0bowo+ScodLGVpDmY2
+QpoQnb30C0pS1HPkq3rwFdLCLiILkU/jg9nA40jD4k61HPzYqTjdyMI8CYQid8UcLkFe7kbhTXP
SBwg+1WYYCgipXYL15Uj7kB6lquKgIXJpdV1i0Md5mw0saUryeUNYfJuOMktHXgvQZq0IOKKbsfq
ki/ochOcMO+6sAkILGT7KSWI0foLHyBC8/SMrRinO2sujhaIbjw6WBr09PPrVFxGk4S5ndF9pukI
DZKQG7jCAyu700DXKsS7U+/jXnDjHlNNOX3oljK6WeAAbviIawpgJLmtVa6mtz70sTmWJLKGMN2Y
LAa2wqnEp1dS39lQTHOkH/ypAqs8LZiBv39WMSv+p2dVGDLnM2wwAQAa+adnVYF+lLdEMrdwN2aC
PHTZVTtz1CLauYVvfAV4GQq1GuTksZT2YPJBMClbVJXabqPd2IEOIGjCtRCNDjynoqzrz0H14Qdd
Mr67s5RZbQeWM4/9UKsfsWhrsbYMYLgHequW6JXqp/cpDZNPI51NlkP5BCDdpbe23MW925yxopQf
jrAMrLaV536rJkbutCnQA4bSQB2ZfWiUPgyFj1407KPnGn7ozsqIZdNnmBHmmAgvGTuWGeUnl5yN
h8aUF9PF2gUdNond3ZQYKcJST361jIF368jsKWQsbVWSN9ek8qZ5idYEwajKjdFH+U0sxuAegsqc
7QNl6+Y4DvH4wS4K/AHGg/ljQI6Oeei46XyXmA6xabOVlDTXAecrWmuH1seBM/xv7s5kOW4k3dKv
0tZ7pAEOOOBY9OLGyCEoipQ4aQOjJszzjKfvD8rsShKKirCsu+pbVpmLUolOAA6H+/+f852qwbYT
owWr08yBbKi8/NssNCp2bqcJbdNXGYsZEKb0VlnREEFxTOWDrMk/WmmiiT8qC5DHvqI2ws3UFDIT
PxHuQYNi6XBkwXTHudsy0nWN8qbflE2v7BWRXN29aecO7suksgAsCAdcHOeulEMEcqwU3nqV3oSC
hMUVHAbqRI0wB8DcutO728rswcSlehhFu4LkSPx2WRQ/DY4mgg2+WoIJtSZXI1XjCEGS56ci2qk2
S8drF+ViuqskhWHH9iWeamDmcxqtNdjrOCrd2UTQIpRxRUKPDI09KUA29anv0kHSuEk8v8S63o05
hgWUPz+smkRqmvtJRp2FlNOVSgDWksaaUuIWaDpmjEePTp2aPGJx2JOpfcE/3ZdZPw+7Px3oEbWC
T8UHSOJpfHBkpQAppFaGAIq6fQbUK0NbT8Z0G+XxBmQMfnIyR8PLqIMv/OjiIMGuwon0ScPraMKS
QtK6DZ3Quors0qo2AyBQCCzo3dkduWxktk06tA9VprMkU8kZPvVdGRPnyNeA9i+6dnJlmAd3JeEk
qENjHxftQLxKsy5Q2JuzNJtUFwBjPjfQ14e1QH80Y+6RDa2gsPkkCDlx9cnOw+Y5oP96ZxvT8MyP
9Nt1HETxt5bD2is46eFVjKX8yJSvSqw4oWwvRuEQ1Kj7UYdkp8wEaV1pn+Ivr1yiq23LefFLARe/
i1zUYF3v0IJg4Qx1EODTFPEw7OY6bHuMlklc99/qEMX5RvNmeHttBn2wRQpXQcpH2nYf+gjuYaDk
bKBQVoJ2Zwl3AFUBo3/SNEXACtJzbLwTFS6S1vrolTDtmoA+W/AJswwYDrxDtfZowOHFMlgYQ7dN
jLJTK1h2lBw1PxdXBBU18a1jtAJ5kyY8PHzZcMhiB0AXTCTCR8u+AcaSKpeqtmb63k3l6qPcFX1j
AZHya4VmLyuZ6nMzGDBk3N3mftxXK6y3sdzXTUp91vpVDqXi7z5PuhMl14Y9ifYqClprDj0jE2zl
Kmh8q7jVh0s2JupVgvd4GCvyxXaGkSD3CfvMbHYsEyBDx0jvdl2eFvEeSNHEAtaCK8S7QU80qwEy
QUyNt6QSjMC4plyjX6h7T5ObCPvKZXaEW4MH1vOR14PkarAiF28agTQcFii+qc3IPOwviMpw5UZO
CJmQeeLSH3oBxD8YY+8OpqyXrBu9AyXbZbwz9M8crCroe7FqavALJ/jxYfGd9RUhalFwbNw0BpXI
VY164pMpOz/Yjo5Zf5x6YwpvDUPS2Iil7X3osByptZnEIUod7LQYgDL2nyszpim/LahsfHZlaH3G
agdAmCRiFW4CNaAelk7Z3yKqqL4ieQ5BAPj2rG8bm+mOU0b07PkBwt28g6FrWR6BKEgd/K82U+Qy
nSIOD6WKSiwKNHPqFRmwVbau58UKXr0yoIWKqnp0ckw4vIwWEMuBs1Z1XWIwJ/k5CfqvAc2vdBXg
T5UbpxDkrdtkjaxsbXDvASFQAS5sBAZAh21YhElR3ilXC74VllZ86qiuk2mrsvrVszT9Mo0VNIGU
+BLINZnsKLhzZS/aQA997TRRWUJLTIqHEdJLsO2MGVKeIT0KLgF1Oi67olbKvVE33jdRDtYPHWIk
uQqm1n1sVE44s9SQFcZCksUwRH6/V7nPlzMrTPlFT/282ZZm6z+lrPwUj/WSYOSqUtoIZgFJ2CFF
/vZlav3ivu2bsMKJmtP9sUdVWivb8umG+Y6LVsYZDT5NTgaOnCfNzjEZwaWverOeur01+LT/ODSQ
iREOBdZ1imO3FE2ju0oPaIkLmdvI2jIddy8kaCirndGCSvHZviD7Ic3+1fTrYef3Os5W4cP604jy
6eG9hMFDIxufrZUdJ82WNQQ8iGhMI70Mag3sStwWqiBsgo4nzWrKRysqK9O2HIP+swgxN0NLmfL7
nnWMiTWfZQh//CxIVrxv0KEOm0il6cce0RD7DT6sCE4crWFfZHNs2oRQ478GnRuSSJ7qUUsbtKof
YY+oWzOK0FRVTm5wUIVTDvIGKye+dhxqd6KKHYr5aI2I7JAk8bHKeBVL6RCMX4tOoIskeT1+auii
4u13Gr7omtaBvtQQoVJJd+sy+GynicVuPwpetNRAz+lHWnedOkRsXPek4X2IKVbcV6hSIvyV9LU4
8lhQJrAkJt5s9ZbFmpSTvFz7rgdGP2ysChSrXyMFcyiC7UK7R0VKzhdiEt3xAP6KInodhr7GBwpS
VD1xMArrjaeGaXqo8f5mlzKs/SunN7wXmtBRvDb5IMET4wMJaIAC2qcikkMFRzZq7CelWkv1PJ1s
6mmLkpxRT3pPCWJwwA82hvCeZWPxpU5NZIRJK2O1ddhAzExzYs42omw6pjSbuD22dBJownwsX0wH
MfpujMbRvSn6etJWSiPfCUOEMOZDriNu6lbiF/InMjZY9muQBSb/w35Kqe3sMjGUn6rIRxZbhn3w
w8HMhX0uJSoS+24w0WJmP9euPa1qfXJPrORHEJcsICKGTD/vXoik9dOmuLUa+htwyLDvbk7v338l
jb6rp1mkvzmWLXSllCCk832pSdju4GCVxlFpyeyzsHwXXbUMoec4JLnu8G0a8D1TgoassVgbBXkF
LUgMqKNodag2ubW6RDIxXFaFVmgrKbK4n2GqBo44Wkjfo1ANf/7O/8jt9D+08TKnXf771ssqrP7X
51eo8++aNfPf+bP3Ylp/wKhQVEaVIyhUYk/6q/diElxm8x+ym5Go/NmV+av3IsQflHB1A2OTSbIh
ITb/8jsJ4w9+Dn9oUmfFJS+cf2R3muvBb6YaVWhHoiJwqGdiVzKcxVQjPDoWahrJN3a7muBd/j+c
WqbYrX56hRmUuCICt0KcAOu4MYq15IQEFXvqIkr2a1bh2N8RnCfln/XWfzSf/n9r0RnOySbdh9D/
UYXvfXHz3/hznhC8PRvf+FZzXGeq6DyJP3t0JHyTbweM03AsFgY5p7n+NU8Mk8aetAnwJmrUmfta
/5on1h/C0QVJdC5oaeVQGv8n84RT0fuJYhIKzjyhhQg9XceMt5goDtHbVtR6q6SLwmLYjzrofEpC
OaIR4oNH9aFwADUTu4kB5KZtnKbZmE1S0RLGI4FQvrCJFhrwK312Wvr5xIz1fk9Oj0Q7y3mvpKDH
9lVXV0VDmRDEtBACTtUgYhJGjLrgvMmhTwt3fPiq6MJB/CnXBYUA+4YDHa680SeqCsGnTqMobbDg
rXK7bRAcUoOOaB0Z4BttxAUDfm386StSTcwbSwbaF0QztqRuytZrRat0vLGIgUaqEZoRnzgxAgOy
04Kfl1pAv60+npURCvvThaU1wQyR63EUR56IQhA5HJ6w5w8NWTkR4IJVQ5HK3JmdjfoPAUVBY76M
MYxTeEyeoUaID1aAKnHLRse/rabGfaXrJQkNadR3gNduta5H2ZKKUdUdSuC2NexnIgb79AlPE7kQ
kdUPKSlIiZte9WQpkF2UC3DCrdQtdWkl2Zh/MtkbN5upoLwJW3Vy67VTOIQw6FgT6NPIVj3meW0a
n2QetNONjAAOuDaffp6hNseDhHU7XSGpKGvcZZ6eXIqoVQ2HRhEDNaCCwE6rH56p76gWM7kKWES6
IfMeod911q5nj5xe1F5QgS6zsTkBm6vLr1itcgSppXK+4ZTz4NCL0XoE09K86CGWKFqKcbNvVVkQ
rldk6lvtUfbbRH3Y11C4Y9mvdSPNIeEoSYmbMmMF4FOi1jPsljMeTQtcCrGFnZEzhA33P2tTk+g7
vBPRXtZA71dV2SKVyzXte8ApuV8NfRgSIFwH9zDb6p8E1jyQf0AVJagNzDhJQ2MCbJ8KP1H6ykJu
UFzuksQYZo19xVmdg6H5JHI6x6vY0sn6dUZWRySGnA4xS1AMA61GtbUjjIY6tOhB9zRDOjxTBzNR
h2FM+CbgR1Zrheo2xXsip7uSMji/m0Hqw06YOSKfBEETOzBXr34EGIO+eX2a3fI1Mb5iFouIffHz
YfYwlFm3sVFAxfw77L/A8KBErre6qPaejoMGIJ+LOhGi//RqabK47UyINKuyrDB+xR1VN8qXnoSB
EJQ5VjAREq8hmsqsyfkhXnHty9oE+u9xQqU4jGDqOYFu+i3F4+XsC7Av2TWhl3Phgj1K/Slj4x9g
nmVbveoaEX80IinugYnHBwPQuLeBYqR/L+HRTzufngvYPlK+niPp23eN3bjPnN6IrOgKkLKXeWI2
+WUAXu62hK4Xkw0lPDiuoRPRamyU/wN0C8V0BCoKSHnSc/CqSzWmK2nmPRa1YUge2LgHHLZEMLUP
EZSqlzaanw8pmDguiAkAEAFGk6VvCBMB1BqzDnZLU5UsUoZf3rgqSh90wWhbz4lG7Js99ekural/
sAFoY7bpJKFsTB3pFPtp6I4AWst+Tz6pbABloS+AkkQxdt1SR6VNqyUpL1RpV/AyQotToevRL6O2
4OA/0TDrk1qRGWm6KTin6Lsw84OWyMaZD87ZXJvNVDnunRTj5k2t4XBe5YbtxkQ3KmBOCgKNvRsd
rXvRAFS/pFYp8Nf0GuVejbNtv2mGEN9E0tJ35N8+5wTbqe3bpM76r7VqqusZy0TvBd8PWrSxGGZw
q2XeM2EHevVemtCvIump34YjfT9QcMigNwUvHGgbcyLqECyFma1HW9Hfc5yiCG6prUFli1sg+xNx
4PdhmXaAPGl4smcvWZNLWChgnRKO51Rz6/TGm+wsv27SJAJRPEb4gSy+QWzJJxmlOzITGncLHTH7
Qk44k6IN0S6tm9J17msPttgKGFRgb5KG7x3TeghfwlAP23VVZ3Mll1ftM71mToOThyfLw3oDl9pX
Mlr7VoEGj9WUwgbfDGyF46+6WaOBWeElTYi9S/wc+S0VofQxrAMv2zikzBGBwb/GtT7oxaMASoNl
oI2ZfF2oz0k+tHNegoZiIeVgD2gW/bQA3WsRFCt2btZ3EH86YljdiF4UojI9u7T6Wvb9o0dfAYSi
HVTG9x6d94d2msj7wQjiXMoaZ/TeCwVOICycHyTYxwdBWf4laUX1LdBYC9djntvfjZqMgdWY6/rj
kEfuuDLrKv9p+TLYD5OTXyfGNH0JDdHeQA/BIhR4s7qyKCPI0iU+KyJayty4p1hjPNkSzwPn3Bww
cc/ffvZKE8yY5dI4i0Nt+omRo0P1Op+uq9Bq9j2hs3ifOse9tQSwuxVlIwOEZDVTBfWSBCwiuDrj
UpJW2W/bPrZZGnlpQswOPdTULOzsz7GPQmSNUt/piB61mnJnoeJpN9aA0HOFbke/wcWGmxjvqVoN
ZUFLUybJqO58E1rNug5t0/xQN03hrzVf9VTF0LhxOOQb34Xma+zqTcBfBIHSEnQDPuLjrMintivs
vlUHgqOgYoHu6hAysoB62Wew+AQH9SqymAOxM3gXbaxRuQYHkNILHjWZ6HeU+RRGd6tK0o2O+CDb
xCTl3igqY8l11gQ21cgpMr451En778Y4+uUhT0hy2bACI+4dEnSNm7GPPYylgGUmajSB+RWcWdSv
TX2E98ZSRLthQxXEIw0Dl6V3SY+mDZ7sqdFIRNDIVf3czFoRavERIBIv7OduvM0qb6zpM3Jj3EYA
Dw6muvO+tJZVm1u9z1zrghaLwhrbuWQtUZ0tZwMfvQDZ6T/KmGUMB6op9P0IfLCnx+RKq+nxXKWW
OrghRZCfjTvo8YeaBaLaNVQVqpsw9vPqxtNJ1rrExGZMEn+Gaod+M+kZR/qgL1p6jXFkQs6f/Nw/
iM5K/K85KCpMKg1FUB6dTBuEjMgXtyJovR4SWWsR35YOPnovfBdtcuXHNAA/woTQCVlnOw0ity7B
ennFiBtNH5m7Fwmya3tHMDOEeKZpbq7NyQ6Nx1oHLr/3SwrCOMpCOTwQNJWhBkY9hAI6EmXpvLi9
YTyjyR4EZq3W+6m3yrTpykY2/nE/JnwhhflKAt3EZN40HejYnSoRPFxkSRWPl9xz8KRYrOBy2VVU
NrSFdZ2GOuDvHxrb6BtFlO8XJxuRehtqtr2T71CDEFIdoWP4LDKxnhxj9gtLWjObaXKguFhTl3/A
o6SZ27E1QA3mtvT9g8aFJWtggMa4QgoGhbUCrfqVNSFsd3SjFFPdQMSPMb3v1G3joG1fEQZj5luL
bUfJbq31Tb7vosRLbyv9Z2nqMTt4N8zYf2MwMXHviBK0QRbE3sY2HOjK4dg1yZ4NgoVFWw68bx5x
B9iv+W4+WG6ItZFXtfycW+ymdy1sP7mu+t6qIdIbg70tnDC6L6qRfE5hU5hKOhu5tDtYI+AFL52D
4hTocBxqVNkwbKICR7Ddkyrhpra6MgIkEZTz9OBJw38ObNH2Y30N3gxSDEBxtN+0cfTgI70Vv73M
ZE5pukMVPGd6JXQWR1QJ+XqCKJhduH1eOGs4RDSJu7adna1DhVuEfLVSEJ6Rj6DJzQoBcNdSzFpH
OdENG03nKeBzsGNJ9sBE2FHMD0s2eos/eE3xDgtaVIxZu8aEAXKhjwLoAnrt9t86lC3sousg/+EX
YUIeiZfRry6SAlgHmUXggLcjbK5pg962phla5k6niJDwG3znFNObFpHRJME5gMjyG0IjN470BeII
jFNoQpD9kHAWx3Qyb2lkmt4V8pqo+uBU6RA9ObIfWm+dVWZEfaBi8299ZusZkbaNIhl/0vpXeeUf
VQb+Z1aa5oP9vy80/VdbN9Vrsigg8Ff+qh9I9w86/bOSlg+ERE77/+oHhiH+INFUWNQVXNtCA/yv
+oHG37EERQdkAq4jdXeu/9Q5x+L/8781y/zDsXSYO+TZG4YxF6EWqt5TKt/3GkEKEHy3LEUdA6Wx
MtVS/Tj5nhUDLROHWCEQ17d+eAVxkDXJ+FCV17RbVm9uzhHp6Kz6+7uw9ed4Em+OA2mIS3AXqmKa
4xFqrNE46IBOouSLSL9VRgRW2zwz0Czb/G0g1BZSSu6SLRfyw9SpQvrGvjjQ5rlELrZW88tbnKkJ
HxnFMW3LmiXX1Inm6tBb9WHSUb/LOeoe/KHr+U57Bey80Nlg0zYvTt85psPyghiKqpFpS1BL7mIo
Z6gwQSEfmD37as1pa9oMVuDdnB7lyPNxLIN2MspvlOn2/Fu8UW0iNCnoGJrWIetLTtGd/Ez8ZrCd
6OjcjF1tnXlK4tgNlLN2k+OOsJByLsZTPrgfoayDbek0izUyLB7yPkdoBAWaQBXIH4oPkaxo5qi+
06/i2K9eW5a4GB8J4Q243yTlH3J3sJt31E9e26iHdUgDGsftFEQRyx6rXWjq0c+gBBSx4cvbvfiw
CtuP3di7F9DoWN7jgT88c3nG+zrur+nukO0lpascw2IZeH95LRUwy59a62AiLNrSp/1gxSHBAZqy
LvSJkoen3aZWC6u2oZDDbm9VVso8nH6mxvxSLd4FjAIsQOzNbZun+/63sAuvJIiOmyxMUunFgEjM
bW4ihUesHiPsUOVWYnTKXLAbFYqCM8MfuQnuXMO2hUv7lX+9H97KHazd5iQPVkyZDRDGiGz2nq7d
BFCuSQ5hZG10GAs0daNLduHmrXQG+4yA/8ijQMU5G3s5zCClF4vfolECh2lI8K2AufhsAzi50B31
0nUR+ZpC9FuYwvFNCw9kr5VNQaBRaFzUQ6Jdnr4dv73HfARY80GsMekdyvzv70ZhEhTQ0ye+tuPR
3o8odD5NEkLM6VF+f+YMI3VK0zx1XualLpqKE2Bj0WrX2BPRK8MhKL67yAdWpq2vg4hdXA/0nekW
3vifTo997Ao5nfNVYRlxMXe8v8KBnIO+8sm1UsbVnMcEgvP0APOi8G4+S7oippJSWcDgWBLfD5An
CEvc2nWvES4bayOUnyyt2oWViDZR5BHvowiZOD3kb+viYsjFU6tVhZ01dtxr5zYhU088qPihNh9O
D/LbYrgYZKEP7OPAJ1zDdq99/UufvUrjsk/uTg9x5DrYhwgSYKXBzXMW31/dtOtYs8IAYgW1cTD4
rmiR6Nx1Zrc7PdKRWfBupMVDImo4M4DjBocWEHAuiVEIh6fTQxyZB/OmyuYLTEMWncX7eUCaPcqO
MiJUqWiDfTeVlwoE4Dbz7euYg+JNHaB0OT3ksaviM6xsFjQ+WM7iqroEyGdZNAzpV/ty7F8q2/n4
3xtiMdW6yh/LvGSIaiTlCEAq1md5bh82v4OLV4jS1GyZmHGPUi0GMSYQwQX5Fwch7ohBJAdvP/Kh
bZgGmXutyk+EcZ9Zko5NPQdLG5JLw4FvtlgWWp1yXEJe4cEXN7o/C8PutP4O7cJ/8oj+Hmc5xY3C
jZxO9sHBjqu91RvdKhjT4cwg720nfNjxYc07Plp8YDPx17yfenriVaHsGMS4tbMtvY52TG5hMmP9
oFp7bpt09Gm9GW0x0dOY7hA6i+CAsXcv2hQDv/49JeUwR2PkRcaqqukB986ZRe/XN/G3WfJm3MXu
zKA5o8Ue41YgvMtmX7vtxseYC95SiOeuHDcxeTKGURFBSQxdfB0kmOEuqGsR4vOlr27S8FvfQTDx
G0J75+A+KOnxDunevjYlNroGxJdP8MiFX43/wUr39gnNT/DNTrbRnVKliR4cij7YGXztuYWbQTNX
Mn09/cIeW4bejrSY2D1pFa0cmQtBi7qq+FBOwXe/evLDgLZAW/950P63jslFy/evqedg7JrlC0It
tQEdsRpo9c3g0JFtOynMCj/d+osxVTBk2hezU5+JXL8aymctgp9OsPQdyXj0KcdNPtF/zK6i7s6O
RtDLFO6dnY8W//T9OPIZg8T29y+4uPNehGuUmh0rP2zxnc7W70M76AG1rfHcZ/nYcqx0NgIOhyJO
e4sXI9QH2yhQrx0SMrXorVokUOF6uDx9QcdWrrejLF6DEXCO15D1fkBHULfVTQ8wbLSuUpGeuXNH
L0cIJtMv9+1ypxxBW0coyvsW65+DggRewhlOX8qxZ0PY3F8jcPx//1aEekQ9s+NSaCBD6QGKUN39
J/sYsMDopEzLnYnBi6fS5s1I/ugUHDzjzh/Ni1wHIGYWZw7ERy9FzptojqvsBxeXggg2M8FgsQQz
9bXusZi+9MWZU8PRMRByUK3QbQEC+P3tQtmp22FkB4coo7EFcA+UFmH1p5/J70cTPibIif41yuJ+
0XvjCssgPAzQgVBJWILGHWyqyQMaGEbihq7DcwEUr/bli0T6vKVS+ZdU7N+uK8dWsbe/xGKSD9I3
PXR/wWEaam0FudwlxTskexSON2o+f6vnJICdvvKjYzo6Z2NqCrhvF7spLxz1Mm55hJfp2K26HD7m
ZK0tcTvenx7o6Bv8ZiDx/jnSXGsrelgsSV2L3BwV+MHnI0VP+MwVnRtosYWP5lNLN6jgkLufGgBZ
AxVdaV6hTtievqKjMxM+gP7rFMmh7f0V8W1zzZ4SxyHTHvyI3LXxQQvPbQCOXo0yOGJhfUfOtJgT
NATMHlhneIjET8dHeBB9cFWysdDvnL6aX17k5U5DEZ/DmZXzOWXR95cztBkcsDoMDx0U33IkJCjd
l/1N9hUXBnGbFwO5Oqi7N3q2o5e+0s48tiN3E8u6RZYCAk+oCovh8fgStDXMF+o+NOZDwPnr3FJy
7ET+bozF1CBqqckGyRi2RY7gwXeubJzAxa4Zk4uxrPdagiVPnJkmFvdtcV+VIVmLDYof1AMWS0vr
CNpX0g8PyuvvohJgv07T4/TDO3rz2AYzjGtJikzvn52HL5U2ZRoevBYrmHjQzHgLgeHMFDl6JW9G
WawVra1FJLFl4SFAJIyAZuVSPzt9IceGoD5koArlH75d7y8kL7tg0N0mPEzqps1AsHb2mRGOvFAc
VKl721RwKfsv5oCLEN1vsjo8VPpjKG6wrt8H4sbUkzMlv2OPhKVBANYwDWgMi5sVmiilklIyn+0f
Vnqv9Q8NWV6n79aRQwl9g7/HWLwzGMmVESVAxCwkOjRsgfm1uVXsKbZfpYXzFLl1fKer8q4Hb3Zm
7HPXt7iPzaSXWjsDzGr10e0eI/kC7Pf05S3cmr/22e+ubzEbJhUaw1Db4UED2Gnv5YU9IrDFXofR
/gcEbuj8e6slnLNYOyCZT49+bKK8vbnzDXh7ehFm3xJZHh5ivCTQ10r5FKKlc+Nv/8E4dEcwq/Lx
V7Pw9e04dmbg950cPiOj229lHd7blcATgKeK3FDsQv/JcC5ffL5Y4pcy9+1wTmxp6QwCPTgBoc6A
x+wG/WK2CcW5G3hka0HF2zXdmXxBqWaxKA2WVbaVw2pb4W1hHyqQXJCXPWtOVml7ffqyjn2+3o22
eN+M0fPKNmK0idTFpxRgdpVgaF7RMAnq6zYyV8Xw0OcsWs4WeyEZqtaZO3v0baQrhCCY/6I5fv8g
SSSNPcNhZRnIDdwKmgHrduzVqsJKtqkMF4lwSWh9Ncb9Psdtfn/6Dhx9Id8Mv3gh3VIYjTHfbg2B
UhuSrao9nC1e/toFLL9mRI3M/UoHZb5cPFSCTZWGc3Je1nANEv5Do56coSh9BoW/cqsn54FQTPYS
G/pDZ44CRyo+ygIJiaYbCwhO2Pc3uNVtSklBGx4eR1zOQZijuQ7WeXztDOiIUR3/8xv6drjFh5tk
OR/XMcPpCDGkc5dUP6bo8b83xmJ751sahpaBMYruKs9fw/ZulGfu2tFdj2Vg8qJeMXttF9fheUZn
KnQOhzogzRd1ae7f+zizo1b73gbFQQdcRnrKZRPH59BS82z4bbYQWcPTmr/py6GLPjGNfP5ApQW8
PHuCp+/27bAhzEDtHR1Jtk/Awp5qlXEwqxrlZ0qk7OlbfPQrwi6djhPpOsKZcV1vV7xIS8JSR5pz
qMVdbo/5Lm4Jgu3M7yCIb0zuPWFil3MRzCz0bUJ6V38ZZvqZru6xt/PtL7GoUOlNVREAOISH0rhx
qwqByt3ZpszR9wPpJR6EeR+/LLsqBI1d0uRsBypYd5nn2pfomrJtm0zyEqqxtarG8VqXhXXmE3Zs
pYefZiBcpiEkly1ru7fSvEsYGHq3fgXWlBRSgwiFzO42ji/VJiyHcwSs449V0tjFCkRk0q8i3Zvv
c4sMjWzNkuVWajdt+RB3F8Lc5k2zM7SNS3UN7b4XW9vQII/SIlfs5fS8OrZVxfdBCdCZN6uzw+Tt
tOob5bV2N++5I+/GaQBpElhxeoijk+bNEItJo6KQAAx0agc9fwTvQOr2jQn09fQgR2fN34MsizhV
EAB+DRhES4tn9lpR/Glw2lVah3dd+C1JzsyVY9sqJqci9Gj2VS13BZPnWdXoFlxTejWN4ypJrqid
BumZr+HRKYmzzCQWi2bvUnzSoeguPWAAh0HBQPjFUv2SEPZkhOffu6OX5Aga+/RxqIItPvxGElVg
BRgrGtQ6JDuxyX8WYtzK/txSdnRCOBzwBA+MJX2xIXbxVTdFzVKeAykZvO/BuCNiVsnrCWrApYvn
l9ZR2GQry1577HzsrNv14/fTE+bcLzH/+ZsXD/YmHxODFy+KXgMQsE14NYVfT49xdFLO3juOtCij
jMUYwPvB6IWszS7bJqkuhmgOxvvoBzun2HnTmdGOX9Hfoy2+kD6QH1lWnDolXipYQGlNPnFwd/qS
jq4Xby5p+anH1YQ/imfXiHJte19gkq9Oj3Dupi1WJMdERpPX3DTEkI1976fedk6vSkBzu4/V5J9Z
nX49hN++7m+uaLE8tQQrVIPXUTGKvLUYbuMYaW99m4eXc2OjDa+KIY9XUr9HbryXZksKGEwsZmR8
Tlpy5t4uF5XYNvooJAjkECQRqP07z4vP3NujU2QmB+E0pPe8LEzA0nMDJxlZJcP2Z93i0Md+9IwM
ND+zZzq6mLwZaDHzyx6Zb4Ij6TDEr0aKYhdeQ5CmMM3qM5d0bqTFrDe8ykKLxUjZJC9KkV/RiKBp
v8ny19Pz8ujTeXNJi5mvsqwtzKZnwSBRfRXaP+KwOjf3zz2fxdwfrbTPKyBsh8l5SANQyPVXI063
py/k3CCLCY940zEDnWkGyQIE9E/652c3ccefinSphbKvwFT6fnXVI6tOYXGxZSZDr8+mlZb+xFN6
aMIzE+34xfw90OLxm34G8NjnjhGZAWrghxpJNK/UmUl29Dus2Hsj0bSk+LWLe/OxKJreyUfB5puo
IOdacCoGFUC8SmTILRGKxrXyjejMwnT8yv4ec56Pb8Yk/AuZomTMtnvVjXHLjMOJdWaQo4stajqk
tDZbjOWCUOh+wIl74lSR/4wTc2XD7gt/gK+r7N2Q6Zf/fOZJwQcfTTL+8eWsQFUOSwmX08EOMn0P
aNPaFF7U7+s4T84M9aulsFzWaYdZeOnpIaKcfn/76jauWgvtHQKb6aLGcqD4aMXJFh39Pi/2brOb
D5F9jOurg3g13Umn/dS01lWtkxOCz2g1NeP+9PUfeyskGApkU1BbEN++/52E6iY3j/mdwpA0JPnF
yH5mjbYa2u3pcY4tVRItMb5/sk5Nd/FS9NFYNINKokPi34/+T1o6p3/+sVnz9ucvlsIIO0SvtDQ6
5Bk6Fcj4RryK/adixGXBBzKLN6fHO3r4R0OMDBDcHXXvxYBBLK1yauYLcvtyR/a3tZswQq2II3JI
SRNAzBMXpDwBlWBCh5R8ErSgp3+JY+/jrNZC6EQ50FbLZdOJyViwuWjDfxS+vqaxo9mPp8c49uBs
HPjuLPFnmZn//M07H2dT2xD0ER2yJH3AkDzHGZXFf7CYsSSDnaCOoKNhfT9IGZbjmI8EaZd1BvJT
DwgXQtuy6YriW110fKxdMHGnL+zYjKHBCKGcViPlvcWMpF5bkaQ7RodRv/Hrh04m6zh/Mbx0nWJu
d/Mzlzg/i+XLT0Q83XZOMxYZvO8vEZcMFfegjQ4qch5BhYn2JRIXQ3YRDt5Ho/jI+fPM7Dg6og21
wDIRRHJUez9ibuphoiV2dOjqLXseLNycW0gVxPBLKdMhOGd4LqXanb6tC5TM3FuwdBOFPcp2OnO0
aN4PW8siLUi8RbvwzdlB8CrTa3yO7VfvBxWawVi7w6Ec9xYMXP2qi68mGzwYYg3/bJn8SEmV3wSb
BJ4vwbHYWsyqEQCViRIeyUnPkYB0+wkuq/fRHstLXT70A0FTxboHVofl6MPY2mee+O8TjOHpgxkG
kc6gqhf3vywce8S5GBz4Fqz8uFr19H878jOabWO90MU6M97vOwK8M3znf2VJ20IuLjdxiqyCNhAc
Sgf0W/elLkgO6r8RzBek0ZnPxrGxoH0jUaH3yqdzMZsTkGUBxN3gYHYFgZifps+aMyG8hXX4j+t7
xLgY6BARQSG3WQpu3DZwABTzgdasn3HEJoeInzg8sxb8/qqQqcbqRnsegAlr6fs5C1IYd3JKqaYJ
aSukDyV8TPd1tF+17Id4cvszJ9YjM4PhYAbPyt65i/l+uCoVg6yJgjjkPXmnmkbOzxOgVBFfqtxl
w/P9zCsp+Hnv15758v4eb/7zN2u4hv4hzGqO4Yad7Aooy10hL5OA4CajezRRqfrDz6n5ol3iHF6d
qzgcqSe+H31xcys4e70aKWtogXbhqGGVT97Oc4qrOryKYqLGW7mtC0U0aLMTeg5iQK7Zo595O458
sPk15sYKnhXd4im/vwkYNRQxZ5wxYF1dCuyFlv5ljB7HJNzXQL5NIr2gUHTmuW/b7x9pXkrXRRtM
PZN932JcD881yWdJAN4EMKqLTbxq6aqem8JHigaItgX1duTv1P+Wc5hyaijHBG31NH7X9wH0A5JV
YnJVAmsGea4e5KW9n7qLTIOccqZJeGQ5YJmlOA4RiA7Wr2/Cmwk2LxDl6IdUlZxvZMhDK/lcVT/c
CJD4tzNz+f+SdmY9bhtLFP5FBLgvr1pnJI3t8RbHL4TjONz3nb/+fj0XN5Y4DRH2BZIggAGXuru6
WF116pzXnQ/O8MrUIudx4Xd1FRhTmBX7Fk8/CutNhGSmHbx35qNpn3z3UBR/rNiU3J9rm8sqiMks
c0mzg/vKTGzzJrQeEN2J/eP4V1u/Dy1zwz+mR4XruGJYtlhaPFRFKEryCBaB5GpfIfFju0euTphe
zP6HWn1LfjSqsRXDw2770XQDRKvXHuMi8VlECx3uDJIiMSlHsn5r1C+0upsgpbmM9V4UXn3XY2Zy
huptJQxKWsug7q4sLXJLN2kgFhV1rgwiBqbZlOYPdLzhh98bHrOTWxTtGUM/h2X4TtezY+jB2jL+
MpyE3yBQMcw9cE9fwsbVFo+NP8eooFJrUxRti+5eufEdwV6PFOV25ThloYA3AxkSsAQ8arGzKMzN
YaZNESOVCEca7UNavkXOykJ60kTc13Q/a8iupQ4ieRDCiy6eniaXEI77Wvc/3f8xkk8e6/75WxZ7
b+t9bHQFfbOckl4p1Iq9b4kDo4eN0gyj7HEIUe7at2BtA8SfX222xxCQeG4Tg5G89kp3N+TOwR1+
/MbSGPpmCgjQFq+KWytNaVuMLHhc11l7qN2j0Xm7trV3rln/iN3dDJFm3KkP942K/VreGnhQAKLx
EMOnF8+JIu87Ww01aiMpoPweetZtZhjdyldMdjevrSw+JnoBR0g1UBzRlfTYImjeVc/GQGFgrX8u
NaQRuJlQpbutLpaTjVbf+Z2Ce1Do2gMeK48F4mEmFxAu9sBdyfKku0eyjDwMEyfUY26PrJ3RQ4aJ
iJmdCWTJjKRpt7t/PtIFidE60mOL+YKF6yVdA25PIYZnlbc1rCdNLfZKcFqt/snyDF10q/5naLFz
3aTk8ygMaaF1cTLodEIdCtL+kSo+tHJopUTzeFC9+DtlgT//v0Uu3GM0rKBuxXfYnh/i+VCl78oC
/vlgWnFD6XHxrqJkRJ8WMsfb40IBmoKLxZwG+dSW0RAjm/f3VyJJkUHyM/cmHk8okSw+80ZaDymD
CeDs9XxHExNpz42tfUnb6FDSDnbGlU+tOP5X1xe9J86N/wCTvV3RpBg91Efg1BF9jPtx1wQQ/0JG
dX9VUie8srLYN8NCCF4pAIUP/6Czu3GcZ5D9c/ntvhXxt9xbyyJrKMlEGQtnLSMMTUla7avxnIxv
xrjblvHKOa2taHFOmZfTTQVhfOnK5slFsKIIf4zVH3pcv7+/KKkh2CEoUQK4UZcoaiiMeq1VcW30
4ndm9VmbjCeUnMegXvlKSz3hytDi6wE2qbYC8RZstJLEGY2JHUi8rzCcWCufDOk5MaoIhsgTQ4Pi
ll19DWsYHr084ZwY3t5OximhxfaxjelJmUX4z/3tk96nK1ti1Ve2NNCQ4xwDqnDMZn475L56zCbB
pqP9qBsnOqKo8JetzsXKtZKeGlweUIaSTb66VlqjZ2bY0cF31LbYI5yEUE7uf8iFhEkVxuPK/ZLG
JVS5LMSLBGBmsUroniezgivnkjoUKq0i4UvMNNeKz8s8hLIv4l+C9IT/ud3LufZh7CnT/+LXuMOt
8bweYteMLC5WlLgZSje4YYKMsVUzDvkkuNjve4VsvwSG3oCJhUfxsrjrlxUwbY9CROMY1Qetr9Ay
UuJi5XUoaXyYIFV/mlkcC0R5ZjvlpH3o4RUPeVyhgKulX5H4yiCy9GKgstq0C+oZaRavs/eQjaq7
3lfCXQ6b8R7ayWwzpLbxoIUR4sDhHJzg91idYhBJxjJuXv9M4cxXd2QMdPu/CJpah5tqoOXe7kdo
JAfDenDNU+ef0a3e8hRrVwtQslBAlQtGXROxPqgsbk0bULIZ0UyFhmThDHzO3ddmvoe9JqM0Er41
52jlYkrTFJHbweksmJ2X1clhoh0VTGSSVll6+7KDwxHlRajw8yHZJzDKQ08b5Nvc5UFUtkX5Z20V
+W+EWsGkQLZkvlza21Wn8WB3oa/z8dC+MuXmxfUmTP667+KywEclmkE6gK2Oay2CbB4k+qD7CQ0u
Z6fqp8poEFw5wNFINz5oVlq/L5W7Vy50ZW3h6RpitGpuEBoiXT04PmxuE1nm9EyDY9+35UGpv2bG
RELT7V29eby/VOltRorRoJLJFPoyxfX7CddSCBkjsjuaXmxmSA3vmxBR59X6rkws/FQZZwWtIQKs
WQ3wIkcHXTs3U/cQqx8L47M1blYTM+nNuLIo/vzqUrbWECvGzKJi83s6Ku7GCxOonKHImcIfsXa4
vz5p1L2ytgjt0D3r7jDjLTHA2bmq34qY2wX1bxQd+CTCpo4ALS+ehZv4mtur8QuiPflWCaGv0/qU
gNQXSc9BCYvaIx/E253r6K2jmUp1JY27c1sU2zj7ONugOFtUchxz4xoDE+MQkrpRd0TpZ60iKdtL
qke09Ay+lKjM3NrX7MqMioEnpKX/kwJ/oXLfYfr+gUmuN387e8jXmGbOMowZRgaRaYGRGu5Ew0Dq
rDumsQFLpbIrQqTX85VLJrkBGHQ83pA2oXP58QdLMDk+fOEXcFEwcMdvTZg1Yx16scn7bFnRqVNP
rbPWyxP3anHvgD8yeAzKGnmG5Ye6Rjmr6qCxvtSQeFKjUT42UfLUooOxy1Un/fW4TBQB5wxKEIoE
a/EaR+5xTM0xeWnWp/TFSu1pcJ/vH5zkXt/Y0G+9w4pzkOF+HF9aumKT6Z8SZ9qE49PQfa4jd3ff
mNRLRHEcqiYq8MvWmD+QmxhBH1/M+aW5C9kxajzhQYdY/FCowzelCgoelfaP+3YlV4DuDu9YJlc4
u+WrsiCxV710iC/e4D4FfnumhtqPK+BVSdgnDYUNCcw2xSd18YVr7L5TPdSsLo4OruJH4axNsMqc
Dzg4A3eeQPwuo9WoNRYDWk58gQ7EZUQ8Othg5nL//f3NknnEtZnFt6Uxcp/XAv3qKIU+Iz3o7qP+
ENXZzoy/3Lckc4drS4tvCoWYyqgnFuRMB6WvoTZX1S+jhdptr8Hsvk+NXx8OM+Gs+rmF4hddfcVy
k7oycunxxfC+Wc6T0I2EZJjRiP9vYSJ4XZnxnKltyIHiS6BB1Axzi1JcRIUh+ZxUyC2V9UowlPr3
z2Uti+dxb1it4xv490zfzvGbbSPY37rsn/vrkn3L2D9aS4yaUKBZQqcg3veSXPHBMuRgapzsT+RN
HtWhfhMX7fcKYTP1R/0DgWT4HQt1jVhC6i70ukENQsdEG/p2V2u/ryH0VcAWCSHCpsx3tpYzBgwH
b+no+2qGQ+b7/QWvmVwUISD68WdUKeMLVL5v0y7cjTm0bTFMAk2DwkK5D4PiNwKy6Oj/b5WLMAKT
X172epJcEjvelqEdHOoMmv5i0JRNHaYPGVIPKyal7kMOJF6HcGksO03lDJVkLWCferrvaLzG1MQa
e6W0LDWCjLYYZ2FacsnNNCpNyWgBhXmz+wbKLuw+rTaypKfFY0pMrEDYYi9ud1qGMXSZvGOiAdba
iXEg9S+/5C0FEE1/0P2Vz7P8NlzZW1zzBAL1PEe/5FJG8XNQDZu5PLnzkxYd0Praqz4Ez8Zjkv5Z
rr0apXv50/ByEAphSpVBcoMqqfaYm0yV2e6edvC7+84vtwIYTHwyuW+L7XTbzG+i0QaNQRHWKU7o
A0J9c7xvRPbVhCpOFbMlfDqdhbtDH+ZEbYaR2NIuSZ2ekar9dt+EbB0CAkWFD9oFyGhv44ath4N4
6lPCAdU85d9M7xOsYL9hAwIXUOD84lfty9zKis6KItLR9qQwm5VN9QZS7P19K7IMAITov1a025W4
QQ9XBtLzF69+zo15P6I6oGUnZFNXPigvw13LRPfa0iLWIkyBxmvR8qFE2PhRSa0MIR1nfmi7EPnV
qKx3gdE6zypynpvKzOx3sZ4+N8PwpzM4IQKd83gstCCCx9stduEEJ7o6d/NmDFUIV2v3D9cOGFgu
mFFujMB7rOKIiawoDY/O2HaXFrA11IG8UvqgWWN5kLoDyacANtMBXqIIELeCCoOi52WO4y0S0nvS
6shZ+1i94Ele7SBTmUzdMJQKGuz2rAx/5rEUAEy10gMA1ZNnTFvXzARy395PevxJTz/opsCpgvup
n0M7/qzFCLba74z8L9T/kIgvHpvhDYypmfsMDPqg6p8QOkVLed+mbxR4lmD2jw73PUxWIzREEgt9
Kc1Tcorbn53FzOqrYUmSWZ7jIXuOevCYc/FohfFOnebLFIdPbQaqN6+EfEUIwWrRHasGyQsn2umO
cZoife9Xk7oSbaXHdvXDFrc4Mey4bCxAtnY3bscY+ZpTY/oP95cvjUYMegJ+FVwmy/mzqpoqDrMm
cRvfx168VdWVWCS9wVcGxCqvMsOwqZoJhR8SinQHLyJnr+sfkuDz/WXIPoT6lZVFYl1rrscJcHt1
642j7EZAprD41YpHhfdvju2+NVkNE1gl88+gN/Ca5a51swvBd8XRkD8Y+rwdHMYEEUQtlPdNs4tr
7cyztVfWsmxxg17dsCuzi70sfJS9ZnSqSfv2LtxziMAgVzuPWy10No3hbe1R23RCr+T+emUPpOvl
ijO+OsNoiNw0Ec9yw3+rAiBhYRpzPxYy2qShv2GLQVIxqyAY1RYRf0JBZposTrJ3Tmmb+MgyM3yc
9khqRdQW1zg7pZfsytwi7Meom/dmTX3DC77RAWCe+lORrXwqpWkTeG/4yIDIQZ2+iIxenZlWMQLB
1n0kwhG5Oc3uVpu/+QyWImkCfc2xzJTPMF3mdfzpd/bzX9vL4J/PiAuNA7aH9J0/of+FkgSAik3p
/vCQv7hvTL6bP40tDg9ZsRpFCKDtCk8Hcvm0OHagD5/zZM5+A94I5T0sK2Kwg57YIm6bWljUxUBp
5VxayIGW0ISq40pZXer4VzYWIXjuoARD3Su+NGq3aVt3O2XfECbZoXGzoTHzG5t3ZUxs7tUt4zpM
Bey38SVzyj80Jdr7lvO36tm7+2bkwYshT6gjGKZW3cVttrsqaMOayZvSQM7JSt+WvnUus1NfFI9K
Mr8p81PpbbO/VsyKs38VvNAEtYUCFvn14qaNnZo72YzZym92Rexss/ITOidt/3FE59roi41BN+g4
V2vQJeknziWf5yMAG9nL7bzaV4WvfjxDWg9JeeZsnWgcHwdfbX4nrb+yslierzHOWevCCiSTCA+X
085PCF/3d1H6NaVnL7gNaWAt+8zIl41WNpJ1G3Goi0qwtUWSkg/QFG5HxiJ+yxwEOHTrqCXai89q
0o1WaEx851Ro9Y1/LAiG2o+oRP3G3omaLHge+oKOuwgbk2060TAQhNN2phv7OIXm/v6+yQLTtYXF
6ehBbCS63pCbOt+Lhqau/7ZC1O6+ERmslBc9NGRUXg2bsHR7g5VoVFJl4DtZNycmFcdg58YJ+mrR
ziT3RwA7fdKyB0WtD3nwHumy3K9XfoIsYDECQ58A0j2INBYBa0qQ5a5nDsyEOxi+ZniDOnPf2dYu
j+zdbCWf7i9Zuq9X9sSfX90tM/Var82wp2TuI7OtW6Mrn5RiWslSZVB+RnsMkylGOElof9zaqYI0
SjOU2hgALXe18+QNE2psJ0o4W81B/89BqizjtWDkO2WEjPdjt8a0LV/pz1+w8NEoVssefVHGqPLP
XW0d5szbuvEaA6UsVhkakBVG0i2eo4vz6/VesZKWx4jrG3+Fge0iBqrNu985tJ9GFocWM/Gc+2Lo
jac7arQn1/re+vnKkcn366eRxVcmsZrcGGaRWEXlgx+4u3LUHlbRolIrLyASKMmYNRbvgiv/c/sq
LlyVhKOwKybqO2ijmj4dN7OiZIf7uya9WgysCop3oKfuwgVLrSinIMZUqNl754siBPOKB2sI9uZv
7R14DBxeaBItyR/TsLAoQMyi1adu8+CrgIyiAnl/PbJPiQB9/M/IwqENs7UI/KQbnh6h3jkPKAYN
k3MwzCyHd8dYA+xJ9w9FZyggkeKmlnd7VJHjIpPnqbi2rWiUitp4C/o9PChaUu+Q1qO4HQ3ZSkIq
Gwo0mEL81+oiJJthVs4ouFL7aOqT3sxbW0OdT4M2psj3c+89OlO/07+ZvXcYI+9vkN1vEAS72PG7
OYlPhvIs0BKCreH+5kv9lvk1KsPA07RlpZGOaqXPqKleMuokiXOszWDrrvJBrFlZLN5KG/SUK4+v
gcoDg56W98me1uqZUj+iXfsiyMUI28LIEORqRnqVXArd3cF45qvQGnnTdu5XHFa+mv8ZQnjm1oH8
gqmCSVHil6pm0psn1UE6Nit+Jzr+ux66+7dmeLmocdOzntIbd3rgPdhmsktXySiFuy/TYdHl/u+2
MSh6a8ZsYkXgB5g89vUDrbN3jKR6qGp37ZMY9gGvvfKWkW0flG3MUjMJzBja4tNSDkNYzeglX8Lh
Qzj/mPqnLlqrAUpt0K2l6gzQnbbZ7aL0okQsPOG2WXn8EBYmCoHPsRWunJBs60BuMVdISirGmm+t
KIrTBF0SJ5eomTbwie4TOqlUhTUlR3B83sTxytbJQpcldMLElJtjmWLZV18Zgzk6Y/ZbZJvhKkRY
e/L/DubI2aJd6W5LD4po3dd+J14CXoFXXgDd4Zy9NeojdOr2Q5ZcTPNLmR/41B2Vz1a4jeryeD8Y
SffzytLCM6whr8c8qJOL3w8HMd0V+ofa7RncJiJ51RA8qMZaAJTb5GHBjAejr0v6h74a9MKYh+TS
IU65ocFVHMvWSB9nL0FbJBnVPe+5fYR06AoCSvr8hbDhX8uLeDUV/ljmEOtdpnpieE5DALybnjok
KQdtCwQm3OgoctTxX8AyV75GsutB6iDKWlCiME54e6R5ytCZXljI5prJH2M+TY/mlHyJJjtYCZXS
RTLR4kExgEqibS4XWYVukUbkkcZQ7gvfOkThtk+Kg/VXY9jnvvycDd6ucf++70iye3JldTmcrU++
22cmiWWhPYXtOS8VcIgfxuCE4OLKVsq+OtemFlE6G3Ro4GLSy4zWewNup6qfmiigufLp/ppeELDL
QH1taRGoFdakJgLlUhcoL6f7KgKoMWY/QPEkPkULpz8karoxJ/o5/vCly47xeCqGb3PRvxnWrqq4
iq9+DHgEBophcuCxeetBnRNkTlhQzbPrcodOyZiVh/vrlfkojPH/WlhsbESLARoFLMC2t+sSZ8/G
rqbtcv9kwoZ2C5ngqwkE1XfI+KKRDDe0jimznoXKJAAZIYrNw9xvCmPUN23XnZV0bRhS6qRXpheX
0K21qPBn8vg6PWjE72DceFkNnXG7HexVUgpxIK8P7OdCF98q18ksEm2y3tD7BEhvawfRoW0SNKhQ
iW7M4zBC5eapb9tYWUkxpa7CGBMdKANlpVcoSD929MASEJngm+v/EwQrF0N6A6/+/kWIKSPUBZIa
ZBE6BmVdv3XyoxUWe3hRVxYiNyQkyYSiKgnMrc/HU+KN6UQR1tSL/ZjOCA9pxzk/KKCB7/u+1DXI
j+BKETxJy765ZcbkfQLF1GbqtkkjoW+6jxp3XxnWrl4DiEtv2pW1hSOGRpPQs2IDFe/Jd+mgw+5s
f72/IunekbrQdUD/4ZVM5Kx7edPD6ncx4w+tujOMrzHcByueIE76lY//a4SS8u0BuSgkhKXCYwZP
UyDghQNUt5ng/kGT6EEx4k2Kavz9dUlLbUCLBcQX1Lu2HASM/TysBwNcVjd+HKx3ilHvBAkvKNaD
gdombAwj8kxOubcKw9mG7TbLq30Jy9upzH5d0QO3hGIBzDM81toSpugrsZa0Db8lgg25naOn4iWS
QZ3l/k4t+9rUIpyU09AlXcKLLlbDY6PWm0bTVrJB6SXgTQobEg/TV6AzmFzDwR55/xjNkx66Owic
N5U9b9Mo3qySPEmNgcMCR80oBjnRret4btcrbYmxugk/o0/amvVBCVALhZGkRAfgvtdIb9wLIQY+
yRi8fmvN4FvdJsD4qVY++06yrfNTigDRfSPSuItsFnBfwGUgV2+N1EPZJJYTJQzXKV+t2JneqQzj
vr1vRHavgXyBbmfeAormhR8wL1pZiVEmF3XON3H2RBGpBToC7jzvVkzJjgi6KmDEyDFT/1q86QYr
K5V4qJKLo+3U2Tjmabhz0+lUUpRC4uVwf2GyI3KoicAaArCI99bt7nlV2lt5RywZVXuTFUirxt62
z9eeH9IE5NrOwhVydQoUOsu0HNILFKubEKY7p/mjAsEDE9dBc+vNWP5okrXAJT04XuB0CaDVhlro
dn19mmYoXRIr8v7UDDBQVX+E2d/pHO9+Yx8ZD4V/i7FfMAO3dtDsBBQb8UaG+6pM6j0zEKG3pvAj
dY0rI+LPr97FfVgkkV7h6klOswucRfpBS+wG9O9paNf41l9eR8vPDAR+/y5p4Yh+lg9DN4lYMR1y
BfU9C8rOYKv9WTZHu9Av0+y+TdUPdjpvg+E5bEFaNdUjM2ZzqO+i4GtWP2fdI0gNT+Pj/p6Rs05U
kMbKen9/72XfQ6D+6IsZkG2gy3G7LVGu+XZjsvd5uvWUr7qt7K32bwQGkVd45IES/A6c9drgYmfc
oTEjuwNBq9b+rvXKncCz5tNKf1p62lfLWrguLRZnjFSstN2PHBJ6JXlQvY9WvEvLNcUvWQylE867
wGAGn2Lz7Q4a4OeUcSK89Y7/3Use+mb8fv+MpHHmysLiwxP7o9a6FVWAoSz2ZZ3FUGGV27i1ov19
Q9ILzwyUDekWNZblMFSYNW7U6NSOvPirT30vGU6DD+nM2otfejpXdhYXXi2iIbAUijhUlMd+QP7h
PEZnyC2OZd2jw731079C/VPX5dtpPHtD+eTEwTPc4w/5NNLJaFY2eO33LC5BXUEd2yKMfIHdM4wf
Bsv5UAgp9qo7Bm20hoySHieJEeUyesikhbcOkwCUt5W+4Mp5YOOrU93Pm2FtTldWsxJIV6pylFX4
Rt0aQRnRG+ZxTmgiD1+q0Hw2ouZAR9AudlSxDjG43pVcQsYkaLjwBlNXZ3FwytyanBOh78YY8iVw
je2gPPTZyUeE1KG5W53totiZJoRMzMR0W9v589c9lzTGpQXFC/3V26EYvClT0hzbyjtl7h+9gqnk
tNvm6prUj+yO/LT06gGBdluj1Cqnp83VKcyVA7zVg2e9I/Pf/D9rAn1/u5+UjFrHtrHkpS1D1dNb
sFdPStZt1ShZ4/mU+eT1qhY+6SVJFoUKPErRjF678rV23435t99Yz0sBlVkv0DxLGxrVoAwR9Us7
HE0zPAfNU1JU23RuVvIJKbrXvbK0CMlWrSiBqvfc58ndUrrxgL/uPX+nMCelNfbfwTA9pWN99LLs
3RTr28zJn520eCdIpLRZfWi+NV36KYn7QxBolO2dYzL8GQ7zw6Q23oapv8dQaecNeEueUOpa2iW/
SLBsWQ6KlagPLMLjkAcpbPL8/HyYP8WWAZn9sZ6+a264da1toyRnhG7fWJl7DoN2w8jnSnyWurhD
JxJMvij/LsJhV3TlABc9lynzk6MWu/ZjX2TGZ2PWqje18htSlmTqQsidV5XKyKhwzqvUDGWLMUZy
AuejCbgz1c4+tDnThxCS6g/3fVCaSzMhxSg/DFS64yycsLcnusUKtgr/Xa+Ux9lxi22Rlh8ohJ9U
d/rkBvXe9vuDkTXv7tuWJQrXphde2YbtWE6VllxSJuC30BaAU+r1taqr9Ca7DsUu8UZlX283Uwc8
Rq5H3d6CzpWbTI9uvSMi8xBe3KBcqL56fGBujcw+sn5N4ZPe5u3j7OSPYVI/JF3XbIAbrRS6ZNsG
hAF2FKQpKaMssp8iMZrKyRUewnrywaH8qhdNvBJqZZt2bWPhgXqr5HY4iPUEsMKOT+2c71ZzUumm
idTKhTiHOdGFEbdCL9pKPaJSOx7S4GtJyyGMukMMYeuve5p3ZWlxPJPHUVi+iyXjH/QPNmr/z30D
0v26MrBwsrIy/SREuOQSqUfKWZsE7MdqCrO2X4t8Ak7b2GdSme+F8mSkFFnqp6mH/DQ//MZiADeA
kGdAHpTJrTNbA6pNaslimNsp6J0Dq15tIkid+MrGIh0DU5RMaYgTo9bbN6jWoGp7fxXS3UIFnXMH
6M/b83YVfdMyuZMl6aVKin3dtMfWeK6Sdh8wRnvfkoxElbcObM0vg2eveFiY2gmq3OsIMU00bPSQ
hE5RkmGnWT18/Z0eJOc+8FVIYGplZ/rtF2Pynzp0is5Wn0S7QoWN07GGTe0q9q875s1PWzimo4xj
jD4Qr8u+3g7jqU3tzepUvnwDBDpXVM2glV+EJCXos27swEPAWrsLgA7EwacBzWwj2BT+Z1q19nhS
nH5jBuU2sqkvMKyjbsLfEHPnA02p3CLTAIhnLjLEyNF61SmoMji1cmiVvZfoW6P4dP+4JXf9xsji
iznlgfvSa7gI2cPIQNDCTTats0YNKfFfJpoYXWaags+yuTi5NBwjcgQgBErs7FBwhOZgp+DKsOb9
+k2B8IN6hwBn8g5bnJ6fWU1tK1jid+wr+JPCrjxoztmCxOf+1onfvKgCmR7ztGDXIZqB1/j2TqI5
YrRKy3uaijLjV615cnKw47PS/EnlqNj2URmsXE7ZaV2bXIQBr7Sz1tKoRgD/3JT+9D41410Qa7v7
K5OdlhjXhNhLEMEs06ik1oJ81iZOa9CHTY8u5kPVP4TdW8tK15RNJbGTYS/yQ0H8xDNK/Jbr9DDv
085iyvWShna+yS3d2o5evfZ8lWzcjZWF/6lpiUwjPXNSmsPYjZtEyFiNayxfUitsGtMgUMIj5XS7
FnS+KrQJ4/SCIm3Yzu9pWLtttZJoCrdauJ2FuO6/RhZL0dMwylzUQy9V4Qx7gCsfIAGwdmHcupvI
LNJ9q3TuLp7jlQeefHGUigVLMApCiwQ3DrsOlCJFalUbo51aNeghDsPO6X79fcL6ftpZXOBU8YLI
Rn7xkpfxg5d/Dp1h4xXj1ukf7nu55P5iCPSemLUEvLW4TENdwSlW1+kF/YIHH56SnW6+0VP9oVc0
WA+T8PG+PekGMlrwIlkKUfjCnuF1dejUOdxpmX7g3bpTUPtKnRX3kE2RwoFiEk4FKI3/uXVCJvFn
PW1Y1gDqn85CsEEcfO8k6lPI6OjU+W8G968hdr4Erb9t51NoAxuBxyH5CMstTAGf3Hxt5ZJ4cvOT
Fiu3vNDyKW+kgk6758WSIPnBZ6aH9uD+FkuP9Ofal7Afrejdaeqb9NL7n0bffNAaZKGdYpuPh6wr
VvxH9pKHCQa1RIZ2Rbq8uO6h3rRsbZleiklpP3dZGj9Wgwa8CcDVVsmy/Nkt3e59Du3Ofo6TeIdk
5Tc4SeLnqs+9L/eXLvUuG6JYwfhMW2dxbWzkAop4xrtggfuoqBXfB0dF9CdY+TbIUEi81SBG4jWP
soq+OEx31tvZU9hjf06HDbWqjsBj5fXGLJ/h6D6AWT36Znfs4Zj21aOZ/JPR40w+JOnzGK44u2zR
V79lCUIy5j5JRx3HihseXXTdw7HYr05Nyrzq2soiERN4f5R5OGc1+UMpNqa5QYXWsP5cawrLrsm1
nUWENY0mawyXm6uWxj6jXp7FzbbKPtGqW0ldpK5LY53asYiA0K/eBok2tr1AUdm4vnp2mh3dP2LD
bJ20+FFvdqHyQXH2ibaN+w/3vVRWoSG1/ml4kW+WxsCnLRpodY4+xEOnodvPxqYYD3b70joDP7Tp
q3TFaaV+cmV1sbNlV6dB6Hbc1NjeKGBJhYjj6stBagUqR4eaFnh6Y7GpQZNNTT9XpDJQAQUNPH3D
OtuF1Blp2QL0UIHeLVmhGe1Tajvh+kEYGRr1MeFN0MB+gmBZugbcko0L82mEU0ugnTT6X7duAno7
U3ozzy6u2e1bXXsEj/EQzIfW/gA3gj/0+6DaW9XXuP2NAwPqyKuHoXZE8MQuXGWFEZlu4ERNdvHL
N0NAkwqt+3TNiGwrhQUx6SqgCwsjVq1lduN42aV27L+7Qf2IztZhzPSPJUihEX2L+74vPrw3iRsx
E5wQTD90bmCnWHwuppGarBIH4xmyOpp7iqodQlLRRjsHhnkMmnFlD2X2WBrxXoizQYF4u4duhjTb
OIzDWe+84nvuRPWWwB7sUBOKD31ufaPR4z4UMaMo9xf62m1YKZzCPB0YD4UffbFStbL9sVaH4dx2
jK9kVpi8HxP7j8icvYc8Sd6qRvV316r6xcjj/hKiFPHoGbm+EuReHS+/gtjGbKq4Lq/QekMOK2er
hOM56wwql1/z3NqkXnX0yrNKS/z+ml/Fbl6aQGwsHp2wEyJJf7vZdW8lZZA4HO74Bh71fWJaT0A7
HqLcXnEjiSVq91QZqQtQ1Xz1zVPmMavREDpPYLymodh6brLXlWSThWuoCpkpjg9+e9rFbOTiHKe5
cTsI/KbzCBTeq05I6wgixDz5fH/zxOYsbgYTFKDDhW6XgHrdbp6TFbY2xd101uM/guoLFOr3/36Z
Q8LqBeROUFaor+KYRzsoMxJ3Ohd1dFCcz7GWb8EsbeMiv7gp7Po5qW/pbGf9C8jb433rstUB5BRZ
GVUJXrq3qzPUbka/3hvPvIChWQgyIIBptcb7LTkreA8pWlGgY/xwmf+1oxbVSUtDvVGtvd2qz3Wk
PhVNHW9qyi33VySJLPBHUMvBNTQkKxZ+oeszZA5NwHbaZb9re3T7+nJgdq7Qs78iJ1Iv8DrQaMua
X+Ydh5uNQi7ZNpAssMzil119F8LZiaYps8ZziTJMqLXCHatfpksTRpj/Jn5QkmAy8daIaiiFlurh
dFaZmm8qa4sRXV95TkvPC/5UnqB8FuCnvTUyweRvJF00nbv0R5K0G42M3Ru27v7+UUmCoNASMVzz
pXO+LK8UemDWHXoB59T+7igHi05Omp5MD0RxvwZ9EI68uMZcLfH2MB04AZadPstQWj9qo/lMMfyY
lcHHfs5Ok/FPrOpbXd9q9afOHp/vr+9VzsVZGRbQQ9ph4DiWXLTjkCsVP2U8t3a88c3n3E13FBBW
HF62i4RbBm7FMNkrAj0PnExYRM50LgF1JMq+bIwf6VS+6UrnPKT5yplJAoZohcGC9EKnt6SYK1Sz
rpN6ns951NU/3Czt+g1YMvf9/a2TeSDENvBNEd05tUW62oypXcSmNZ2jsEHy1/aIGYZlvO0Ton2h
tfoKAlwWNQR1L/9S1aasfevxRmsOnu8Y81nLswe1PBuh8r2vN7WTHJpqPsCwupKHSPyRr7IoVcEt
wioXYaqJOw+J01A9z1a7D7V5nzPOWBmf7eaY6fvR3NFRWTEp2VNMAs2BJNYmRC1Mtl3cKPB4IdhV
hYfWy/bKCFvXD6Na2UuJQ0LPpzEiDFEWHzVxLa7i4DQ7VHbsTj37jYZa1xSbXwtYbw+lHbpHJTXT
t+rsV8f7DiM5QFG6Bwor1GKprS+M2lbU5I4+n6Px2W26g5+eE83aeL7FAy7cMKx9355skdf29IW9
KXVrvzDnc289Ounz0A57Tz/a6VPZpitLk4QRuuqiXwDi16GWc2sqtywnL6ZsOoPLOSoNKNWs39eD
vzK+KXEPHhpEKgGjwtriCrRj1eaTWU7nadTiTeTXz4wXxl1/bsu1XpnM1IuwAdwbLmnpwkOyJKmj
PMv5vpTbpE0+KSaKblaj71yGyu+fk2zzrk0tnL5wJt3oNEyl1nst0TZEfX9eCVYSXwD/RVvH4pQE
KcXtAVk8ctQ2Hqez3RUbzXxrfu96+uuwR60VuCTRl7BLhVuQsvIpW3gd/HqoViWERdgKNwqIRX3+
cX+/XhdBeFiRODH7zAdF4OluF6OgWqaNpsZigvK5iN75wQPDrqX6WA//ZUWOnFOifrxvVXZKDKkQ
l4T6krpMQ/FJiL9DnXBvKdMGsdcHw0iiTRB0v/5JZtyTujrnBVnP8i7FRmwEg8PqcIfAryCh473r
rQ0lyzfRwoR44mFncWVde6gnW+Gc0PfaTco/if9tOERv82332CtvpjXUhST40SMQ/J+U6AQR/e2Z
tQFlK0dJ5zMd812gAn7MNgp8CbF+qqfpFBrK/v55SS6wGI8XIjvMwIAruTXoq8Ucpk05n02UclH0
LD5FIQ14n2nMQznr3+9be81rwxwyiCkXtTFyAmzemvsPaee1Gze0bNsvIsAcXsmOorJtyfYL4cic
M7/+DOoC56gp3ia8t+FHu4sr1apVNWtOS/YDox3qyS1Ltb9RDBT1BspcjhH3/amghQWG+qi0Q7Rs
3TgclBPa2tmDbiR6ZYej1bhxOm2Jo6wcRUq5BCjAaCEMWHbJyBJSG3LTEAi1gUj8CCtkVxZbXX0r
YQKd3zMrF3pJxOKz63l3lzai6ati3hOXeNBfeDR6PJvJr8SIIedKRID9TXxWhnzjOK44NPSIZ34k
ElA0+C1ehULLWdeNkbHpg+3V2a4bIWLCV9fTrp1+bqzu6hipv/OXc4nzuRyjN5Qse80YK6NxC1k8
0QR1Kj3989j+SpIHzftC48cdwjDGtCsLtxT3Mn3GZUoM4zup9pyKgXgKldi+/l1re5ycmAGcDVeL
w7j8rGDSJ5oC28lVlGdVvov6yFan++jfGd8Q6YaqiT4ympVhdFz4dN+Ed0XWOLx6/0W1PhnUZcvk
Lq/+alLzEoWqY1oPnn4jeP/+JMLwm74rTM5koxZ7y0fVdebn5BDXP0uEj32iNbNzdO1P9T3Q7AAC
sOsz+nGhaZejKMXFAtXMB5D/KEIfDNH95Gpido9bocjWsoLFbSuDeO/PUSH1u0QbN+Lej5fLbBYq
ZzaXTn/W4kbrLchAjQbvoSevgnJsrE9TuOGhPjpgTAB8tOC9mNPfi6ms2oQWnwAT0OWMY7gbewXS
hBcLtUyxyw/eP0Mt2TNzOY3+L3I26jJWa42kFjSVAyomsnzKVap7BOTBd6kINyreH0u2b6bgnyBL
iRTOh1fDOKkD3ndyi19ZmR1Tod21an1bNYPdlMEO1vlD7Wf0uATuUN/3TfmUTjA3JE7e+h0l3d5R
E2ljRdc2EhvW5LyAg+LP5dGMyY1IM2WRK6XfgP3b46Gl7iWfav+2IW+2EUJ+9PQ80ziiAIFnaMPS
P5F0r7xYlZiB/rWbfir/Ht/TLEHXAoUnOqE+sHPBcq5nCHaKLgjdA4wunIugfRGMcCPT+NGrY4cB
ANUj60Bkcjlrk4lqjlKGoisHsh1J7cGywh0dE+7oBzvP2lijtVMHIIbmRJ6cMnWSS2vVqKVaY86z
lkU7Lyl2BTWSYdwk25/d42Vih1FBjcKTFjwQN+WlnaHQKm5IHn4C218P7V5pkaAbMzjFy10f/M6s
6pM0FA997B8VARKMTT7Ded6ufcFiN7IPM4/LErfWRAchqG9nD2D51s0YHwhiE7F5gWTkEHo7eJDj
xhnELQTb6lyjBc48AxWRlg8Qr63VvmuYA7G4NynI5tqt0Gw0uK7agHqSK5EECbWiy3nWhC4pmo4H
r97/yKZnWig2c5trx5qQnHHMLW2g1i5NiLNyU1N4XEi6fCcE00PixX9oT31R5JPndZ+hLzMQHNhI
V6wNjJcbW5XDMaenL61GQtLFvRiLbhHXTlTdCfID8psbp2F1aO+MLIIJqC0ooGuR6A6d9VL47T4f
ugPdtU5hyo4Zy1BEG4c0j4/Xb9y1e4nQlDqpCu6L0V2OLURFMMj7kpRP9Vk3HnVYYxX1gZmNENoe
q9fr1tZmks4GsrlUEqg3LQ6CnBQjpRSsWc3wtRZ8VxjqW1RSzv+BmTkcpmwBkHJZ+B1LVYcXCT+m
ySR2Ah/hlVcLB3Pdysfwb25LRwaACh2lkWUB1mqzsgZrK7pmeBqB/XfKg0EavIs30i5rkwZ/AKwI
vBct+m4ul6jyFD+q6g7vH1WOGkDR5Qe2FP3899G8t7JYmipT0rINetHtn9r6jzQTMx7lLSD42gWD
AyadSXsGtYN5qO8eKwLrUoyjItIkdJ/x62pbO4PvWN24307or9zKs2gk0iCcXPKaizdhNsi8PQeh
cyfo2twG3nU7gqHr0/V5+9hOTSoTGW2Y2nBLlJQWB5dvF6to9Dq3TN3S+NpnBy+HsunWlL8J0ktV
7rzoZvyjPsILmWZuSFd3Mt6an0LhJjihcafGtueoP5V2VyeH65+28iq+/LTFDRvFVuaZAZ/W0Cw6
3fV+ZCv5zrD2mXIOoCT71sdPqnIKvrChrpt+c/aLK+9iVhaeOmZJlL7DdJWfQ/GseEctI1tjy9KN
Vp/S6FWFcfarAN/+6B281Ak/58JjcaCbvxIS23qedBIU/m18mtS9bP1p5GOl31bTnc9/zm35EHyJ
ngvfzpryVAs3mUn/3GR72cYRf+sqvjaMxR4yjb6rlM7q3JrWw/AGVnnTk2y5/9JIuh2TnDQMO+K9
2QaHqXcCxNvu6jQ/+MJzGB1jUIJRfjaHr1oRnFVX879K5WOW7TQ1s5tCpSlhl0yxo7Voln2JhL91
79shjb3Rxt3yllC/NozF1awHg2GVg9+7avZIrnuA8wrRPt0/zf3/k905+ZfgV2pXZ8PbTXiYNrPj
By13dFahdBNKvsEpNO4FJ/ZfR3MH3WfTBbs4eslFp9Td5iF8Gs7+jbxXIamx2j2TZrMs1Y2UfsoP
+aMwOPL4oD6Z1lMafYmF+wEiTbv/NLyUkh3GD929Htu5bA90Xsi3ovdgpTsIB6xgYyJWSumcCAr1
0B+j00Gv3aUDKkZTqAeeHC6kH2BJxrTe61U5ndMyhzh0yGQ3ypPU9hX9IRnT/nNat5BpDeNWr99b
5/3lisgSwbREHEP5FPL9yw+Rkq5suz7s3YntArjHkbTuc0eKqGplZ6oa1/xTIvFZURfMS2mfWPpe
Ec/W+B0hNTvqlf2g2SNvrMYW4FdKkPyFJuU0p1+SAOVfETI+wWmOrV6dzDkZRquSmbpNrZ/ELW6k
zbEsJlVuc7ksrADAjHADf7rxVTsJHIv8QXH9GAFmE3DXfhhO0AGGCGqlAdyPZPPzcyw9RA+KYavC
KdyH3TGPHU/edfnv/BDckGAwlKe8tXHj9pZM0YprZP5BUxAfkKDkeXA5/6ESECsnae96NMuWMImn
8rExwSzmzpyjE6R7q5v2zZh+a5XbuvDvJj3YSq+8tQd+2ASAnCEZJ6YlBLv8CDOqIjFto54a5vgg
iMIjrCbotQWPeazdZLCKFnIFcA1Pk5NlG+WdWDqelxxz2XpuzelT0I2/eGLfBZWJBGJX33WldyIX
+YwEE/PuhJKy8+nwEA4WpNHZ1O8b5aCYrtE+9xlQOEN3fGHjiH2MiphYsAc0l8gWZeDFnVOISpcm
Zta7aIODuol2edqRIdx7JAqv3zFvsemH6XtnanGGikpSy8qveq5d/bnyM1qbqJLm+hO9018ULdwl
mQDmD9loZbzr+uRrFxe77LkJ/iR1Y9OTf+pM0W6VH311o6SqI2vDUU5PG1/5MQxhQua6GfEB6f6l
frXnd2ZeB1Pvwr1uHEahO2SZVO9SX9d3mYBASy549+AFccsxFPMC+pyN2kU7oR4tu0wyyZlqQeVs
tO2hpIR5UGnWvQ38jBbdIcv2YWnaOLKU5+Ok82po9EMtq83z9WF8JICmnwZaLmQnZg9KZ+3lXgX0
St+yVfduDrWUIUMt1cJGJuTaWZ26Y62dTfM4jD9UwbGCO7iSD6ZlZxI8qNJ4Lgg2+viHXG4xsH98
NMHtTpsPrW60ooNwuPwoGUDWPLW925vec2Ydm/xJ8tVDW6cngFBl5wZTsxFUrSwnJmnH0eHnnTm4
L00OJV1ZVixiMq6cKbqBpGoj6FgdFArgM3U9UplLQZaiMXqhSUA+ZtzRQXBs5HtDTpy6OyZUUtqb
fNzA5K3cikwjCZ+5x5R89hKUV1nC0CcDY5KMU5RHJ6KTO+3eF+/rX9VLl3gHf0sQY3avi6MLddNM
EAiUiirJYhZbX42hqpV61yw8Ox2/W55wCNNnJejObfq920qgrTilC3MLRzvK6ljGIwPsUE/L0V/2
fxvCLZwcG5vj41Ntlr7732EtoYBZOVi5aow9iZ5T197XAwa3qg6rNug2I6MFUonWjcsNKAxhhpAq
2wO43E1SszEQq8q2MOfre2JGwYpzhwjNiJdmGjorY3oHGQpheCdPp/arpeV7I3PNGEV1EfRm8Q2+
BKdXvY0D8IbdWe6OuXkVzPaM0lsGR8nU1EXjadyLZfCkJsdafzWS7qhmt5P4oKFp2vo/K9VWIzrh
ZVQz0QXx3bY+9tXncf4465toHXz19O8EUQiU0wBFRgkcJoWohRP0wryDHioBwBc+F/1fYfo+9i/X
He3a8oL6oXUR3OpHWUtRyAy/kDAxDj9q+X7Ij6rxdN3EmoN5b2KxtBpt11w88QB475NhxbYeCccp
oR6hHyvxXDenf2+Xn+eNPO9c/4CIewnvrJW0N6ImBUSa9vRKlA/S8DMQunt6vY7Xx7Y6fWTI4dqB
yQWQ5+W2lSNPbeQYSxpEZveJoNlSkW0EHvP8LLcnqCzqKojWsRMWuyDOpiTUrWxwezj1+j0FOyct
P8ft4/WhbJh5gxC8S5ak4pC1uY6ZzjwJ1aduepjU+3HzbXh9MG+9Nu+sjH5Oc3NbMhj9qzgcg0Cy
42qASGbjUM8u9uOkzSQqQEaoSy2u6tSAn8bj8eUOVkTl8F7Sy41lmX/howV+G9EeMF5LLYjUF3S1
0orBNQE16C+p/6l8hL7F3sxirfonuo7owQbHDlfLYiwwx8tlRwqTuigvacu/FZWdUp+jh0ERHROx
W3N8yqyzn7wG+k8rCGwrPnj9OWx+xX726mdfoqG7b0blNG7hPFaP9rsvWzxrShr6crVo2TPVqyoL
tpLsJ8OWf2Xhkz/LcY4bc/6xFWs+2f9ncHnjSZ6KJhh6MW5UnpPHavQBHb3q1cHvPlfS7zL53kkd
tPRPzWaKaXVDvbO8CCEadO5DrxcH1zdzaVcKA2gqT1A2YqPVQ/jOisKme3c8QllKkFztB5ouTpVs
S928mDfqltdfvW7fz+M82nd2tDGPY79lSxH+d2e5+5aKD62EyqtnK4U+50Zy4UFBPvy6j1lzlwAw
YQgkntUpu1+aTb0qiBALG9x8hFN7OHYo1vXj839ghGI+aCAay7B0aWRAbTOLaoUrTb6xCskpmycZ
WeD/zsjiTAY5vROaJw9uorz4rWmL+rnJNgaytuW0dwNZnK6oUFEVlrFhep+86KcAk+/1QXykY+Y4
zfgAMExkBHhQXU5Vb5pm3xgSxILhF9pKSFh7N41ROm2q7cya1p/6D31s2fipKCtS5yId7FVrj/63
je9Y8aVUmuevINaxgCdefkfl+WoTGSpLloSI/XWaUvwwzTC4ieQxQakp0fTRDnuRpK6UiOknLyhU
wNCRJA3nuDKsUwe0LtkJainG9Nul5o2mZcMtUkmtT5q22Ko9rn0vz4g5JGY3f8AgmJGZCE3Pyqg1
yLasTYVfeVkmR3RnRifztMA1JkU4Xp+lVaPzfoZYE5DB8tk0yIMYQnozuGX3Re5/WPW5LFTutt+F
+um6pZVjOkMfCfrphZuV8S6Xo4OeLukTLMWDou7UMtBPkVyhINu01kbUsTIoaIYgjoFUAFjscuV9
pRBaVaQOBP2dWMbgqaZbeEk94W7U08/Xh7XyCqQIRKYIjVpQP0tQ52hVqodOAoXVTnwl6CXVad3P
kBglvxejaQcueyP0XXHnoChgRZ6B0uh2youJ5PUGIlMS3ayy/EM6xdbOhN/33NLbV0PxtrFDVs3N
E0ksD2xtGVwFmZnlfSZS76QXWuH9KTTqMRbNP75RbTnAlYWb9bmovyugLj90todmCq1sn0iumnsQ
NFROMEwO8nEHXZ0+V83WA3Ft7WjMgUGGLYlvXTj1sggMvaEES2vOdAjHU1NX1i6MhL3pGze1kX0t
denP9e2yNptzvwAzSSWUzu/F4hm+KHqpKbrxXyVV/qZNCePWL7SM//4HdlgyMkoS8M1lTbwJKwNS
/FZys/hLpsbO5PaNZNf/ridPIm3uTGR/0ApBNeJyPJJcalncdHTQ5sFXwyoO/aTt6Gvf2IQrWOMZ
vQe8DZixQsS6WKq8jmudbKPkykIxPWla2uxSotKDNEjD3rQ6Yz8OTf3HtCIBKoLOP3eaudXOu7I7
Z5WBubdKmzsUFldnK8eDHwqy5JqUh5q4OyRmcTB9/66x5H0Q/76+gmvh1IW5xT0qqYhmweAluUYk
op+sHQuj3KnDT1yolcRHnQtIRypuyPRDAFf6xjU+//riJYJ1qI6oMFCAXvITDKPklRmN9m4u5bbh
ceVN3rG3TMqVd0VxTET1dyIUGyC0lQPJfU17xoyrgJNwUcA3IWComX3JTbPgM6T82WvWKWdB/Jxr
yUHRiw1QzNqCahQtwFxjUFuef1PKAs/qKJjRJ7TLIoq7XnEblvEhrX043zVvA5u2NjxiL1B2M8+i
uKQnkONJFnM9lV0/cCaRhBC5fr+863zYOarbiKTe9S20Oj6Y5IjHILv58MhvxrHV86aT3Xxq7ZnR
wrrVkvCUUhVN5a1erxXPBobkf40tn/r61A9madSy23agVTqpdKOM90wahsFj021RSq+EsfSUA9MC
VKjTWb+4BAM9kWMDCWRQCnSvETVTsIbwaXd9AtetAA5nV3LJL72OGNdei7CN7NZ9Q10l1P/qWbil
ePyR7m4uRsBjM1uAT+KNbvfduwlQx9Q2assyobRW2FUTTY+ZWI2PPM3rPa8CXt6ptvcLhAgKD4Jf
IYf3JRpg0w0GLuXAL5WbQpx0m6tli7n4I9vM29fBRjjzNNDuvvB6ZjhMVSn3shsEE62CMoSE1jHW
rXOPcmaauJ6W/mjD1q2rJ9E8ZqVh+9NLlR4h76UhbgOou7aj6dhFA5FQEmLAhU8UBDFKBQ0HQam7
rX9YKc3V+dFDZUaPN0ytrT2VbTRR4S+QYVO4vNkCf9LqXBYkFxBye4rZa04SA7G8vsPW6qc6eT4O
6Nt7adkllmRVkXatzxZLIb7KJ1k99V7QnbSB6Q3NTHyeeMbsctN/zT3WWQPfdAT+eYYi9LOu6u25
NfvhUI2GtJeasjwM8uQ7Vd8pjsov21HlgZLJYIo0m0Q+jL2X72pPSvamCXIHLUP91GmFZmdZKe2a
HllBJU7PQSd5TKv4tW4H9RC3abC/Pu41V2hC6/VGVY326eL8lkYed/2kym7pRcGpNUXPVYsi/qUG
9bc+JVuoS5W5G5JK2QiMVg2T9pzxl9Smlq/TILaUvPEt2Z0E/VBBbpIF2aGo0ayCK0Lxx5s8kTZe
Pms7iTob8DdCF3J7ixhJoId4CNREcQMiXtsPb4YaiMH1+Vx7dUPMPqtDEpuA314YqTN1GIBfs49Q
+wYoFUEE2u818dWM9qhg27nFi+QlEgU7if4Cidkwv+b9LRwk7CqkEyl8XJ6WIfe43XpPdgXBnIAg
qNWrl5TG5Kgw5Z3TvOgPnahP+8mUKMj5QnkofSO/yX3V3GlW+SkToEnTpSbe92FW3dabGLeV5ycM
2OATwPZCObN0Y6EliLosRIorFeb0nAOK2ctKox1zpd/K369tsf8z9aEVIx7HzFISX3EnZa8jtqir
Z0v2wMzlZ+6tW3lLpXYtgflubETBl5Pfx6NeyTFja9XiZiy7uzEVD71Q3vOuOES8sQvZlZTkIOij
E/QlWkc/ri//6ojfQM0zux5ihJcfADilQ90vVEhdmDkdE/XXQhR3sjF9L3SYFaLJP2bhVhFx7Waa
n9wIRVMlARS/yCjoojcIfsRbKlRu4sE8eprvqKN8b02/m1f/qWzIaA93vlG4yDPtJj6kNPrjCOtC
tUVktHaHI63DPcE1SVfZMp3u+RYqZBMvV2NGMWifvVpwy1B3wn3S3Y+taMuFeCMWD75+qtJnPfMe
ffO76Pkb3m3lfuS6pqONNaDR31hMSWD4daKoveR6+T0r/dgF3n6cPGCIf2L6IK6v+uoCzCSb9B3N
F/ISkZ8NfdkX3vwgIlzWJCj+svFoFvFrr2sADEFMFruwSfaJ3BJNu4bh77LUfxqq+jHMmr2wmQpe
ezMZECno0FHQIAoa/HIjdqMepLnAq6USy5dJ/hKonu0l6SerS/faCPf0YPq25Q/nRnmVsy1EwNrs
Q4UxZ7koEbETLq23sa63FqlitxOEQzreSHW8z9AkpcAqWc8bk79yq5D9ISBDZnuuFi1u0IjlMJMi
ll1V6cjpjw4NpHbw+ymqgKGmdo+QrN6MztgEDi3Upfc00q50/RvWPmHm8yEnTkkUJqTL8Vp6G8Vq
a7HpfbPZwfHuOZaR+IfrVt56ExZPUaBHBAsUXkF2LHOUYOdCOkRDYv3OO0r+T8nQPiukjvWKWr4S
3ORD5XbeDj23s1hmtkcys50ORVH8DUbpaOEVkj50Qv93nnXOMKVnqQiOXSmeI3+rQvjREZK4mml7
eTVDUrJ8NSdqAVNxzCOoqdqeYH1f+l/CZl8rZ9FDd8r4c31qVswRwtAWRLsh6uTLrkqFqrdUDcTm
hd/NRQ+rtCvtVPG+CzukLJq5lqX3W6p2K8BDPBx1cHJYZLLI/lyuu2QFGe5Hkt3EB4et/0yRS0qt
naVFaCff6LA7Tb+S8rdK00KKWnTcbGVi/j9foPEiofuKGvbixgMQbgk9rcnoGvWRU085bZXebSt6
f0fzZyr9DYTok99DWiHUf7xQ5u7NnG7ojten/2OOZJ4H+i1BClpQxSzO+xAkmU8yX3b1L6lm7APg
d2N6aFE8aS3tVMZP41bYvOLgLk0uHHxW5X6KrrIMpKUFihor5cGYJuVZbqJ+b45GulMjNftdq216
qBIlcZo0NG2hLf69G+vyQ+aA8N2jNUe1JMTRyq4lRMJhSILycbSm5KBWnfh0fZpXHAC2qCrRm8Dx
Z8UvbekCGb1cZ9BVoB4iVQX8pIYvkbXLOs0R6ofQeoK0Mkf9vfAAfOdgJuzppdEd3XtIh4M5/DIo
MEGmCRJ3BmlD13b9C1duwssvXMyG7wdxUzUymZ3c+60CDvabg2KhtQXm1RtuiuSTLKmHUHz1zHMK
3WHu+NJ9aE12K219yuqmBLVKIp0gQFyiR4IisRpk5GVXVOre7vsHNNWn/rYqTDvSpLNs/i6j4iTl
x0FDIbI5VNLnMSyPTWAQuB1GQEixY/obJeg3LPKlD1eI08hEoeA2S0gtlrCUizIXCt5Addsln+Ux
rPeZ3w07cZzu6A4SHiYtQjAV4OZz1NUW7iQT934jPUEJkNgwknwz2qbfWZ5uOmUeJLvQMiFEt+of
/CMXskoRhSj5q9QYMcXGJHvKYzm9b5uk3Q0UjR11Ssdz19ZbCqlrsw0SX5uDrbl9ZvHumS9gveuE
t3ds39kkecanXLIqx1RzwclN/VGxfCOzc1GybIOk9O76zlu7AeipmtPRc/JoyZSmwjEpKxP29U7d
lRRMwFuaRWjTACGMul1Z6RbiewVFC1saOX+AQ1z6rOfiNBqC4ZVBprip3tL10YnVpwF88K4Nk+CX
lhnjraJ2I+Q6NSzTWi7GTjEpt34sVSc5CcddVfnWj75oJMcPy+SPlcOOlyVlcCuUnrJxGuZzt9h2
XMQ8vaEnmRuoFvcECfskKqVOcUV/OpaqDGVd2cq7dohbRwZ68c85I+hx2N0IRtMcRhx6OTXZ0ElR
S/8oNbKvshpSC/z3G4dqLNU9IFvw8CwRSF3oV6qf9KrrZTXdCeWuNE1b0Z/00HP8pD0lsV2/Xt9h
H4NaCDmQBprFsgALL7GaeZp3RtFEqouAtHZKFTG6S1p6Y5TAlByxjaJ90epbyvMr9R4wSSbcU3Pv
OxHGYiZ1nFijJqHmVlP+VffVc6kEn73QOk1t+wAo2veHYz2FN8ifbLiqlRPFS44CK68oUgLLRMpg
ZVapdabqWpVMj5A6Bfso14a91Q36IYwFMF+dEP6pMr/aWNzZBy4263zJIQRLUZKgbhHRe4bemh5v
OjfpLNolUvbqSzVuXKYfY3bUJHgzzBhfzsUSxmgWEqkaktFuXAnR3h9Dw7aEUtnIB61NInUO8uag
7KkOLtz9kAp5FI2a5opN5/bwkBvBj8E7B36wL2iWK+rp0z/vUkID6hzAJeHDXFLt4qDrtshTfQad
ZOlBjI8hkP7RT50sHjZytisnggokuHxy4hotIvPg34U+8lD6LUl5nR4U+Rii6CqVEhywwlFBm9gK
vl4f2dpReAt8dHXm3AAaeGmuleqSkjsCKug0qdMNTHpZeMxzJbDl+KlrzVtL3dFU7Vw3+3EF4alh
RsHS0yAMbcul1aoEKaONnuGmXr/3M6kDQEMgbemVLQ79TlfQNbeqYUv86OP2xKyGrBoRDE1uS8Kh
2gqmnIec6cpVPB4KCcRaHPnn62NbydZcWllcYaMAZiRXM9Nty+Cr4kO8LoXPnIedZ+YHpfaA4pWP
/avi07QWuGA+Iav43UXhvhg2zvzHvcSX4F5Jn0B8RwL3cpoNoYwEsfVNt6ADMw3vyM8WI/1itA0G
/saSfrwML23Nscy7fetZddnpuG03C6LHyRx4n9KRlzwUCJ9vnP+VTTvbIhdIbELz8pIbjNYPtdSq
yoTSiSkVuvBHGNeDI8ZFvGv9itJuXsk3fqoPkHIYxp1exv3r9VVe20oKERGpGPDaAHQuhzvEOR3N
fW3CmdGBpWuaHhiiqm4s4OpIYQqlR5/tCtPrYi/R76oivN6arh99GorCDlJIrpWHtMzAtqXHyCvt
yUcOZouNZ201yYZA2MJDXAPkcTk82YC2qfCZ4bxMyzPV1+FJ88U7IxjEO0XvxY0zs2ZO1fCvb+z6
H9RSY6G2si6ezLfLSRAe+up7GPCOkLayC2vL9t7Q4ha0BiUfy3I03S4tHN6SkbkFsl6zwFrNTRAw
3lALupy50Kz6dEx0001jr3GAGlVOIUEyfH37fbzNwWBR1aO1nrLPB67OrtHboapqw0WSLh9EZ0QI
M9ni1d4ysrgbitiCIC1sDDeCJaLuxJmN+b82slwRpc1Mr2gZSeI7cnEPOmYXblV2V0ZC0pRXxUyk
I6N7ebkolsRzUB7hBxpD/9QnHn0zsVOq1e76qqxca0TmnBlSdG9dQZdmKrnvtVBIRVen48by84eC
Bn11VyXq69w+otfDBqRl5dzQIQ2+HigsZ2epSjlmUzrhesAHGkdd+2w4uVLZVrQRtK7NHt0pcCsR
/nzkIcpEf2jHdBJd4rHuZIbJLqYJ5xAM/w62Rv8PN/D/EIhEkpfzZ6BZIjYy8xdp+fdKL50ssB67
qt/wqmvjoU438wHiQT5k1oAl6XLuYUaJczsw7oLoU6t9+fetMDcKzjkS9oI6u4l312FQxGKhWrXo
pmVjjxW8Dd2+K/502avZ2Fs1wdkbX8b20JjPUENlTpwSX18aywi0QcewDfz7xrtrynxX6jqscDdb
+tkrzg3K9Jk+FbfDG33ej+9GFcn+JEZGI7qC/lP1/vb5Pz9xGci7319cO7UkQ+jc8/vTeG/mP/6z
3ydgoEw7x59v1+2771eg5U30EqaYFglcnCa9h7FVna4v/dr2mnFkM7Uab+llaFBqaVAVERDaOP+T
KKUzUDOXsl/Xjawu+TsjC9/soTVCnV9mJF2IOnb3wD72teCHIn7PIcm4bmzNzbwf0cJHy7Xvx10D
Sheo1VGRf2RDa8d6vNO2AONrDhQXrXFFvzHMLvaXMuqoVbJ0LqQvOU3xL8P0rGJSP6Rb7+HVrTxj
WGHl48gsybg8GF8tpbbw1TU1n8nW/wP2yzcGLvYZdVu68BdLpGq9NOktmzlL0x9yoz6LY3mD9Ezi
b3XVrq0PCZs5XzarYCxL9IGgTUZAacvVlUOq2lrJu8rO0UG6vg3WVmf2zhRBoQ+j9HB5+k1ANUFK
5ONqrWW39w2iGuQdJaSwRTGwe3UjKFw7R9Q7ZyA6bxfSJpfmijAOcoW3sGt4wkNELZJ/s8/jb9cH
tYJveEP6cdvwtKequ/DUaQR4QzPCua5a3mXo94SwQ9NXYh4a7Ua3WrsJfVuq2ucm928HMdlBIXv9
E9bmFZ5+axaVpN655K/y6MEIK3ip3RG2ErV9yc3HWWhaHKH02eXJ039nbbEtJ73Q0UtOgZ6lgV2p
xb72xd4mU2P6Bwh59yAb8o1odc1ZkVtAQnlOMQAgulxJMYuTSmo0whTvqNITZPbdEc6imTm6A3P8
7+OD6JiXIfsB5MYiAEcaL+5onoenq2AZB8ttSSaY/riD3hhwlq2FW2jm1eHN1A+UqsnsLS3qka9I
Q85GlUEMyinKh1lpK+mJTCZB5lZdfKVKx10P6oVWnln0Y4m+T6cwt7SYwsRAWA4EhrOhOo35uZek
3ajKtor8Yr3vwl9Nu7FR1waKy+RdiFgQw108ernuWrnuK2lOFk1wQ+b+r14XnGE8Egseri/j2umf
OW4NWDPmZtXFVSAFndKOPrb00tt7sfaSlYXT1OnG1lw3gwgaBRxIbpYRzawHMsYSrQxW/qS0ds3q
9UmxYWTNP7NQM/s2vpNn/OX+J9tVCkSJktv7pdPHRx+G9sp8nIYNCPjKnQZZEkjAmcTzIwd8phcQ
ocyBOiTBkz1QnznJeS3vr6/MymjmMzynJMhL0LBwOZpJlcYhzwZo/dp02PuKWu+VSbI7f4AKtRA2
3NXKAvHwIIUFkPUNAH5pLe9zTQl6Ah01+hQZd1P9XEzH6wNaNwFTBDsbYoHl9enxmmm9luszAWFj
i75+l6H05wRlvbE+W4YWF+hg1nFRMlhXL/62oVsET6O2EUGvmiD1Pqem0FNYpqobipxyOI9lnDK6
rG+4XOxsa8JW9xn9MtAHkKT+0JaWCqEQBn0guYrkNXfpaKlnymSv11dldZvNDTGqghsQxcVk9aDS
tVgqJDdR+2ZXeFrsCKrmnZqJBsLQAm143d6aX51DQSheaDf6iBqeaqvX8jaTXHEq23MvCNNO1crI
IQ8jksgRgr0RptpRiks2ehcBhpbkYtcJ/RYAZW3kc1YTymQYXMkvXm75xgoJSISIeAAZcF++qy3v
pct2utA+Xx/yfFIX70aotWaMDYVFavqL0GcgZ9wZfSm5YGFsrTh5IxcyCh9GURxU9ct1YytRzlzV
Bc+lzIr3S/Hewu/HQayZ3jylA8cVTICD+vepLXam8tKaG25jbQ7x5ngnEHszWmoxh02El0wZWifZ
gvGzSL/3GmLB2X9w3N6ZWYZuSW/R0ddz9dfma6dXjhj8SK2NoaytEuEMxEMzJShsbJdDmSyz7OA3
4yZUCvRd6inbq6g9ngl/WidDiOthQnFkf3215vm52BogrIhkQN5R+6dostgadRiJdIaZlitPky17
/rn3u/8h7bx640aibf2LCDCHV7KTJMqSbMvphRjbMnPO/PXnoy8O3M3mbcI+8zAYYADtrqrNqh3W
XutL0x4Gy7rr1MIOp599HHy6bfTq8qKEMd8qPJEAboDdXq5UrEK1qzpZeBDS/Eko7yB/e29p9QZd
7HVRfTYDkm7udM/JzDIcTYpUsFRPeEjScidZH/WfammXgPOZ9/APbVjeDdlGoW5lZdxkdLuQQQQo
v8wFs3gCpqyKgRsDmUBBuekm5OA2HGXLyGJd8DvLSgqjL5Kbta1TnsHpi40nbG3z6OCCimY8igrK
UnGuCxNLzAxW0mfvqLfa2mfL+JoMB3+4b/JffjqiPPf3bjHXVIHBodvHZOu87rOqTamrRd6kU+DO
cpihVdmMZTlDt/EpX90Y5H50OyC+nIsPPKGXVno/oEzf6IFLiOUIYmwXyIlJKNx1v257+dX3fGlo
GUWLmakLtawEbhd5JCaf09D1IBYC5ihuITquPYIsnamQGUbImq4ueOg+cr3SUjfE7crp2CTwp/71
HcgfPjeyOJ6uVkleJ4wIgXcvWlgQ6gOi4Ld3bXUpDG3OUQ2SDUs4pDdqUddFaupO5n/qUDtZcp8F
Gydz3bqdl3JmZLEUOFtjSjlK6ho+AIm033epsauK+Mtodo9WlEp271W23Kr7YAR1pFQt7EmlCy7J
GaoCeP5Warm2an1Of36L3FFbuXRKdUKVJ5CC0B2sb5VoOfP3VTIu+/d7e25FWliJAwsp0TB0K/1V
qws7lT608pYOz9ZSFlHNrNdbhLMRy38fioUjjc1OC/2N++k3/cLlw0XxkF4pTX4cn5rK5VpqOQzz
KhVTt+7QcjSD04jqS6zadEzNNn4U22KfozHGqKUr5Z9D/U1JqkNXpwcJLFmcvHGwJ7FW7+SwsKeq
393e6etLhtSJdh2/kLojY7qXv84Sg74AyJG7hVoD40Pm79BKOuzODUS7o9KGx9v2riJ1eoTn9hYn
a6BaLMVGkLsl+AN1qnde+3+0sDjWOGmhkOzj3B1i39H1t3ArbryORC6XsHjVOtEbA01jCfSBunbm
UMGO8CbpL1Wu7ygn7fVhIy7e2rVl8BPHRPtFkrtKrsFB/dgZ4saurXwMF+eyuGisPq/y1kNnpZWO
w2QhYXmvxeEGlGjVCNS5Ooo6lAWWY5CjFgZ+MhS5O1KLdmh4fekK7hAvq97+3svmt5nsiQ+ObuSl
V8ch6iHGVOZuGkwzi3kYqu+Ym9hCQ6x8PAZPs4KEDLUHGDwuzdQNzNkhsYCLRGtaiC9lLv5S6zuQ
nVvt9RUHYM8Y9YB7k6rscuAq6xlo6/Qsd60pyx88PZAPVlh/ur1rK8czN3DgnKAmOnMmXi5HBEdd
qKmau5Ho13eDVPnfoRmN7Iaax9blu7Z157YWW9ejj0E9DVvh9CqW1Z2mfR14yVTIc28vaiU+nDtF
FB+442iALulxmm6EM7PT+XbQI054R50pbo9FVTmKkuw6MXXy0n9KAh0exefbtlduigvTiw0lE0cA
Ubbw91l+E6+UdwkBXJDvm+SnFVU2An8umsxb9fvVg0R6kYFHQixqzpcH6SkyE80d7i/25s4rXtso
gMnC6LbK6GteSUZLmZLpL+qVi/WBrkKRqB1xmCZQ75U8H3bjttL4dXjKAcIgM+Mc0TRf+r5sVlqs
en5ByEETQkgfBqN9RxnhR8iUlG2p8kY6trp7oJlxFUg54Cm43D0lb9VMMTg1M0T6Kx6nfC8klXnI
RTSWbjvI2gYijjkXlfWZFHkZG8StpldKXLhW6R1ruWaKytNaGvK3zaytCAwD3zXALUC+i0yCanLK
L8gLtzafR8TTA0L7GsHZ21ZWFkM2OeNMAGWQjc3neJYVNWFiTkrZFK4qHmVJxMI/BCtkysRR8Kwx
WL58P4IGYZ+g6ko3DotnM08e8mB6U+XgTcuUv34PGZ4GBU6oC6kQraLLxbRJGmeSFaZuFP0n5J+R
cFaNl9v7dX0qlyYWh9+kbd92eZS6NC+GLrRBCUvZ620b1zcQNkAJU+WC4/iK82UKQq9DkSB1US+4
8/SHMngt+0fTf4/imYg2kvjXnga0k+8UJiYqQ+zd5bbJMf9QKUzdooZM3NcfkvBRZS729qqud463
XWMQlyGQ34YurZhR7utCNqTuMKj7YXzfqdlus7BwvXUYQQAYDVsqCzy8l0bKkkut1Mki+3Jy8gHN
A1QZpu5XGAwOUzz5sc63GLquH8VLk4v7tBnlxmg7UspIExyp/2QA1eGg+q1a5Or+WaggQUkNJnD5
PoAuCPVBlLHTq/sU6L3FQOkmkG5lNbQf6SIT7NEv0Rb+PRY8DrFupK5cJA4yYKQYKdmp+GHzqK5v
Hm7PM0uL+22cUrFoNCxZ7edweLT6LcKHawPAMhQuHIaOUPVcVstkU5CoXIweikEnRN0PY7iF0bne
rBlcPyPAqKyCAFs8OnEWKFJR59YDQq37WPiEkiczfNl9Jhcbn+j19N4MyADBwNg88HpymUvHHiep
qBSl9GjX/syanSV+ol58mAzPltFpnuRTJ9wzRSeY4/eCtLhoXL+6U5pwj9jC337Hv7Uuqa5CBwNH
4mLRRWS1k9JNkKGMZu8WRgf3bU89t7LELVGHa1QFaQCOyCQRFXgdNfTLVQdVBAAubjyK1s2xMN+a
INorTX4aBPl+SJNnHYGTcqztLvkeFtNrLkd/nfzMsJG5mIzuJvOdixelh4ilJjEQHgql28mKG/qv
GfJKt3d0/iOXxQaWyeQhYQtvMa2Ny1UOuaUofUMpr1S9gwWVMrejP1qHMfiGasZtW9e3CPDouWI9
9ykhw1pckKZWlUrR+aELo9P3xPiWSS9xpn26bWTly+MC4Qnj7WJGaEmBhF5bE5da7LvhULa7qTNk
RtvVrX74yrZZRJYAbsArMXa7WIqctOU0UgUFcvPI8P07pX4XqS9S2t2r4/fbC5pvvcsTIlGkk4ak
HtS6tCsvT0hOAzgKPIGqk9nt0gAG0unoKfUB1RsnKX5tCjBenxL2mNacT4kvbEns1AaEslNgha7q
jSc1mFytEB4s5qVvL2u5g3MZlFybccBZ7JH/vFxWqA6TEcYtFbswRVitFsqdYqbZQcwFYlpYxZyI
3fjLT4pBEqoIwIzBF/Dv3zJHZxFnGvmJSuIWuXV2L0ivc3uh+XV7XUv/w8SsazDz89HuuuoA1V5o
ZHIcxm5gtD70pv4HX0u35v+uNw9ttZlSAkdHh3PZTwh7M7LisYldD6iMSQ/XM+T92PU/8tBDOmrL
25cuMa+JWSeYWwBlGCxrcVadkokaFDquUVNvjGwqcaHx9fa+LaOn3zbQzpmFhXD1ZfPCaM0wqqwh
djM0xkcI/UHP6sMzQ7L20H5MK7urvv29RebUeEsIO0mqFmW5CY6/tDDjxC0q6UfVhtNzlKv9k8nF
vivrKroLPH08DmVfH+Oy3iJDWX7W83p5VSDuIONnFH3h/zD/i1UlRomrWgxGR415KlrtS2P2u7Yf
jsp0vxn0rO0wWCT4Kvm6YdpaPGhD1aihDMuLa05yvWN+TXG8vjmoYmnYiRBHjpYo+T6tRORaGDLf
+N6voggWTH4MQJFrjPLXEkIntEJrDlqCwEdrEqyGZXXU0EhD7pISpVH3xVFsinIfy0V7kgorGmx/
iKy7bBhaxc70bNxDq929zxsveQjTKn+fpGL4fNslVj5eBj+NGbL5G3uyuGs7X/OiVJESd0iMeJ8I
avUt0YRqo15wRc/xeytmXRcm48FsLad3YYvJTKk0E9d7zYtf0RO4qvyof4QDy3uMZacYnOJNEU63
17ZyZ8zYWsBVhDN8YouP2FI8U54kjr+QflXdW/BOFu7TD9HrbSsrbn1hZRGhqa2RpzQvEjfOHnyC
o7iwJeMjtCelltjiFpuDvngb/99G/lnT4hPWlAYllUhJ3CbVBqeXKx9SBE3ce4kCdWjd+Lvbq1u5
CGnqM1fOpwubwDK46Pw4BoQiJ+6YQ5TFe3+fqhtN3LVjYlkQeswD+fy1y7tWS+K25gtK3LwtAgfN
YOuRpCi4z6TEeM7lBMW4aivSXDs00ARchoTVFIwXNqnshE2c4o+t9zzuLXuypelHUP6K3m5v38oN
BLs59RgyFpW60sLOaAalaFSk4XUnMFnm++p7dAvqx8LLyv3YC9odFcrg3ZgL30HnbfV5Vq3PJHxz
zszo+sJZhJhZS/gWUrcc4gNk66NdlF+NEhxote9QX5nq4FsWb3jMmocSXFMXtChhEdBfHmev9iV4
OZ3Kg4dEPY08+M696oO5v72za47JC41GMcE8DGfz/z8LbLJQQ1KswkzS3NewHCj+Y7HVW/6NIz+P
ROevDQlpsDRzvgB68tJI2Plqb6VF5o7Fcxii8OiLDsSZUf2iiLaYQXeUH9KWpvK3ykO0snjKLUjl
rX2l+3YfIQnjKYAsG8PJhvCp7r9Iwcnrgvti2spY13bj/IfO39jZbrQFP7+L6sxV4BWkK2pPymGK
0409vz5akgyIPox5bAF++4U3i2059mMM0EbuXuP3CrnwJCUnCEW3novr5czE8rwKkKYxU7/8PJuy
BaRViJk7oIsrQdIhSN/LNrLFKXfmyXOtB1DSBK9S/MEUBfLvGCgckq+tdgiEn7cdbeUZn7mgkZjH
a4mblklc1jOpMeoegIzq0GZ7712CJt/0M0zvebgPQdOf0kmOGfF9MIefhRa+lErljPqvPjzc/iXX
lxY/hNCX7Z9D+aVgQjlUUQn1WeaWcVwdYmXC5UyjcqSkbY+iFin7OtC9fZY1W+HwysFjeU6XZ1Fo
uA4u3UuZkkiXoyhz40lA5PdYtk6V2HVzd3uBa2ZgiADHOc8BUPu6NJMKvBDiUGauqCUJQTD0wmr+
WCWBE25l5mt7qROIasDzQF5L89V59sFYI60Aq+CDGSoIgTQAXm3nKt4DbC3gDMqv2pbg+UoIBAyf
h3RmxwMeu0Q3TmYyAg0JMjcp7zSxPAj9m8HCom9IRSjoLyfHBF4439WkU78xDHoFk+UePre9TN4Z
jvEakGwZYtM/rOBYS9Qy/a9J2ey80C7zl3b4kXcHf0vsa9Pu4sLwpiKKoxy7lqkfjN7apfVzHtxJ
9xZ+lCvO1MIxNX7LIZG+7UlrFwjKmXSN5mYLFcPL443kfMq6seJTEarICeIsoo1J+UCq8602yJon
0UEDHwhVN9u88KRAHXsGaJDxCzWI/ZAgEI4t4/9Q5PfTIbeaaB/pRgvlUVZufC5Xkl3zsZ6ZXupU
9Wk5JWBPM9fXNUeJ1VdL/9b0Bwmh0k5t7qRGt4E9TXB5fbDGHalGP9yH8uehSh49vTqOzTM125P8
rJckHLcP4KqYuPxti6M31FAxmEPn6K172djV0skPQEbPJCUHf3y20E52UMocLOe24Xm7L59s9oSE
nRLmDHnUFndIUzW6JcQ9V1V2bMPcycenKT3kSXYM7DKy7GqqNyxe+9qsQsFRgEOjzrJsHUKvPcgt
BDBulEzIO1f+g2eJSIYF5en20q6vx3ND1EkXTl0ptazGDcCgznzwYuOzDyNIpZpOJe5vW7rOCmdL
MwgRZZ65NXFpCdb4ntSVrrXVBt9J6VunS9JgI1BccZFLKwsXqVu9DRq9A4JiWLzwDVQCb1ZZOoTR
zphPdqBVe6mFzFfYQyNc24WmbhREVo+OUuPMmwps//cvPHsFNLWfhGHeUcN6pTpWSY+i/Hp7K6+z
GxYJHefcT9DI2+atPjMxxopaRq2IiUbD+T5L0Qerbp2wujdhgbtta9VBzmzNyz2zFXhNaRY+thpo
DJT9KAWOX+7/IWG7XNIi2DR9s0rTUcpdPfxlBhH1jPcJZQNB3xySv/6YLy0trvGxjdOsSGRQGm1+
bI3sMTKGykaszJZB/HXZwRulp1HxN5DfW2e2uNLrHhL+RGeB1aQ+Jp56MqJup/UnUhvk2zfQj+tr
5NowUKcCRD8f6tmh1dLggyHUMDb88sKfGsqO6MjhH1IaOsbzIPUbXrK+uj8GF8eXTbSlx5JNlbTv
KPHVZunUd576pL+/7Y3r3zd0X/+7ssXp6R3PcAB7ixuFbvtJE8yPY7Pvo29j1R2n/mQR41lxe0ca
0SGxsmF89Qo7M744Q/jiEokUoXCBb2Z2WNSxLWgxBcAKgJPt6+MXQxqpcYJ2MvZRbMHopJThZ0/X
o52eRtm92QjwXAkwS278svnyvHyhcOp5zGsm5qe3uLgRNCWtrXDk0gnMY6h+QflX8QZH/1D3TiN+
lVG9N4vjP9lEmRpKYHUeSbl0MitB8rXWBm6Gwyhqe8/60pUfZPOoK++F/tWf3oZy495b239YW5D8
pQrAyMHici8kqfa6lLtoKrLnwLIeG2nc317V2pdDKZs27Vw+uho37cVkaPvMxL+MU8On2acPQds7
vficeokdNN9KdaObsurS5yYX344yQRkZpR772H4Rm8GRKo9IT4JQ3oJ2OhXhkKx3qgWPavjerN8H
o/e3fDVQVCAL82fRi4/K8suwCVUBFKp6MJr7ONYCeB1qOzbSB8oVu2mL32F+NJbuKoPgJOGHM0tb
hjeqSHlR91iympzaznOC9ERddSOGWnu5GH6FHwyANZXARdQ2TFlmDh3Y2kH7iaamh5oL6jW+tvUd
zF63XMzvhZBGMwa7zDDFzg8m2kgENn6yM+UvlpNIuSMhqAxb+lH+3uUfGsh6b/vpSgWBLITUlaeZ
vguDTJdfnziqRSVMau76nwThnl5cakcfRQgysmynHEdpsMufXngoy2M5OoO6q9uN23B2iuWy1bmE
yzD/XGZdvDFKOyg9couFmxB/N8lT2Ko2orpOGh5l5bHwtxR01+xBDUoST62CY10cZ9rXWif4SuGa
Q/OaV69qHj5myZesCMBzWqehbl5ub/GakxL1E2n9LvQvsSFSoRW5lQelK6OY9K6Xx/Yu6Y37pBql
021LV2DZ+QNEt2VOMWiZMFB1eZhSNcWZCYksQPOvuRA5nvkl8h4jz0DRXTgUpXYfZQ0v2sZ9uupE
53YXz0atmtM8UFOC6BoOarrrUtMRLMjtX9lVCYrmEvUe/4ufHKT3kP/r+VPlN0675UrzDbdwJbq9
0NsxTW7NzEWXy+/0CKXTnp8RW/2O4e4IXW0Jbhll1trIN2KjtfsWNibEK0B//h6Sv7QWj1061gPW
VIpBxM1U6sOvk0aX1JjuxAhuxOlRMJn8jcf9qCWnpjQ2fsLKemd+VKBAvNY0ahffbqwmWWr2ae22
/fvZfdEKGe8C6SmC2vO2Z618NDSp+GaAN82sUPLlWkM1ECeUjmq3N981wrBTksdabJxsuq+GUxPc
3bZ27cczjxbIfzBu9EipS12aQ8sqiOu0CNzE/yYn3S4+maZjQY+dyIYdIthcFO88acOLr57s2agk
E4MAtCBdXuxmKMSZpTV94IqxGO+nTs5cYQTsbXRV/Jilcu4wZRc7rVI/1fEUbtTBrs6SyttcMIF+
beZIXAJLgsTTp3yYhxKTNHJ7pgqdWE29vVUa1b3f+7odj226Ee9dBULEQAj8MQJBwAe0avHBREOh
mkkG3iiXRaf0pK9D3W2NCqwsDBD2jOAH/k2vef7/ZzmEEpvmZBbMQXJ+H0KltPXxmc6xUKrP0pZe
9JrjAJ2C800i8CJpWVyAXSuOppZJ7GL0uWp10r93RnlMHvx4lzykzXQaircNX53/5MWlM+/hmcnF
3efLncCU7LyHxfCeaV0aL40TDtpOHxvGMUmnw+bQesOLOKBvYTiT+pbG8fH2r5gP6upH8JDPUwOI
Wi2nGbs6mopRZpPrYLSTdHJC42WCs+O2lesrb17rmZmFv4xxk2UUrjnL+ijnFbTFuW0h8yyFL+Hu
UWp3Wf6+mmyIgG4bvgrBFnYX90Eup70Amz6TyPJbYCLMNahOH9pptcWn/f9ZIUPcQKHgENcWK7Qm
0W+yianC2EQRJCzgRScGCh1ryj9IkRQ6AMu/SsX4I2/C1FFyC3hMkH2EV0p//vs1U5wxIKaFYvJq
tC+ugiEbS9YMBuNeC/em2e2tfrKFDTtrdwAEhTBjKcb8eC72trVQfqpzM3C1uKiPbS5/Nnq13Lho
rt4PDvDcyOISiNJcipRRYzFV/Kb3Tv6jQOfXl2DDCIudXrSR8w+7R4mQHG9mMlQWD1Zbx0o4yKzK
Ep/j8atlFI6hO4384baZ6y4CC/vNxMNQFy/xEjhkar4O+qsP3bzbBcaRsrYTRfediITHh6m0R9kR
nmWmA26bXdtOEtgZ88iUAwOql3eqr4ZZpsFn7cbiKRgOlJKN75XniLnd539LQEuvk77qH1sL/+jb
wIvDFFtSXjg9NLebUKg1Dzy3sHAO3xvkcRixYDFmJTBXlbQbMI6163HuDc8ck2ANlpMnCQoP5jif
ErNqzqB/07TCyeq/Ldj+3qg/RhYPgShXmiAKLCPwX9WWfEksbeZh9rePfn2z/lhZHH3iWUk2qmPo
TrFmh+3LZgV1y8DivD1Vz5nQmCARkH0IU19qZOL/b0tYnLdSNQ1rYAmtwRdiMaEYbjTp59+4fA5l
gjkuT15DAqvL70OQpCCWTY6ilAynlMd9Fpl7q/5WFhunsfohzpkzqrvAPZZzRp0GW0GZzrPfpnqH
KMwnS3mqlffc6mQ30mMXj6fbe7fqyWcGFyvrxdGIdFJWVzJefUAUZfXY61uDgVe8BfM3T0wookEC
xhSq3sv9g8M/HeRaD91kPPQv0490p5cPlnc/FS9aorqj8on+evwk/PCDgqrz7vYa5/Nfnt659YWL
10ECtw8dOles/1M6k2F2ESqLR7N/S8d/ud0ouhB4AweCn2ZhywryQMs8dfZ23bLzuE93zMfpGyta
+6Z4wme+Fh1P0BclTg2ojaQVSugiBXWyrOh+RAT49qatuTwjLkwIAlObi1WXR5Y1dashLBG6oSja
KgLTX/TxEzTrt62s5EjATRRAiyoUTyDuL630phLKje9hBY3KzCZGOSAG7dA+QufFnsbOUYJNgsJ5
d5b+cG50sTRkw7RC1TGajt8oX/aeaINW/axLb7o/HmjU3XlbFDGricRcQdBB+EB9t4RwxRpKAHkd
RK4xDIS5RyTZjDGE1TWgefpC58COoPHstyoYV3pF85fHiCcz71QxyEYXd2Ne1yUq6Pi+wr0YqnQG
2lR2DNSvqGGU/rvxsyA9lV55L88aiY78Pb3rykP1Fukf6ZZu+NTaac+sPJCGMRF4BUSR67oOxZKN
l/vXcpYOUUzahE4FDSB03QBKoZ7dMLl2oc7Dp3wr4B+v0DyFH8UhaJ7IRebhXkebzmgf4SorA+vg
P6ffb3vzavTG6NI8kzovc3l9h1LbCnmbRG6nQOSZ6o6mN798r7NHFZHyuHyen3PFih9972tYb037
rCYb1D2luYoEBnOJLg3qIhYGv47cqhlOYv/CaOePED2NHBG8/rWpHG33ukW5vbrB7CsUMBRdabpc
fsFMZGZFF/WRq2mfrMk7IVydWa6q/ifcddWmHvvaczUjuOFZIEqlSnVpDTZ5CzrELnLzNHGG4FBC
8OSUwSk09/pd92lQjsAj80+18ShTEYVB4PYBrzrwmfl5M85qD7FheZOG6KIrP6ojcjCMSmaPhvGR
UKDQNbvc8qe1m+p8uYvXORrMXorpFbhZrbxFkXHMivSuMZ+9XHc87c4b3vmKLSdbUcjGLpvy5TLl
riumrmaZfhzaovCt656qciO6XfUbXhfKVDOp1VLEUlTzWdZ0jNw4P6bqywSO06rfK/2jNj4BhN5I
39YezHna/X+tLQ5u6ks9S0xW5Klpu481o+IebLeqmmtWZuzzzD42++fiuOoioPWA+qaLGJwzT9X/
NWHWfJ3T1YCOANXnmeb28mQ0RE5UNbS4ztS3NnlWil/pVrS0+mSc21g+GUoFGWztcfomIkRt4aBJ
fsi95Nj446nwpnuhrU9h37ygI/dkWsG7rkfUKhl2wjQeFanc+5L5OrVPwlacv+aWDG8oFBcgaLxi
QKvjWhyF1I+Z9692lXRMjdyJtoZQr8Qaf2/xHyu/X/Kzb1ztvFqDXid2peoujH5JQ3AyzJPF9z6M
3fMA7VKgW47cFU6UgRVS+lMgOak3IjZa2MmUfuwFw87a5qh4+WEqGvI29RSXwt6Pqn1jKE+WWD16
ZfLBij27q8v97StqJW5j9oTpPuJCkoglv0kh9bSG0gaauGICLAyHihI4MsOlW2x+ayENk8P0+HjP
aZUuQ920GdRhgLzJFZvylJvJU10hEbe3oHuIX1tlV3cIpiTG7vb6VpwA/2cSn1kjJtauvrExqWQ9
rUPXp6JddcFB0UF05NNGFWvDzDLCHn01rtu0IWNp7oMu2s34ogZy9b9fDH0J8jzIbxDKmS+UM1/j
IFspAubs1vjPvhXfNrPvFXeg7fHHwrzOMwulYOWNWpMbJ1P2AFfxfWoOh6oaP02teLi9mJUbHdFC
OFmp6RLqLhmxvWpialYm0ZeTfdyFO3OUlH0yTLs22g96nRw71Ldum1zJ7DBJajnPFBJuLfKgsIdx
T7LYv37YZyClqrjfRy3YLCs7UfzZeES2rC2eRbon6OwJcug2xjQcPd+wdkJqgdBPh7dWQ0IWdd6t
1Hkl4pjnkMHrEcDOZMaX51cXaiH7OZlzWcnvsz44SL7nCI1wGiZpXxZCOJcHhWGLuGPVbZgI5aWZ
Z/qW3E+JnFaeVmtUhaL+x6BNR0sOdn2c5E5ML//2Ia59akwIMzWO81BdWeSAIpVH1YzJNLVIPEb5
fTPF+7TcaG2uxcYMdPyxsvjU+rIDKjuxkYHaHpmUPOT/Bd1RN11J+Zakx8xANUgPbL8enfpvtTx4
UiBZmBlX0EXlaVm4KaIhgq6VtOGU6W3yX/4ef7T4+4sY3FC8uul6/r4f/tLEb5uXyLw3i4SZrxpA
JzBzXt8llU9n1oY1oqXt1kX5XxowvjrI1hah/prLnRtZhGiNlia5VgCfC6U7SqpxoPI9PZvtr9ve
tvYR0w2FyQeCO8bgF2ZGtDKzpGUtQ+Tq1XgUfcGWAVQx7SdEWxHLb3zb1c6dWVtEhEFstJ4ZU16L
gh6+GMnLm90Y+BIzjA0yp63c7VMxbj7mjFlNRtXNyIb+Xdtm2q6X0nrXZ/2rGaMsfnsTVg/0z89a
QuTMqcoNoIJU/UJfcHqGIQ9xJVYbVtbuLpAxcDRzc7HZC7fs2mxomrbkRAv1Q57EB2Hw7FDubb2F
o1m1C1m9b7YYJVfOF+EHppeIE6HGW06zS00gzSUIbi6UH5oufqjr4rltGYdoZkhD4J9ub+XK7XVh
b/EoGGY6lGWJPU7ZDuh2G/7jWP7DfXxhZXFHBgw05oGElcJ6VAc0iH/BpNTqGznZ6lq4okAzzTu3
5B9TYXmNxZLiJZJ3p0SL7mRbNDec4no2SILcGjEgmK1FeOKsxYa1sIjrscpFXEdtdMj88K4WAv+5
bvL9GIWSHcZZfsiN/FfcxbEb6SWVYsX/PFbKdFcP7RbG8DdeYPGJ8nvghoRKjCGAZQFD97VQTROe
H99KHjK9vBf9/4rY+xyG8cEKdFsvlGOsZHfM3DHeY5MU2WZyQGH9aMTxTP7/VYz077edatWJqeGi
qa7Ns5iLawPZzKIRR4vHqsjvu0Q+iVNnl4F2J0HlXkX58bY5/fp+51WaubOAqcy9h8sgQ4q0xkON
g8gNGXrmZvpdonxRuo1a78qlgxXiNFBloAqW8t1lrapRO1ECRba7RflGMxwGLLdqjCtR6IWVxf0O
MMXMVBlClcq6N8zeUWvl6E3PtRjZGjycTbgRWKwf1Z9VLY5KMeqIGDukRKM1D5FevMbJtyJ5FnUo
oINqIwK9uThGdReBRCpVKok51cxIkZm8j+0QXLn4pc2fYjlwNlO836wBV98G4BeefqSnqERdOkan
mkNeldizGj/cR6lRIqES5M5YxoI9dln0sYU7BE2oONmXEcB23yy/DErdI6sdqrB71R6cu2y92pS/
xoGKpx9ATDGFXergdJYzDf1/WlIjYiVln4JgjHdGGnkPlItMuw4UCJHi0aPSNoXjJ6stPKeT/OBp
6n1phwh07BRlApVl2TE8Yw25ow764EoBmFcVEvi95PeCnamVDtZUUTYustWPBlQHRU9gMvAGXO4N
H5PZUiaIGOB8kXxXGU+J2KHe9C/f5pmZhT/rXVPp+YgZP/L2lfJa9Ybjy89D9On2HbB69/+xsxQd
kH1lVDwZOwY6IkOI5vNjTk3utpHVj4WahMbFBsBwedeqdd82DPRShqveW4mIwEbLpIJpG2/6Fpxy
1ZTBzPycV8N2tDieBBigECKP4sK5ooA0yGrDTg1k4Ir7Uv+Xm41UiTyUmXFQaZeuIE9d6qk9Zf+2
JWqtY9VA5tl7vb13qwd0ZmThCMjUp5UhEuRnw7tGe9Py+yIMNu6X1U1Dn2mWuDQZKF1smk+mTWBA
ZMyAWjBV9pRINiPJdi66/ZbO21r9CNEpYMWIoBAQaItXxy/gjJm4XZiwj1T4jaZ3Rl+KRx8Nlp0/
tqFDI/xRNUd1N7ZDYQ+mVPyDz8+1RGA9FFOpJ12em24GRRZX9EtKv9llsW4b2fdS2Ti3teY3s07s
JpJUNP6WzW+lBFUbQJjnFv1DIjLzR7brNs3z0CZ2Kpcw8TL7lKuOwobH6UvUmodea+xBezbQovt7
J+LCpfcMMHX+Ni5X3OaR7g0Bv0WCCnJHWFw6eZI8dfUWM8aatzJED57IYu6ctPHSENSFnswUeOh2
k/w2eZm1V0Kh3YV8F/vbS1rJMnicZkIIC762a5ht3gxBYUA15uXxa1e0bjE+ZeJdMMlOXX/Jg2dh
2hJlW3uG2cHfosYzIehiF7WhjYeqHkhsYv+QniorsxkNHH3Z8Ubf9rZAhGsvzbm5hZsGaZPLlSSR
YoTGnWSlHxGIoTotlXYlhnf/sJt/lrYUAOjkHFxdx9LM/BOgNzvoYZ+wEGuDAuNFCaaduNVAXGua
Aq4lxqAABFB56ZNZU4bRFIpkHcNBk2Ik3WndvTelYW9aqZ1EuwC96qcy3JoNXItHGZyGRpCGwoy1
u3TRTJL1DlUSguwy9H9RMGicWSrpH+6YcyuLJBiGn6nvelYHZ8mpUHZFEB2mZosybs1Fzq0skqo0
geShRQzdNeTxm1zbijzdM6LhhOpWf2Ttw6bzz4gCjypZ0+Ktq3GOQBWJdz1i4lOdpt8BLYkONLj/
UKRgEoH4CoALr/WSRGIozbTz5shHn8xmn05xsEvqcmt4f9UL/lhZlpDl0TcERSUrEZQ3yMocQxM2
7tzVDJOWBfBfGiXmFYN4k3mxpDRUtrRyb5lHvznkr6LwrvShhXiwmrd2uBt/gozTxi+RnznJ5KT5
nVw/3/6y1952iNm5JGk24O2zC511ApRJaBujLEBBxXdh7x+C/K4M33X6eFCCLXzSmjuC8OCGZHQI
CPDixhKMqmqKilZA56XHrna+ponvhJ2+sbOrS4JhmolzJkylJefT/5B2ZrtxI0u3fiICnIdb1iTJ
JVuyLbvtG8LdW+Y8z3z6/0sDp7uKShRhn0bfGVBUJiMjIyNWrNXUnZ2hNA2Qh1r/op4d66+0oQJj
fWuCu9u7J3N75CRhvoD5UWSv17uXo/gVpQJxVUzNR7u2PkZld2cpr39ghToEEA5gUQyvXVuZI/5q
Byr8nHfwR/CwGj8585aKvbQCw3QjXadf5MXe6vrqx1Rtp4w+xtQcakoaBlSqlvc5td1dXnh+Nt95
+cmOTkBf/cJ4UFTneHuZMveABQUGUqA5LsTD18tM1SbRh5nNdJqkB/TlHZGbmfcMwDd+qITRxoj7
W3OC1YpURGDy6MuvdnXplSCvPDLnbqp3Q8cMVz0iQfuoWtXG7Sm1RBym0eAiOeUIL7o4Y0vvOWHd
gNcYRiopWQ/2WI2bwwQQJvhdtRGqQyqSJozCgCpjHHAd8l2lKlqLXD0d6UknmpHcFWUOKZ8de77r
pO7pdz/atb1VRrcITu926GliKIDIvJ9G8RP/34Tavj1owgxEbswP8DZYU6p1TR2WgwkuhPX9oMP+
VLTZeyXMtiDvkoYQZHVUibnHCCHmeo4oKNzcLULWo2WFr4fRzslV3yYRrsOEnBFqJC+5y1pAHO2P
vrrvKudwe0MliQ+/QLAywf5sG2/YdNSiNRFaw1uy+NA1FXKopFvJPqxzjmTkB2a0G5CrMeuDtdm8
l20zsgy89MQmvxFpthxWW00dlaReOVjNnfutAhxHVQf46j6a/5nmfW0NO4asDXaiT5mrCB6SXP+6
sQciybquMFEF5qEJLlLMHa71YFUvL8eg4CuERQckzty1kFRP6UE0Ae3goR9Qqu7P0bLx0JV+fSqd
EDZA5Asqc/XSRbwdtKTC6TEVy1ebfyB/OUTRdNK96dhH5WPSFU9ZfNS1AePZd6uYt1Q43l5erJwn
ksAK0r9eI0KbagjqJFJ5fM7je9hij7rX/s2N9hW25Md2ML9t7LSIcm92mvIEPVCIWg19FXT7BQYl
D53Hc6OWe/AVD7Eyhv5cuR+tFzfZterXZrq3GA/0U/Xv27alSxUdUBB7nOv1WKBDSA8CR+OoRXsX
BWsYRxAG95W439VbbcS3+ZxoK/xnS4ToixCc24sRzo7J4Hnv/tN5ph9rysfbyxE79WYnQToKmkQ2
c11amotm4BnLl1u4II1OObjTqRyYntBeY+XRVXq/LH87/WBVbB9SWcyd4LDXqzLsZVajxeZisTgf
9nfg65re72+vS/qZLoyIf7/YuqQpq8WsHFLh3CsPiWeHh8FT/aVNE79yushv6k1iJNmNSU9c/QVZ
1UGAX9tsEkTvlNxKzpP+pVAj302/ONP3kv7n76+NQVzqPAase2SM13ZixkMqvcH7J1ayp0E8nOfA
GtCcG+KdPqb/A1qqbdiUVLgob1EbZr5C3DRv0oEgGubcA3U4IrXydZqf7AiMShzujMLbTdmDWz/n
zsZokmxDTRqc6BXhJnjn9UJhfxsGw9WTM9QOirILEopLypNZbglpyZzl0s7KWZbUhu4ZosTzMDV/
q+WnNo1O3leGu46zEngbib7wgvWJYwiVVrIo9Nju6uuhK6xPxZin53r5PoYBJLmTXymfeuVB76Ld
PL3edhbZ5XhpbrWHFXcijfECCOBo+eX47DImsjmlJosil0ZWG9h66MlkjWhxDh5g/KdgzPba9GxN
e889pOh7qpsYGNlle2lyddgKpZumpsBkWJ6K5i4JvzAV6g+Ud5Tma9eeNOuvZDGfb2+m1CEvvt3q
3qmYMJvyLkt5pDF0oH10uOE17cPSbzUX3rJGCMlkjy6uYEIk018VdPpWT4NuKVNGVk6NzXBFl/nh
6NU+l/uHWYlPsWUfJjR6m/Qe2cajli+H8pPFPMSilu/UoN9IMmRuxGQWeu0CFPdGa2HSss5SrCY9
z+qjY76QMG8if2Sb++s1TxUb2bX1kk10ouMps9Iz7ydfG36KUe2wtX1d29pdmbtSxaaG7aBeyrzO
dVyB1NxT6sVOz2Xmm9F9OGjvuiJEojrzm+LBWNLPmxT+4k+uT70YJBb/CWmH1YtjcIxZbQ0zPTfG
5Cdk6JsNTgk+R8xviruchyHxchVYmsYLxrimHu+GH2x0ThPlUSB7xz3iEcs7rep2qkFV8AXI46Ed
j7290T2WLpGL/RdNgwBqXu9qHSlTlYfcEGnvFseoUl4KL9gCv8v8kPfFv0ZWJ9CM4jlkCIhcPyiO
RpP6jTPttscwN8z8ug0v0oewrb3ONUjls1a/D6dn6ih3234otUITX0zUA0ZbJ19V5Y2ulhssZgHE
VWguhEKF9kPx+q1hD9mlw8MagDNTvgJ/ef1tKq+n5+CSmlRKthshQo482lCmFfEk87RT34aqH1bR
Bu2W9ERDFcAIIe4IUeO11TC2qA6r4v5u7mfFQTvleen5XPUfLU+waDAKpzIYsaofGHyuphDLA/Jz
lxjOHRM1VsLTIDaOeTlDdbGVD0k/3YXF1XlWgTqjBkESW6fzvVGf+hleG2sj/5F+NYcXAAMCgrp7
dQkIFaKgG/CP1P4LXF17tIJ7bfxSV1w+zdPtq016ekVR16Ca5hIWr79VF2VNTsWVlqwzdk9hrisf
yrzuD7etSD0C9BdCIrjiG/7+wYJvtY5cyld6vaOwvwN4D7XUU7klYW7IYjwjuojcQfohhliu16Pi
8ItOQn5229H91imptZ8DWGvpyEYPgUAZJ0vIezVczkmd6DuGUSLfNHv7XTUoB0ps9l7NcvOunrSX
SNEcpqP07IjaR3avzQajAUG17NFeQWemm6wj8ySq78aUWsol+zjkzeg7aR/tzUivPgwJvyOceg1+
lyq+m7Ix3pU2wAS1tOcDPeX0NJR59C7kL/tGQsvdY1h24wYXh219Awn2Jx5fzJqRUlxvCIPRtVta
i9AZTT/NnfmJN7T9nKUoxdZVGH2LlGZL2lduUggK8G4Aorny3zjXUtVIUMqp9qXXPkzOt7B5VYzw
frRebvuVzHvhC/BA9FJxY5DjenGpBZS9LVmcWbsxrcT0cxPUGxsofQLRdfg1gsBAyrqcR5Wj0Xpl
RvjH1e+m7mvqNU8q3W1vOtXeXV6MvprVfh9/vr02SY2b2Hxhd3XnxfxVZfDIHaJSqfxRTV8WRGk+
VBYM5PkUFs9hESawKI7zfnQt5T7Qtb+KUDP205xX93Scfp9yhh8E8woAd6ptcAte77bStlqH+hY+
nQBDbe6zHDR4fuhZ/e2ly8IF6TYS1Coi1DyZrg3FkTmnXuukZ7iBVMqIWtf5zo/o9bYVaeYkUCJM
/ggdsTU1XGY5aTKMQ3oenH+aA4WQzOy/KUV3h+4DLD6Ud2b30Rog/IQpwcn8odhiD5JFeh7q1POJ
saCtVodzMAbmXvSAaIUiZ8LwVQMvSlV/mRGxbG2SxXJjZ2X3F7cyD2sG40mEV+Ge0kJsajmiTloM
V4anxv8Dvfo+T7ee1hI7Gjcy6gu0tdCcXdlpzcEpbG/Iznn1E5gPEwPVuHFLSpyEFhMoeAyA911z
Q4ZxmrqKLeSCMuc4D48C6Nqqr9sgH3FlrCKoaACiAYeQGW3clTdSHRmMqKWjlSQvzvhgjPNuoavv
wQSrRvvC3mfxrikPY4YE7T9/kPheGRcbfZGRwguyJBXn/pyNwamxDqOqn9zlePskSAL2lZHV15p6
6DXtCiNW9ZmwnSsf1ekrpN7exjta1i6g+Yif89iwUCZcbWUUqL2TKUzPVwCUDR+m9yAF39p9abND
WPtV5jt2/iF3NkDhMle5NLtKCnRbaTMrpkHuJM6xm0CDpZN+1uz+hz1EWwRykjPNGiHTFG94MeR9
/cVsPlhoWKwx1e37pD2Ra2tFeMzuPOvYOqff/3Lcs6T2HGrYAVZ9QTMOAqsSCM4W9fcEiRteuIe2
fI7ViZHkjRMnXdmFsdXXyzPoAIIB3IQRze8tp30M+2+2M+zjpkY5Kz2O5hazj/TDQVsJbF/0F9ZF
Mzck868KUIlJSzNyruru1NsA+orG1PwEcNbd7e2U2+NZhiouOPI1CtJLlMz0BvB8oXb//T5JCJHT
ljiL7F6nykO3U5RTyYlXp02Np1BvnZJHmfZFrSq0HxBZiD/p9V+ReT/296Ee+VkWkEi+1uZd3ny9
vUZZaL40v8qZ5iKelyyoYDtAVMIHtYf0xfKJnu/H23YkmTjLFPo3PD5JXFeHrkKCPAQLADbS+Gaq
1jsj6e6aHBbrH7X2lCX5Yeh+W9pBg6TywuTq6IXgG+jTAIYEsNTuGfN7NTv6nrldb6xNFjAvDa2i
cmjkyqLlfMI5aU4oWOwrxNY6Fz00w659BV6D23spfvj6Crq0t3KZJVYCUJnCL5l1is2Pvfu/2wbk
TvHfx1o5hTr2nhYIA9Vnq492VfnJtDaC8JY/iOhycZPVCRipocbvih6CpCx+Nvt2r6pPDH8aaQaF
zE8j2qr4SZfFI4QXpw3pgLVyiKBW02DRRNmodf6egyHdBVrwOE1bQ9DS72OQhYjpSAEOv16bVWeW
W3SiFTu92P2dYn36g8/D+AKaj/AlwU56/ffjqC9J9mnXjYyh5RaNHxrt6lAeb5uRlZ+BDP5nZ5Xh
B+qcKvZI5UHRMBUc85TxYLD6P3lgnEZHp+tUm7uscb8BO+z8on2yUvAh+nTOxegmsO7bP0gWjyk6
i7KBmDxdd10VyCQVa+H3JN5LW/3dkeKZ45OZbuQlUje5MLM6Xnlojx2DVRRcigOY2B2aabss2+qW
b1lZnTFnMuciKlmMAfnePlbs5z4uBn9zPFR60CD1w1d401B8vnYWPDRYFs4SBDOB9y6ZPXdn5JCv
1ikKFWU/NqfGa937Uq/3itZsrVKWJHC3UdUE9ggV8ypJSCI6GEZOlzLL5kPjdPex1e3Gdjjm1We9
PZW/P/AnKmT/2VtdM97EvI6jYM+Br8hU0l1Jmcyuvt52RLFn6wB8aWUVSMqq1Qoo9LjM7Ik99B6X
1vtgd93D4FV3Sfr7RTk688wwQFsrwL2rcAJ2z5sT/j835qLuyjycdsakLfvba5IVNqgLMQ8By7GH
8NTKTFWWNLVUokptlajs3inlvtF3jTueFrvYz1m2Z65+z3DYRpiRnepLu6vjVsExowAHABWbv/eG
U5e3R48BVwprtxcoO3CXdlZRU/HGohvE+vQ28xPlhxqqBzfV/D+wAqGq4LOHKHv9phkrSN4nS6GL
7FWnEeCynZvbrVapA15YWbu5BzmDukAcY2lfbGh5OiQMx0w9lPNra7zcXpHUFjyqEK4xeARA+jqA
KEArzZli2pm2oAVTPCQvRhqre9RrkxNpj0Umnran20ZlH4spURG0uIG0NZQ9LAINR0CWXDNfqTLt
soFZuD8J9CapveADhJx/DdUKWC6K2nTFJ1N7P1jq+7Cz3k+zt5EeStcCJE7QG1G9Wr/KwtGY+qqr
6PWruUDWwFAJ1/9G301qBO55Bo+gg2dJ11/JGEw6lurIWqhd1e+TvEDrI97d/iq/uHbWgQ8+dC5f
qBMgyFn5gjq3ZusYcXZWGyTPs2EZd82ifdPmUm39JbADEoScUrLdRocp6N0dCO1qV5ogiNQueKAL
U+0MZy5OiTkqQARtzw95AO0HY4F1ZBqYmpqN5fPtXy27g5gDBiemcg0CT7vemm5IknBoSPtC+13f
vzAO/kFvB98bBKvR62g0h9v2ZJ+CIWemKAVdPZH02l6thmXZa7RAc/QD9wMKLO8MQAq+1yRbkihy
U4wHi3FWFdjstaklG3sNZDrXK5p1be7sIjiSvC1spSxCwxf/rxURIS5y9cagP5KZWGn1Yu+mkG3P
2c7rfyx2/+kPto4vZbN5GFyDp1pdgzlcsOF18Q8LgvbwebOAJ10MIwPU7mAxoVd+vRg76+s567hN
reRlhpLTgaXT9p43MxFZ3gWH4L92VgfS9NpU0Reutbw3DlYV70yl3tUKZCyTu4tmdedBwDRFGxso
vcWZYwFCwWSG0NC8Xt4ch1Y7j9xyMwzOUfZhhFYsrHbTMN7ZRQyH2z966Oyg/dmiVxV/+E1oIMUD
fkp6jjbWteGq1BN0aojYWZKglPATQZc/uFqFQsz/syAOw4Ubgno2m6glk52CF2b6A5R3xv7LbQeU
XXYgXGhXA+wEYrBaRUv9f44VEINp5R6XcvQn80MQnhwTNCuK8LeNSbcMHA21D2YwALFeLyiyGQIP
Z+4fN1RRpM6Lp7LMNkYFfjErrL8Lf5qUjlYrUWllxJnsZuyahDaN9eyhwwiFZBs/HCf3h6IfuvKL
+Skxd2r2NWgOyexbLb1H3GXaV7C7pHpxvL1k2f4ypImDQgePqsbq9PVKt8xTBu5tUItDkT/rQ7mf
vdR38+dxU01UFh3hczNAByJ4QUfwen/LAFIV6FlxyXt01P3ae2SsZuMbyo65OGxCKgn2tnVyPmte
FUyMs5/7DnGoBKB7nh2qRvXTQWtYVrY3ctrBljJtGJY5D/Aloc/GPlL1vV5cZ6edVtNYPatj8ang
m41Tev8HH+vCxCqEpT1sbkrAQ1h1dxDSftKsx8RojgUC0pNj7P7/jK1OXu4y5KVYoDeM7JiO1bkJ
faOJj6E5nWFt2DAmSwkuN28VSpR+0tokEFARZmutbNnbkDtkY35wgvdtVhwyXT/cXt4vR3hzDinK
U0v+NVO/ykLy0mtAAbT0U1qecX4x52W/a5Wc/EiNdOVrYRdN4mcusmK+2muA/BKt7fblXOp/m3kH
EXwMDWLFQEfU/8PgfPuUz2mcMEkxx8dqYcauDJrxNfSaPPadNlA/R5MTB2LUIXjqM80NONxDEz8q
aTZtvFClBw2td1DPoLntdRoCZClNe9SizyGC8jypwu5u1LZKCVIjJmRdNPdBV6+ZtYNwCdV5JnQo
QerrCwD12lfNH7c/k/RUAW4W1Tty6V9N4os7JleywrZSAKX6GMTvYmeZD+Vk/T5BHPA4R8WMyzAo
wkLXZzdxvTRGuZPnm/eSJu+dqPG7aOMmk67kwsYq+KmoDJpFzKujHXOIdctC8evYbfe390sWzwXL
HSIiAAHe8CtM8xzNdgaIMovzGQH0vt1lTrHcK8NSvlNG9axbTMrftilzhEub4t8vvpHWq0XSdiAh
6mI8Lmr1mFNbapvpj5bGCDfT/jQS1k1rLW7bZhyBHUSmsQ/cZF8n5l5XiyevVxHW2SB+lC2KygvS
8qBRYRNZLcqZijDMOl5WdfkECp0ChXVQkvJwe+tknwumGdrwIKK4gFdWqtgorHxQ2DqL6USGZRAz
LLx3g5qfq3JL0Fi6JBBrtM4EePnN9bvEvBcWACIBArwaOuaj4/f2n6zowsjqGlRsO+BJqnP/ltMu
GZBGiY+LwXRi4O6N/vn29slXRPsKjKGYuRBviwvPK2dmEeoIlxjURsDop7jxh+kPXvJMsf1rRHzD
CyNJ6aUjXD+QAkOnkSzBKR6svaXGG+69tZbVfTTky9yGDUDr0Up2FcM+bt6e4q3hDVkUuljMW9ZZ
C4HkmsW4Vrsb+hZ2/I1GknQdgqOGw6PqHNXr7bLGwCoDR7h0At2J93eSpDCfbKV5Uis2s1EMGAvE
zOpNrxV1h4wX67DUn0XzGDLoRb6+kdJtGVl9kirO4FbMXOD+AvtuPQoxj80pDeGj6zwEnDGTemCc
9Lc69Eh5uG0OyCiPvhr9z8I4IehXb2mzb1lZ3T7a7MZRNEaEM+2x2DeJRmbzNAwb51FuhWErYDhU
QNZz0M3AYwIthOzcWsWdHj2knXc0spNX/rh97sXGv92z/+ysfCx0Y4jCqjQ7CzU33dupFcoOI7R5
DhIUxt8ZdBGb97dsoFOwGnDxaOJuVVdJQpdDsoowanYulqdFYA1hSFPa+6zb/RpgVf3WfK2WzzUk
O7VhHm6vWFpH4KENnAmALqBN4asXUchOVa31Eqq+lRlAt61mJzOe3ztDe8hBNs0feiv0gWKQUxYb
gUnyUWmZokzEFQVsZl1BXyItmqepzs7JaN3xzjf7+pild0Vyur1EuR2XRjDUH/BVr1ZYL0qV1FqT
nV1TeZnM9scwOvfFHD6U5LkbJ1ty77Km/2ytYrpep9ZcOtgaauJgHneDrxvJU5Olz+kEFqjeIvSR
xF0QAmIeXFSdaYhdf77cMOq2NPl8avR1cXrfTY63d09yJK4MrFaUuVlrTB2X+wI5fH9AQuoU5vfu
E6iLo920J3NLBV2+Ioo8jB9RuVtT9lZNZ2mZLu6r0H5VdOuJAczPt9ckNcH8NEBCxHvoV15v2tSq
Qa2oHPNiyu8G1zpG0wZmasuC+PeLU4V2ohfUUByeXXrXFDi7oNrwNMkdQij8bw0rr45i28hB9GRn
W3+uaRdmzf+o2G8YkX18aqcA26iiCnj99TLURh1MSvngOdVBDJCg9z17d0J6VkgAmeOzNqufLD26
u/19ZCf20uzK56a5y8YCANg5Ch7V9lUxqedA6RZulTJlwY+09b/1rW77iXJPYuusLxE0qkGhQ7zb
Mc04WPFTZn3IZu3DHHvfi9G0aXgE+cZbQFKduDK/ygNCbehNvcJ8E3xYss/DOPqL388VIslI7AYb
1uS7SoGM95uggll5fTy0UVYZWDMhx1paXzf3SvZQWFswbplnEtCRbgJszINqtaosclonFHGd+QoC
Uup8dSi+uMVWoJDaEVN9YraW9ayds6KJDWVJdu7cFzd09713P1ZbYwCygywk6BFfZqqE0eTrE6DN
ShMoHYsxFKXY5zXVKiWxtmRrZNcGvLLkm8iXUMxfHea5K/RSgxH03Gr2PhifA/Wp1h6afNjrW9hK
2YIIHBTZHBUxljVBb66MhZN3Wnb2qrLZg2+HX7pM5426m+zbANBAexhYESds5WvKoltDHIDSTuJs
8o3g26LH+8xjTP52pJBtHEh+41clB43DVe40G5kddTqrybWHqknuAITb4UlTnZ2Xbr2pZTvHsCXg
B74Tedrar404rRdryM9tHR5p74pqxO3VSC3wXmfPdJ25gNVqMl0hA42I6YKoRqlmv9jqHstiAMLI
/1pYpet5NUyWkeb0ddsfbZo/FP1PNXsJnWwjgsu+/6Wd1fdPesMbG3E7iZWIHk4DX8DGg1C2FhCk
oMTQ1MbRVrvlpv3cp0xKn/XAOCkNsuBtdFy670G5NXAotQTRJwB2ap7mL+Gdi9u8zsvG6TUijaF+
Kesnj7w8NmLfy50Nd5ZtGyB5IPK/uMzXHeXI6wI0PKfs7HQPbWzc823Szbgp87JLIys/LpsurZKO
sxnaFqn9Q9ttsZtJl2HAn8Z/iEev2SMSsw+GfsDCCKtTx/xna71ujktuGVmFfyPUFFvP2SszRqmy
/ynOizeO+9tHcsvKKhUZzSFMWwbVz1URlvtscJ3d5NYt7BSJtxEzZbGM6SdL6B4KHhjxUy68LFMD
TymWJD97zWKjKdmM/2vDyvWjSFWe56L4Mdi9vuFwUs8GvwBjm6A6XdcJoZlm9C1Lc+I0oslM6zYp
FIzFsLfH19sbKbME2Z2OV6Du9EaJI1YipS4LZsc0CzGOAjbJZwhdoG/YmEIW3rt6woN9FAOIIHKF
ns9qF4d5Kiorz8WDaBrfpT/K8R2okF1vCM3U3WaZRXaawLrT/4eYDkKkVUSFiWEuDLfOccPZX2zT
77da1bIskc4jcYemEnfdKs7pLYStYcOK0jrw+7Q+FPZf8Tdol1xUxLZnuKRJMT0z0b2CJJNDfL2D
+UJOUOUl9oL2qc2j55KSTqjCEZ/Yij9lf4fFzzE+anDT/76LXBpebWUzMMqYtxhuo+aEJJs/x8Mx
yJ+zLZyL7FBDzyCQxVAnsKerFarVMrXAIIEus5J4N/cPQ/jz9mLkNkTPhxKHgZ1rG4aVRC4w25w5
iHA5ChnBXWM4P61ZCw+3Lck8XnDm4CEUUuARubYE8WalFQOW3KkbwYRpA5mjBe7DayYVCp2we+wD
u75b6k77vgz6VmVeulLBaIDLkFCu/aULlcylospnc6udC0dJuezMLQCULHwwxvyvkZVvKO5IzESy
5ByH4ykMp/04PMeu/rQ5XyiLwjaqVYyuwO+trWFDWQrhXm0FzLhGiOs2j60LjbCq+IeNi0Vmh5gh
yplQ6dlr/I7V2W3hDiZxSg/3UfES1D/NbDh2LRxBw0Y2JiHy1nX4t0QrwwEgsQZADnk8xGhliMHd
/uwMNswTTblzCzRCuugwgyECwjCdRu81bdNjNOoPXW/95enTrk63iEOkC4edwuXSYdDZWh0MNRjG
Xk+i4tyrD2NkHHuUFpziXWd9Ckbz/vbRkNgiDaGuCksyfal1lze2ptmtVfhrlcqzP9SzCutZmOdo
yoJqdNq8hEWrzDbOoya1CgZHBE+G063Vm9HKnS42wiY+g3DbBV9K65jb/uT5tf6BWbaDZ8RPWvKY
KQMT5N+nkSe/9lUr+0PHLEyxpaMsOTgGlUGUg2B7YJxudXDs0VN6a4A8V/e6Y3G02si3lVNcb40Y
y+2IYi4RiNi6ujUKy4rUQofMfAqS+gj0rvXR+5wO4CbHO7Ci9cb5kdy7cFcw4wMrMS/M9a2oKO24
eGz0ee5B/i9pUOz7ydI3rEhi25WV1e4xnRg7TLAhfTx/GhETjeJjYWcbXio1AiO16J8B6l1X2cbK
aSOzGVHna4qToz/lFVP9W6yh0u9zYUQ47UV2WeUFeb47UOUClJx8DoxXxBGM33+SUfMR/K7A3GA1
Xnk+fHhLpTmsZNCNh1Q9vC7zzm3SjULWr5xqleNdmVmFkHi2UGsMoHoP02iXag+p/SE2lVNlzbux
Mz/BiQMt6rNWvMzqvcdAvddO+6Bu96b+HnZOvzl4EzPBP1CeRx+1Me44y2clbe/LMQGM88G6B+xw
6CvlELSP7pa8h+xrQwUnZGmAV8Mvcf0h8lIPh86EQljpT1zquzQlZ+zM339MGGI2GOIGUHFvCiNT
rlHfFlYKYxdkD94Cu9ZT0H01nc+/H2IJ5OBAqarQMBF+d+FX2uTAzt1TPbWsBUSDG/6v6WJ9vwS5
crKgSdm7Qkrntk3pFl7YXPnyEilj1vYsjmC+s/Mfk/YQ/wF3DQOsUH4K1nEL1N/1uqxuGnU9Y+qZ
MqPf5Y9MEpbOKTzeXoksioFcJDTzUqaUIXL/i90bZmgHY4cR9bgI/Kz9OzJOtw3IuovGpYVVdqhM
Q5vpgZjettMT1dSjPXX+oH7O9Pow5QYNo4fGejaHveOUfjH8fh8E6+6vMQIAY+vKSWg2g5pkTMw6
dcgcQVZU+whClw1/kAg/iz/Om4/oCTTNW4VpOyhq7oiGgUHlaCXfYUY7MNd3V/V+6pttjOCU41NT
LeY9NAAfzfGOMq6dDkeQxcg67efN+pcsBbj8QSvv8fIpaMMQJL0DD0ADMmrSdpPu7EwkoZZp4/6Q
L1/MtuBDMLvaqzNoRVGuRn3BN0YDtArS/cIseRr8FbkINT4aj8Xfkw6dyXCEsvk4PWof1fkYaoKG
KUPO6rbDSVd+8VtWZ7NOZgXVV764be+d5Z9RYYC/vCttv0q3ulMyJheQvfC4UDSHcmQ9PJQZlLit
kQGMQH0uEhdsXeen2qNSPwSzcwzCGEWTveN9ruLDVN3NYuB+HDbqDbJYdPkbVl86oitl5oI7bg7z
veC3tezdpgyrOKTrC4/XHchu6s8ekI7rMOHFzVxPC+MSsO+Q7ej6Q1s8jPnfqnEehh92sNUkEH/v
jT1yZmKseNStCWqspSq8wmJjqUPWMWXiDLlLFCaYbLjtLbJiA1R4CAeI+ga5oHG9sjCpAoWWL+Ph
6YDs3Mdac3ailhvE1c4bQHYRrHgZfNwwKwLCmwVCTsDbn1cBeeS12dxIEwdpI0Gq6x3rJdshVBo0
/xsbXzuniffoLS9asTwkG/mRjAQCjjLIH2yRAlB1u7arqVFlZCMceZ7+T4Lsc2yUB8tCurB8V0Th
volMOqyz34WwEi2Lb8ftHYn1xnNQ+nUvfsTKm6agiJPWYnREdb7SRt6NDKgALL5PtnjiZbcbFTEg
boIaBe7N1WonG8IEoVwcxNZrWTXjLlISZ8OFJOUxqidUmjVeWoID7tqIk5Ru4oYJQcBR72dTlLT9
6TmcNCZ+Bj9oNzZPdt4h+HcEMBAHWqdvjhsnon3GURyNeFfUwaOXZT+DJtgK6rJACrM85JfUhDn1
qztttsPQS1XmlzqjubO0YZ/n7xaIUOqdFr3L5nNYF35sv9e9L/CVNOMxU+27dkD87HOobbXzZB8S
/RWq0vwiIu3KbadyVBtIbxh2Nar03nW65BCHrbaR18uiHG6CfBvM9mChVn5ZlIsxV5MJO/kQnKJM
ORQxiKCo3aOT7nfFQ1sPz4lT/UEABx2HlBpjoGRhK/9htA5IFuW6czS4OyZVnCqF6e90O+DINvDS
iPj3izxP00pTG0ECnZfmuVq+mNEWpdgvjpp1RLu0sPpEwcLbzyrZvMj7UNr9PmDIwMrLB5WBmMJZ
/DwU74Ac4uko/5CkjwqZCFxgSF+eqrwbwWuaPs8S+KziB6t03ifjIcyWo2mcWoh3tOau049OvIX1
lzn55a9effJ0bhTA6+KTwzVcHsLJ9YPse5ztuvQPems8T6BMglkC1M8alsCAi5WWHqGXKYa9yA0U
qhOZdvyDDw2uiFoldwuwrOsPvTD7MaTBLxJUF0xOvFPSjSq5LADBqfmvhdWHVlptmaaOLSs10BWj
vXOjc4n8zO11yK1ALczTUSTwq3X0oZnlfcupcCZnPzB1Lp7D07xxLGSxG9rrf62s1pLHQR15Fsci
Xx71wNp74yvl6QGRBV3fF2r4+7wiCO2Bvae5Dv2es/K2cpwnM/eYc4qL95QG8il97CFAoBkf/sn2
0aqlEgYbJj2GazeImyAt2gBmGMFBMHPneePLNqOw+L1vzvyFldV6WOpSOoJ0I+qrQ9bPz+4g6v0P
S7sFi5aFZlGtoHQsaHdNcY4v4pdjp03nBHyoDHbygr5Tbe2s7C9QbZWZHrThQLHltgNKI8OFReE6
FxbjwgmVKOYgteWwD3T9OHvIjrlDeFd20dcm2KraSl0RcTiEV4W255svVqZ5nQrOmbRoPH+KGutu
stv7okgrv87CeD/iT6dsSrZSYOlJuzC8+ogRFAhTXHDP22KaoX/UzVfgon/ij5Ayw5co5HrWWNuY
RnywBBCZBJ5xAvSR8jpu7ec/+GRMItM0Ifq9UaYJg6gF8UrMoLfh90ZyP331hoVbpTx56RZFvayn
AU8ylV/4bU0B1r92ELMIhrZTiINuhXy9ttzBueCRvw+0hzIfPbzoUX3IfXhKs5NjH5wtMjDJ4QN9
ArqJlfIu+0WhcOGgUWgompWhDpAoGY/rsPqrjmootFA5DsJyI0mRGgOyBViVKhviP9eLdfpmylKF
cbVRnYv91GTDruxyY+8yiI26Ncpgtz+l1B6MjWBrxfdcJ3xx6lqjNXZM20wGsPNBe8jndqcuxUGP
o39u25IcAMBUSO79EnJ3f7VTLjYyr129Ujl8dMIA1oXZRLmASY+9WQXJxlthy9QqqLRzmUQKY39n
LeBdGfe+NiV+o6WH2ysSrreKy4imiGyD6XLBCXn9tZRsHvLeAZTdjMNMsc091tH47bYNSUQm8jMQ
ZXo8R9ABuLYRjWHhVBYwabNGmoW5rHdqmB6W8mC02qGM829Mh3bKz9tGZftHxxISe4jlmSlZnbkZ
pWjEy13SNaCqafM9o5aoKPe3jUgisZCeEe9ySnrArq5XltuNk3S8M85d2O5STz+q4UfrIYITWHlZ
tgqUkmsGXIU4Uwxowo672sZ87m1FXTBWFl9yqDrj70YS+GOS7wAe3F6XdPP+j7QzW44bV7r1EzGC
83BL1qTRkm150A3DbVuc55lPfz54n/13FcW/eLpP+M4VoSSARALIXLkWOFLAaoKh5F0jd1nWMg1f
jCsuNDfwJflIVT/zynqadtdNrY7qzNTiTSPNKU+BEj+PKMPJ7eswfJzsD3VnuVW5dX6tOTsQTCFI
Bp0CuezL5er6skuzgWE5wcfeBJECteT10awliYjwgmTDRsWbHvhLE3EyhNagEWppGXADp+JqOFHB
nrwkldyomY9R9ssg9+fIWyj7tTiI2DQUIrjGex0kalkhalK0vTZT+jntRvSxitsodvbRvygLUaX9
25L4krMo2CN10cUmza5BW5eeEpkoI/qj6tlGKm94x5ojnptahCdttuOxKOhxq8K3MntD/cTWb68v
2fq8cTqzschbLskoajNz0sJiNLIeewVkglZxmxfBIeo2gsWa99FcLaiQYIpFzOBy2mot6eIkh724
hxULvgspzo7Xh/IHF7+M5pD78Gp0SPlwfbo04ZSDBFe3aEhJ3UZr9uq+KDwwLsHJmj8N0duc38TU
U5DkGRBgKb+28MzMXpW+oqDlxrdxcAMhfghsfOPD1pYR8hxQ3IAFqVIvlnGapLZubL7LsmHwkH6P
/w9s22vTS16WVDC9UwSuhVcOlTZaveUQSPKJDL4CsGcrJboW7s9NLIbhByqabchk3rdZfArUhyke
PBMpqTz74MfBra/5squA2Rirz21tu9WnpNgZk3UslGSnhR+N6K4ut4p/q99EuGHVqShxwbtc8kkr
+wSlPCCyVvGgmp/C6ZcSV3dqrj3Wmn4Df98WiEuM8p2TUQQUdy2BmV1MdCrPak8TP+08xZOiVIfS
+tWJLFh2Z2Yv1x16rWyiC6gYzkwymmP8cnSjlClmkNB+6qv4qx6fuC54SA6cItk+JlOza0sSP93D
OOmeHUXPeTM+2a39FUzQ4fqnrIUJhguimu4KaFUWu1f3k1IdJcJrpz0b4eCq49e+hPPn43UzawTk
Ovk9sj88XQl9YiudBVel1tFVsUhEd5X+yTHqX07Q3ukpag5z9NnWd0myzwM38mtrp9Tm6br1tX3K
7ZZLhmhfJ4ZcGm86KVMrKDruE+3oz5ZXteFhLLKNQ3LNgf4wZnPvNHilq5dWAm3SDMh2gV4kvWvG
lQS2IQejDmSu7PWfYSNtZGtXhwUjBLw7rB9B/tKgog4BFCg6RXgyiaLju3JeVXvDQa4bMZblIUdK
fCKPEVFNvJOz28E8KfZGPm0txIEU/r/jYOouxyGZczekAkwg9beIT7jb8lKrS3NmYeF9c+iHpDPw
PhMxCY2Ob2iQfiXdLby7G06wNZZFLI1lH3UZ6hL3s/1QQGE+hRvReu3VcTZZf9AGZxtJ70PQnj5D
mTuXXG0RHRrD7Xf59KbZn8Juw9rG6i+TqWMo6WOkiqWRdlVYHlCv2VfmBkRhNZEAflbAlUgkvKOv
qMM8NIOY/SlLZJ9H1XVmFSVf69g7pMjrCVKnbwgAhmn2HHUWRe30iM7j0Taz3m2TrWL+6hKefc1i
H9ujGraTjcdbUY80/Gh91Ettq3K+ZWThkcWQKM4oM+QiV/ZT9TJl0v560NuysDjPOt1oq8zBgpO/
ZsNdIW9lJNdj+tlELXwdWFFoDB0WJO1L3Ol7P76Z4g7u6j251mi4VcJ+V2SxZ8M7fn1s/4vH/KnN
icLmchfUEbLojhDgHtSklb28M0zVi7qki7xyzHJlZ8vFZBCFk2lwYXwenmPFhqO4mq0ZeqdCK0+d
quTR0c8hqd87bUQi2sm1re64teMV2AAJaJ4vtPwsDnpTmVVTE9ifOvE9gDiuPx38odr10u+NGRFe
uby+nFtaHORyH2l2MAWUlJvUi03QNc5DLH0eP7Zg7F50x1VMNgu8c5ry6brp1TFCeI2gMUhQkiGX
4dtonFTKNUFDrmZuFGuK29sOAtzaLdMfbOSP1u6F5pkx8ftZ+NNQ2+y7EXBLGM2v0xBoN1Y+imdo
KHtVD4vHBNXfwZ7qrbv+atyFdxeOXNI9urEwjNpCbYQZVefW/8vh4hsNHyb1PhgOdfAhJjlNjvP6
tK6O9Mzg4smdGoqEBjAGp2Y4QgFA+vtxpLslVHjPGcYunDdejKux3gYLQu4YONZyHecKziIyxeyp
t1jLbyel+WIqwIauD2s1lQDBsZhJwNnwbF+u4EBdaLIKzOSA4BGiCdWfRXScpNRV6icQk25RUTLd
qj2uOSmt0KwbgEwyW4uN6NeqnyUOTkpXRt0+l+WtUgRuN3zZGJ14lyy34bmdxbslnpFlr2PsTPmX
muzwg+6VoRulUEB50WO+k62/4IY3OdeuG14dHyAe8XgxeFYsZtWZIzm2ZmbVqZ/BQDnjK+zUVrdx
Uout/G50YKR1uEEBuS1RSRMQhMDPWkpCBsqZnWdCxOjs5gCJy41U3WqEB04CoBAQKGNaRJWCDrU8
06jfaZ8sOAjsw0BN2o6+jIpy6G3V4/XkdlRFrU6nmcDzkwcj+5EBM74+r6tPNYtuOfKFYBMUW8Td
s4ATy5k5xj5DVmDTL38F5qEq933n5d8i+bWmX8KcR9dBVSUz7mftdisVu4YehR6P6grU3EiNvHu7
ZFFqG6OoG5W61yU/9Wl0ddro8uE0vGXxYYDgcLhRxtvR+bUx9NXVpg1HQHpIby/brWU7RAQopL6j
2r2LM4/F9whROFACkn4qOvnQZkeAMwJOyUb3Wv1Zbit3nkpXsK9sUTatBWAwaoL9k+Zp4LqXC5E7
WmqUqUCJJLntpjUS3oXzKWohVXOSZNjHKeJ4A3UZ+miS7xtTIU7Pd45/ZnxxuiZtWddSSS0Uvqtd
WCufde17H9xTfb6ZY/2x6So3zIJ98RZucTmsbmw6EpAkBU5O/+HlsLlfBUXbUTGHWqa1HyIbfZAP
41av3NrkitIyknykd3lOXlrJi6g2kdMhPNb9XRDlt2rZMbLqcxWqHDztj7lWvkla9vP6vK552LnZ
RbT0m5nK/4xZ9dhSMgzKbC/5uetb1UM7dRtbee18o5yGJ8PeLdAbl2OcTE0q25mZTMo3GOUKuC2t
aCP+rx3aNDfQhSr2rLq8JTR6GoYSV208I/AK7TtHjV7kuyTeT1C0J8WWBsKacAxN8WCOgeGKTrZF
mJTVqvhP0bw0Ki9qfgQVjBVVg1DXs3PqUulQhjx5qz205m4zRadK5XnVznu7tH+Uobzxkl+dYmrc
wN2h6iCtdDnFnSSnuhSynppeu5Lykmhg5awtZMzqw4PGADR/QP8RHRdXo2GKSxUNQvZERJX7pmsT
V04sEEv9ro/3wNz10otytLc3DtnV4YFwF43GlMaW/C2ouxhZ2EK+mvW2IAkxRnM3+Btuujo6EMYo
ONO/hpXF6FSlVVOt7CiIRVFxZ+eoiCcaLP+OL8c37ay2B15e2t1U8l+F/V0bKsj2eRN/ur4315ro
yFFSPhAJbkpzIjKdnXxt3ceOxJvqvp+egmRXRwN6ehWyFCfL2hfz3pC0B4ioqrnZBXn4XdVPvv4g
QedbCIbcNjhd/561yT//nIWnw7hr1JTCocGy4lMHzH4eX3Jpy7fWAiEtoYBLgQiDZl0E+rmV8mGo
OGWyxtpbzus01neFBWzPpFOzCR4ttXKr4l80mItG1P+xugi/aWqmUwI75H1pvWVq79mgC+Yv1qi5
WTZ7REjv+lyuHSpgk0i5QQXAsbI4S6dmtNtAhXvdSV7ozj4gBWZXodfZG7e41TWDqQXM6h8I22LN
gqjxA3siHkj6WyhBEASLX6tuZTpWrZBWBrgKBRvX30tHDUi4tX1L/bNo0gej+00q6RDMv69P2dpR
hdjp/xgRH3G2G6Yqq6pOlKl1q/Gm6k2GH0p/mrNdPtQbEWDVB89MLWYtb5Kok+MCFd5B+6rQBJ2Z
3X6s9RsrRWhA1m9sf9xH8WZcXfWKM7uLAxJydUSdgFvdB43/qyURa0Tjr9mU7maZOH59OlcPrv/o
PVowLgEAuJzPmoYsKxCKMH2718NnefRk8ynPDnb/IQ9+2LDH2/ODZYWoAT8E8reAVF/BPX9Mtx72
q97DsxCc5Z8PWex4o3TUQRfV8zKKPUV9Uc3ELefj9eEKF1zeH9kCNLLxpjF4Xl+O1klAJQU93qME
wY6+B3KZ5obXrK7emYnF6k1zP5lSj9cETfhYm8bOqptDaOm/hKDx9dGsTtmZqcUJ5VeFPvRiNFHz
JpcgEMPf5VbnwroNWv3hMaOzcdldbJTAtWWBf6rl3LOl37VduJzp/2YgfxtZrH3qtFnZsd/u7flZ
cJ3L/UM/bbVHrEYO828ji+A+ZNOkR2iU3FNmRSTtWEqfFerXMzpLRfD93wwIfiwebWRYlgB+Ve4n
0As4Qa0AGqtfSkt362TD01aXxoYLRdChgFATzn4WCvsoG/pQXFDgvh9cupT6kz0W/gHhJef/05T4
lDNTQ5Eqil8wd37+Je+y3VA9T2Dmr0+a+N53m5PqOhgaEyDXsiVoqqO887UBiEltvQyz/Vva7Jdd
TWc4otL7h2+VRo7LgWRWaOpZg3hFZgX0RIb9o6JndzmiFUHbHaKsfWrZpnQHPkglaep+b6IPDpwi
3CVacD+Y/kYmZ3UNz75nsYYgoXs/NEFtNKK8MjzDD1UmX67P60pEop6u8V5HP41k3yLo1XnPODv8
JO+60yjb8RGmx2IXptbkDvIWleNaZ9eFuUUALFWn6IORZczK4ZDXhIvhL2WWX2x5+CoEH8L0JrFu
pAbZlSzbw265i5SNeCJMLDyJjgNaWGhLMkHELFZZGn3dzCeE7YsYdU4Y3w2p82p53iPO+BSPz+H4
z8+VC4OLZUzMUJ4gqwLRBl83AA1r2ut+bm9YWYlgF1YWu7BBaEXPdYY1FW+w85cHBVFSSgzlFmxz
Ldt1YUm41Nl+557RxS3FMTglPobmcxkNu057mE+J8QRn3k4vENV5aMHfdv1GEPhfTINfEi9XiJgX
awcJly0nDTS7kfkp4XQOSrpteFceEyXa2xAbQH7+YE8fR1N9zKotuO/KfmTgJr1mQCCdd01t+RgD
K04g15/7bJe0twlINyn9eH1DrlwsKeADDAfiC7GUtji37TIFTG1TNYve4EOpn339LjXQvJ7vVW57
mfn7urk/ONF32+Fve/rijgcvclDLPU2zYXYY8pvwPjmFz12664YPcp24yMFb5KnVzxMNgwq9R+Du
m1+K8cFPvdzYBYNbjnvlg3RUtvrcViI+MAM2qijJiUTCpZuNwFvRpJt4b+lvZMsLe2PkqxuGPg0q
DSo6Ku/kc+OOtQ5FGmhU7sLhSwQJdbgLjDegyhu49LXWc8bC1RX4Dm1VzsJvSzUgYRDxdlQUMGhf
h2yn6F/UdnanGiK57DPcLbtUt+7tIvB685CPH0LjUNXdTuK2bZqvWwo16x9k0Cct+JuouCw+KOJD
w9Hhg6AXQmXULHfJI62nh0B97fKPaXpXWQ4lwh20ipH+ou7K7nXWTyEM5072L3S/qB2gw8FKOHRy
ioU6iyeWHCbzFNGfM4KLNYzvzlbCb3VLnRlYHDpzrSm5M+JJfvOls6fjUI03mn1rVD9r3f4+al9S
OiKub6vVUHFmcrGLlRg/KHtM5umLHt0GcU99SdtdN7JWpmNrIHZlUXagyC++4mzmCFGFEmcAzfMS
bZSUxOk+cRzroMpI6MhO2x7ABc1uII/UQnXJP/ZK1G+cO6uTCy8iVFXU+OGzufyGzByqgXwq8ar8
oX3Fi/Y8E3MZhJA2e7b1fH3Iq4c3+4hSC4qy73jHelnzgwz1mXtamD8kRrdDcsdthpPR57fJ0yi3
3cZCrkahM4OLjeLLRVhrI9mRvn0IhLaAsuX+qxMoEvp0yZDBWyZKk6hUjMRGKVCQwMbpj6zzlMbL
/zKTvZ+XHiJgG0NaN2iAQie1BIZyEfHjMuZdIlp5LQMl2VK/j8d5r8fpPsgkLzZ2urwP9S1MwFrG
FKV5lZwsLZ90Ai12edXGYRcHIfpBgjq8ypTIs8bS3HVq6h+zDuKvdtZmuLatY2048Um1pvrj5ATR
hr+ubhpA6vDHgtXlfFlcXyw5bahCMd+cquZRKeS9or31xnDI6ue6e1X8+zDduGSvOREc/eIlRmoB
yu/LPTL4TquPEIjeQ/PthtWban6/vi3WKqBQNPzXAuwulxbaSe5qu6GVoezdWM9/qMN+vJO7/nte
9Ddj+0GlcDN+CfKXgFaHWQYEbm7szNW7GS2jZMVBgJM9WXyCXjXEIqHra7bl76TPS9ealAOtMJ7U
jh9SK0V4c2eE9PoGpyZQb9VcPW3Mgog1y7sM2FW601FdIx++8LEpTscyaEiZSkr4JUd9EHDL3p8l
LzPVk1rLngyZhJFDcwoDzggJwnX7axvr3PximdE9YQJsYgVcLHDYlLR/Vq76S4GugvqAXO80K944
AtbOmXOT4pPOTgAljo1qLEX07X7kkbUTBbNgEzC5OjB2LhgulKsA6V5aifK2kCfFBz00p24r08ca
7uvhmxa8ysV9ZlQHSkkbb9/VbarRYCr6FWDhX6Iak8RJjLCR2aZWw1nyrR0dSnTfosyH9Hf2eGL4
w/yc9YN3fRHX9qpopxJIaHrTlnatsFeryaLtI0hMwfYY6VvPiLUnN1xggsuK25e8zJr1gzIhhks0
KJ0HTYrdLPrSjZW7WS8W3r7cDed2lidzqLahFJA0zfVxl7Z+5Gmpxg1L7eb9RCjm4plsVd/Wzudz
m+qlp7Qz3Vt2SW5rTg529WX8ZRevHdrog5v2zb9YKc4R1BPod+I5vwg4kP1q8hBTbOqKN8mvXHOr
6WJtc3FB5h+qHrQpLgbjjGMtWTPpzflT3DxICHNHbbMRM9Y0xAHlgeAAuaCg3LQIGrGM0p2T8qhs
o1Y9Rb497aaoaHe500sIYmrKCQQdpAJ55Hhan3Y7a2ghyTUqw1XtunxNe0RzHHtXBL7v0QAmjtWp
3o9FbXs+gpqekwZb4qRrE8PhyeWBr6ZSv5iYpNPCOJIRGaOl1oMR0LZds98Coa1tRE4TNgh95rS1
Ldw36nxATmGU3qekSZX+LS+22r3XnJW3GNucnh38Z3FcjE1T6qGMngQPbE/iBpk1gdeYD8RSgVra
JM1dnbYze4ul1nNeITbvaECYz3WmH/pi8DYTemuD4v4GvSRZeShiFrsiNHojV60GTQnVdKeE/a5Q
BpbHvSPXh66IT3pTnP55yDw3uVgpo5eaAq1B2N+DHyT3djL0xtctrF4uzk0sPM6R6UKp/SGlNaW3
jmY9gCSWw+HOqargmHM/h0+5nY+lTAedFJU8oTXcJQtT5RmpOnmrQ3rNN88/Z/EqSOdU6iyDEYfc
2QXKbfgXVVlRgoKEwKFz8h1ZHSSkfpr1yNAY/Z2qPisdrGzSy/VZXTuIICIAOUfRFBUSMcqzy0MS
GnXtK2JSC8fr88GNwWkoDlrXG4f52v0BrA1spzR687RYrF5Xa+XU5zp6GkiOzON81OXX2HgNc+PW
D4tdPVn7MNl6V636DIGVfnhOWvhMFsMDIixJ8KyifAG7iDwYz0U+eFGqo2j2eejnvTZ9zazEs5Ao
KMJh5zvg5q5P8NoJ7ABmdcgZQre45CMgcPe+Mvti3FAZicQ3PY957LWjfTtZ+V7aVItb2f0mPG1C
rclGGthehJhZH4pCHVEFriXRXHlnlbte/zDNiWdCGLR1QK6MD7YMGgCB7ELWtuzg9/OOjv2UdQ3V
ezX5mo8/6x9l8ThvFSnW7FgCeaGQrDKBKiwcNU8sClomShn5ne7fJ6bxYWqaF6OD+01VflxftLWX
Kkcx2CGh9feexitxItvqhbXGylR37pVyVzbITSV17FCocz6nTtbfDqnVegUoXPSq9eGYAHY8Xv+Q
le0JzwowXiBU4mKwGHVVKrWsdCgaSHXl9eXPudvZ3N+6rZ64ld0JWp8kq+B8IrW+eEO0CBvl41hm
97VO/mho3ca+qW40x1NmyKl/58m/uAADEUWklAAnajCLcFDGUTZGQnwiNrmEyp+kMtopjuh82OL7
WtsONol6ocxmEeIWU4j6yWDlvZHeF/5ekuNDEqu5a5jhYSgcJBSrjCyZuuU/Ivgv7t1/eK1ILoBE
AYR96a1qLoWB7aM0YClD/IiM3nfFp3nTd/zQcYe0gP6/TLKDD2b4sQvm8qjaY/4yJnkI5fQw70tN
4RV33ZdWrh70RAj+F/CjQmvq8pv0AdU220fBJA/67DBnaedFIfvU6tWtev3aZuVC9ScmUKtdwijq
BIUp6ABQ55l/m/V020Ngv+NVcOylrcrzGkCF0CoUhwyAIY6+GFapaJHSRzlyKXU9PPah5e99AOJg
f8Jgb6hKdCrywt5HlPy8SRko6hI89+MgiKCGutkrAyIuYSoPd+Ocjwe52SR8X50NUIJ0fjqCgET8
fnbGtlqeIdNeZ5RXiuKYFKV2NPLQOSSFme5nQ4+edN/Pb66v9lrkAGglADOAE9+9nRuI9ecWNBQw
vO4xsLSnafpWm3Lhyv4Wof3KTcjkiIM1D0CyoJ+4HJ+SRkhN5Dh7Wd8a5nNabG3hlbEgXQfS8o8M
JXeISwO5FtjtHLDEpfGxjz5K0I4oilfpp+tTtrJOFtkrU4fikKrbEurURnRsJsrEOoUcM/Zjas+u
MUrupLY31fjzurGVSYNhj8sOZScYCeSF2yp55gRmqLAb8w9x+5DlWwKrawaQM+CFxvlHpF1M2tjk
SarEjKYpSnufaIrktk1rHa8PYyWoWBokgX8kd6CaX/j2xMpP8Kll912TuNo4e8r4QvJoI3StjoVy
KDUiyGcoB146AP1itLXlNGg7OuWnmnLhntSwumFlzc1QMCfXRAmKNsDFIdhkY1dQgypozfN/OP6T
H1qHIbFPQfovBBkp7ZL54YIGJeuyCwie0kirZiRNpLKy7mq9aVwr1LNTpAfa/voCrQyKshomBLCT
ZNrimVLV9hjmkoPmjZTuaGCFxkSD9A4qk+t21q7aVDBA4pJ1FUTFC38zsry0ICnI7kWO5KOkf+nM
v+r5Pjdkd5DubG+GPrd9ktrdhl3xmF0ctfQeCaFzga/n8nLpG+HoiwNMQx6maE9TmOz1/qOTD3eD
Qm/lGDwURs2D/s4ypQ3LazMrBLSo0yPoAzHHpeGgc3zS7TileFu0OkRFxfcRgin15foIV7YYNz9Y
dAEAI1C+DEtBA+6u7KL8PlXfquGBljEl/OcthZigoubAJWu8U9XsZu4qspXl96P0mluvIUX/zU6x
lT0MJF9QSMMS+77mEmajHcZm8WcYBrWIZoutY3U9zgwsQlFRymMNnUN+XzsPwPdm9Cuq+mEzpbpm
hgcPyrComJmAEi6XHUKlvjaVOL9X+rvSRts3+asPvkXFt+urvmqGRBEpNvJSYAYuzUiTKtdV1+Vo
cWvHbN8EjEZtPWerb2mtfYBuov8x9CcJf3Y7mawkqaWiZ+07x9Xsdo9B1MWjZ47ypr8Tt9FoqNzU
+Bynu+gwB+a93Ti3M4Rm/W/Z+fyPh01Z98+lhXo2x+PlsI1ZKac2JDGe5696/903P0rmU7SlkbWy
pS6sLN4EQdkNhZJTp0qd4dbZGwlaA+UWedRa+YKmPAClHCZCSXQResHbq5Glk5ymylhMljscmctK
lgW9sGEc58h0VS2/vz6Bq0MjJ2uQLaU6vuxKibNSqWKYde8j+RiWlRtLT0q7EetXfBNqTEjZOclh
WVzyzlGNsay8AySp69OuHwJvKopDAs7dT8KNICvcfBHdL0wtdptTgwqsbExN8oMZ93dR2nL+3/BA
96T8d9jkp2CL0l+42DWTYvRnG8LXcrkZWyCX9vgCgVpxZ1mm2xjzTqFj8vpibY1u4e1hPcuqZGGq
NPb+l6kqnmLzLu9ea/OpSr77Trkxm2t5DcjngLdy0XUcUCOXY2NT+PWkgEOcm+dYVt1aok8Upa1Z
13ZTGLq6INj3VCugJFXZG6TCa655bnyxH3g5ZIpaspYqYoKq4iras9n9uj6j+srindtY+AsviGAa
cmwofbGDcG8XmNXGMNZNcBpzt9YA5y0uHDFsz+Wg85oXrGKPTeA3e1+RrJvrA1lzDYGlQRAGUjH6
7y9XimSbltedAZeaECRxBi8IbSiXyJKo35r2Juk+5tPWQ27Lpvj9zPMlearrpsJmQZkAonyK+W4d
H5qpO9G928m/na226bW9BtyaVyM8Wzy8FhtAjbhRSroDYED9rhQPaBecYPHi7pHGT/9iPs8sLcbG
zaPHJXw8Pxq9YSi90bibm7sgeVFzBbSqKJT882cLDzzq5QYXHy5pyy7TXA0iWzIoXzVULA6KMjwP
tRz98z0trPBghdRDFMoW/mhOaTVqKQrSdTUihiEd4t6rNOOo9orbBD+nDuz/GN31X3zj5vqcvj8H
sExu4c8Lk2Tzos5kNmXESUOBQlcfhjQV161Ge6G78LqZFVD+pZ3FCNMxktNZpWiWVvKpCL7FENXo
MJEl4Cnq9qtavShcwZEqmz5DatjnFmUMBRkbqdxg8nq/9fkQnoek1tHLodv+coPYUq2ZdcaAzexR
a0PPmF+uD3XDwBKJq2VOjbh9QTnGqlw/f423gOgrlxKGIJoJBbZBZLcvh5DYWpfVFnOphvopaYxD
2Tzl8kOfP8VThwDTbTrCHDptkRCJcHV5qGJWIJ8o4xLPluFsMlCX6xXUodV0z+Wk/qVKT1mU7VvZ
3m0W7VdnEd0YUfkRO2PhL2OsoJEzCmOh5VrSE9fMjYP7/VHGcESyCCgvl61lh3HsG2o4h1hIQoQy
Adt0ALOLYutyvmVGDPQsIPPoA98gzGSUL0UHV5M/TEb3rwYjIBuCcpf37KWVuFZUo/Pn/4iQ02MC
vhtq/OuOvdL1AbkSLmeIpzIVnMXhH6ekaXUZ2sbsUc/cie3acKF6jLujrr4ajeYFfuuFU0LDZABG
a2NfrYaQc/OLmUxA3ER+xsayJ4/b62NmflLRM7blBylV3KzfSSX9m92rHRv7Vq1OFjykmQSjvbnZ
Y/j+zBM0U6R/eNtBk7rk77GbwvYznR2oH6v6ZxDV9Lf8jml12Z7097mRS1OLS8QYpIYUV4w6Ri/T
rw5h8DhFyQF5By+LdoWducrg5T+vL/Xa7jsf3yLClL7Z9tOUpSKZYOkvRb91rIo/sIwl1HGA93Fl
4HhdjKqq5UKWZyrvsswKWvsq+hgEL4F+Mo/jiyRt7I61yEV3P/EeLSMaQxfDSWe5zPUJa1HQhwel
pB3QnyTUOq0muTE7C9qGjo4hy0p31+dxw/ASTGnVWm7YAYYzkTw7BcMuVX6OxtFIPoUgLK4bWzvK
z0a5xDnFKSCKJgMH0xe2a+gvgRG4U57DJHC4bmg9EKjUw8UjFTbBxZXPot3Vksc+vZ94/w7tWxa0
j2X40PwspFtV+ylpaH36exlVsx5msi2cylpEpUrBy5X0KyzZizigVlZcaiV4hzF7paMkah7y8O36
CFdNkGrl4KGQgJ9ehlN5huFGm9T0XjNu4vZRHg5y9em6iVXXoGYgOiVIiC8vlmYsB2pQaRw/MB6E
D9rwVtNVlp+06hdla++6sdXxnBlbbIB5rO3ZF8gNYwzc1kcNIPSGLT3cdSN0EMBKYqADv5g03Yec
zu4wYoUvgpTElL40db/le+J5+y5yQGv7XysL34McWYliFTiIhZJc1O06/6Tp94PxvbdeNWtXtbZH
B32SfhRal9dnUQzgnWlkJyFaAsFAm8SlV2gFWnKSz5JFSjceg1nT3cmulZ2S1VAwVba2VWFfwYMT
/Enock/9s9MWrg7zcjtEuc2tWZ93EB8pvQu9WbcztIcBvU/OBQ/5IMd4TgISDgnJ8i1p3VU3PfsC
sehn1xeFfupA6vgC2RuMr3USuHF+TG/J0VvxVphen9+/R7twIMcMB854n1fQTH9V+HtMPkk+/Uvx
l+vruHb40KQEByoAc+4yy91gGVQJ2zi7N76F1U1h7Rrrax5NT0bwQW3bvVpJh+sG/xTqlp4DBQiL
CQhSNOhezuKoGrRUpiF1BqfWb5tBy9xWE7pyfT/QeZxktJKa84HLd3TTTUW4B08qnZy26T4MSal5
StGXt0PrS58Lx/+RW1lHipdkglEhVJIDdXZzmlL2QojjaOadfZuENQzX+ug82Erk3FEQD26uj2lt
saB4FskTizf5sqSRBoXUUIxO7yW7OVgaOMs28lo52df2P+/Cglcf1sc/IDrunyIknPlgb0RDYsLb
cm80o6vWsA5VriRvrNHqq4oGQsGDDhsNVYFLK7KOqFwg4CxzoPrePEzBrrT773o+R55TDD/ipEsP
Sp16up5B9NBP++sTuv4BFPppUwJEjL7E5QdEulk21SDh/vWOvuL5rs0Oqf4Qas/21yR3++/X7a3d
YQWu4L/mFoE0HtMI0AG7jZzlrzp9UXzEhNRyb2bxrm03WifF5L3bADByKMAUZSj+FsbGFlY3xwK4
oknenB+kn2kzPsb2jWHHH6bM/zoWW2zrq8MDd0yWjVIPZ/nlbE4Qm/VN2Gf3SdbugupOqAQ64JTy
nRQm/+J4hahKkDXSFST/ebmcOWjdJeqkJAA1iqo+VFK5lwvntii3joP1If1tZuEg1sxTJIs7YQZ0
VxEee1qdKLTsVH++jWZ7S69wJdVMtVngGygoWiK5dzmHcujDOGEBKVOLL2N7iqFRqPP6pAeAKmSv
zosjab6w+tY2Wyooa8fOueXFsaOmIYlTs8ju+2DXGOlOznZGMB7bRrrF7RCYe76+GdbuLrT2qiRq
OWvVpa6qkkqxWunge5TmOTeROo0eomKLiGdt/c6NLKbTHMlLWT5uklqnEH66OC52Q+c5ybHL/jk8
gaUjMuvgLIHDLCFVilkXehcaYAbMTPd6Zcq9WYKEAbLHrWGtzp0Jzd8fMoZ3XdHW3ChW1w+4pdab
d7EyT7tCtm/U3Ni6/K2dOWBtBHqU6x80nZf+WGgwDk+lD07ALl2pG3dd+EWmMzcpN2Lxmvvh9IwF
XyBqLdwvTuSexn6QPZFxkOZkN/QfZd2tXmw/39td//m6860O68zaYl+HMGFBKgeUhNv5uJ8jDXBo
Z3ljaYUH3eKOe93cyuCYP4UsM4BmRIYW5sx4MPJYJxY3aGlNMzoDf0FRoLa3efWYJRsba2VsZEgo
A1MC5J2/7Jl0iq4oh05s5Oo0Nfdg4EMTem57Y8FWfJC0F6cmZdo/u/jSMxKAR0FOcepeBgFu2F7V
3Rqb+t0r+xcEKtGQKwgjWqoha5MxT06C+5H9DAN9L42vJlzKnfkKlmBjkVYwkSI/AvgUCSgMLjMk
nVTRHFQn+X2mkszVPtt2ccg6ncBvFfdOo99rzZsEplcmhx3o9lsi68fw6JPKCJU7LZ+2vmfl3UXz
FCUQuumE4uHiEtbmU5vrAC3JQ+3DMXRtm8KqVD8IbucweNJTT3N2Xf8tcCAVTZXf1332T//U4gKB
eSrVlOOBUxv65QLrUjuNQQPEIU+iY+nfDsNNJd3VoUSqr38m8ByCZuL113j12Mmekb8McgWN2cNo
0hNxZ0i/fevQJcehe8ypcg/Kba/9znkySepdpB6z9sbeamxb6QmjG0MUGUBwQoK61KGsM1nqwrnJ
7ytrl0bkZMzglDq6B0os9KxfmeGW/4e0M1uS2mq69hUpQvNwKtXQVV0NNNDYcKIAm9Y8z7r6/9l8
8Zoqob8UxmHCHDSQ2lPu3Jkr1wqmvaTM6Jj2Ll/Vy4hMvEmGJ6HU18zWkWD47dBsxdNirn6ZSwQg
gPzriLMt4dTyaPZE1MAWJLUI9iNx0rHUq3YrXbziZ8jPiHgdJ0NtSxynq6ioU/xGN2qaGJwP4XDu
w7+s/DPaym6hxR4yX/UwP45N8Nb5Gtff2+x7GPUfOrV2ca+oCT70tb8Rpa24IpEvAtJMnQ3M3uJ7
BpbIAvQgCLsSr027125Wj3NsvR/KrStxzRR8j+BpSZEJVs/bofd+NPuVIDvLomRnhyfViN1ijD0n
36pi/JCDWywm/f8EnaC+8BTL0iHpTikfOgQlI9Xepb7jSek3yc49IzDeWOPfzTE2eLJM/cHW2g+h
3+xC/6HV+kNAhoappqApodH37v5xXRv/D8Qq2TkBflpMdSzZZl3OEPzM9Z+Kf0Cgwiw/j1u4wRWn
z8ECF01kCm51mY+ZaJIji0yPL4lAey5dqoau//7+SFZt4IChodVs2hy025U0a9AWUDWS81E/GvMl
CzKokzd869psCVDs/2wsfNskp5lf1dggWeHqhGtxcmAXu9G0hbRfOfk2AESufmqHVPAW68IR6Esz
pFYfFW/0CEZfmKDvz9faob+2IH5+deh9B/BGlmFhmh/kkdKdc6CXT5NdwCkoKfyGMYp3ZCHIrMCg
cmvMygkSrU4UQr9I1MldE4lmQ/4oW++bLWe+8oDFlUOUKcoiVMsXa1SoeWDPObiKPG3eWnrzwQnk
N6lJEs6OzY8K8pZAwUHeZOPr/TGubI4bw2KDXk0ocrtlGpUcJTUYd42ukuRpEBgxXF2uNxzk2hiJ
NiAgRntXYElvTQX6jAx1D+/CzNU+Kydn+Lt8CwmZ8qLJjZea6uH+0Fboi2il+GlwGVDx6umStOWG
8ItKeWdYbXBADiN5E4wtJP91Fx/qVG3dLlEkb0LaxdMoOnjOiBhmRLulO/RRf5j8JvyYDWlkgqw0
8uKg0rx+gEN23EAOrD2Hbz538fzQIIVA+AViCDvTLqHzElbRu9h39pr/GEH5TQIvzoJdN06ubfz7
MBoSYcIu8Krs6SVqIQFSmaghM2Uk+b5V0CBTvtkyOXZT2nB4qvBoiwtFsE1yQ9qwRAAovt0Ffp5X
Vqlyd0GEfRirvR237mjYO0gcHrTmUcseA6iFSQx7jZ0fEQJQrENe/ZVHD63v7OTy6JheMZLogWVn
at3YKf/Uui2Y0wpUna3zz1f+whrQTk2Q+gWEh02275vPvG3daXrba91BgrwDCM0f4TD/mdenpn+j
dcnG/bbi5UADIcAD2g4OmmVdT51LqQoTYKGp6M98Nn0Y0NExRf848LUdqIP/aG+x89JySKR5YE3a
6OKnqqshhhE4p7LN3J4MsPRb5iiWQvFDEuHH2+TK50RSiK6DxeRCneBK9oukNa4JIkeCJE5SP3ZB
s+HIfwg4/7LpfvTRCCg+l+HtpitxZrkxQUZoDKT++wQsZYzQudaea8nclTQ1a/nDlL/Ucf2QDvIh
8i3PruaXbPJPvvI+my/ohkHWEr9ti0PhHALN/nTfWa35YSErxe0pCICW9TrbrAKrjnT8cN9TpJNQ
x1Wt9lCq096ctWkDoLjmipl6Mf1Ed1QIb+cjLK1OLeD7uiRFsddTDepXDnv2PdOCdxWKME2jfp9z
8+H+GFeCHbHm4EcEQwzrcGu1bXOa+wBw0If3UbJy1EYerPnP+zZW5xG8sQBFAl1avmsLuQLiXxG0
WfHXtjUF4EywNERbFGNrdog9abwVxUJIQm/H4mdB/X/kFmp8LtEAkrUA7bKDGWy91Nd8wbWhhb+U
1EbLA5PorQkRZKuCj6P9DAVfr7fHsfb3WhMc78+gCNKWZ4WeVMTYyAuAj1rsDSqcRd/+AGf4L2Og
P+X6k9x7pW2dM1TBfsMWBBS01AmtoyWNTiEPfdAqoOXsSId7auj2BUwNpfOmTaIHmF63eFRW71hq
+/8YXGzB2m/TKTOBu6ByPUuHNNRfFPkblGO7ovMQ/UUCZudzzGFJuT/SNVADomrU/NHLIlm1fEjB
3mI0sQ5Qq7ac4KGXBKCoqWYkEDudHK0tHXPTTx/zpAoeTbMa97HdP4dKgDBOpRpPCv0WG15x7Tii
jaCLbhvocZYpl8bqQ6dKB1BGDeg059VGbyrYCvpWZ5yct0gH8BtI3tuDUrWW2XeaQoVXH94McEsX
o7Uz+uysBCa/t0c1cnaNpJ+N7jlp58PvTLsoM4Bcw9HpiydJPmu5NQ4WMXyQQuLrq/2umqJ0LyOZ
4upD1Xt4pdbTk9zfxd1ogxYdc681eYj1XSldhJbwxlZYnXdg4WQDTLi3l68kORuLNDJEnb9L3SS2
0Fn6knRbxDhrx5iVRWyd3Q5v8+JFYTt50xWDYF1oqt1MvXEvx6Xj+lEXH6sue9NkGzHkmkHSEewj
wWPBJXu70I4JhUrfAzJuYvMpGz4r8pn8mD7XZzNKTveXVXz80kdd21psqtkx/XEWENUmFBz/qi/t
g0m3Nu6r1b1ryVSgoVaBSHjZsFjodjoEDmc2dqryQHtavA9D2z/Q/Qsp/zSMD4bcTXttVPK9mc6O
4ua5X18mOzOP9we8dgsIMCmUY6SgWc/bydWKejL7FKSXPpcQkQhNrgC6nkMfJKOXamEL65nzcYja
fsNJrN1zRGj0oQK9t3gg3BrOgwrZMJ+Z7rXXmpSnoz81Xbyz/70CMncN5DKCYFwRCs+3dlABakbd
Z4B9OxN/2HryQKa12rVTsPXWXh0S/afILMGLyqPq1tTUw5LalFw6hha5Rt0+JYiFhskrL/MN77N2
0kmd0QYlqE/x+reW9FL3h6Zj/2T1e1pB3AgGWTWbfsOfQAqqQX3CziAreGuFbowmr3oKLgUB9BOR
/EurhdbD7AT+xnW9NnOEb2Qd1R+QicURV4vQCQybakss3HnlWsWbMf3LCDdewqvTdmVmcbqnOe+R
yqOZn3KOGr0Gg+E6W2jj1aGIfC3pc6EitliasdCS9ge+BJXF0C93un2y4CwOs6/3D+7qWH7aWT7l
KHfktZ1z/UVNLTRJQvgCy2TDO6y5Q17TFI8ED5SxbBbHMZUJFwnuUNFov8x2Ppvt/jjW5+unCfHz
qzfbMEm51OaAZEr/mPv2TlffAcGWfwPkR8z+08xiL9uEZrVaM5LUP+XKS+ecav/7/ZFsTdbClY51
3RUBWNyLEtquVFVeIFsbTnN90X+OYrG5/DTsJL0S3ECKVXhRHe5sYLoQZ/2Og3EIbrhyUUyicHa7
KqADncDyMdTpyUFTv2pJeVLs1/sTtrb0VD1p3YdYgYyEmNCrpS/MMA+SAVwBx9GxvjSG5IZjuRvj
dmMbi2lZ3uqik5l3qQOSbekuI7Oc/NmhT98kMkyfo/6r4lBjy7xQ+qMeg70y/uuQBZwesALQJ/wi
dLkdWZVQ8rUGDmcymidrejfbjSsjOlepyWmoP//baaSnBlqzH8wR5HUWa5WMFb16ORXXJodE/XUq
LuXwJaD/9r6ZXycR8h4ibRCkMFL+IggmF1bmODUl5EE/RKaMfHZ2qPuSu2fyrMD0cO5oWUwP962u
hEqCMwiuA4g+UM1dNhUb2jANWUgCG/6QODoa2qs2+LELeMOT6IFM9MQdo8JL5ukib+ns/XrcsE26
jgMHfw6tKLfLGKUyuZOUogD33qnU4OoZRvDwW9vz13Nwa2bhAvUianW7pD8QEmM3ztBMJW2lvDft
w/25FD7u9hjc2ln4QNOolHyms+RiD9k+qYCXDU+D1nrj9HGQt9jh1+eOuh6wF8S7lmo2SjXHsTSE
BEP52zR9qzQtrV3/uuFcDAilbWCW4hm4cIeTXM+lrQTcHbH8Xqsc126rJ3XYyvKtD+UfM+YiOql6
yc9kGTMm76q0eSqVZ9P6+/7arO0B3C2Epjq4E6LH263WmZY8hBBjXeT4Qf7afHG6gMb97//NyGK+
2mbQ+1TDSKb1rjm8VzKI+fTE26zXrfkKkx59Mv6UZKBuvh1NxXDKXvQSDmIrJ6cREEH/fVCMsyXR
9pepXpplG3fj2gyC9+NBrgL1+IV0SKlNa5wFZaUVyy63fGkHh6iPdzCq3p/Fte1wbWhxjDRzUAc1
a8gtNamX8BiN/qYosTGaVSOUhy1o8omKl5rSjjHTLCeMqCEs+dn3Vj1uhqorNlBcIoFi838Bu7td
pUZD50VuZJji9JhSyBmQkJvxSLo/XSvrolBTFyyCMlfwkgezRpSbFkxQYvkgPZtjsbMbGzjf583+
UhEuLNwbhoR0DfgQeroXm87v7S6XLLBUbTeK4VAO2ogjVhyogDXRxMp7EhKDxfmBqaaOhxJ4HWjL
hD5uYi8vjZ4qJzg0W+SWa4vzjy0xdbeLM05m0scyi5Onzn6I962ubzOjrhsRIjSiQAirzK2RIA2V
3i8JjBrTai+Q1qYHqe5lEnd9sHH5rJrCUwNWIYUDLP7WVJzTGaD2aS7IQdo22xGBR/XWY2LNCJBp
evpFEYgO3FsjEe1KWptDkBNEz20Fb3PbulCh/et3MfUUaMcEEQ/6NctEdmvF+pQIth84VXSKdenZ
7l7vH5rVgZCtgMwKGRde4LcDSWJJlksNE1E5exJyJplg+jQ2PNna0TRECorrGVDlsqYR50rmp6R8
eE6gUhxpgMqeUcCx4mhjxtYODtxcAIo4P4Ky6nY4Vt9Uepqo+cUJ3tPh10ARIChoZLqXIcnd35+7
tVGJIRHxs0DO0uGkFq8Xq3ZgFYryU6zHHltNQWE7nLdwvSvDUkV3DPlWhgUK+nZY9HpDEV7S+TCn
qAB3JyV/mOXoIUsNSAA2chcro7qxtdgR8mTaUihhazjrU7RrZa+Bmnxrodas4ODIsuKwoVNcjKhW
G6mAihw8apsHbiUFkdtWf83E5TtLzvyNlVpBGsJddmVuMah5isPEEnB5+UsTorPQvG+y+qCTX2rr
o159NMa/qR9qk5vFBzugaxkmtWa4ONTEOCE7eXqQtmZg5eTdfNIiEMuCIs5ihxkI+0cosObhbbhV
rly5qDABISwVPi6TZeViTmvNmW3RnjBlbhK8V+qX+ydgfQw/DSxuwiJFTyYUBizEK2DVzut3g3P4
bzbEIK8e7xU9wlMj0XnQ2R/64GWwfbfJNvzTSh+h2B8/ByIGemVE6fQ+pl+RmTLMzoNQtf0AAZig
bRgDb6Sd5K1WBvA/mSiCzGlSQFIuK4dIb5NTOzqpG4eq4XWITL6/P/itFVwckyALbCsRE2zbH/Lp
b6n/9t/+/cW5iOR20n0UJi4k//eO0Tx2KBf9hgmyBYRLBJnyMv/eA5QIpERwyVGvUsPz2GydpNVJ
urKwmKRei3LLnyAPLLqann8ZZYjj/TGs7nPCMMCSIn5dhi/aHHSBKc1wWcZfo/Es518g5bpvQnzk
IqhEMemnicUgJm1ErbPGRFfCS1V6nXqQP0ykc+6bWZsrcjj0dZLocH5hd9Hlpo+rTjRudF/l9kuz
2ZK7NlVXBpbsLpPfDYocEYU7enmUhu4pM+WnOEhe749jy8zySWEmQTwgY3vRe8ttrScllLytJOjG
XOnqrVOYBl2TxlllKMjkKvZH1f77/iDW1hwGO9GBpAoRnsXpy/vOkHsxV/mgPkBk9t2U3pQWzWPt
vAWhXR0L9WOAjzQY/iKXoeS6FYYyY2nKTyMaJoWxRb0t7qvlBhbdu/+zsFgRqTScURC8Xvy5es1h
XHRpQSiq5qOl/zkmT7MVblncGtNifeqsnztLFWNKkctOX9Ju61oQ3/zrmDRB56OT1XcWh7LLYqXS
Bkt02aX9rlbC745a7+ZE6PaaHqpC0LHs4tn4E92ok+z/Rh6NLgRA1WCSkZNbgkvyqZynkZZGwr5y
cP0wPFe9frbyT/OgH2uZMv/9/bg+oT/tLW5BONoJ3U1uwd54icvvff98/99fPbSC459HM+p4SyiD
0cEgSzIA+lzpYEArOsmP6abajTg0v6yZePjB/yQEdRa7QgsI+AsroC9oir9V6ezO9IyZzUOq6rut
ZNoKQFeHsxvcKf1ipAaXSWMl6YKhjXhsDmlPc5E+BeANg/lhtqfeUwzJ92Rarz7YLf0NoVbEh7ip
nss4/tzbUuvRAkDrYRAEyALEzkMCtofOrBLOHqcbt94Qq5PPi9gWX8xFs4g3x7TQrTrLuYcDH8kD
UYM33HGLOuCeFRAHy5YeCKd1KQixUnXfpvKlr9909W9cxvT4QsBM8g347cLR6HlRxHZY5xff9t/Q
cxZBfyWHcD1sAddW3bND5Ax6lp6Y5WMSpGo1Szmx+aDXB2WM3DxUABT7e9C79w/GShpTFe8g0djO
83h5EchxS0dCyzayWoCywcEedrb/tzT9NdjxAxXdydqqOKwd9WuLi92Q2tMwlw1syLYsuYnzyd9U
BNga0zKH1ZdDnUlYkECZ1P27CvKp1jxXtuo29UVv90n8+f4sro1J1G5oqaKYwn+L+zrL4K2c9fxS
Wt+1mG6xeH/fwNrm5gEOFxpO2XSWxcqmU8zYKnEt0I1nn620qj3TysJL3KPQct/UCtkBED/gdsgv
/R/L2+1gLK31W2nmIBkzXfnFc5PLhyCO9rJ6KWXleRYcscb3zN4KptfGyOCox5JzgvZQ/PzqJVTF
hVU2IW2MVjXtyzj0nOh7PG+0vq0YoQ2VXhE4pwhGluJdVhgPoxqC3rWM1PxQl8F40EZtPJdt72/d
4StxCRc4+B+REkLUcfFGLaO6GwLBrltE/qEKo7daCOpIbXdzdRyts1+MOGp5gG/kRaUX0nL6Z/B+
bv5kw0PdJkrmqk5EjcTvNigfVtzLzYeJ7Xw10+bQwwbiUOdUFOdziC5MRCnVjOKH2NpwLyvQTWAa
V3OwWNR2yq3Q6MCrJ910QIWhCqFDeOlsyLC1t4r24JcXc0x3ZrQfk/g8z1tAzfWhgiKC45sDtOTD
KoxeTn1egpckb9wpeFUTGjmNk5r+ef/UrO4rcvz/s7PwaiSyJzgYqeFmw+S/bYcsOxnR9JG22C3q
h1VLkFnQJS4E0pZwNtuYJWMoIRnWwEsbaHyhRF2M5uH+eFaanFm4KzMLl9ZXIGpLFdVEc/Zo8ItQ
eJXdOfcPs9J/S3odH1DtwQE99YH+Ri6Gg+W0R10dSzeT570ddJ48bLH2rgRYIN0Av4tWG6B8iwOF
JlwxUR/hQMl29ADfxS41xhezrp4zufs02uMWyfiqQZD+XPYiQ73Ubxv9oQpNiQ6vgKaVwtjJs1t8
7pJhl2z1kq36iitLi3OCWDTZ6wpL0/RRVT5KceIqKJeaNpnA6SANHzeWd+XGAlAMgxWgFFILy5HF
iROHVUyhfIjl2ZOrLN4b5RDuUk0OvHZMfXesknanhP7owq7Tn/I+qB70EjbfOUy++WU77sK6tDcu
n9XNTauWaG+hAXpJIGcP6tgbQveyyc9gc91qrl21+3B/8Cs+Adg2RwdFI+iRlvxIkHb1ZazQ5xBP
tbPTp+dOvLKD8jkkW7+/b2tlnn8IMpAJFQI7S8By7mN+LPELRq59qev2IeyajZagFY0BnhzUSmko
Jo+DmVt3Hhd9L1s54Ip2rk7ouLh+T7hvwgGaeLlKAbf6VCSf5qxwwVV9VofYC8ZxZ5E8HJTCyydS
zu3WN60s5M03Ld5CwO5Jsts2HeaJ9ucczQ8plTA9i+BOdofxQ6Yabq70u759U9cNe03+GqvFFx0/
k+jRxkW8copvvmXhNlo/Vic5ANwQhKl+AgtsuXIylWerK303naXsMGbzsPFWWF14BNgEZgPnYS8W
JY/CcmgHFqUy4sYrw4ZgV5Hn0/3ttRasIaj008xibEPUOKldMrZseEEoylUJKuT61Q5efdn2ajrQ
Qkt7kKrNnoz18dngPwmmZDp8bzddWYTVPOvQ2kqRoVJVG9t9mkYgj8tWQcmiV2ZEYZz6jxgB4VPZ
jdIb3qPJXpKqwFMkP/bsuOncIvb9jZBjdeepPz9sMSNm10w+5xuYiZwjLFDtpvH7b7QwceSujIjZ
uYqgBj3Rmtpm2rsg2AeB5XbTaxOCtbXDf+8RbywJZ3ZlqW2SgRYbWM7H7lzR3276JzvdYslaPSGE
3GgUAmXiiXtrJOkqsi8C/tPGvmd0Bw5p3Hxz0nNefL2/YVe3zU9LS/oFNWtn1gUHr1jDee7ex5G5
cSTEty6yMCRg/hnLsvQUZH0ctzFjUcA+J8o5Q3Q0s97F8kdxmQhuBVpf7w9qffroB6I3G/zHMvFj
Fii3hxNIlpkO8OPc+MFzk/nHwPHdrBsiwqIufrlvcnWXGzwryJk53GKL41eodc56EZ5V+ucEFkEz
Bpm4hTVYaThmm19ZWXjx2bSnMRtNXktDeNFHr4h3Q566oy7TODLShag3rjQ3HzqChsGuQ3dIGhet
SwgfxvLsZM0esih3MAJPr8edRoW6NXZ55/N47T5YSr7Ve7wSRfG9ot4Dpp9u7MWs9GMvyrt8b1SG
rgnrzBD+pWnnVP6zfTKtrbfF6hqYBBCIwQjsz8IJRG3MUDoRQ9n1k5x3w7HtVITzBmejML5lSPz8
ygf01ii3WcFlSq3JM6xnqyU6DKaNXbyGQ9XBoHJdIaqgMLBbM2jl2k5cY6bKz0qVe0p+SvLOgwCG
w5NH5i5o9x+sfCvIXnUJPPp/tO+COxKn62p0RZqVDdEC7bvqs24FT1bvbFwJq9viysLicZZatLHp
9EVcOqdwR81y1Uj+EgWP6MOlrh1eRn0r/BEb7RcndGVx4VCn3I/KScA201B6gNeDjrh+Dx8G8Vjg
NqHzYA6nWJF3c5j+0VT+x/vO4f6MQv52O6OxrqZyYjHe2sxPaps9FNVGGmU1hP5nfMgh31qgu5SQ
QHCvVIPmdnPwjibUt61uunq8BRNc35bgA2GzJk/5iwJHH0nFMCfYKqrOq+P+2BfmLpzmE0QYKINp
g0f6+kPtdB/COryE3RZMbXU24WMjFwOdjbXk3rAHyZIUgfRsprRxVfCX7/OqHr/dX7M1oAh5L6pG
EDIJBrjF6XPgkNDSmG4xMibeTI1izJTdbBAxB6pXlI+U/luEI/SzPnyM2nmf9DIKt+FDm2guhe7D
pFSnOlbghYguQ2h+vf95a5Nw/XWLMKRs8yyORr5ORgskaGwacT7dt7B2byuIFAgYuk24sXADWgdT
bVkBbs3SU4BybBxVh36gO/yBS5C3TP+Q6/Huvs21i/va5sIxJKadF3TTM+fB17jXvSDpvKz86DOd
SfN639bqPqYPDvAeJQR6xBeBaa+ndWwhpXKxtE8ZwIesck5FMH5OegPiVfNJ7/dKDelXaHyJkmIr
RllhowIqdmVerPCVm7WLOMzsYII4vXch7kmOFGXAX1fHvpKf2vZ9IIW70QRwVD9WZJbzIezdmocT
TI67sKsPgE8ODiHG7M+enksbLnr1IQNfB/3lQroBYOPt5yWJqdWFw3uiqFIv9UOvb94rRuFlgfy+
sRWv9v09PHA+dGwb6yLmfemrry0vfJmSNnQ2qzJtZsPsRvRzh8ObvP0+lt+r8bumza6cUxevHiVi
G8XX983W0f//jB0wOXyu0NItyXZkNYA3gDaMSyeXnlU9F3YuYD5eP83erIKEc7Jz0D7WUf9wf+yr
+5+3qWBioDq/TKi1mTH0fTAI9W71khn5UUcqpCtq17KbY0Vz+X1za3GMeAr/z9xiC6YKHWqREFxJ
g/d0RR2l8Nn5HSAm5aWfRhZ+dI5qU4FglYepBs1N5TzVylclO2cO7V2wed8f0eoEAvn9QfgAmGJx
pu1iqABls3fU2vGiYV8bsRfLX0pSDHO0cUNs2VrMHo3Ldl6LF3eU7+OGR0XzbZLcjhDc1Kst7by1
Cx5d438GtpjFMhnx+MJYmPUHyTrbinoApOSlnIX7U7juF69MLa4WLerlQJZUHp+wndbFY6I++gZN
6XHhTdY3wrM+BoFXXcqy34hiVvcjbdM8eoUs65JudZbgkHNyXKJih16LzENUeUO5YWT1XuOJACiY
+IEqxK1js1OnUNqOmaRn8mgH5ybOdkmPq/UPbf+xU2u3VWTv/pyurt6VTbGVrny9ZZZIDgzYdOpT
pn5BXsKlKeZID9r73zDE1FEptLhdfni2K0OgxG0oICou0HScjsXU9wQp5QwjVeC4bVdsxNWrC4aW
Ljq3oqi0pPwL26Cu2oErNIVjgo7gPoJ6Z4ue5kek9cuFAOSGiFMn4lxy15ly3BetUDEZnHTX2k13
8i2KLEapeFlnwyaWQnaE1vv8V9ykMK6Ebq8cYAB7mKFCmeytnPjqYjpcjWjBETb8SP9ezXHdymnX
OezSuntTNdns2kXn6vq812Ku6PvruTbBUGyTVBB8ldRibzdOYEDc5atCKER91THV9y/95okXjmo5
v9dGFrsTyo22iUaDZrOw3KGJlgFuuD+MNVd5bWER1ylDPKhtSG/vUKSe2v2t9Ecz1NyWApEKIP++
sbX1gQBO6N1QsABedDtnk8NrMiC4oqRceFUOp9E4nZoQbjNOw31Tq8tD170G4SW4LFW9NVVSGCYI
sGm6NWOvVnd5Y+8g4PpvRhZ3WmbBYBSaTJ7hvOR940bRPqW9/78ZWVxmuq8MVqRZ9DX2Z1tSPDN/
kuqtkyOW+ZeNBn5O6MgRWC2Ziecujg1npqGgN6uPJOG8ek5euk4/j6p8bIryryB0Nsa1uvMAmP3g
zEHIZLEZerWXEo2n3CWKqothUtHWTlFJ0QF4Fqmw+5O4epDohoZyipoZ/n6xHTTdr5oW9gpFbrks
ZWs42rFWblwmq5sOBlvBuQOMernp+kzLQ2nMaBdInNwTZPyebnYKF+aQH+8PaPUo0UsriHdE/9Ei
bTJKsWPUMp0JDh3Ypf6pDoPD2CWuFW+QuK2P6R9DyxJgC7bK8gvQ7SWy3HU/7p3hJdnkEdoYzrL7
EMprHjUz3f+G5cM/an+r7XdhWu0zM9jfn7i1nQCZMcgW0mgwcixfT1ORNjrES5egnQE6mHqX/FWY
0taGW9vdOnfvD0YbELcLM2mv6V1ncj0MU/84SdyBZVB+DzvlvY5EFt0zH+4Pa20CcalQGtC8BR5u
scFp4g6CSqZ5pqprL7e/xyjbB1JzyIfn+4bW2jAY1E9LC3+UWWAnB7mBnsUubE+dIIy1nMZ4bnQb
/nLZTrxyqtuTHiQ94FHne2f6gddpsuTBcnSJpcr0GhgAf+M8XH/VwptIURyhtMl5KLVPlv23In+l
JhNm3W+ccNTiBE01rYsop9/6EXXIM/SdWvwIcg1mexbufmiDDW+15o1pWRRivSbSL8tA2ExtZLhU
+gzUAkJgG/HorvhitdW5UaV93JEYjbbExtf2D2cCOChUYeyixdO+NoI2tydw2kU3a27Yv1M121O6
VHbHbstNbtlSbycRqEhrGwKFTqH+zzzad2m8C3ix+/68u79Z104hWTKa8aj1qzA+3VoitClkaUJA
RFPHS2woFz+W9rAPHNPUPJRpslE+X3vAgBKBLB7soa4uw2FdqfUya8EeTpmTuWZnvmlGeGOdx9AQ
agZH/tbZGc0ND71CIwtWW8gaANqGlHL5tNbD1BylkO4dIyTtE7bPftS8zXnFZ7Z21AwSnnPuZUX8
JFfDozn7bjQ0v+F+HHQpUZ+hhQ8KwtuJVqc4mlSL9h5nqs5DZf2RxZpXJv2DVW2VKFZ3D4lfsIIs
LWiRW1PsyaRQDHC4OSwfozO8sYD99JPxZG8GxyumhH6PDmckPAzIf9yayqEichzUJy92/smuZ69G
raXKLYq+L/f36aohnmogLaF8AHp/a0hVSgPCYlawUp7QYXiXZ6/5dJZM69+/CuGVAKtI1hxO1iVa
2mjshLwVeF9dkk8BgKVMbo6/04l1Y2Vx6ip9DBu7L8D4kleKrecIDc+42GL1XHGSN1YWXkSb27AM
Bfi276W3PWgrU/qgSq2oUuVttPOtdsP3r50zLNIHhH6HuAMWq1ROw2BEpcCaW2bnouUGo+azaXya
ILuRy31RF24R9G4l/xEMgQuU/HR/l6yEYgabg4w4Dcac98XOL5xc6odC5pzro1tmr7wE9GIjB7Nl
Y/EebEwKC2qHjUyHht561mzdNf49XZngDqKcwDOdO2eJAojSlIJYSQd4rL5aObmC+jmGtO7+bK2d
KRVGfRwy0pPA9m/PVDdXcl8VaXGZI704dpNZun6mfS/l6i0MC/XGTbNqDTl2micpwGFuYQ3SVQN+
VSDZwXyq4XsPqupDp4W7PO82Bra2RCrXC1kOUi/OEphdyWpZmr6UX8yq2Od+eyav+pT02vv78yd2
8+JJSEfTTzOL86XazZgbWlxchj5Fs/O1q7ZIpNYHAgOE4BXk1STm9Cpd0zUhPFJdUjCQTxgwnRe5
f70/iJUbWbRl/WNisQmssbXniLaai0KnEVoUfe067UxdeZ9E46M16jupKh+lzPx03+5alEwiEzg7
sg7gvpY4oTInoGotg37XotaOTok2WhlpnRv5bY7XtXFXBCfHcVSNT4Nm0WtUWl6SxxpU9ZZ+otom
hNYniH/uf9jaPqXnCl5YPko0/9zOeVkP4eCQiryo1XSEpJ8Afj5M2lMxbyV71sCW8FHCIyJCIa41
sfxXyzsqfUMQzT5VYuM02dVhTk5aZe+twfHs1pOp3g2R80BTvBe8c1rj4FvDbiqid4M9emr9wdS3
YChrW5oeQaQ+GT7pwcXFVE80cgZRUVzyyqhcu9YDL9T9f8+8y9vyysri4NTDoBa9xp4bx6bG59SG
pyJX4tr+VB7ur+bqlcSdRL+LhoI72Y3bOdaKQo2UOS9IoLxaleINAHjKSFTeBplm/8dSeRjVxykH
V+lYJwifN9ze2hHmnQJ3K23KhEiLGZ2GvMrarmJGG2kXpce59nfhuBFWbxlZTKgxZnRYWnVxKQD1
EE/YU+VCVn1/KleN8HhGfwhaIrLHtzPpyH6jpdaIkfCZN65X1U95/+/VzbnuRD8C17cQjV8ElM6Q
zQVXeHkpg6ZwrfSp7OPvqkFjS/o71x+wE+hneSxCDyscwdXpa+KgM9u2KpE6Qz4pl75N6l9KFj1y
sO5PnNhii3sC763TNYg/geFQuzU0xXIkNUmLnpuOKLdTSgepDc62RagcDzsj++O+uZV1ujEnzvjV
uKzWz8jrNMXF7ibXL74qCYWNTZXLNSuI44nKhk2gsgQN+mNWIRwqs69BQuZtcwweIiPZaC5aa/lB
NJ03DOuj0xAjvuJqLL4csqPHsrw0kn0cHP1dGLyUXfRk0gU1N+WuKL4CIPTyuHYbPzuCJUATvN3Y
+CtOkVH+UFGj5xREwe1HgFrO06hryotdlKeirs/5Fgvuyg6hFUUWMvFkYCl+3VogTd6lXZyWlxrR
h8p/E+rHAP5LLQtdH52Z+/tjZTgkX7nyKcxoyAIvhmOhjWBb6VTy1Fe0ecfur74YYcgT5L6dtUFR
xkVQi1YFMEgLpzTonT/Pk4q/cNoUyQQ1P5lDHh96BAZdv6QjxZ7DLSHzlcERW1LSYHQQA9qLQ51R
aBp6uEYuRlruE8Hp38Tqb3RQMnUofeuikYfe9tvlahXbkJzRKUFsO/axLaXkHIWOdNaLsdk4ASuT
KFYJDihiZstY8oDltdyRpCT/H/EHDqPRa/+PszPbjRtZuvUTEeA83LImDZRkyW7b7RvC7rY5MzlP
T3++9AH+7WIVilADvftiN6CoTEZGRkasteLBrPvEtxfbOJYlA4kc0Rkbj+Brm4hBqkJIeaLPvdrE
qfN6pQjLGvXf5rsSS2CuF55ue8eV+AHUGN4klSc4OmtodRJaajPFZo0u/pML6bnxKjjD/0EwAp4r
irKMCNE9pgGuvtQw6607Jg3XSXrnLs3PIv0vJDqkDWAuuHwp2fw/t2F0mtX0RtUEyWCfIkfZa3V0
6Pvw7vaGyU0/v0VYBJrfNITIlxFSOzdTiqZFlDfitWZHQWN+s5mx2BSdPyRbgktbltabllY512Is
QGp/dNK/ixAqiP2SKX/fXtCll7EgDhCfhhcI5/V8QRWyAVHPXR8oGZMonH2Z2fvbFi59jBwWMUnu
diIeimPnFmjPzl1lY6EJTw4DS7vusxtvHNCrNih8ySHCfJw1elWtS6pskcPl3ry6yWfE09Djvr2M
axsFYPT/TKwczNKbNqonmy/vzn45yFnItw1cfnAUFTjt0rWI1mvXMks1nnNTE0HWMgkqttWe4ZkV
Lc6qSneTMi4bdaIte6svH5WlOan0YgJbhMbONevwfiqUv0sVVJzRFM1GxebyiSuXB7EUAgIjJHS5
v38kEUWoxGVvLLiBYoz7ksEivsmdoI3NQR/+rY1uP2lC8cN53Diyl8FbGpYi/Vy1zDiQvvOH4SFc
EscIyZjBDBQMrigjBsQ+Mchul2Svtz/htTXK2qhUQIRCsNYmhDyR9qXOZes5TVAgR8I4xhCdUrc4
6ug/C9fx7a0L/tIvpdi5nBRBAg2aebWvIhMGF57aBobxszOf2q35A1e27+zvr7av1FOH+bX8/XFK
eCA+h34avYjEz9yNzbvij8Ruto3bCKDKmsAqVY08Y9FbErx/x/wZX2CiC9quW5nX1QVJM+gFcuet
dX6LorWcZQrbILatu8qBav2pV8RuqYeH3NroecjNOb8u+DhUDtH2ZG7KBQZWIAO+6GrScV0kvoAp
b8Zklhsh/KoRNHdlfUrSx1epZCOUJXJNjETsl0g/D/0xbz+/27OZRPA/G6vcWNGQqWCAaQdHXd25
efpQg6xjcuR+TtRDXP00RiTNOz3ZyF6vOjeTEZHf/J2nrJyvGczQnueigzP9Vpav47hV27vqdLxs
DP48tZD1pLncFbBVRNsFav0hn0Le69OeiDTp+uH2Bl5ZCb0vh5aTrOgg/HYehZqyVg1m5PRBArP1
YDBr6b7tEm8jpl95qtHqkXh7unqgO9aXSKd0cej1Zh/M5bLLvfyziN2nQdOOY9Yx0258m/vizVzK
Bys52dmD5n62h2+3V3oZBIGUAF2QAl68AdaBnuuKro1tDDC+w/IQ0zU9popO9U4fQ7/Rs/wQR7Qd
kfG9t6a5uL9t/fKDYh0EDUMDNeoK69PdVWQ6Xe0OAYyW3eAtfq6euG39yt5Iz69gvGnucZ/Q4EB1
jXTw/Iu2Sdi4rT2MQTemdYYcYV4/qEbpHkokwHbJ0nlHzyvCHYjUxq+mSDsqaitOt5crjZwHGH4E
CHveJOS9tCrOf0SiFXba4VhBsYT7KYK3m06+0pgb5/DKrlI6o5mE/9KnWNfvpjAsZ2tEq8gdD+mH
NpIUoSCuyg0zl64jn1foSqFPS5ptyZ/xx1XdUnrOnaxRA82q1cfK6JenWIGdYAz5985BX9Ce1fbO
zOePgFONjTzhylxMF8+hjypLzoazXmS1DIs7CUcLLFQQZhM99uVTlT/l/47pPnv0lrdZT32m/4X9
0coeujf+0GkOPw2/SvNjFt6rdrLbUlu53HdX0vc8PizXIgf7fEMKvbRg0sV6kExtdZgbtXFevTId
6p0VWwIqTUVBfCNSXXFsZHSQHZAgaj71uiM19Ho+dPmCorYz+AZkkcLrISS5PnJcvll7e5E7h3lJ
D439/igJDBJ1YshC1Crg1ZyvN9LSXLS5pgVGoTAZIbOtoE26+tPtQ3NlV8EfAB4hyZajFlcnt86b
AUxsxK6WiXavDnaj+AICjd8bPOlGOLIbseLylHK1/M4EaPSxQpmS/OHXdbpMrlPNegAfSkecx0aY
40feWE3xlE4icTc8+Xel6jwq0DzwfouP0FS86J6IhtJzKlotUO19Ue9Mh4ECfmXsEQJlxoD3XADN
n94deM9trjIENQ2tZnSF9pulXY0f+r2w6h1qire/3ZUQgYQaXgn8B3a7q59vZVaT61OM0QKnMIdm
t1idVuxy0ZQ8J/KsFjsggigUu1W37KN4gZZSKIg03f4RlykkKbH2u+wKOZlW6vmPQDvfVSZl4Eco
mn6imuHuJwRUjlraOPfWkhzH3kw2juU1mzI1RuGFlzoU7nObSH4uk0FTIJhmN5jt+GmmgeILw2sQ
FVYDRmVvLPLaTtMg9kgkQOxcjD7NGURsdqgWBWU5/hPHEJjQldILUF0ITN2VabZTROvXWbPhvVcO
C7cAx5/blc77GiKoNbHeJBMxD2CScnCnsfsu9MLbdWk7zBv50pVIALNcDr7TJNJ7rSLpFQX5H7qs
galGb90A8TSrD72NvAQpw22fuUwAudVMMMvU0OVVuvKZbFSqZkC+Bk1TM/5e281w1JVG3di861ao
5YEj49yvoUCRlYhFIwIFQDkTv5ir/i6rxi1w6rVPxKOaP4Rb0LuR2/pHPBvHToy5kxqBmzMNWjX6
X2Ycdbsa8NZGVLluSdIHQftRvV7tWsVJy9IsN5jEbf2YRuvjbHXPyrA1Bu2qGW59kg8yZxRezhdE
x5AOV86k+XbRUZaYIu8kixh3Va0uG6UqeYWtYjNrkVNByY652FflsCVWLaWNbD2whvwBLMbOqL/U
jborhg+Gopz457bfXVkaTROihgaTgaGIq6XVjqPHPSzloJ/+Lpfc9yC86Ft6BpduR6MQjwP0RYXP
cVdGVJMZrqhn2sglMnvNq+a/U3vKNgLSVSOgSaiFS8lXd3XDiKTBn6cII2bbq/u6FnRmRrdyk/9i
COVMDrlFwX+Nwvf6rBKlVdtSqave6WVB3hMtZffve78Mn5+WFqLNhHW4QOdOpy6NmTJnxmYmT1uo
h9ZzhvpumEmB/L6stfTt/ebwO5V2CTV43rvn5voubFoRx06QO03vD87w0YzdO/v95HpgC/8/+ZAM
MmNlZunrEbnJxAlipQ6kFXR13l1V8YCXUfBCd1yO4lt5m5fLodVK5DAeNfmLR0tII8b5t87dLXbO
5fUgDSEt+bt2SNA+3zKTKZJz6GYOfZ9vbaZ8Eoi1F0yS07be7dcMWbQcuRmYG+euh/Q0Y6+GVYxY
oy28XTSixRdBdVXRcNz6PLctXUybGUGFqb3K50HP5aB33wy32o892l3u1t16mbCQqPzfmi5mfMdd
7fEgxZIRPmmieUaDpFLaZy2qeaRu6KlcXxVBgaEeCHOu3+JjzTFeavZPT5N4V0Z6fGyq5IMoRPlY
uu3Gwb0SiMDmyHlAAPcoKa8Obo9Ea1+oI1lDTPPUV7ToswO48p/b5/WqFdmTIc8kA1szMZNMt8JS
r3UUOdKq9ktDb04ayd/P22bkYTm/jxhr/xspyvaRW658vK60LqoKpGA7J8/3qQdTIFdUY1fb2nS4
berqikCdI5YA9Bx47/lxEomulWPbkdmZybBDcHBAE8BxNxoN163I+WOEBwK4/O9/JCeIBC6uGw/Q
39PCe0N+JD3aZezub6/lwrvRGSRoo+TMmFn+tyq6KiMKUREyJUFfRH4Tmm8tjbPW4Dp3zI+GaDe2
7sLBMceDFRFfMNFkKfIr/rEoSyzdNIddH2RoLOfEH6/0dgVTZ7ZO7cXugdmVSooecLjfvMRzQ+EE
GC7V9J6BZMNntG4LiljK1jCq3/HszOmkFZmjog5BUrx2ul6fKxH17RI0UlVwZxtzHsFEH8wfOSKl
3d5KldJ4nhR3yB/TNO3fPCN2vVM22LnzJEJhWsDiDHfxyXfift+ak/2v0VVWdQgtJ/nmIr75SYSq
xojuSQIpp7Y3n41xzPp9rWj1W9GUGYq8lfA+iyk2folZ1P9Ynb685KmbfSozvXnNu1k55FFYpDyg
jerjgJIldS/mjYl9tfTjW0ot9WUs0qUDPe4p/WGgrPuPXorsRzGHyac0jPPSt8pKvIbZYua7arHs
JwNkb3wA4RlzxhBP+BpnOoE+HEaVXkQ8zkd9aQfvBI4ut47FILLkkynKWPhG7s1Pjdko5jFOdAXO
o2X8sMNU7fwY+IH6pNVJ/joUSD0/l4nCu3hRZxSe4jqkMZAXo/IpUpPs6+IM4tvotM59qtbzV7w8
y32VzpXYGcxn/l6mOZS2thCDtldCkcMWHfr+Y0TpQj1OrpFq+8LS6nTXdSWPjDzu2sKve93+q12M
qT+0ZSpCn+PvfY8ThkPc9dOcepTNFuV1UNO68Puk7sTea2MN6e46RVVtYfrP30kZieW+Z+9sRi+O
Rnc/T1Ghbbz5fj/qVs5HI5oCo827VtILzl080dO41cdpDJhlVqLYPA+8Y01hj/FRXbwx34epo771
DfoqfpF7ycdOdE7Chhil6Q+94FNotTe0O2PWiu9hlU/gP7JUB6uasumWVjYpu0J5ba8zBWE45Kpr
QTezk8Lxtczpnkgp1AKYLxyIXWiQ9u1QDFSfKE8WB4T8638A7TT13tOW7qeCSHi2LwcXLUh3BAhz
0DI9fhwrL/zoJEWh3EE1Kfqj0w7NdOq8pp/3Bsj10gfP4rxN7aiqe8hFUX4YpmUWkW+1TGfw+9pw
kl3ZUCvaSM+uxCqeUpQoJKpY5prn+5vOQxWXNjXp0a7glJ5sIz4O9U8l3xLVv+x2ACiF6QBJhN4N
zbzV69BVymFCqY6ydBppb6g/TL6HaPNxTiv1UBZoaCT91KV+XbpM8lGIFH3oKEfhgMzkyRkdRrNO
t3R5rkRQV/YfuBx4DIEXOF8+2uOZ3ZnFFPB4mLkOFNRvbPvXe68fSH1sLzMpaMpdVMqnvm9Fn5hL
wJP2CIkFUdDuoW/tQg5g9RDbeb856og8GqgMS1X88zUtiz2YYonUQAAUfOllT9upcN4CrDJZ1uLs
jGRS333ncQXB1IJaSHfFWV8Suds6YzspC9p/qXdAc7y4axvRP1itKSguWlsaA/IOPY8L0h6fjCyc
l8saITq0k+CjxmoQp4mziyKzevIGZdhb86Bs5CgXRQAYC7Q5mGlBqYYbfZ2jjAZ1Oz1VA9UK53vL
Lr/rnTuepsTjsgGw91zaWrfLNaU+3v6QV46MRMBSPOWGB+S7plapSplEQjcWUN/1zqv1g+oOd2Pv
vfZSnQU9Ln36NHQZE6PvE9FOfiJHBlRh+nr7d/z+eKvNBnhEIoNAIazAtUeBg2m9oSu1wCTN2g2C
wrnvjPbgp1NZH2J6qIe+auwdoXLazUtS7bx0aI9F0jNymklqfjEOP+vEMXe91pWPRa8qT6q6LH+h
JjIe4es3ezq+OWPkJu+urOPqYznXnT+Xc3hE+ax+diPRfby9qMuTb8DgIbmFmEqlz5Zf/Y8kTa0S
vWphJQXGND9Xev2lq4ytTtwVJ4XPCxhX5dsB+1idxGpmBgEZzRQsEDeedH0K9/hz8sPRe2+jlnhp
Ss69sXiVMtKT5uIqkDFvORGxUemByGrT96xuvkOspNiZUzdtnAf5p869gfVwGQNg4c5D8/p85yhb
xazZM4JGTepHvWvngzpY9ltZGO0j17UtWardzprsaOct87ClyXtJUOAWIXQxipl/QIivbpLGoxtj
hIYRaBPNPUTqQg9l1OyHwgRbbz60bnUyl9av1PE4RFJi+/6261z/AR5VLY4ny12TjFw4sF5BrQhQ
IXNmp+iQ9dMuV2tE05fPmvpXjRhg6RgQ090XdWwBHG49Ma58btnJxnnpJ8tJROffoO6xPw8aMUkU
w1+NBmeP+odr7uIwBOV4e71XPri8unmpS1+mj3NuDCoRkr5mpwaFikoc+fOCCs5gmkcna8fPo5KE
h1YfsmPppMXOWDxxuG3/MkehcCTn7zFDGKdbk9PceFJCvEkNhlbzHq05GQ62SFsSTjv/VpaK2AgN
lwEfe5YU+2F4CG/OVU4Uaoq61PQGaDmm9h1CueVDFLo5A0L14UOehcWzEo7miysQi7u90st2rs7+
ss90POE3XaQKeh66ozuw1FyPd6HwXud0/izQ/Uv7cWel3mss4k9timShuYWuubJqTEulaVfeNutr
LonMeHIVVl2rpbyxd+Hwt0gD0878yql2SXv6T2v9n0Hp439EYCMJKQ/1GPTq0VfqvzM3O0IkfnEr
BSHTFoB48lDWdemPjrZh+8rxATMAfoB1cq+vp1UtNCmYLEG5xi7cYq9nkbbLioFO5GBlG6YulUWh
XgOKojAkuzB41PkyIffaE09mPZgEGqKVXyIl7iI4uYT5v2rSPjOkZa9k9X1VJ2/jEh/0H+M4fEm9
9oAu2yFkYkrM4Isl/QW77hCNW9CYK4cLRAqlEZAUcsTwKpK41MKqFDRYYBmoPtpil9Tf0pLmWrMV
RrYsyf/+x/emx2WrtUUlLkOATR2eOrs7hhYt7q35jVcN0YAiPkrdgPVdCN3Ya6ew0SGQec9j8y3t
KiZrWb717pHJfFquH7RyIGQyO2kVGK10miQ+Qg/yNN+X9ndR2XeGMR6AZ2/k9JfZCpboDBH0ZVfZ
WIUkL3ScwTIjI7DSrryLnOIvbuEtPcor9xrNatbjsG8sZ9110DLFRjU5A9GBiDqS4v14D8CDuZSA
R5gWkFjLwban9q4BIHFPu7I/zGRYT6PrdX/Rrx02CsWXi4buKuOgnEciNR7PHaaLFXOIm0wN2lZH
DK1d2pNeD9n+dhy6jAUMswFiIskvlCHXt1sGWMYw+JAB0vX3ix2ixtrfR/ZG0nQZXcnNCDQG3Bce
3GsUAqJeSqbGixZkentATvxYV5YEZj3O6vQ9rPVXY2t27eUpoGlJo0pyicgq10SwwvRGb4A4FZjg
7V+1qh32WRnaD64NHEwZ7endLsoDgcRHYtvk9MpVWqhQy3DF0pAUdXr5GAu7RfgrRs309ue6dAoY
gQDoqPfQj714iwDaEGaiTmYgCtPad2bWnkYRvf+80d0nybXkmfPwi3PXy5UmG+IWK0jKWMwbolgh
+sLd2LJL18OKhw0JtieXXRW3Fqcow6kzzMCdwhr5WUX7wdn3Xuu2NQ63t03mxOdJO26MNapX6NZc
EDvaQluSNE+tQKm69GRVBXeJWqqMkteN05wO8+dY6bfuvmvrM3jAEiYpIKMbeb6LU+iERSk6K0ga
cyjQMU5TYHAUT03fbEW0pY916Rrg3wDDEfMJkjwNzs2Jcu6rZaytYClqa+cyJfbYt51yvL2T1xZF
5U7qYfEUBox8bsVDgWapEeVElaH0xfLiZdGdluobUena9+JhCkqcowTra9W2Qimjs9COt4PETcDG
DmZ+b+fGeOeGIr7zOurc4GbfDRXh1LJvZL40A6Fgr5YmTHsaACRbCBxWw96N4+mR91Xlz5rXbfjj
lUxX2gLowOoko231sYzZyhoz9Kyghlp5EsWsPObwme4gafVB7zTRfZnH/d2s2MbOHPX0sZhmbUv2
4sqNR3MQ7UiNFjXsxDVCLZmGSB3CEvSAWpJTTw+dGR3M8m/0F23kX9CO9SObojzE0o/OZsp9xZUo
PFAKpQIrkRLyv/+REVWNp0bholpo+zkJM1/iaW/Gc+yTuVYb+33VFC9VWlNg4cjwz01FEzL6fe+C
X7BjV320DNj8H9I5yXXfU4bJ2BAUvzyKLqkk6CmG2CFOuwbOFHke16gC2YEiwvBTkzvtz2oK1Y3c
+nJR0grZgdQYkySR80W1i60QXVUb/We3+a4PnnHMDTo5fpK1/caBvLoi8jy4LojfUrA8tyUcxcpz
JXcCr4vHxqckNorjKCDkb1wKVw3RRJYijLxRnNUh1GrXKtuBL8VlXX7OQ6e4UxW12mBoXwKoJRZD
lrwlWZwjuFpPm9LLEJDCAyvyxFfERIDwpq3y0ozN8NCPlvoYTYv2UE7KfEghRx+zVC1ObVH0b7WW
35tpmjPjOMwPTlqHJ1cZzG9ql3Vf0mquXpx4tPdD02X/OnTNNjKAK18dhSD0AvkUkgAuQ+cfp8YZ
Gx7OSRuCKmWisYioFNqF9dHK541PfiVGcTjxLknYt3iVr7Lu3ploLlp6GHRcX5qvqXH81eauzg9U
HZJ/aiGFTeO+HvaGPcTl0c1G8XnILG1ryZeiyLpLgko6jEfQ7V33KUSOeqCaxi6zj9N0X6Xq9KlR
Yq/bu1F2BEsR3g2M9dpnBWldMyrNoZvD56Twmhe0WbKnPHM/mw3aHTmB/8N770PG1VCFo+4oFZLX
qtCq1g9e10cu4gn2/MmO6LiJIqpeF0oVG0fj8lLkNQcIC6yKHOSw5g13vawRlVX2NHrFzi7+MVBJ
bBAoFZUHPf7dwQWUKS92VFfJ2/n3uZvNRtT2lnCKJ+E+S1aItiB2/e29eyer6dTWKBATp9alVJZC
4yjTs6elpOlYTNq/pjYsOzvaHCZ18RpAf4rWGwohnJtLaWkD8VgjjkT+FHKZvuRZIguXscOsByt9
4OhsTR2/qBnySqUZJJ/fUh53zXSMVacQPY3jp7JQzY8zBZD9YPbo8sfjzyXsrN1oAvrWYsN70xlo
v5GjyRh5lu1incSdMjHxgcL76mLo67Azmm4QT0MWmU9puSwHJmZNpzbufmYKs4BFrDY7BHS0j7c/
6IWHSsNSIJ1sgrti3ZYyelRIl8ITT1Mt+UyGEVXIQYVhpPmzTivkWCxd8zOtpnezFjBMgKJOy1tP
Kraee2uiALgutbh66hcUw6HEqQfcKfHdfOw2DsZlWJS2QFKBtyQCQ549t5VaJUqwRlE9WfUY7sum
8mAokKZpQtM+gJmNf7lDaj6E3ZTmvhMl+gfNm8q72zv9+12+/sZc7hREUOaAW7A6n6MbxXTpq+pp
0Rr7IzQ2BPOsSTbmHYMNgI6UjnN5VFXRfyysHkGcJM/m11l0ub94mf3QKZZz7ELvhw5e9Lh483GC
XLILs676fvu3XtxYcsMkw4+2BcW2dfSuksHymEddPWVhah5y3X0uybJPVekaP25bukgesCQJzVyM
hhyItyo20jTJNISHxdPiacm+ZtomerlTsRGHL4OJPF2S9+5auuxwnTtA4rZhndi1QXMv7LJ9PZQ6
tdPGLl67Vk1H5MQ7a4uycrmHQG8NEJ4ksLKssXor8xafc061zci9JVo+lnU2xT5yHkr9Uk0i3SJW
XZqDxAWCi9TVdF1vTQG1emNckJhxAwZAgiFyaEi6T6oHCNlP1Dhq3w1EkMgqThR/weMWW9e6KrNp
a2V2nSDSMyPxGR+aDkekQuNoIzO/tjDaVpKzR733AvCByyxNViZuMIFe2yHci9YyKKjs4xjGjLt6
rzuC7/zDmHTXP1I1KnixxehiN+iBrvi8qIRvT6n77mjP0w18GiUhgCWosJ1bcUFKL8WggPytB/1k
LA0i0XgR3C0zTv1xdEgWrM4UfmPY2QZ+5jLgk4ZS8aKNIUECa3hzGzLFeLRiD6WJaV8N4WMyJTS+
20/LoJ1q5dO795NBhzZ4SaDH6ICs3gZRN4sxJUMM+jqfHX+21FzZda6dee/NsZmmwxsHqXHwhbJk
dL6lpltrvEEqASktu0sc7mu915SDp291nS7ccWVodVPbtWuEpYV8Xm4Pe738JcZXp0o27oqLqIgR
XoiwuaVkIG5yvpownNs4kaoSwu4gOAvxqVT7YqPCe9XIbyQRhXMGAqx8vYmVXAldZE36IQGjZ0V9
8qwi3FG+90zJxSD0xreROj0XkcnLKRl5LlKAURLejwVDm+nKthtW1n7NrY5Pk8aAV1JpWq3CbdwV
btPzNHq0512lZbu+T/0QFqkzn6bo/rZXr30AWyDQ4KL8nr0Hlez884z27FiVFVqPufrB7aZdvXe6
bn/bxkW68NsI3G/69RRAQEicG5nhblCp8OxHNbUV4Jlx+nkxnfLzwJPooZ696GvHW/VhAX52iowl
2blQ6r6ovR292lOTn3qFsWCoO7YPZZVD4yvMf4TwDNT+UzPamvf3O2z8mdzwa6k/kzEgcsbOrF/n
lbHMjVvk7iOQsmIXmqW419DL2tGOaU4ITU37cm7qQzfV7j51k+zZbtvppHR2GVGt68MHobv1IXRE
/Oy0bfjkKIn41Kiie8sLSSKYR+W0LHGY7lHKUfddB1ETwnZvtQfTAVXsxxo40o2gsk4bWBQ8V8kG
BWlISXN11oH0Fsu02O4jpHDebCdNb++V/ltG6eH2x94ytEoNK3UGsABY/XFYHunZ74zR8IvkJRs+
/wc73HAS9y8v7ZXjLnrZdQkT9R4da2YSr33wyuRbZdaHaXGOt01dOY+83P5nahWQZ7sXahG77iNK
Yx9CtGWd+tjNT52l+ro+boSya/vncY1A6yS/prhzflb0vE8MuE3eYz6g8j4i7n3fwlO+c+f+2XRm
bWMb5TatnB0GuxzAxy6Sk6zMqYMRh5rA3Nh4k5/ZZb9v9GRLr+A3l+DMDBV7iSTW4HTjg2vMTEal
KPWcOg5GPanqHQriYXUY4m740kaDw2wVZ9S/t3AeiEBzHk+7qZ37fqdOejfvMuH1n3pXLeN9gxJ3
5FONNpBWmEVmGr4RzcuPwS7yV7tUNeNQZqbOmGUrMrR/1KoxgGzPfTO6e1olPAITPaq3ekkX6sDc
a0jl87iXA6ml9NX5R9PmPgkdbYoCLwUyMbivoKHvzMaKmaCoMOXs21AzIMtghmlbfFn4v1Kc1uyH
w6xs4d4unPX8pzirV0hBPUATyRgFnfJQqCm5Q33K9ZMzuj7avad3nozfxhDssQDYehdwV+itsxV3
cxQk+ZfEUA7D/GuIPzEx9nGYvt42dXFRSVOyMwI3ExXidX9cYdgrUN4lQn243uvhwwRGfN6SR7s4
fAii8KwmSPLAkjnL+Xf0LDHoaFgnQVO4T334OdSy08gIY7PfSF0vkCl4DJYkz5RKBfh6+Uv+yM4H
zwvDuJjA+GjKo+WI8WCQyHa1IT6OtTGfsklMh1xj2IMdadmHKXbb4xwjvTDG7nCCy6C/qiOQX6GR
u9VcjR9C8saXvjTexOA5b4A70ay//QkuOjb8aMlZlNmv1Ahbc3nmBFBsbaRpUKf/xlHNeKd5ry/m
CcLU0UGqpp4fUbPcl184jLmzbBQ7r5qnJwe2mCYMDbqVa9cQCppZtVLEvxnkWsMdYuTBQ2cNPuQH
WIATccX6YFl/R82XvjX3cQqs6PYWXDld0FD/9xNWDiK0LLMyy2Ys4/w9SmGzdX6o7IdO3RlbABf5
nliFTDJZifakvSJfV+ceEk+Oibo3qw3nu7H+NYWLHw3fCsaU6tFfFuN6b6/s0vUhb7KzsvDK1bNm
+I+lgWax3seBlgR0QHaNm+xLzzpYxY/bhi4PMhUEWrjUJWmIU0s+Xxf0ftUVphHzutclsNovlL+K
dgO+cm01Ml7IZyn1ClV+xz+OV5qX0LLyKAlq8VNRdtFr6T12zff3rwS0oAvigsuN0YHnRrJ6tvS0
bxMOYbvLq33OqERt3qqGXLlcAJmSknLm4MNDoTo3oziR4YS2lYCW/uIYxQc1EifhxG9ukx2rheGr
qIE35lcvqibf7ZqXZVZ+SUqs0m885a5tKp/N5clAc5Efdf5DlmmuPAlkQLDqodJ/zyht6t4fpy3t
kmsugncQGklKyFXl0fjj6+VJHUNSHtPAVtJdOSZ+b01+lG4IDFxbDngg+I9gPqFZrg+YKZR4Mc00
iNTeV4iWkNV8niGDuRHsL3IsOsyAm0Dv08qiBLoKGqo26HEUguds0+6D0IrRlxF2f9sZr63mTyP6
+Z4BgtfsZWrSQEoj21X3UhnCz7zXqHH/y3LkmHKPnEeqnp9b0s168rysT4PUKVK/UdIXVRm3anIX
hW4oFzA+gDVpiCtRdFlZmWpRNU2OD8z6MJ2aWBsPk7dY+wY4F8Uk959ZMVQq3FZ+6MrJO4Sjl747
2HPZAciQuslSLnB135BGTigWqmngJFa8Vzz3sYEPd4hV49fcVtZ+Mrmob3/Fa57PNE3q+3RQiI2r
I4bkSTOFmfTJ1DvxSFjuyCSzXco0tI3FXfEX4i9NKdAXkMLWTQu7Uvt6LKMMCbFfgv0jQBpZs5OM
nncv6czQ6kNGcd9XZqqkgaXnBxCFD+FoBTBzD7fNrJte+ItM3ED6orYiuRjnXhlBFxyKJMuYZe7V
hyoso9GfF++HnRbtjtJx7KduqPlMRRsj6IbjZsP6yqc7+wGrT7coCTMba5EFraZ+ZYb5qVetl3xW
7kLVHv3JNZ9T2/hSR/Xd3DMFjoI0aJeUke9FinTYlBeqj5qOsb+9Ldd+FW87wg5NCUhEq19VCpAT
0EyzIG4s35nSQ768OZX13kcrm09xlB4BZQbdWgOK6tSIexAHcu3tU11/j40XTU/uPF4971/O7/Ev
EPF5a63pCEnV2onq5SzHaA6aCU/J+dHW7y7AyeXwqsGdfltZB+zecMawLbKgP9h0rOLyL639KSB7
/XV7NdInz1M8pk8R3gBBAbWFc3Dus6MxeOnYMKxa0Zkv2gyVIJMdD7eNXPMARp6RokjR5ItJ90XU
GG1rVYTr9quef071uyb9ddvEtVgi9a9gWYGToM53vg6tLkKYpzUmoucifJuy+z7c21uKldd2C0gR
lwEtGlj+q69S9winTRYRyxBL9ROQfrtj1oEtNgLjBfNPRpI/7axu0qatBKoFcRZUX/Os9BWmGmgl
vPPQV9Fuamr1FBb5Q17VPgPrcid+LjVz4zxdPjP4CeQmUgiL3so6AWoTkbTWmGaBUII5KV6mvNvZ
7d2YxWjIbkHPrzgI73eyfym8Rx14lW31DUN0nFTLgmJa/M7+FbWlnzvWhhte8REgyqCD6GnIx+PK
RwaljsewmdlV94ead74SHaGQs61beJ2ry6EWAfqdjry9VvZKI7ev20nnYusbXxfRblke5vK9UGic
hDDHuTVxRzZvtZyxLpM2dRwCkWvjH9FObZv/sGN8emry9CaZUrfyw3xk5gtzdDNGwP6TLK/DkHCh
1X7WfHz36ZXEA0hVuBqpzqp4ZaehCe7JYylkjsYYQ/GPdkZ+QmVj42hd+zQcXYlNoTLL4IvzOEFJ
rpmAKzFfu0C6yfziQbJ33itxI7+M7K7yb8lRXmP4sqEewmJoMYKUdOQevOhFi5/qfKt7diXhAD0u
O9WySQCCaLUYULNTW2CnzZjAmWSHpknuM7ved4Dvxf/j7Et72/axrz+RAErU+laS7Tixk2Zp0vaN
0DYtJZESqY2i9On/R32A51fLRozOALMhmLkmRV7e5dxz2G0+hLcAeu4+/ljnVYE/yB6ExvhQuEmr
y8q9mVSVnsRhtj9xE0PvS6Hxv3131dvHhi7dV/hzJM/A+52zC9ZENRayeGyjZsB7/YD6QaxJl1xN
1S8dioW5GrDtBfa/7kxo0uZDNInq0PXluwSks5uBkfW7f48c8J7/Z2Z1Ya2OmHyyoOWtOu+mrvP9
LKZvgVteez4uLQdP4R8IFKKh9fFDAzWj9Qxl8hGzNfEA0OaWj2ypo3jDlSLHhQcRDHyo2gNxgrO+
FiVBwwNtNXvRDKeln9gZxj/84FrF68I5AJALkSPQCUhg137bsDaKxhkHruuKJPeC2OqcBPVQdFqv
eIdLhQ7MlyyQZbDdLGobpzcqCJtQDKERh3K4hZhgDAZDR7w1EHtU6Ez8JPp2Kn5U7DvqzY3tJVN/
zalfXOsyWI2kc5ltXkUYZdZKakYqDpLcBAguFQhKsyJh/8MTBfI/jOtEiJdQnFo+7F/1DduWXqTB
BQiyxmonwS2AEpiVXymXLgd6FVxinNRdiCiWpawHpQdfAWjXZ+LAKehP590s7KSlj332al2T/bng
lPDOYogR0syoU62BGH2D1o7HcRBrzOrGumIl6EXKaldNrtmrASFnBdD7sQDk/d9v9QJ+BUsDKiuI
1lfuEPmW41T4xyFwoRv7aziU+t8bKsD3AiAEkqeFvmpd7qA6kypneX4Y+h8KuCfiAXs+3FaYFYiu
0ldd8B4oqqCRgq7mguddXQHwIXS+NU/FYc5VUkMgnIHibnr8Z9eO5+oPsybQBYh2T48fCIMqh3tu
AYr9x2oeUuL99qE38z90UxZg7X92lsX+dcyLIJ/m0UXhMvCe/CxIB+t7KZ+AorniOC6cdLg/VEgX
r4EzuApgQExpWlBgFWD8LTchIpi08GwU5W0eTxX/Nmv1r+rqiDH+sgiQxunK3M6mCtirAjSeInGR
ITjlE5QTY5+IK2u7eCD+/9rOKPRyocrarjMUf7sMrcWRYIH+dzMEV96Sa3ac0xVFAyR7sLPFoQI1
9ERLCP0hrr02iXnhxcIbjwzOxfwWcuzVyQNgOONeWKN90npmF9n8RlOoSHx8vC8bQVMb6Eg0tNcf
h4+dR8AEWC718tlnvwM+vX9s4YK/wzL+s7B6JzRjfBA2LHDSbYT7HWxgSUuCG8s+YlAsRayZfGzw
0pIQmqPP8CfnWE+kDVGJmQsfBlGVf6gxikam9vVjE+cHgEJzyAZEa8EBYPNODwCGrDNjV/DhlgoT
mfO473+Ya+XN841bjIDJAskZjtNZrNcFELlDqesgVbYVkXdf0s+F797lxjzkVY/52ODm42WdP+nA
UuGBQKsVVxY+9XRZbWa5EZA51QFTMbHGQ2Q+sfBFX9PYu2Zm5bcLlfV5Wyu8gP5GCK+Iiw7lgaoR
cRv9+nhF594OK1qqtiiNBxi0XN1UJ7JEWJKxQpfuISvUa48xX2W6+1kBGJFfEyW79MUwdYXqFKK/
ZaTsdP8yMliowiH8y0u0Ygrk0ZZ5bVxwWLf9b0A/r+dvZwdxuVeoRyMEW/Daay5Z0NX2hsxqOLii
bNMOYIIUpAXyhg7m2tj0BVN41THEhkbTIhG7ygkC9DvllNv6wIvMPVZGfDElc7Zz4A27jz/a2QVG
JwN9rGXacUF1rosSbeY7VtNofUC/IrUCleZi/7GFs3T01MKffspfj22VCb9rFdaCe2TFw0CGDSy2
27nm/Q0a6mVikdbZul4XpYYb+/PH5s9O5WIe+ovATKDRhILz6TnRTZYDJO5o0GVtGcSYA+eFpS29
h3L6x4bObtpiCLxxSLxR5geX9qkhqUoQ/4RYZ+ffCTDiZNAgLQMwX/382M7Fs/GXndWC5r7hdm5j
QT155fTosldBr8wBXjOxulsyK8hUlC4+Gf2kzY8xPEr67eNVXDp3YKzAwMBC0IwjeLpbIGgrKZhl
9IEUJiaQRjRUXfkg10wsHuSvgweexrrLKUz05Tenfyj108dLuLRLfy1hTcQmejZ1RcDGg6ibVNpN
ItEQrv0rTc0zP4djhXFWuB3gHwLM+52uAuN6o+h6Ph7qd/QdktJ76aqd1pu22LnXcDQXVoSJQcQm
QNDAea49eDgEI/BrWJFqH+vyRUCionz5eNMuLOfExOo9klKpgIMV5ODYX6V4x3dp5EMHoPwnW175
Phcu5Imp5Xz89f2dQQGeC5rPQyU6BKjfafjVgEXSvhY7XLaDqiFqen94Dk/tYKiiHDUtsGs0icYw
qUMkYGAHdaM5/XjzLvgyrOg/S6sTvYyK2FOAs9DLMuHgbIVQ84bTxMogrHRl9y7cHlATQZUQNLWL
5KNzuipGJmcKlRgPBcAHtTvHI7KWj5dzcePA3/on/MHg/8qTeZBN7kHUD5pRcls1bAtugdj1b1xT
3Xxs6NK+odCAAYllPAmPwelawsZ4oysGA3T8EBdmL9RbWH9d8iJ7uPLaXdq2COihPxyCKIOuTDml
ZCNxO3MA3R0GKWmZJ0Nb/3Pwg2nzZeAV/0TpEJQupwsawyqQlsGCcsrv/HfLYWkxvTlsY9s7wCD+
cToItbwTa6s7OyHrigzXBhXXMq0kJB2zR31tlP5CmAAjiKxQfccZX4OJWhvl3K5vzWFq7iDMBoFW
sOU2X1uwLGTv4Flzh2vFrgufCmUTlDQwygsirnXFGkQE2rIKYw4jPUq04dtrUsMXlnRiYPn7Xw6I
ylAQdxhxFrjZjLxMUC7MwAsIjh/hBHEZq6tCzRc8+N8m18GWGZuZDxZM2g2ckXfMERsjX/74Op1D
YBYCBSgAovyO2saZBEEJPppQIeo98HKvJxbP1EfY3W304Me8TAluWQDNN+K/XjF8+ZP9Z3h17gGV
KjFIi9sVdgfRpaD+cMZiicK/NcMXWsgNMV4sox8u9+JJh3HoxCO/xppxPoexWv7qjmeybp3Qx+1j
jgt8Vnh0uZNCz6nHzykxjoGptjlIs+oJNOHUvGCOtFMxurIiSohIm2Gnm63U2d7lCj3AXThv++i+
s83/9JkwHYCqMTAQIMU8PX+hzQYXgFxzKNAmNkLFLQrTAsXIyksCE+vsvuy3A7TPP/5KF9w6EPX/
mV0de1Q2Jq/KJ3hb8hwxGYs35mZoq15x6mf0B3BLf9nBKNfp8nKwWJDWhR0afQ/FTnyy9G76DO3j
5SPkXzX71qVK03juHfx7kYxX1nnxei8Urqi4Aa+0jv8c5bFS+NjesABhbGFtRvUbUlXb2eoSp9Bb
y3y2sv3He3uOAVgW/ZfRVdlADCOYRgSMYrr2MYTqrYeZhFLeYprA8+6YTkLn1Q3EnuDI5RDvnOWV
etw5QHz5Bbjg4B8OljrW6vTbc9iMzmzj8ntVvaP9y0D5ps+6b3azdYneDMG0b8YmZjTNeQ9+cnWH
iXqdW9AelnvO7tr5WxAdB5HdVuyag1iWf9JbWP24VUgxtiWU5Sh+HPO9rZdVaR99yoYdNWnWHkFa
lD/Z015l1zBry006MwsWjgURgd1ZzzbUlayyeVzMgiJvZrueJqJix9aKvs/G24ShdSUr+JMffWRx
9RWgpcAhig2Lqvb28zzcsCahnhN7B7/c5fmxc2386ZUSUN0icGNW3PK9nsmua/8ZybXsOZpwWP3S
9XNXRxLKPZZUzMFPGXaOPnrOi6JXlnt+1QCeQ4MevN74D6DLO73q89TRYlL2tNBrvVht0iGXr2aM
8m6gIYXo9Kuj9PvHN+3ci8HSAsAFLRpIhNY0L1HWdLUv/OkAgrcM0Q4m5+wy7a5Cis+Pzqmd1Yfk
GCmfW9ebDuUL8eO63VlAkb615HEAkPnjJZ0HB6emliX/FY80PJLcrsLpTxgMUd/M76Bv/j8ZAQoX
TgrZKl0bMVpQNsKI725BbNpMMzbt6uDm4ttPj/+ylP+sLBH/X0uJZtko34IVt3yrMVSyqyGlAr8r
6Ddo5UUYj6TGu7Ky8ywCwx2gh0UnB11nEIWf2oRU0KQdCKocAr4to59juQv6ewUhl4peeVkufCiM
JmN2HLjNhRly9bL1djhFvOPzAZw+WMzwADKNuWg2Hx+HM5FRSPKhewh2PFzcBbGxeqgH1fdmnMv5
EMgH+dQeVMbjSqGeCTaDBxPGPYRdBP7bx2bPDzysQoEYzV+UUkFzdrqNfiXnUXlYXOdigFze1Rg+
M4lHXxgKuX1x87G1Cw/mqbnVIjGyhfJTD3Mz32b50W1FPLYverzNnjgGeANr49KN5U43U26QdPz4
2Pz5mTmxvh7Z7Ru0SyWoNg81+O9d8qXx36Yv6LEm4/j7f7GEJokLKBty3NW9g6CegCexJqDLnkvr
M8m+5e1vmv1Cuvaxocs7ClAMIAIevuC6VxZGesB8VT4DDRGkTVlAAKaI4ZstZB2d3qJNpzIQ+wAg
aFuP6psG7OjjX3D+GmBTF/4goAJR0F27GKciPYkYPukEVnk/HpydPW9dF40hkTTBrfP0sbkL6c6p
vZWzcaqhr9oQ92QiR2t+7r5DZucLJalfhBjN2BsME39scflWp94NBpEMg1d90URZj6UHE3CInODU
9DNGUsEw2M1tjAZbfpW0/tzTnFpyTi+jE/m97UlYcsnORRXBr+bUm7ecvEjxpc5eVO5tWr1zCEuU
svcosCdTt++HK9dkeeQ+WjA9/RltB4k3E8n5EGVfi+gHN1c+4cVr+NeGrh7ZcKZln+fNDNx0pZ7C
DCXzB6dJuZvvPv5y56OA8KnogoFsYWHcQQpyuhLV1WIS3QxNVSaOEP6ukp524Y1FiADb1Gwdq3Ho
Ygoyv0T6aiMC2eyrdiiRuTK6/fjHXNpVIOGWARuAdeHnT39LT7Q9NYUD+ZXmZ5A/1Nc6O+eeHHND
0JsDH4iLlMBf3Yswt7NMOX52YBVPQwtv/SfP+lRySCTF478Ki6PWhauOEBZ8EChNr0PsKJ95IDnL
DnndxG4Pkal/PiML6xoASaBXAPH5mkEwHBXGXkO4LeNgrqu5rzaUP7pgubhGlbU+jAst5VLt9EFV
CPTsuvNrV742jaLWwUKdhBXvtdKxgBQ84PCJbK4cyEvGgHxCJIbeHtpTq6AlQxnXl3PJjn23rz/h
BN5UoO4O0bHI5yvY8PVxWNb1t6mVL+mntnWU4OxIs2xfmBCza421bToEY4xVcQm6boLZl4/P+Jlz
/n9W0QgGRBOl9vUh9KELVw6DZQFraOKBvfjzbhxv2LHYG/WbzTawcu8fm1w/P38sgtVw4VTDgfFW
V3ySThZ0FrbU7neOlzaGxOQL6r5xkD1N+6C4knD/Yab/2zn+sYcDjyIDzj9u3Ok1lhhHFTPHvs6F
eBZGLtRasd0xxEx7+jmvnp3iM8swyHOHVkq5DDirpNM7XedxPsVa/XLma4jI9QOFn4Q+P4rpFJVh
eLnlWfkr/JYuDvAwuuzI6l01PHT5o8k+oTdx5eOuHdgfM4BdLsV0zBusdcjQ0i1qOBkc3lB/zYp2
z6Ad9PHH/NNKX+0uYnmAs5CxYLreX51aUYfN4NsDMub2VYffkA6C1Dvtp5/t17D5PHWpl4M8c2O1
792BA2ncxEX12bvK+nvh8pz8jNULGEYF2FgcnR9FlsURRqoj+uhaKR9uKd+V1/DuZ6E/dhbMJABr
uPBE1F3XrkbI4kLsYiyOkXl2oB1L70fWJgF6sfkNf0BYc/SuURSdke0sNtGCAcYeA3HAIa+WaBsM
sJtoKo5Vdwi2jZFxsG2D2xJyvI9gAqTR1m1SP3sRxTvbVjF4TUmWyvDKmToLX9c/YxULWKIC7Nmf
iyNl30fMR0OKA736hwoEKl9GczeoF0elqt747pBY3tvHx+2C78AUwNJxAHBlmaM5vTgGk3hcYajl
yP23MA/izIPaYBbzbzIo48LONjWYCz42uQ7x8PaDEgqZJIbbwd+1HgiZFUZiB9TMj1q9FNDBVi1q
hjcf2zi7qIuNhWIdnZuFNni1LJHnGnPE2hyHQMUjxnR4eS1tPNs5mAAbxcIRtOhqrIdBwpY4epzY
dJx2c/fiWSn5aeou7qCLGeyj+lpufMXcmsBW535RRiPM9e0efHGQAZ1+D7+sn/6wkVVc54mznzfd
nfsgikdLxSStv1xtx5/7ptM1r/uWXRgWNhqj01GqTwQV7m0QOzyG3mGUg5fpJX+3sjsJTFdn3THU
jpBeYixsUFfe9fOLixk5oAIWoXOELGeKBJnW0QS6SnGsHFRX9l33uZN12nwr6jcbcoUdmoLkwMDK
MB3HDPNGaHF0cd/F6NBEIPv8+Khd+DWYngINGSJaMG9jQP70CiGmqDu7zoHariUK3LJhRxxvnmYK
VOKRk/Ubx2PNzp5Mv+nbuf/p1k60ryNZ3fNFIFlMdb6tQ6fAZPFU7cZOQncu8NlmLgi5ci/O7x5+
q4upwCVEhprDytcYx50D6ZTdUcmvA+1SXT2X5tpQKHjxF9d58ogt4T2oZ0CCgIwcn+t0T4x0ZENb
y7zQIMjdWKCgOMdDVjiP7sDs78zV5c85N4IkmHPQx8yy+l/TFPpi11cuqNHHqaoP7Yjp/7RoK/tb
C/X6+2myit9ScN+L0aSPbmcKbditUKYA1bLMHuaxD17begS8j48ed2Ldaggz6dbS7IYip9mNaEyb
nQ322Zd8oBCoKv3c0LjJBKowHuHDbprxiWOw8Fn2XngaQxV6DOtUYB4Lc9Gj2783oIZ8bWWT072q
LTokdq8LiBwGYn4lTdd1PAmaSk7q4KnONCyuC5uUv3NQUzB0kMMsCnRsym6ctxAdBmVaAZm0aVvw
EPoBMWbAyx/TYIFomVOwA6elp2f0DovJwmAj68G4Fk/g3mwRR3G3i20/xyCV6IrSu3dlKKt9F9Xo
59qqUDzO6DCMqe+JOQPuq0StmOuOEsgKw7EltOFhtXNmfyhu8FNQELKgYPjeM8TuKNC7UiRe1tno
jBBUFDFUUHuxLv3+TYaZKVPu9YV/54JbB/TJnZ3vc2jfPjWCt5DjlZ465MLvdQpMefdoKsLe5rLq
fwCT5hAgk1rv6JQ86lHimsNnSFVEza4EDS60qCe3H1No6HqpJ7nmCVNd2e2MCjlLymFsfxkbM68p
uIBakYYhaeAO6VSW26mgHPTiGCffq75yfjVelFm7GqCUW6+sLb4pZGhmKMAtn9vQIYDms6j6POkG
q2c7MDdVL1lA0AV1wLvlxABLtFbaF0EHcSHKRzfpo5pUm6UhdhRdFDKU7rh6wJCUePZ6ADBj5hYU
1JotYK4YehXtI7Brdnk3526LNam83xWjyuxEWsSZboIm6u9GQyY7MeiO/uK+LKw9lVmFhKXtnW4L
lW6cikkS772UUJWJ+1GKaONYVNC4NYQ+tnTMyiTXQCXfDO0QgJmj6YgNDUee/5RVOPyMqB5BpGV1
fbPwg6ADKuuwx3CLrcvY+DO+F2P9QBLmO22BuH3W1UaofJhT39URkkCXt585B2w4bjDpOaVW1RU0
bSOf6XjUyDDAwWxPyTTpAsrVC7eyhy4/Rj3bCQTCJbQ3E2oFEiYJSnNhga+xBb2HBL13AfLemM72
MN2OEKK0jgGQF+GxszwIN9l1Idtt780uCHACX383IF97gUSD/zhiGx8H0kc7UbewXZfavGsg4MrY
KZB9JjakOxHCQMYaFIpF+bkCo/Zn5vl5FjsGKqzxoBnWLzMcsTgwg/9GqjHAF7WD5hed8nqMy5bO
t6wscPV7VDl5THu0mdG46juRzJmUfYy8IwJ9NMC3aPOakb/aA8f4u5lY+8PUxuxtq5owXVl5+V0d
5AvhQqhZlABd7t8YGZkuxi7KEb9g4jggpHLiIVTBF6sBVh6SLYPQyOPKbE7nrMo3pGmXJ056FqBw
kCmNOa+az0p51QCYsyOwW7yw4NIip3oX/dgUIMUc8EOL2Rdh0nuVXSQWZEVZ4koSTaiph9kLSD0a
ErsZ+mYAxHoIygIoCr17bTZ2aT3mERbtgzguxmCy/TkAsGFKEbL7P9oAUiTx3Ek+JzmUwF/qojLf
1dhwwIxUGaibKl8+Krg5yD2UF1UHlVXolC+HDA4hcvr21spaILp47cNh9Y7w6s0czITelKTlPwaj
IkzSsYx4G2o34ClCm6K7JXzKspscgd8Yj4RyO3HdCR9Cj9HoA3RUTl6Kiv8I4kt37lVCsop+8e1e
upjsGqSOI/BjgcrDMKfFSGoXQqy2RkRTcjbsax+0m3nVBNYuGOrqDaT0VrsPo07uZmIGtau8Rtox
vonFt0JWUXjMc/D9PALzy5zU6qpFh2wuxzszMNDcTRO673ErfHHsZsgx7GZj9c+Q6LHuUU7m4nl0
rK48WGSQNmrXLt2h2c2AjIDX/4K5RWiHUuh2/+iGAAo3KNQW3w16Fs8T5CVp7OjQexyGoG+SsA7a
l7kXvIypMhBHjJRL0XIOKqJ3IaKmeSOiYabbgpmh2rvuAgk2IVP1zipAbRuXGBN7AfMIJTe2P1j+
rvOm7MHYeGkSH9ByO7bcKvhhOhBbP8xeo/sE9J+UPhOvRbXDpVmjjqZT4VFhBgN9wwbcnin07R0O
obamH1Jn9Nh0Z/Vjnqc5sbUfdxOt603N+sgGzz9+fWLjfKrER4EU2wgFj+zTAJGmF0Qaox0LOIz5
rsqbCfZaN5wAXeqZSmwH6X+S07b7inZV8ARmv/xrWY1jiQfaBlm1FxWmPXRj1gw3vLLMI0fboNw2
BUHVXHiR9GOImVsbQoYedFGLsbTNQ8CyDQ+9vcN6NSYUCsvR6wzqVStehDZZ6tXtoOPQ6udvDEzd
Js6w0SB5t0ZMu2hlUcAvA3rMtaqcbV7nroMheJKZvde0kU5QeSsKhKjDxJ6VYhFPKwx0jonOQVIC
pyB9ccsmzoJHXUQ4RaoiQZ9oRXQXs6WHlsKfe9kyVJPXAFjgcCdZ1KnXkPlEAZMJteutLRjktNxe
ufWGsJb9Nh43alOVXvAAXqElRQKPB0/FaIFvoPPHBhe0QDE6zdATbFNrlM4gILBpkT5hFFZ2A2vA
6OZYCGlM2+b9Lb4FebD8csruOnuo8htvwF93Jou0v9O27F+CAvNMic5UR7aNX/HmjhWFdWdlTL3X
pSeeJk9PJu1zgYqtz9RQYCK9H0Nk4dLt9hEYqDAOA/pxYO9YHUQ4kQalAkkdbW+ZsfWjcHvNniXl
TQt9zi5nL17fO5+rXoZRDIl6u7vze2fSeM0nsKEBGNGQ4rXGFIWMRzdDmQqRB9wNCGunMXUh7Fdi
dnbu+5j0aniTo01+z1qoOpnQpx9v0A8qWIx4OrK3Wd8IxHqIQVFIh9AxaN+hLqe3A7cLMO+ROtpA
iTVU4NXpR++GOU7DnuY6cvI0VOBISGs+2OI5M6BISMmUlZ97ArLDlJFMuIdAB3OZzt2g2G7OW+nt
wQpWR3vkGUi5bIAh6+8WiwL2nOEOVbFlAdSXjkM4EkRYHPETooUwGKdnycHceF/jV8lUB4a+9Tgd
35zMt9U2m/EvY96z6lEWyLGAGu7JF2pbJk8o2v9PncXmn15PwnxjZ2H1WKHyeCt1iBRCF4I/M+h0
NPt2qMgTwPSory6PLsJKiAm8I33Nvw05n6anKuMhg2Y2axA+YMAt35K8nlWSD3ZeJJ6SrARXm27y
WCJiOEaMmJ+u0GEYj5gWilLeF1m3sfwW37DFI0ZjiMm4+KvDqnewtALOBl2P9nclZPa5CbTdbRq4
RgFJeS/sYxoCqoIyYcuKTVYFNI81mNkPzlTragtHhtn9ogzYfVk4HQIX0jif8Ib4IubhVH+VE8Kc
GFLjSCqmYsQ9Mnyep7hi2OU4HIs8Qv4h9PTL7oPy0ebZDJxLX/2EuILKNk2n4RiLssmBAUdN982p
PR9RhwVCWfSd6XSMii5H7kLoXG2cEq+B6nOIqZugelXGzna8dsQxgqbUjs8kfGMWRui1VetH0pIs
S4Sb2e6G6tb+FuUEdQJI/5T4HH3opqT0XH4T0jzAB5WDn+8CRpoe0mGDqW+dgSi9KbwxIzEGi4Bv
RQkdatWd27fjPbYI8XcRtihDiai1xG3UKOuWechXN57hzWvmDCga5SHC/Bgz1JEHRhgzmrjrndCA
BZpHwYa3EqDqsam0g2Akc4vUA2ewTJHMzDVC9xn1TBSggDkBX4zKE6sMoubXNAbYc9qBIitpy6Iq
dxqsNj3cFp6fI9Iv2e7a0qv2HmsLfoMZC9dJHdKq7jHomrnCxcSbJTCgYAExDIie3naBoCIBw3r5
ILWLWgJhS6ThUIEYjRgQ+CdBi4IZ1NVCU8R4O/0vQ117b7QvkXAodwTLvBWWDY/rXo/31tCC13P0
QXuJmhk6XehAa9Mmk2ShiCVT88aDp7YTp0XBPvYhOUASPjYguAIT0XDHPIDkKq/CqiJ3lAdnwKQF
Iis7vG2KwRRJ5HeijefQUnPMSWRQgy6CL8wpwF7XQVTQYLZtquzEc+vowVDpqlg0zIfM2OBxf+HT
5TwJReEAmu8O08+MBYLEIFYSZZr3vpZA7an6ESIL1jvB5AUqOpGuJkwHt6JOBj+sIxxKUcskKor8
2Xit+9hBtyXcuF0bdHFjMQOhowpSq9B8gkjD5KKwGANnh3pi0xeIRMeOjb9blDqBPnW1e9fgb3NC
tCceANFB2l5RXv3SzsjvbZ6zehOqFley9OuwSASiJpaIgtMgZU7goatf1vhNnqunT4TkZbslDhwN
PEoTvODk5c8aFLAyxt+YldqRkDnKZk77YIxkLei98sakBhywSP1dOX6qGBjsNqzhBVIoHZa3dHY4
5MN8BaFhfxzq+8FHFZHZJVRaELjNDGms0V6cQysSHAzoyr/1VJRPkEzzUf4B08kLkZzIHaawfCfO
FWmm2MFtgHKGCw7kuHIU/1VWrU0wbcbgBnMdQho+8uf8J6jP5qe+GN0ppRlKHPiflOUddrYF9Yzt
y3uwZFg9dj2wnicHo7W2pJJsSFv6QIXZnPqpA14FFtuaQe49C02VclZixC3DtLmfhsjsvoYic8lm
LP3qoSpmA2pwS+RfJ2SrYewPXu/FDdjv+ljkIgRbZlcDRApJBxCrtlYRPY0QIJE7t+C5SAHOwCDd
OHjFBnSAtr6pUPBH476Vwo5BDcq+2q6r61skE9JGSDigcFeEFtLVGrq5DvIw0cgNaLuZvWEUeg5q
LKdgM44i/9kIXX2SqH7mN07DaXPTVF2jnlXEBB7rgXQyGXWNJpRoqoq9SLtuCwxvzL2bhhKS2fve
rtovhssQL2PnRa+sqtScLE9oELszUUiDiULKwqBoad/MwjR8JzOvp1s7R7wbFsYW0HDTA8SSUNb2
ks6y7QeflfDcpibdQ+vYEsE1txzc+wpvbJxJy8kPsrXb4c5rBySMELJAcdjNvQixvuuym2yC1i7Q
2faweEoHmD6VuzWC2L6iKvZxBFHYNWWG7XJcSF1CedENk7ZAHpCiOPqK/zuzA+wEFaececPbHEpp
kr5pJZIxC6X9h8oiENTVUPLFW27yWd1Sz4b0h9v0bZiCexao6wInwUlsiAbYcccBe4iDoOzAr4b0
uYGH6qCT65dORlJJRnFPoypSMZIjeLuZ1C4F8zpzy4QGzJli3jEZbDI5Q+ujr+oGkMhsGmy4voJu
Rrvk0MQZJWLJeqBIfSeaWQ3kAnxUrF02ob8UIj35RWZpfZ0br7e3PqLrHo/mwl+e4awDXOkPffQA
ookoQ2mZBw8KVOcRyoTGrhFdQiUdIWEOELlsmRPeCOpV3yK7mV8dy5kAKNGW+e2A4h+5DB1snrqu
CZMwm7KnqLFw4keH4/0LKMMzPqDx9WaVoUZ+AdoOL45Qsmpwk+tpq0K4aCTvw+L1ZqDhtsinVZH4
wu3844DxkWw3TCIQseUU8LEDxxfdCPA7oqc1BUOXjKUhYVJmgGwnufH7r7SrjdzkJWtdyMkDihHn
4zB/D8eBvtcT9VG+qT3nWTdTN8Z5h9goCWoXlxkktxIs777keEMjWv3UHDwVICNChI/iYFvBgXds
0fxu5VAnEFKo70YRCfixsUDylIGiyULepReRU4fLh2ycwnkTEqNYKsqKgqXQQAQ44XAHv4TiEYm1
S+RRtjVFabCQ3Ztje4LuajL3xzBsZJFOEnWauMg7Uh8jzv38xg90Z2+daaTOtrQ0Gj85r2pcMjDy
6C06CyPg4x7tAeV2WsJSS9u0vNHw7Z8irxRW6hQ+CkwoJQVF0syeLB68ySqLu5GWkJTobBug93aU
yvk/is5rV1YcC8NPhEQOt0ClnXO6QSf0IRqMAWN4+v7qajTq0XTtKrDX+mPabnHtZ9u4zH+8anZk
HgCtEHHlDvOaSUfU8UGPvvubPMiI32ZvR53VTDvuYadST2VauetnrCP9ILZBcwu4cljIkx7Vj7VY
CdMrvXtLrvsuYAComo7bzZHh1xpcIUiDyOAyJNawXuRgV2MmyeEfDla/BOcENGfLBaocJ+2J4z5H
CwvIIUk6UZ/6TYg4vToiOUtLK34YZ4vOi7FiqhpSbTga8gjBD+LBjQvb2sBnllJ1L6NoOyDjdQij
UzOTkI4xc4Gr1FtsyFpuies5ViirBkBNPy4yR5Q24LLQw3pMRgUyPLKXVXlX0sbYjoHV5ugkBJie
qvzbyR8jdS6pgSW6vDW8YpiY4yLfATQrkGGh5swZTTTmS++an4anbMh017UMvZJ4bEcmFX0e2m1u
rCUUFkJpywOE4Utsb6aWG5Axy5e3g26Bcgxg6YNv+6vKEra2s6JKZsrbwdgElbZiuJurxeYjBAvM
IQJtHBX7UP+Jq5gzsNzsD0CddsudYfMYmHpkiIwy40DUDgLAOXNppxxBiub4n1MnIT79QU/2yZXU
+abNVtk6R79u92cGETFk5BvyPvFzMRVsfhWdIuxn1dfiqeIXE9lWZVVjaqLv5Sjd6TzQZ1cD7NrC
ummcflyPu+Y/UggeSKjYW0Zs81wTydWiEAMLbcsW5R6rmjpSqRq+tqPT3qxlR0dmQEtH0GULqs2P
UptWPludLh07XXe7dmlCTQhUMy3aoNGYbYNJWorbZgdVycBXvCC1u0HvuWoLI/MIiPhrqw0T0jA0
60sZiuIrqPbgz1g0e/9F3dZiniaukODN5dLeLnuBsfuJT2mqfLengKutSKR7aweFW/ysg9r5wfpR
3jlyFTrrk64cMt4vje3Ji8Y2L41XfivbiXkY/D5+G9cYJVZha8FwYpuif91ku3KsCTGBsbrTVsZr
1s2DaE8ynq6JolSM+cPj6ptpuJTuPDiEjFJo2r+SF+vwW0gdUpnSNI2V0yoX8kuroX7puqH2mfOc
Qv8l1HWOAcghC1jz4XOpq1ZeT8FFURERd6RdwEoy7r0V5f6iaUS6mRsrcjmw+8rKLabV9UbPu/MO
Oj7fjxEL3KlliqgOpdJNcE90j/pddrHaUAv3/vzgdTYic6/aBAg22yKrdzLEUTbx/yQuotV6PM+h
MV2+TJHRNxq2imPacrqayc1Z7sWkNvkxbWFXgzwMYZVfEXg/jybpnzuz2OJMbWRlWWkQm7k4IQxq
ncPYFLGDyTcS1Y1sd36uRVv2N7Nu2BDp29Il6ccigA/C53r9TD4/1ypt7AtiWPl4iwijWwC7aTow
mQZ0a/cLinzfUaghLDpZ3ayddShfFDtSd6hjztHcK9tiPAaNUxYnpHfeux8xpfC1xbWV1zPRcRW2
UWbIRRaFPuxoLuaTs+quuczJ5Pe3xqGSlQaCiMrYsJ1F/bnuHImXpmC8KcD4NtIFUq6JOfjPI8Vy
u7V3J7zMpT+H5EpdTdQAQF/CmuT2t57LqPgDUmeiZ65XjyVk668CGiUYkipnvNn9YYjgruqOKbYH
qWG0r6zz5PsDQJeqBmozCqAtWAE0NZsBHFMYp8+cVMrO9qQftn9KD7u4tYJKrMdKRv3jVDsjMhJr
95jS1LQvd7JSbpfVo+z3l5Y55MNqGPCyLQy7N+QYUDlZaw2bdZPUiY4/Zefup27cmSV2vEzdhUBm
4EwZ20Lm5UTTxikU6xA8JqtTY+WT7fTbqT06oihJ6tpUOr4dnuOlmx8j0jDDdJtm50Dp035fUFLj
EvPMyHfwBrHfmsFWYVoWCSoev1fNX7dq7eheD+Nig0UBhDGkhibMOHCm6sbztFIvweAaeI5B2NWx
blqG3bIVPpC0iQUI5xxXrCKuZCzoxX5xx7h5q+DNEJRaISolKgbml5EMkRfNdF1f4PSBF3ruxjCV
cmAjqgrb/eDLjJ/YMMx9O6/hj074sdLBr/QpqveCXpZQTN97kMw0JQWE3x+rMfRKnoJodNED1zMA
6arCZwccU4AXhNGWFuMYmxQQYBtSZw2ttxbI3UrLwRDy0PQFd8EK6m/SRG6RAJSufcWnocAii7ij
eYtGdztEnNZv6yb7Xwr47qnRM3MYOSFD5u97cKk7sKeD3Nj0Mqed+Uy136kxF762//XC8ebUl6Pz
1VXW8IvyRGtJpTbixWfA8vOFpdscJlep5xXzRpHiBN4/l45WtlnGfXDYq2002XAdMOEvwvajCneW
chFWUD2hWxUfbTcFCBCuQP3M4n0waBFqZtmxWfPK6HrNdduFCe+Dr14TOGgwqrnewmwCSOmzqZLJ
11ahRLp0DP8POxre17LWcHiFM9LzW6x6e+wsBQTtbJX+VRYR435Vd71JHZCzm6lv2vC4On1zKaZ1
g1KDE8LAAJTJ78gizzNKwtAZCihgoGlE+LSBAXxwOXh/UJXADFEpPsCxEe3+ZjXc7mxMi/zw+CJp
JhLc6amlhLUBudfur3CZ4oepGyUMhjOObWbFs+YQ81z1MSd28ez4OALieU/etrhobagdvVmpUyuA
/m7pQOxM7ahnFMMBWWgt9zUQXhl8Lu5a1acxMtWponeuThU81J1ZiapMrXarbzyTzLAzg99olYVM
gBeT+MS07rAzf8sIDiQF/BTv1NH0AGGAhi+YE/r1gOllSuho2myciE41eVnQMUSzQ+iCX7ravJsI
l16TjqbWfyq7n32ChBaAWidYx/XMDKl9QHqo7AwxvoA0k75pjnIq7KexGOmWXQ04VxYPht938W1a
dZUcgCjmGrmtWV1qCDbdmfdWF82/VSZjn5X9HMEiNXP41lv94N1Nwhs+YPv3Pk1WduCsn7p4OPFX
uw9l5dd7Oq11cmo8JgY4iGI+TqKuX9S405Q2tjMPlV9vrMBirLvrS74NZzk2HdTGVrSv1Tjtgk5l
ynYPwYKlLbO9Lf6zNx5a6kUU6wsCgfZJ8DEflzJYeSKmK6vBUjx/DdY83AEMlH83XU2sjkxtv+gC
2u9F6wLhxFt4I5yr9lXPSfDqVVVgp1bfhf96s7vJQTdL2L8aD6qNZ3CTl2XmsVK2736yW1whcx2h
aNJlP9yOS0VOxx67E/OQ7V6qbiuiw+QFG7qnsK1+JZ2Zn1sJrpDObMvbEXzSFBm5mOaX5dOpeKRO
S36hkmDqicugDnPGSitAHrBMN6u74YKme0iPwJD1OF5asa3y2DDyvkaVt4/fVYUSBB12MBCx4lmI
5TIRWePRImt0vF2mBKY59LbrU9aMej+Hq1v5Z/gKt4IuJ/72skhNu7AJjeedqtna3XPTJeKz4VXz
QWpV4P0Gi52d9y5aPfXNbFmirljxWsF/e9XRtZrByTi4nW8A+D48zWaq7UM3UGiVsjaENFmR1oSm
QkSoq5bFwRiCZHAOnmx0AYyDdSHHm2Bnks1dGOHvsIcazwvOKPvQd62PZAJ6H+kl20d9Zi8r1iw2
a5Ec933G2Oa3wFOnpHG6Een2NgJSROvwX5xAQIG8NfNHxFIW87SHfJEamVyb8ULMf7o4FgIx5Y4c
OllWy6E/sbLV0RMLIHgqmrF/70tImj8x/zi6lbVt1ZmSXsLFiYJggY4ohZfvqpYWgdJQH1GuiNvC
SrEVfnIri6l57xbwc86TInoKttD/t4ybXRzm2JFOWm519BP3zgQWYS82bDBM/DEMGms9NxXyYXSP
LKSImWxyC7bJ1y2U6TwAGcRVa02HYDUcssYCnjxSzBBOBx47UAG4an9O0QL1REVqixe1J7D3yRva
un6cggFsNAQ9QQnho665YW71F4jTgVQWXfsoiAquXJF1JFv2mafcjcl1jINX20l2DWm8sUoG09jC
24toXFn2kgoozbPb7ogMpvPTzUdyBOsZ9VB1S+y8t65z5Tk6XF8Xs61FlA6xDh3O7SSYs65KWH4W
Jvo4tSIg0jWB482A4+PfvMcG0YhcZhhJM090TuC82N7dVnHjx2KdrQPSKdncqNpueDD3ClpMI6MI
Dzpka804UKPlCN23eTmpHDVf0NaIIW+F65nHcp0cGF4FP7cfLHdq9sMiySR9MqoMy+M8wUA9BR56
vIrzVEfL0wqatub0ve7VzSC1aB9VaFf2Sfudu14StQLXi6mxrSckVaY612GXRKybpr+n5becGcKt
RDfvAHgtdbG2VMOLpzYyrGB8fFm/OUXQJpd4iCBdls4KAr5hYOZPusKd8dQ7Aow+2e31zWM9u7Zc
qu2al1BNXW62ZN1OSTFE4HeN1fHXW9L8RSsGHGZ7TaSPSTXW1gm00huObbtTh1ZskK2Dv62/tWct
y9Gxin7I+yHeTGbtqqiy1R8Q6G18LggWtrsnUemlJHPSTrif+rUwtwjvZpGh0QMvqgheAVgHggK5
FGufZAstESQNtT6RU51wazJZ5h1ENp6VlC+lqEDquWjX/eC0ATrjsU6uwiJ7DWlwG+P5my2nfI5M
eS38iGqSkyd0DCPIB97Mw9z2+l7B8+9HYY1liYeJweKr0dG8pn4t4+LIj4wQru9gf1OBpHnO5SqH
BFWFuydAH30x0jlY1W3qE3zaHGrquGM+pGcQlalxMF8dUkXi2JQ76Y+dv3J4ngqUeYclEF71ohfY
868ytlofEVpBtEfgDB0zNyGN+lGhEL4fLVHPn45LjGo+IMvjbdNcvhk15Pj9S2cifUCWY81XUWyy
qV+FgKGhN9VaO2BgyF1ArWov7rd+8KGLCM2vUniMsL+glTT+TT8F1n4AsK7NUS4JXhItE+McmVDj
8ACI0+u04icvLltdqkcLEms4UzJtN69LApj1Yceycm96rp7q79JH8XzrbDiCiIWzA3Pe1ja8c4Zo
rk7UxYk966vNwaAfIkS5L0yH/QhVJe7JZd9B5yor3tm3IRXqd3rtvenORaCWPMyJFS/fvvQani6/
XN2bnTknzGH7FOmf/LEi3+e1gY5EMLLgkOwcbq22iOI7Wrui5LQY+MVz181JC1YaMs1l88T7c4IJ
npaUUF7fOZIZRp/6SBpnwlM2Rwgygsmvbqit4alcEVmZ0zjYYf+fM9o05e6Fh9Btlkki4MSmwVjv
sd+K4NAsVtGcUGmYNrcC7chHTuXuSQqHa3BwIrk+dfx5yblXpis++sUy+sUm+YWPznVV3LdrwXhr
hC7/OBaWp7tr0hsQPRi1dQt7SMpOB9675sQjO83f1YQukULTQDFLaQYf9hQcvrjQXMQN1k67gZHi
4DbdYTdr5xxtzub5zYLSma+0DXwf82aMJhGQuqguS+mWf0AiVtoyEd14W96rrSDDEw6vuywwAbDJ
iSDS0OoTaz0GdkDwy+Y2cXkTWsPsnoLd2d8isnP3s7U1bkWcG/x3Oim/+NOGtEMfFgxdHSwJ1/aQ
gsUA7CJ5YdlgP6Z9FGBeLjnMONpvS88h10fCZY04TblXKckUzWdrWCx1y2uOkCHehd/+7jv2MUrQ
iSg/rIl2w9zXtDm/jY4rQ4y8pm9uwyHStxSmsAJus4Xrc/Z3orK1aRzAa+Fb9dHaWgQjXjD4fuZO
AYpfbkmuVVturAWqYJYeqVWNTwPaY5MKhh6V2jqerVz0PTklS0HrGJS/FUFjINDyU24gJJBNP4bN
dzvM9k/vj3oEc1Do8NBdJCpVaxR9wxD70SmIB+eV/ShguB4bn6Ovmcb6AdJErCfTQ/Vcmt67vsuz
bXj3G2FCaKvQcE0rPxyzsVUquLV2255Z3HCQ3Vil5fIQ7AHgthu0zZ7SDMV+pRbX29Ct9E586VHA
b2drHxooWVEykFl+4F0niIld9JqQkeR9gWyCNbCL5cVddjKyKQaa/onB3f+VYdOEBwG38rwPIWhN
svT2eGCU2T84OcJHf2QPffYSyNDTWEzmfbUqvHPJ0E8vAPryMYnHmgJZPW2vNc7M9VSPvdqPHcv9
jppw9P7reZqCFJiHyaZ2vM2HMqVbGZc0vTF5kcTzv8CaNv9chovDHx9ERQs6RNgj61Rg/YJEmWtU
dzJ8mTaYtoyAX0XVdD+jKFOlre8NV+128ZlQnLOzJQm9M/O2Uf5h5urTrhP3m+1MPmhiP1W6rInd
Zhq1sXNW0G4ElfmNRDgeCpXZW9CWObwrdTkyasb7wdlKk8VEQ1JXDXHwHiEEHM7RhkbotwLuXpAG
UrCRox8X9Q0whT+STyC0nS5miFGVlTzzBzRjlL6xQfDAtZTigC5Mofkv0t0+Yn6ZpHWcS42qwlST
s1OPvdt3mrenzWmVXBlhr9mvaRJ4DK9qqt0TMQ0J0oA+Fu6h98DW8gXJLveM7201JVoDYZ+13879
qR/qucp5XbHERbTKA+nElX3Zvdji3oy8TuOEpD7dtq91vEqWXcFdwKWFwsBUNKouDRGP2mXo4AWb
enmYbRc5ogkhcFmxrvrB0CWnOFsHdEuwCquzEbdFHRx9NRsLD7ORbc6TaPRDhVK8B4pjgkjdrsFk
qoCW1wOjcXO2yNSV91DoyVsC/98dIn+x0MlPIgyyxep279IgRzU3MAe8DdaOrPogaO8t4R/HHh1r
AyyUhXU5Cob4yLzHIftRBsrplKc17ODw2ylR9UGFwncye9c2LJ9YxhfV2AwaQUQC3xoGEkntpovw
7C4xn1mRF+zNbfxfMDTWK5Kc6EkXCq2BJDvbu+HDgH+Zxu26TIarRm0+xlipWQO2PzNZ//2XUdKW
adRv7pS2YVMGT5AVXjXktbBIl88JrnfcSwdHx2MHueygwkdrfFD2FOzvVQx8m4JA1XR3z55XZa0v
l+44hXvw4PDrJNkQqHq8u2ppfgGJC2rS9rGeMq8fypeiUUz0gifrBqKEZ98L2CmPVPJMrxUZc34a
bJCJp3kuLdDOyS6+OO/3+MgIuhe5KCTQnJp4w7OIfFz7vo+87eztU4nWdpt7Ru16Bl7mL2+tryja
FZtnW+Nl0avnFz8zTND5mvsVINTgEd5OgS0mNP6qNa+W5dNZrWMgj59+9hT7ihzx95M2YjkEJnES
A2W027Moth6NV6iIDIskvpIjZSzK3AiOuDd4mPiPClA3Xrp4Wn5GNBRVPgY+b5eLvng91yoSWAqj
adPPAyl75s6ttqn6jPy1Wo98t0RRMwhaH3oao/DQlJzD2djNgblZh7JQEdoO37tbcXNoxFjKw99V
0/OcgiLs+hi1RRIedd0OV1imTX4i6cS/+8U1EhVw771ZQk1f/mjZeJQgpppDHxbLli31Hj9Psm24
bzlp1LELG8fCZ1nKiinZI+sS1qj1igcEmfWUzzrW5CI0SzC+wqaEXR4NDKJZtIakKdlSgmhT+Wj/
LL6unpqp8qj69Tagxq5jXXtwk12qXJa1QQ2zWqPKk36O3fzq9BhBMIz6cNfeHTP0IcXbuhawpqqq
65IrgYPswGYsbkU0x1xqfgkKzVyFAQM4ufukBGf+y/zcmvuhVWA20aqX+GApd6guNb/Cf3Mg2/bH
t7GDgElx8uR6WUErPKW4QhNp7SafgrKaD2E1le0vfkBKYms21CU3WEaJRuE2Fnno+e0vyfX4aK+2
+UGD2wZZvAfol0ZHB1O2T3b4azHeGBxnTs6axTAcrXenvdrEoJ65pfuhSLbfHh6Gx1aiNfutVGOs
y4Qq2s7R69XjbaM5Zl73Eiozq8MGVAGWFzz4gIlGdBfQ5GL6yxjk28c5Do170xrTy0fLUYpzzeyr
lxLYDz8SKOU5KB2covVu5y2YihyBIBZPKtK0/xJI41uXpuEQOO/cC+SllWuNFk+6ujqpfVrbY+VP
Y3cOplJEN5or2rqAEUOAOsMID08D7ezk3I6VfSzdAH68ZBkD84jL+aWeErZ1O/DHj7WS4ZbKMIbx
ddBMvYbJXFP+wPhNfIiLDRRpRQUdOot45HDfQ/kgNwsteQj3pI9IsB0+dbEhiyc4zSCw2z0ODchw
3Z9GZQ3+HY9jVB7MzB6flQ5AeErcreWfOAf3JRNOScljYjuo+GZUYXy9rVyyknruH7zG42unZrU8
J1Pn+YdhtYvf4YTipO6CrsjXvqj+lsYvvLScvbq+N9FmAchgyaruXPJyfoNsJL/1ELECt8YO4peO
bZ+aiR5FW3tqocuQGMMULq8F/iekGJWYGD+DwPAu7lFhH6d63qrLGiD/5ZyyqzW3lTduRwrG4uLO
tguXm2uNXflEol1V54uiURESIYym+Me32BV4SLvtc6UB0Tk5jkLwHhcyce50uMP+mH7fvPvCRwBz
dCJ3Z9BwCM6O5KHHZDEuKHw6BG6gYL2R1Smot0AiaBgcCR5AGPOSMQlu/JssRMa9SHzr3nGAZUve
XieghQciWr4JKMf+KAAE9mycCpezIRHt35rnDT0l3GnE+uPMC106fWtxz12jHxu7Wb1fUesR4lsm
3op7LQBbyUFrqx38mVlsXbX6LeHB/ks2vw9bLnEkapbZemp/pBV3wBhyU29tQxoOQ7jlWsPtbLct
R1RXyk+F6Q3ySNvD9y6NflP2tngviSkJoBzk0n+5Six+psW82mnQ9074RQ6aRDlao+ZN3coIHsB9
HYESG4YpN1tNsMVHL8Y4jlcn2oej2SZz6/qkyKfI1PbqcQWpcliZaxCahTye4Y8vd4DjOR5mis5w
b3jiMK3x/rFVSfwkMCsp5mW3ie5t4EpxU/jFXN7RS9zEB1RcdXvv26ovnw3dVZ5ifEpqgZKB8WpD
QDmY+HlD4qzfIcad78mGITrgebe6QzWjdeGYriIuWvCFNS37ZQcfd4LqjaSRVp+1g8oamscY8egV
7tVvg+duZQEkh+5QdBa3RtFVzR+IdRt4D9HAkjyFypbkMMTktWQ8idwvyKvj73lqxFsbwfHgpBEC
WJb91TlObRLyNBXVTDkVltQ7qF+212nwxQP656uR19DdS+vqFnyryN7FE/wn05MhcqjMI2cSP+BW
HrcYXCTanyUYcE44AO86bGgWDvY6xDPRXwXOdu2s8R16BKi2bonoxQpZwrqsbOs24V6WcP9FwD/9
B/xblpcQFGk41iFSJaYOhPacYrMz5hg/HXFfOF3lHGomXkQwcacRRXa2J9bHkomxvqxRsy8n2+7V
TwN77eTh7m2avd+hgCtqqvE/E5jwp7JHyTHRO03W6Lh9Goo1/nKwgvxEVqMQIpYO5kIniqcg75cB
e6hyhvZHrYvl3FKXg08CKXutD26ZTJd2nYM4LdDKBXfevNbLV6OCpUh5hSMnRb5ZqDyiiXXIF99C
/SsTj9y0pu88uPDRxJ+M1dRShJgSqhQrBL40FP/oIZNiM/xC0VKYq2eDDiW+euYt3c7BmOF/nm2G
9EBtuZyEs34vkwc82InBlOfYlz6e0eTqvINMYqDPLCikCv/jhr/MRcT9HCjt3YNWzAsYazf/6U0c
4bcJQEKBm7DR7P8xL5kPA9m2HEspGUePZYR+tiduuVtzN6w6AlTY71i+/dYsWVwXpPdN49C7eVEp
bBa9X4nXIQkriXREhCqbdTPah8HR1oBeo+if8W3ysCWutm8Y1Is4t6m/fCWHzrdud1c4Km/MUmwP
U1gJZl8lEz9PAPlLRrCQs4qXAnGHUs78SfrpFGZLBONXEO2gYehi81nUS7V+7mYHjFZuWC9Iu66P
6Vq2/n/ANfwODf7L4mwvy8jszWvNr2R2z80gDwN+SV+TgeijzMqj0bfi1KxXgKPYr6PSWHo4dacE
VhNBfW3fbnVSiNQVtf9GgfFYYAdyEeKEZTmBp5WWteTbvixvEL89mpwODwL4f10UeeSq9XZGggws
yjf5yHbePoZzgaUIJGoQWTAs63KI98bW6TJdXdKBZUPp1tg96b4aQvcWbGT50a2j19ToZrsXLH1U
ALRFYU69vko2YaHtZ2PzpTzoGcbiAq2mJfk7U/8H8bxkTacq9oEvsDGgdGhboUFqTx2dpB3gGbTv
YDBC1ohHYtjV02QtssvLbmDjtxI+xCHwVfzL8xbsBkChqNCF7y6M4iXZTwRP73i+eR3EiDrhKu1c
LdpEMjvubey7iAQzYM3kM6S++ndvNwP/HVT7c+5sm645RuZsgHX6KAtG5sxf9wHrwFK0zxMmNieN
US2C8gLOpcjJwVe4lND8SmDmP5y+RLqjpMcyyE9ivKOpC+OkgddtvO9lQtIY09IS3de7PT+VtbU9
Va7T2zkUtRhPoUjMPzqfrCltghn+kCD05R0eQ75jQeKair2uDc7OhAr/VsFc/hFtgWthbz0dHKqw
al9IrNKs/KO3PAQSmv4qB+AaNtMoXn2jOvdAvA3KyXI3zU1BtC6OvN5uL10og4jl3/GKvucIrmVy
zxlsIf4qAjdGS+BYtfzx0SMRdYHLZ2p+1SgiESzyRIgbx7fGNVdBkGAcKUkAfLZt9vAnf+xjdcPZ
pf8RBkBMO4vWUp1GEfSf9LtYAfquZpjeGukP1rHuu/ihBp/kbq1tflj+EER12gYaSffBQ4ogGx9C
jzV19m8dPJEjdqfO+OtB9CCZH7sIyqfVQOxRQTfaL60dd+q2SShyO8ye9OqHNZoCdVv03lWYvSRO
degM0ztGpHb/g40Y/og9h8GGNRDiGaK4/I4nZif+F0Xwz4vAdfl1qyFKHf41ULszosOz2tc4yfrO
LR7JhKmXgzbJ9LxaxvEuAWyx81Wownvz52b6tfvOOqJTWiTh/51kZUWwkMwRAgrRUmC2tAnR0VFU
hNtF2Z293+KGGeJn/NXbq9e3CCJMM2K7vw5m880kI3IcOfCx+eH2gE0zXRNbeSPViICyXr3i4NqC
ywIhVXGGKtDvs9t7n0AvTZOihCKxH0VxHNOuWKqfnSpkRN7a3uwU00f9S+3J/J0wyfECGh87ikF8
+tdlQoJGnMBxMuTRRn+uVrtA5S2cikeYH8+ngtywF+MpmmkMsTsscknJccQS3+bJNhifUliBZFoD
RAzcCTsU4UKdJ66JXlbh0beZ85+TdU2SpwjXECq/aC1fLFBD/WjCNSGcwWO16UHdLQS3GDqLOTNW
j6hGYFKdM3sclHf2vQolWstOEeUbxF6SjX45vfVtoPHPLdiEYH6j4qB9z/Yv4zRIKJsqUt9SWdN0
0qLDy1otS5c7qg5DTu+iH1HnEwHNuGV/S2KG4aN7OQC4Np44O+C9VxubEgeQiWDi/TG7yHTjssct
vludVypUyhv88AX69rq11i+mHeEBBKx9/dAioJn/Y43rkz3tCkFKERhpF3GvV9uDxEXwsboz4tl+
ZpZIPdddx9eN9CP0fDuaUj5uHHQfzKRLfRllq/+2FQalFMHSyPkgI+876K3tobU3HsKhHmR71OMi
301jxGtUdzuQxDpuPwuX9V+NTCW8GqWWp76qLZlTp7K5qPttVL1RbILXoNjQEAYq9j67Sl6Pgi0q
RIbpru/4PRj10AGirUzrcSa3ZfaRheUJnzNKN86ij4CsCRRXqi4/5qJq61cPPRf8P+dq9zq6pvqf
tPfacVvpwjaviABZzKfKUrdCZ9snhEObOWde/f/QA8y0KI2E/f0n3sY2oGLlVWu94S2Mra4Hq1jV
J7LDRcZSHCDT1K5sNRsKQiTidbeK9ZWsQNedZSQgP82eOHNRqkNwqHoHhi6MsxLEC9S41wjNJgeM
rkBRBXX4HpINlpg/qiGzIFy2EnBVrsafMtu7WAAiTX6Y5N+R3oGL2Cwgc6BjkLSyOadE3X6gqNRr
cBGD4Bgnjo3utCVL8roixNyDjfA+QCOBqNezIUCeDemODyheTbFCfc/N1w6oJxegeBnmPwfucWIw
OVRfeGda3jxWE7D9sl8WT2BPOn8Hbsnlfxttl2wNNF/SxyGK600+FAWrhJKSz9rVDIDQFAY++hL8
0Nwsq+YQDqn2oxCATmcmhgXo0xUtqW7JhtADoMgANUVquHzVeKT/hukRV+vYKZS/6Hbgi9qh0Itk
LDV6hM4bd5yNWvgg7NEvGmoqfPKgQxbJMgq8eSZSdW6GWe+teP8k0sEshvSdBBmlH9dpkw8O3eTQ
ERPIc/K0FtFS6dfFzNQ8/zcnQK3MIIV19mOPagUFYxHYO/LFqr4BChuHzxqqAA3dTMkGFnVlESba
Ybs3NdBZHHlZS5SRE1LN/DDiwGkivTTeGkVo3k9oK663TowmeAQ+pdrkF5H2YdGCzchIWHYbkit5
vim9GlkFPQBEOTdE4FB60WRTzIfMbOEG6In9Z0RY7RuqCPJ6KK1WJ2DP++JhzCX/9BGsCIEomOpb
qAub3HnXetYxVdoyf6ZaBccstkZpA8kPleIQqUkVLmsz0b9VgdsHM4jOwdGh8kQsD/DpW6b0kFoa
kQwUzSW/TzBW6Hki203YUAFI3SghczRiN8jCsxDYCpi9RHJTEO+bea8cknJwjzLUm8daMeBhzzjg
ivAlhrZnHwyzTRSitCqA+T2XNVlS5AMiLDwjVmmQ644FtLfWy19DjHp4sSB7C1x2Flua2XYrJPob
qX4Cjq/kysnqa/hVa8UTfgynBz5g7D7bPQoL+YOlggzmpch7S3WXBox63YSgAjvc36I9bkm4RehK
JBGnFl7+08iMQeYFCOppEfpNBjE9MUxn5TsoySaLtBAi9YEeE32H87yRk79Z6eYgM6lat+1eSvHT
ewGjPlhLkbYtkZfsI6OgppXpzGpV6T9VtFvS3eAQcFBi0LLktfWdONt5nIT6oo6s5IeNppJ8Kqnn
j2xtDnnrj9TErXsSZm9TubFEaKPo1vlRvQ2l2BzW2EJWCTLWRkPipXXxSR56o4i3fdZ66qYi5+nu
7VbIxi6yPc5MUQ5evGjlwOxeKvY03hGJaRhwM1BEeM9rEQwPpRXqzh6GEXwrwQMVFhc1UcAQCru/
EjMAedCyZgm7SyduhUKyJPNRSM8kT6DudCEF3J2EJB3mY2jAsHsGNArQMYoA57iV3fOzlNKbGS/v
dkz05WjNt3ECJA6rylPdWyHI+rpTBqjENmUCcBfBm94Uxk8BiYb7ImvtZyUbEjwoBCnPngIjZKEo
DohsuHcSHuK2o89C0+lPmqNrzZECFXcYO1J7K1ULeXuXPX5opKZB8IDptneSXti/Oy93f4UMwLD0
AIbLJBrI7Czrwih/x15L+NhqPolQE+cwFIlaftN3hhbmnCaG79ngSs5GhJlUbCjide9NYrarxDBE
ua5Kp2sOSVcgvWKBKnhpbBJ9gCdgAm86J4N1ivpPy1oxQ9QCG1bgYUi5YR88EwAQ4ElOBwSDAmdJ
ubvYDPFQ5cu0ytPnvv9336lK95arlOIWhfCoZUKgSYy5R7vm3GttpSNTrodwTfJa6zZOGnofiI74
vBrq2H6EzoriCU5OKd6mCo7f4C3Aqvo6YPQZCdw63XC8Z5xZWoP6z+B5TyS7lGLGs510XSnzAhsT
V4q6LGFivlDIp0Ct5pF07D2PxG3hxlDXncau/7atUfE8ZQNlywBUBU918sUpSUJ4aQcXiqiD8EOK
f1RHDuXBGiqg0x3OMJgToOEjHmo1swBbuyUICpkCbc6Girtg6alZSddcpxoehUkyFHJ64TTztiQ3
jbqIMvAgKTWhnKJC7fy1VVreSNPKc/lRNLALKCBI5O2yomu6hRzz4prz/pVBUPQBiCwzLSGUuA1C
C9TlgplbCjVdiNBtPwHQ8/ZzgJ3aM8Uza22dlqYLkYT7ep2iITgsUQfTn70czYQFyh3Nk9xaFLpr
x+HhBEqPdRaBenurnFyjZGyX5cLUyDgDoJOLJwRgfPJZEBeKRxOhsfc+bTvnkOLo8GFhDLsIhaib
771K4Ztsem8HxL1U7dnfVGuhy6L9B8qxaOwZxR05maMIiMCLEpCKXII8AemqIjEA7IKnmQJjs9A/
svHZs3B0M3f5YiOLt7Y2OG+FbMJ6pnyrv5iZ3C+gljfHvCmi1QDc1QVNb1R/IPGD4IEfQhYeoToe
GwPJX3nJK14+Ijdjj3xlqqUzMpAhjHUo3MpSguWEdAdoZJCEICcgl2YD5XYRF9FHGLeR82BFkdSB
9I7kRRwYyAXYisXf7UxH5azV22Gf82j/nUI2gKoutcGzNxS6gEoHOWYGDrlWqVaCMF4FqOirrDO7
fEhlxREZWaYiec40lzxKIifl30Rpsl8pqWG+oEgsHulkDPpfjR4X5tKy8+4Yk9pqZ37iqPanIUsU
klQq9GtXCe14DuKoekFEwshgjlsxr6IqS7CLNnJ112kFlZQy0T13mxqlNSxsClHZ0qoFstYW2PsH
ZRQaWvap1xw5WJtwSbkJLJrCcSCt1Tg11UMW1337AB8A2kSLAomyzX0YYjaPatCAcln+MkzTxvYr
kW3jRP7a1mDHQuwwOxtBqUbCtDaEa+hJwcaIa6hgvmZ6P+ENBOCCS7utjp7bGeVerbsRndYo/l6D
Q+EdwzqOtb3cOB1lEwgtfrgCzWCxcNsQYqACB/i3Tw74J+Zm2Qn0EJhvAorGRCbIhvHI30W6NyE4
SFteLY2AHVyl0TKnFpWiCAGRhqSED1Jt5hBLSXMbCfNwVUQ8nNhZPrXBuV+oEt5QkWM5O045dCN1
VRqhRIjroUbTDG19ApaPvi0LP7OQNHEHcH/VXPe1Wj26JTUDbwaf2G+51DwYGsVc4bCOn8kBDTA0
UTbXV22Fz9LG1kPoiZTcanU1oASpPfQtpbcxEyxYvFy/C56mgzf3I6X609a5eoo1dGCjuV2T5dn3
SO4jRZUYMvZryAZV+QNQm1j7piAoQSlYl6T2iRSVV7yDmfQgVJtgCbRFAOgFTIygSEhuEF2V5N03
G+N3xEEDBkSlRmEOjUbVpzXQZATYZkaLtgCMDiac8usqzsLK2Uat0ZhrtHqKcm23BCxciCA58MwK
ijAD8WzYSEp2RVDv0iSGk+w1hbrvOld2bbLUnqL+GhKteBQJ2f1vJrAu5VQBQJTnxdBX1nOQVbnz
aEOVJHuRSRJyvgPNrHNot9I3RSubFDsUfu0lMsn3b+y8oKQPB0YAwoMkHmrxQjhu/lRJVSK2NbkF
CwkmIV4C4bv2YpAFwXUetuB7pJEQmVCMkHfEvG6w7Vx27MZjVp6rQuGVaRcVUgOxaXk/eGB25Ro1
y/rUCDMvl35r1A1g5UpytzCLXXmeNWkPpwsqgiI9WCTvEe1ybM95csJM/A4yyc23mZVjkG2oNq8Q
CL7GD46UCn2hipIdak6u1YQkG0zVooRWAozJv6UDF2AGiy72wp3nBXL1w5KJt8kNwINfpn6fqwcd
dTpvkwbgERBGQz1qppPIw18lCtzwA6GW1h2Rurr8nOZllh6xUEGiulC1sjyVdg7obWDK5C1sIZeY
XUi6mr9qdWZQqK5Lkh5Ni+LbIi49LT6RNu+6nWoA/pEa1YAPYGqpA5mtbjQiRWwc96jLDn80q9F9
wLlV8OuOuuilkq1AwhAsiS5jBa6LiV562MSKBf6p2oMerv0XEcXLGCQeDQJxkmeD5L66Q7SqU2Vr
bar5nJm6Jz07CphOxTwtVaB0j+A3/MGJaKhEG01kuvW+jfJ+2RTImRegoijRttmGJzmpQCJ5dR12
eb2SDPN7AotsKzeeOLqwBpw7gqsXWt+KwKIXQhtV7FHEdFSY/6L1rddI23hpWu+pRSybfhPEn7b7
Dc2sOyN/oVT/rx38boBXIcRjTUYe+6xaQBeq99ZTV72m877bmntdWlZzU3n1k32xUN11jDbCPMW5
4Rjfk1m/2j55vdFMXPAF0/ZN3xSpXNV7uNPzoT4MCEkQ/7vyGlK+zd2hZ0Dt//ISIxO7zEYsbrXt
1b+ilVZZGt5ZBZfKseSkZHkcdDxyLixAigrmY4OY156Cx9HNV1SV9kH+fHvMrzaioP/NKjMNZTq1
lC3VLgLZv1e0+AmQ24NaPwfay//QCK83MuMEK0KbaNOGiatWhuY0e/Rd321D+YTO/WR56h2V4mlf
WJzcyvDkTJtUmz7VSjYku5QtPUNeyP8olGdhvln5nSamO4EmFBnUBQK7OmGUMlkhBHt6ZRE/HIPs
qQqfQ+evsH8V9fG/jde0lfF4+LLffGS0h6hQgmNZ/BL+H8s+DvecGq6M1VlHJidMJnWO1/lqcDT9
N0c/ONofLb2jfHxvrMZP+NILtLw6zW7oReucdPfAWMnBc1/+x7U1HavxK7604jUqXB2ZVpCim0cK
agvWN814+r+bkMkB6AM318ARBkcVBkMofaJCB3/vzqxP753/pydEJuroJCkrk55QYM6kTDaC4yhm
NaPyspMr+Jy3e3J1UiyquToHuQFY6ny4eAkAi0WB/uhlRwtJ0gDNSsX/U7T3rNeV6WE6dkfobEfV
5CWuqpNFbDaJInt9GB396pHnsV8+WjV6wMDQhux7r5P2oVCCzOJqEEfH/BaiEK1itNeR2veA8Nmo
Sd3u+qhA//VSnX6Qet71rhq0XnL4IG8QywgVLV8X1ArdRSFlMLPaWfhxu8FrY/11BCZ7TGpSxyjJ
Khwbey1+JggUxhaFsbsjPXXCm3ZsstEGMyfrlrvRMUQGMwb6CmELeAmqYfYaVTYbBl/YrUwg9Lf7
929FTkfUUk3uCFUBLTxdsbUVKjL0guhoJ9IR/h3ArBMabQDK0X+TXsJn8xdPjeYx3hmPMao/5FHv
qfRfG2NLsyjqjAGKZkzGOFA9ve6BgB2zhVcvPUmfQcVD5PteV8eD/aKrumIIgOo6ZiSTMe4VywG7
VkXHvHomZzhDdCsiyle+OzPzSVuhywQiLJrfGeCpBYEpsMrg8jdkwhFDGJMjIQQjVJCh6E8CPQiZ
h1CJuIC2yILm2WhflfSBzFLAi78215b41eXRaZwLEBQ9KlPZhmfzSm/iO191sbEnHzU5DCvf7zuU
w/pTDX+v7159+PQ2ClU1z18lXd0egotDcWyMeFBFn8UWuA+cb9oMEUk9dhgB030mdTAris//3oDB
749eHOj4aJMbnZwXGBU9608tZSBVRelZ+n67hQt/onEWvzYx6YPUdLrF264/ZaS1DOvR0/7Q54MW
LlvUn6mrblGSaHL7zjz9/7TL68E0dcIVe7I3SBoioZc0/SlMDk32HVW9hTSyv+yjZKGm86urUS3M
7+yUiw1JZxlGE28grCII+M4nrIQRkVMUHk4SmsRVDMKePQn0Ya/dM2+/1hLWZgovJI30mTw5z63c
cYrWzeWT5qLgjTKRE2yRnwZps789gfcamo6jnXSh5kbyqYakfkAuViLfhQArGzfaVr1tLf6H9kxB
gvdf6G9N7uie1ymvuE4+iTKcRdWLTfyEyHoeb2+3c3EhCvx0dUMTgvyaKcRkqnQXcAvACRketXms
9HBd5a9uXqDMo5HfF6cmlV9utyguzw6aNIltUF4gRJ8eaDEU6VJre/lkpshzRpr0q3QM6y0eqBXE
yEY96Jqa7krqPjutHJQ/pIvyjUYabYHkaHmIA2oigwLNdOa4QfzQVYClEQHTdwhSzOoq+1FBnIDh
q1ebBn2DWUXufC610iG29GCLNKT3Haayd2enXRtIdTQ+VixWvNAnKxE0RgqPQcgnpX1Jvgch5+B8
aBZVccjuLMUre5qXIFKD5AY4DpWpExj5fCktM5vthfh0mCmrzDCW/rBTrW6eIdLSQfVoB+SBhn55
e+4up248RmwErjkkTQK7842dlqHA96EbTqYhrSDRIyIhrZp45wGAKtUftxv795A6u28FrWmqheef
zh9i3JNfwvoQfRlAluZwcktUcCCpPHiGvtGC+JsSUz5DMBeRreoXcv5ryDeLSh2+/S9fYJOrYmaF
yqPy/As6oQMoRsDhVJYSy6t4J/W1dbpFG+hbGL8/4JsCZzascFYT2d1u/NpYc+djDKhjJUlwdd52
7btDUFI4PalJ+WrtSnNuJ8lLPPy1svX/VUtTFzCPwiUMAOPfrKYzDfIxJc1dPERbqYUqYiXvt9u7
PEvHNANRMekpnQtiMq+JCnLEDl35RA93teGsUNOFXJ89W82dlq5uFYM0HqsWxyJeO+eDSN7OGzQ5
ZlcecyMFO/87KF8xcgpgDUkOvtSRvMxT894OvdrDL81O1g0ibWocFjQrmeWqaNZ+VcAByPZR4Lw6
jgCWu/Tccu9mBWK7C+SSaqnd+Xa4zEhwFvfMEce4dLqPOG/JaJk6KlfGZCV1Im1ShC7lU9JG/tpu
ur84trSbLoRpfXtmr61Z3gC6bCt4wejTlRSLRAcQSL81ShjhgNLtBuxZ1r7p0EBvN/XP/Xbaq69t
TYK2oeiyXItC+dTqNcQZzDnmVPA2mpS8UZc+tEKV5oHWPQ558URd4CEetJc4wq4YWaA5Ur3BsozB
k+rolM9MG9mjRFFhxchHF71db6ieXF9BCE4qhkVKxgmRAHLbjvLHs/S1ACE2z4WzNJoWXKso7x19
lyEv1S7kAyxbFmTL7EnnTPyUQfAVXMtCRxpWrQ51WH/I+hDM4yjJ5kDQfqEpu01z7Qfllb1vebuo
SAVUTHUDtHW4c7td/R5V1w2Sa7rNV53vI4IvMqZOLZ8qbtNZq4tgDjxRu9PK5baxuCF1/EOwOyYH
O3lgFdCTJVV1xckqAIVn4jE2DwO+UcBR5c3t5XO1KR3bWiETYtnypClwl4Nfk+Vj9fBqQbrNQ6aR
eiaI/9sNXW4++kSgw2lnk8ufxgUomESD0dPQUJeIQ4h8WFeY6KzdVHXvxHJXmzJk6nM26gyGGEOU
L/elpPRxVhMmnwrKbH9hpvhz12+T34Zv/L7dqct9TqfGoBFEkcAud3K+qajf6rZLSwl1XyrD86jZ
UbWNEexJozvpVmWMnM43Oo3h+mtho4xl/PQ1EUZaWOKOIKjNZiiPAu4x3/Cw2Wjma2X+iKlV+v47
ZCt0HTchdDLVu2MOern4qc4ZxKocaRbFj8laSTyISnmLH4HVg5glDIgp6sXG/7BQiPVNjeteASI2
aQUlJYUKWCtOhH4yBXgN2JJI5uL59tRdW/hfmxn//csi0Qp4v1hBilMacVDsJP8J8UggJ7dbuRK7
MWbjNU+PWPfT6lVWDpnkoHx1CtTPHgiWFL5W6DYm8SaMPsFFzLT4o0qAkj7dbvjaHvja7mQU+4ws
rWr24uRSmtJi7cFsN0pWrW63oogra/JrM5NRVI1MbYdYEackhUBtOeoixfJoWRbkiEfwGcYBVbMl
Vi4OaAb7O3Tu4n1ohv5jDxP6zteMjU02iMXxq2mcz5ydU+9jrUpgF7eueeoBCPAi5X2EmMfMLUx1
idJpvbzd+TFcmDRnm7zgbM5oZnbanEOy3Qg1tMaa4IeKeDEZlbnbPYmMFVtBIHDrBy8v7+zBy0Zt
GV6vrlkGSSBC8fNlC2K/gS0Tmic/VzZSMhteIvXU9spjGDxbxs427rR3ZYYhxms24RL+xhamjecN
qk7QAd1q7ZNQ6mWO0EDpP+XhFr1olK+KWd5Q3a7fNFWZm1ALOTzujPK/WOl8mMFCWjC/xpOP2G1c
gl82qg1S3wq03nuK65+6fYQZN9OCtQLyJuzmNSiCDrE3hhwxdSl+AiY19HsTcga6MzkaRbUR43/3
x9bzO5mJayNjWkTutopf4ejHfP5hKQRNEAOKcwpB9oPYkEtirB341wb8rYeBI+kDOI3fjJV/14N0
HPXJoDAbY9FNJ5q3zMkV1wxqBcDPdZ/aWrxnxTbDl71ekYZCbHtv1t3SRgeykNC6sYd1Gu91/6RI
G9cv72y5K5cSpWkCXR4wWKrwUD0fBED+cDGU0H2CmrVQ9Xd54O1dvKS/BVXpPThBOXXnSHos2uy7
6d65fsdeTkfha+OTUcgSHRK7Dx02TKxV3qOmDLfb1n6gLT3PABcpTnpn0q+NOyVPVeV+khE2nuwG
H88EWCuq+4RSDPwmH/AMqnX2Bm2Ge9n8Kzt9DC7YdgCYNHOazccmaOjN3nSfjD0adpq/TbqD2dqz
yAiXaf5dsu5ttItgRqW+DrCBHAPPRHmaAgPFIwwUEIKnoT+4m0jb9u5eC/42jGkYvNYa5VEUsbNV
b7iHqCX3N1e638ECVRZpLqS1LT2UyKE6KCjmmTTP2zUcIQ8t4yjw78THF4HI+Zf+exJ9ORJaLBzx
EGuDp7L9ruJ3W3/ePtkvLpLJ70+OHCSezNJw+H2tgfpv5XPoern/s6m///d2LGGQKjO4PtRpRGc1
RZX0Qx88Ve2HVpQHK2PHxkb/5LutdGfMrs2upbGciKu4tuTJyyXJ9baSQoc+mXGylrs0Qggw5xk1
ZOmm7OtmC/vqThCiXE4UFSIiVZtSka1r+mQgq5LrvipDZR/HYEc9ntrGkx4s3G9D+6S7uzJ+EuTN
1FecPzB3lGamZNzp9pUvEIo8foRhEqdPD+nSDythd7mA/lEf4rx4w6hg/V9nkd/FmpoowGbnyOMn
fFmNNcYNda0UYh8YGD4iOyJ/N+O/hnmv7natK0Lm2OdEUAFDTc4eFXa1BIFdILQM5jxclfqdZf/v
F87OU+B5X1uY3GgQkV1TC2lBAuI3wuxHre8H2YHxmy6T5lA26yL7VSfSNtM/rHyBSaR5J9642knO
9BHJa8rqFLciNMn0Y18Xex1d20HGVThY3J6uy1zY2EtyCnjFyoYCQuV8vtQIfGGqB+o+DpxV4z1y
Y9tNgv1cCrf7j+0fLLwp1Cy+c1VenOdjs9yQlJ8E3vPTEk2JPZo1qDGkoHge+AkI7k84v5W1zb1H
KXjI04/b/by4HHmqAWQySHXJHDH6ZMN77RDiK2nZe7zX5kEIOy3KliLDoR3VlBxBjvxOBy9jAdWw
LU3TqM+q1DT+vYW+bIQwDzJLodC/16HySwXGOQ46cQq60H29SDDKMJMdTJOZhGCeUlBBkpBW0PzZ
7X6P2+B8EZ9/xeTM4QitXQTynb0pPnuMlJJjbt7Z8feaUM9XkCRMeFV95Oxha66CaGu3uxYFtf+h
H6MsFvNH3mRaHiL670nZNM6+dEuUNk9V/ljbd1B+l2vSVMbNoI9PCgWgzXlHNPxrlGgYvIMV7vRv
yjFTl3Lwp7SPUYI1avGf9/Z5a5O3S49lx5gu9Q4u9kbzOoYyL5UguG+Pm3K58MfQmIhcVQ26NM3R
ea0XB5npw+sckm2cvvg4wDtz3LH7vIf4/B5jtAIffgl7thi2rYqjkpmNZMAj/LZlYDRLp7fufNRl
RHH+TZOu5yKTqrB1g0Og2Tv8Q9TW3rrRU4OG+Z3ej2vvfPlbkCrpt2ZyTRA7nk9phLy0pbVhcLD8
apGbHxmWed7MObrewn4iIDsgqdZ92vrpdrvqlR4qJvhu0Bk8M3gKnLc72EGFU1UTHSL0Pj1U5mbY
b8wMhDCS+qFRfilhMk/+qPo6wIsEkToENWdStEGESEiIlM/CH7C0rPpBkpYtenjBR0SRx4PtAmfn
iJdBkB/h4UY/1IKK09ySP2z0P2734fLuATsz5kBVFNfJsE12Q0CGQuSFER3yKP1jAd/QoNzdbuLy
5DhvYrIOMOGztQpXroMLSCZttp2x6Is7icJ7bYwr5MsxrDa+3oueNnQUH+WH0l8KcQeed5nW4mYG
O2/CgsKFUpseHDLKh7pTYtUgFfmqNE9K8aLxIIKsDn1zEelbqCWztgzX3j086GUce97yZASdtqvV
Ia1wILRefqgphaMIh9dNCSHk9lRdiRPOW5qs6JJCbJK5dXqA/24qC9fC42bmU1K21tUeMW3vzv15
tWc8Ky2LMHXcR+fzlqlxHNjw5g6x9l2qilmDqLDIvufQ03x0bG/37sp21YgP/t/GJseE3GnxaHtB
5+BWwCZW659mugZcfy/aGkdpch7RENQBTSFzdQHbQsl0KMKa+fJaDBOUreHtYHSbFaC4YI8KW2ec
8ECggJ82h9tdvD6B5EbASxFRQmQ4H1AsJGollfL0gDZ84aG3+4blaJFC7Hwz5VPhPHbBnVPw2t1D
IgRINPVcoiF7nOMve08ufQtMhZkd+vqn9hljbeg5WPCVy1J6HNKN0S6d3wIzbGvfHvvQRqR93nXf
zWZpGO7ydvevXIN8hEG9XnC3m/Kk9wEuOLKZJNkhzWAP6M087N052MdAbISbzVy1v7OkrjZoaCbA
D+IVU5802PaV65GwzA6l/g0E/1xu94HjLgLjUKYtWMw7zV1ZwUB3iTV51IKLmFJTcnOQ0IsRGRZ5
HoBqTORJeSFUFNT3wGNX7gWd1WsgcjfW46aJXkS8KZPncX6A1Iw+WjBvyzvhwbUWiL/IJ7FYybaO
//5l2YishlCuJvmh9GPloYMGtURQ494Bc70V0pUc2cSU2mTPj46AWYIa0iGzygJRnEw5QTu+h425
2gpwjXEJkNJQJ30BoxlHZdjnSEqg4Bk/jCrqt1f2tY1N2pO0q62PFT55sst8NN9Lz/bzA5Y9MxVY
3RGJRrla2+vE3SvcrBbeobfbvLhU0fyiHKuTiGNz8646nyFcweusTFgDMGXSeYFY2cbAimVZaGaz
uN2UGC/osyNz0tZkI2Ehjh6yG+aHuHuNgz+fmJg182ohVQ89rqCWdiwh+GdPTrLA6lqvjsEP/tv/
QpK2eXO3JYqRrrjT/cvUwOSbxpfElxXaIiml5BbfZKjfOheBuq2nvEjedywDSHbPEDUJ13D5XSRD
+vXQQlJa3R6Vy5Dj7At4FJ1/gWqrHUBLvqBq/zobx/k7Ktzkx0FFxWVY6eZ7OrwruX3nFL24lMdo
Vme1Eb8LTrbJvKuZXOFDVdcHq42XmfHUKDthJvOoG113/tzu4sUao9Bics6ABKLmQgLkvIe+qdZ5
bhjFIY+jb1norpIMI4q6fr/dzMXBOdZz7H+gI9iaZAbOm0mgDerU4osDhofLVH3x9WzdpvsWS8/b
DV3rz9eGJudNWDK0cU1D4CResfeGJG3vBy29M2xX+qOTceDRAVOOt/8kIkTXJYPe7dMfJGMxcrS8
NzNbpYiA/ufusBA4Obm8eJZPL9QMgW0LZ4ziYFJkKoOTvxx4Jd9u43KV66w2OCn2mIHnCSLOJ6cK
0PzSFeCdiiH1+7TJVWp8SgFRpMfWI0BqKSwdPIaaEBlGJGVGkCM8c9Q9V7e/5MrCBwlOdYv6NX9M
wVJyDNMyg5x6kM1mhlfPWvZ/h1oyd0x/odn3nq2XZx79hoGjjfw+kkfT2zxIgtEmwKVMnH0f3N9p
DlfDW6iC1Nh8eFTbdCNlJzzU37psZf9oK3eNFy3CNZ680UUzJ/timPUMCHnUHG2sYO/My2UV8t/3
8Tgc0bpU3CaLLCxCtI8pBRzqwt5UWOMZvz3MG1T1h7JDMzF8zcwZ8i2SvItC3L/VbdbtSw8qAuIf
2r6wZ170fnuCxnv07JYYvwjxCEUDUkMJYbJSalyDK1Qzuc37/APWyxxK9p300JUNDPQa4qWhgRDi
sj1fjDBdvC5p8+qQKQPux7sOea7QuLN9ryy0kRQAklY1yG5fXOZ1aeZDWFaHNNwpw9/cthdBYM+F
NzqM3APRXDkrzhqbXK0RYntGYhTVATmyuahhfv1usk/fuINbuwiFdZU54cJQoXvZ3B3nA0dOqUNy
Ia0PRvVLwhLIgm+kgMwnry3kN53k0+21IMbJniwGCxIbzzmVHAwL4rxBtXUzVTPa+uBZa7UKljxX
0bwpv1WI/6j2odwmCMOYy/53+io/hNv01W7e7HDHSj0YD6W2uf05l+tmrEwTYUKmBcKjj0v3S7AQ
xdjjRppPwSU5VcanFT8GaE/99zZ4UyosGWR5L0pLnpZGEuph9aHAC8p3j0kazavmTp7jco9p4HPZ
AeSFwHj9G/YvHfHUVstIbNWHWkUbtFK6o8DU4k5P/uG3zydPE7xSLU575ESpIp0Pl2/aaVGreFRE
WrxvX42WCK7C6Sufe/5b7D0NdfZN7lCIKp0dLmK9gx2ShgeDBvxx6b562bJFvy7ap9ip5S8I9j3i
z7nCOktynm8P+pXx4Eup5cG/4uSZrmvEuxSC07w5OFYpbauowWmh7D9vN/KvJnc5Hv9fK5OzNisK
XCuQsjrEw75GkEfDwY1bQPvpnbQYX2pM1bC0ttNTJyfv2V/DW+Gq5oroziq+0llYDKyuMZEMHXzy
GU1qONiflv0hEFj9Nkge3enolW2C2xGhhDpe9fo0ZSp5iGNIpegPJfbxBgLDkNiislrcHs7LIw+f
UIOYD+FFjtd/N++XNWwgMp4OHSLGStJtEKCc6bgtJ8mHyO409O+OPp83rm7EAsgBwMZgeZyv48Ea
TBzHU3HAgi+cJ6Y/c6SPAA9T7VOXlzFGTcC/TaedRc+peC/KFQp9qzBpj74D9JhnIoJumwbJwn4p
7iGyL09kKlOjfgA5A4LEaW2q8GLfAKyjHQYU+ObpoGiLAQ1p/KwzHBO02EA6QgatEiBOd3v8r7fM
PWoSdnMtTF4QppXyRi5puSDz3pIdxzlnJqOGuE3Lbz6Ovbebu1y1pP1VUAVUQIgP7MlhYplyIA1B
oB38AuCIlK0qyb9zKl65bQA8AfmBa8rZyF13PtEKTsXkuGztUHnL7BRA+6y2A26J6/gzOsSP2QHV
/1DM2kcQoqq2qhCHU07Kyl8ocxTGb/f3ymlx/jGTVRc4doLUsaUd+icZSWzjQdHm1N4B/frdtsT/
ZRXnr8M7zJm+2oiVXW/vfMBlADPCv4CnATnmVTBNeKRW3vaAo7QD+tyUceeq8uQ/OGbylgViZtS7
yNuLehdaO11B3dZCFXoV6L+C+rn9dftL1DGsmGxAvoSDU+BdB/1qPHC+bHVJz83cQAv+YP62IkrY
M63C/vsozf2T7h8xm6uldZzv8wex83baIXgyjsUueh4+4WGImfhQzA0FKRuqyzxjj9w5H8aVN/06
3jZkR22OVGr7518XFqVIs4Cv66vfNeL6lf0Uq3//as2iQGM5zT7ujIa41t5IekHDBFioPjm/XTh0
AvcN/aAe21GMeFadumHlPvvLUF+hcRatUSxqu2dqkVhWuQ/5u62sxL75PiDn+n84O6/euLEgC/8i
AszhlZ3VEtuWJdvyC+HInDN//X40dme7KaKJmYeZAcaAq3lD3QqnznkS9qO6k+v9aHzU9GMKg1nu
jTvUbw+BujbD8f4hmGZi//+XTl9ytW91VCIerScaPY3W1iFphuJCU9dq09P3vlt/anKqTsOG/s2s
vCD7Uu8ZVQfBBZRGJZxjKhHNcyAjYY3qBCOpqlrbKKvt9d39nXiPlJxmfokbTFArKtXomWULkYEh
EVrNCYqf2llwt6m0hQmyRSR9ONbBZYBjthGfx2DlkxfX9cru5Cuv1lUbXKnRqlrDH30ug5eUHc//
096ZIID4PArqf+/klY2y7uBhzUbNQYrKGY3o2Jr1AYL3lVRsyclQ5P7HzOwwU0RFibLvNUeLtYPW
xfrGGPKfJYWOeBILhF40X3lIFt6t6fmgDsXeyeBcbxdPgnEvpqWjOXH+FpXnAKHtSEOuzIXiMwB1
K6yckqUv1JnWoAJAJgNi69ZepkdIpni65sBdDHj6iyZ3h9D9NImy9zAR3z+SS6/kBA4geSYkej97
G5R9IDJT5JhUldBzs4xdljLFeN/KQlWDBjzlAmrU+D2i/Ntv8hth0hiXVUeHezs1u40WPSfxZxXK
FFHd6RwUkLqi3e86+AsNJHB/ROm+sE71JGext5Q3uN7sWtTsJtmZ5cqRWnzG/wLlaTZayrsV19Az
aORIV500jB+QYLZdYHrQ+nfoMPi6bEMdv9FcYeO6kKuP32Pw9E11SKSNorx41hEMmKXa7ifkLNrm
EW2alQPxvuaM22D6yaCyZ/CyzudNymGsFZjzVUcCaK4pyGvaXVkd3S0Ug9/dLTCORnsOPnSCuR3E
V3jc7u/e4oG8Mj87kL1Kqs1xJ2TsExTK/KHbBWFRIJkXJDarWZBZD8rKRy8dTFAyBhhcCx89B3ZD
tWZ0xsCj5cqQy9P8CrcIS8X7f/9pIBV5jEkNJgTQ7bkEz9/WFYLhQGSgxA9fjeHcGcW+lS5SEK4s
43sQKNt4bWzm/d3EGytzUFUHZv5dXj7Q65WNVzXdSz9Qk1fVXfKqPJiPYX52oZC8/6GTk5q/ede2
Zy8A9U2lQv0U2/GbCnVrV26b/xLXwEnGrtHvgj1s+g1XL0AEMyXaGzhKb/iW9cd2emjQxBovQXUW
tX0Jgej9j1o6I5TjABPivias9q3BojYLSOHpqxYuUlXRg+evlK/ep4zUe+kdU5QjbqUwcWsAYW64
kdvJgHYeHEiTiaa/0ZJacY9Lm2MBTWSSEojuu/nnsfDNNIAd32mRVWuGh1Y5ZqhZ3V+sxW+5MjJz
wYJWl5YvV7rTc+5MusSSCZOhbWTf79tZ3JQrO7PotjKojCBAoDuo/KaQ0FQAn4poWHm3lpfMmMBd
CHCT0t7ujFiaiD60ve4oGiJN6iMEhJKyllItvfxM2oiWxdulg+e8NYJEROshzqA7AwSm2WegPfmr
0SPkRiqX/bi/bIvbc2Vr5hxkxqTVEgEEx7PO40+RcQKmZqRqLZhZyj2Y0fxbxJ9mCmd3VGobeGv9
QnfyHNpQ5VRVIiOuxbbvP/LIIfhtW9bz/S9beD7YJ9IO/CtTm/Nuu5mnoYcopu5YiJyeTckvkJKT
DmOuP1Xk1MxRBysWF44gY8OILqE1wAWeAzDQxTMST+DaKqX0RQrJh9vq5f5HLWzXjYlZdcEIMjkV
m1h3pEi1YcwTYN9Ux32S/OtBG5hzgO0QnEFkKIOKuz2D8YhgYCRhqCh+0WvzC0Zq+xU86sJlurEx
OxRjLRqeUWKjjr7xLY1xlPoVBoTF9aL0ozK7xqbOoSOWPrQxqqh4n1hPUbUcXnSd1EsVqtiOQEPd
352lIwd4EZCCphsiId3toslemmTV2OmOgPDprp2o/aURUg638sWDlgT+AZqqlQu8aBMQIKOtwG1p
J9/aTFAISUHUs1FW/VIHvbmJzAapWSqMqjXYrcY45P2vXNo2PvEfi/KtRTirdQkgpe6Y4GjL5xD5
4mAFOrZogpvLtAxHkOW8NdGlfQKDpqQ76njpvE8jwL/OXLlKS7eVvvU/NqajcxU2WF5VCkGt4pLG
7mcv1T8hs9ndX6mlvUG0cEqqUNcChndroq2QWBwyg5XSPHUve7F+8JLsa47wmtzIyUUHIre9b3Lp
wFPJgKmNZjzTZDOThEmR1Bmx4WjG6xCfiPqyMNzIWfTvH0JGG5iaghAHVMa8zJkM0KiXUmDw3IKT
ElNI/eOWjkiH1srKeVtcxX9MUUK/XcU41cpC0wQOQ1V+CtX2s9rLX4xAqtHVGzQE6vp2f38Rl44f
Ty8Dr9Rq3kP3UuQN+lgtDccSHgT9oyj+tngZ79tY/CoaW9OAIe/8nFZHMCJtaL3McAofMg3qyR+q
rCGh0qgEKR/G8HDf3OInmVOLS4FEiDrJ7SLSZhnlwK1heksQ6RyQUTK/1+PrfSMLnTTweVQ/4QlS
gC3oM2dkDL6K/E1jOKU72H53Rvm+xasPf/r6A1q8rbm3TBCo4ocCdZwaZeBmg0BBOlZ2egyE576N
7KJDTxQuhcHtnjyUI914WzUfxDUQznsMGw8cYBVCH5kG+7tB7q6vy6qsB8Nx/QTQlLL36zMcKsiQ
ov2AVKdeDeBlZes/7IPBJqiwZkEsMq+ylJ1iMhekGI7UTbqkRv1RENLk4FIiWOkSLO04o7LMX4CX
k+EtvN1xCkqpFjP94wSj/sLj86KXRoHSkSyunOS/kdQsyftL2Qb/HTiId+R3UoEeXO5ZhhMjMa02
W+vrkP0SuoNWH9z0rCdO6KOPqZPpWqAEfwgSoKrMLqvTkO3UTt60Y78PKtOWCiA9wtlSTmBetrl+
HqqjEp7NkMSB+Wr0/BSGZPyHBOnXJrpUzb4SIPUhzodswBadQKeGmlTbTndtSE20fNigqH3/iC+9
GhM93f996/TnV6+GEPZ1P/YGJ7yV7DBgimytgbTkwWkh0MeYoldKBLcWqijKOa+e6Rj9hxop2Dh4
MZV0kzUrTm4hy4DbR8LBURrWFX2WMLWFXBsKusaO4n0Xh++TAh1aSEX6nVH9nWomu/sL935AhQt3
bW8WuoZFXyh1jj3D/CF6Ty4jvfFRrzrH8EFp54UtFpsExYx4a52DsEO+Yu+mJx8JEgZyaxnRjbKH
VHmnDKg25mfi+43LYEDyqSq2sfQ2QHPnepsEOZbiOW4/m+2nyEUlJzpG0DTc/5ZF5zGt2wR6ows3
p0Xqmy7zCi0xnfhk9m/Q/9k+hcSTemyj86g6/UodfamEY1zbm4VcvhHpll9gr63rzZglXzTri9j4
G/0Cw6xnfczNws6YUxiDnR59RIzG1daGc/4+SPNbfv0b5i+Iz8zAhBFj8Pwi+uj2fDJk1ILQhZOg
XD2AyZPVj7xzGwUaZaRcun5niN/FoHwu/WPuu7a0CtteyCrpaYDSo6kC6t+YrtLVZawhNSqDiCPV
sf+OUpBFZj/zfKOj3eUdGa5e2fbp6r1bAszRbSQqoGJyaw9BCfTIvNx0Eg3Y8077oI0Os/r9G4ri
SWVDdVhlKynF+6FOrs00o/6/Nuc5xaAjwV55melo/b6u9HMLR46etBtgt3p18IdqU1dQgQMnP8Ov
XGVrwOulOOXa/uzoNb0X1lqH/cLKHxThKwJAhngS0SXW/DWOqsX9JD5B8YDaK5Wv2/UNVR9Fd7fk
Wg2SzRThxqq2MXFDaJwF/YOsFJtorXi4fJWvbM4ceqzkSqkANHEUZaceOiPZGCwuRXa6SkgqfMlf
JffP/XO09DLT1yB0ZsoNtNjsM2H/LBTB7JDT1cRtnX4V6XRm0ct9I4v7Rr0Fzja4Y2gg3a4lM/GS
mpWm4YRhsgnko9vFW1RUa7XaCN7KxNvivhHHkupg7l2E7gvItaUd7knzU4QJORdDdI6aLRHYPhr6
b1GJLGX69f4HLr1fFLZlWn4TgEebFuDq8otS1lDBx6hZKYhcJzbc3ofGYrA1Q/tQer1vbXHPrqzN
XsuiLqOw0DgmOhc9l3+o8q+BSPW+kcX4mVcSkDMaJ5yO2ckYrCRKZcHHoQmfkwZ9If1HW52a7sXz
vsb1EfmcBoCAGOBjn8LUSaRjj+5cIsIOYPwIradhGvloRqYR8l2p5F9qrz6UwSE3D3l3vP9bFy/O
1NhnUFMiw50z13nSWMMz0pqO5O18bZdlh+QZ4mON/MIHbSQ9V2v+d2nHry3O3L2RqF4YQoLmBAEh
uzcKb14KFwuCPIHxs4y6rx1vzv2vXDM5O2SNmzVhPGByiKIdnP3Qab308SUDtu/F3U4VtJWrtGZw
+vOrU41iojlWbT8ZfHAfkip4jNxfhfdsBPo2Ddrj/c9buriUZYk06ZtM3AG31rRGVirYuQA+6ORA
5Vkyj51g60AQMluCl3uNBGXaodkDapIdWpgCys0c1K09yWsHS5YoiHB4dob3Q86rY22YaPpWK1dp
wf3dWJqtYyzkaMEVWIrdb7VY2lOAiULaNo5ITIWVZVz8LIA/FmhjPPrf8O1q07wWsbaw9Q2UWmkI
+eFelRG10uHoE9eKIUsgP3PyDWSsE22ANTmqK1sRctZeUVB4odsVhCfwbKNx0rOf47YV3qJ+F/n5
NnptBLv+AStZUKEfKm/k+qE5Kf3LoB/kaK1UvOQJ+En0ikk2iYX//uSrn1REiAAKCRyZCdK+6vha
Ss+qieb9t1xITkb2QfGyz4ry5f7RXdzgK6OzuCSimKb3KUbR2EVv+jet/m2d/W6AO1JYXjlN0z14
d27xx1TCeXAo2twuuoioeRo0GBODRN7EMS13IS7WBs8Wj9GVldntaMYASeAxJ2OXHqDQhPg8MFsG
PrrIDtCBvb9+i8b4mEmgiFbWXMxglIowTsOKGlf4Zta4MvVHVX2RhbX+39LS6TzR9BgnIP67OATS
KqVNqLP05kswOmb96/53LJ2DCSRCqAP3qzofwyiN1q2B3RkO1Ce2Vrz1amxb6Wc05KGH/X7f1uQ0
5scAAOe0XGA8381jFEoXhqEoU+hQd6Nc2pn8KR4Fu/1YUcuJV56ev33rO9bmdAgUB2MZCJCBOLR5
UrInMZM2avhWCicp/e4r+8jdlBq+xo/PYexv81LaxeL40MflDj4o1GS+9FW3EauT6X82+sR2rYvb
ffSzXetu0EEIejR4g3NUPEjiaULVj9UDQ08nqHFM+OKzZxD3DI3ZqQAkMX2EM6YZbCF5NpAVlIft
/ZVdeIhAevyzsvPCIUwrbsDkleEgQv7c1QdTFzaguoDonsGSdqdaWqu/Lp1LkwH8aXCNLtS8qtxZ
6NlGFO6dxAg3YSo+mUJ+uv9RS1eMIwkSe9KhgPj61mvAU9wMDMYbTpSpCAvGsrVBfVG2xYTEOfc8
Y+UZej/9TkmRGRRKr5T7qL7O3JQP9YrSyS5F3n6nNDbk9Il+jvyj3pzE8dT20aZz6go2mweRZvwI
HxjwCPqIg12vDWwtXcuJeRt81zQAP9d2ilRl9LuB6NyrBlvv31T3mSE2FK0/lMhR31/nJQgyPQgm
NyaUI7PB8zfRMoaM/SRvpG5IMaY4+v5hNI4DH4fuOlB43oRoGzWo69r9yP+ElTR80bqXlR8yGZpf
2esfMtsAy0Q4XTIL0xGKo14HR6HY6Xz48JzBXGEdSGDT8I+rbEpC+9/MzA1rbZmlcsHNUszekELq
+xiJU9Px42+Zsa+q5tQiWC1oe0Oz2+7jBJQcf+eo3ybZqV/r2y0lMBPWDog/9RiO/mwnzCZuhayt
TVhuGHwq5X2TjJ9UmqF1/ClULrL7JKN2HP6skz+agjT4afg5Qq+kUeQP38Rg2PS5LSmVXcoanYDK
luRf9VvyqTdWnOvSkaEwDn6HWq4IPGp2NxsVVUuvqEzHtb6SQnmJu21By5twmGsDcsJqhAbzGeVb
/4NipZvcPQ7jFrDpVlpbswVHBLk6QS//Al6qz3K+1pOSIO8kcj40HGHoiteIyBZmWv/St0+6RdMb
+XfTruIz31OyXK8006nNQ2NsraNQf5S0p2lssviY66pdVOdgDd24cBUmzvh/jM4OYtcEVeGmqulY
6Ytm/Zhq8rWyX7lv09rM7tvEjEuGAlqPuZdpba++jFPS5mYm4GXEsNjqCZRScC0Xe73MXtPaNTat
34f7HqwVrZY+PMK7UD6JYWN+1KE6tKXc+g/lMjwwmCo2FK25Ofd5JRdpItXsZi08ScXB/SBo55ia
aPJ8/9MXQhEKO+BMoLamQT6f2qzqIlSLiOWNqEeIxPxydIZ3nBqwN3q03lY829JuXpubfs7VQg+I
eLtVqVBsCZ5q+XsewGgbrbjxtU+aXUlLiPJmHPiksKGcmtlmvkd525aLnfEY/odYmxkptgldIzLf
OWmkiRZx1KiZ5SRMxETSi9Lodi58beS1A7EEvr+xNHOJKlPcWZSmDIHK+ZcYwOwQ22mpHip3b3QI
qVu2UXyvGtK4bb2GJFt0c1AUQx6N7AYtpVkzScqUymqCwnLkgzoeouhDbDyn6G4p8iWSLFolJ615
rq2HXHkRoIoJXxVmhZqVuGQhDvqb1VOIhN0SRPvt4VEHVQkqrbKclrG0monCEU08s/Q2lblSPVmI
OujMgcCZRud1cN+3ltJMDupwFCzQu+lW8x6HpLHr8CQFH83u8/0LuHQj/t/UOzqMFLq13mo910lE
pNSZsWPqiR7mfSMLER1+TSaiYbiB8aY5giRzg3AQQg5PEH8qtG0ab7Tmq1SRegRPXneKaZoGpy75
Zgh0ygtYp49ucwDsUQvHNWbQ97tIeUMitOQ/PCTzIkcMqqRudW5MnItvmVR8FUIFmkmj28dKtZZw
L9QUGFJiWIbiIhxKALJvd1IsJLA5ncROStqGIeq8nAI6jWTADPLNEO9FW81391f7/ZZiE1gvuSrC
v7Iu39rsIsrMfR26Tk047NX7RvY33UpXfvnDrozMnvuqlgcRlRTXqeI/Yfhs7dPUhrFFP5XjT0ER
t+m4loG/96vwxEFXyfAj9XII828/i1mwQXSp3ju+AljLfcsC3Sk99dD6v+L0kRb6v1/FadeY24ae
Dj28W3OtmvvMLYaWIzLUMIwPxSQ/sDI6sbiK10ZmTrVSGOQrFd9yVK3ZScojIhKVYdlyLR/S8GNv
fdHdX4OQr9z5hUiKpeS9AJ2Ndhy54+23pbzHVTRyB7rUyeTwwbWKLXx/dnlqJkSDse98KHq9ANLq
lQd4YRjj1vRsWa0kqy1TKC2npC/VR68fe+Sbjj1Ko7YbHtKt+cuC79Fs90a2E7Q16+87n5N15tbo
tPLdcz9kqPCqxf603lLa2Gn3OwR88aTIx3TkNRspdG4Uz3utVqV4lg4vVVVK0xOB9TtOnrBIlNZL
eTv0V61Tdzwesr5rqTNK8tuqSvTCRA4KlXBnwf9HQ5mw8nZ/4edvMt2sObsmTHEB+UegHQrxa+da
+7L0N2a5d1V8g2RuSpfUcrB75cnoR7IprdoMwVZsfonl3ogpCkGiUh2MtZG6aZtvI97pF0KBxSga
/Hbi5KWvAjFTUiJP90fLSXX9gy/4nl2W3kps+f4VxQYU+9A7MMX8jqA5k+K6QtLCciz4+ipmQ8P+
ucpauyCVXCW2WtxgigRTC4IZXmMWoTCMlpmQWXKuK2UTSScSMA/YmGlmdiWndsiskSJcxOgQINYi
yP3G1A/oNQIbj3aVicyH+eINa1R6C28dyHvFYpCeOQ/AWrerrMalrxqBy+uj7HXt7FIxk+RTUNUr
vnLNzsw1N3JZjYVIvCI06lMVpEdGJR5UMqVwBVC7eGyuPmgWGAVSluRWxaujt9F304/goIWF8b7j
Xzo2EDZMOGTkj98NNcVqr06gGNcxNN9OiQsY81DSL2Il2367guteeqqvbc0cMcNTktAmKU91dzDU
b0XysdBWTCwdzIkewiAWoI41L0kGlRu7Vs3n+D1Il60VomXSn13lJCkPurG/v3bT+s+vNahdLAFU
R9tstj96kQKpHivXQV70kYdrA4R3K/jCb51ybGnKj3L3s+xWouUVo3M2kTqog1xHqchphhTwHXVC
61yKZAVQd9VjnNiDYW182V8LSBY3D7ZrmNjhWoO0//Z2NWqaJ6HIx3rpnzx6MdVfhfBfAoSJUfv/
bMxucOJWnqCGpetoiAIkD/Kp3Kkokg7fwugJtpLM09ZC9Sk6fLeFVxZnd1lRanhkZCzqbn9pa6Q7
DFs0EQXrn7zsOacGCPOPLj32XbIvZf94/wAtFP7IEiDIk6Enm9rxsxOUJXo+DgnmTXoUtqTvhuRH
Ln1HKsXKP0nJ0aoVW1TsOHqIBmWb/ocn48r633jt6lkax6lLntcuwAXJLsAjaL1xNLpt8kRes+I0
F48tk16A9y0dko0ZHnzg9miNxt0PeK83Rl1t+0AzNlnrHtp213+tJ9F16bCyvkuuWpv+agC1/Ob5
k1B1hWXmicT2BvUmSw6UzSLh2I/bGHpXtfham3u0GAPvWwAufR9mm6L40kir5OpLjvz6Z8xOmShm
YAE7fkbUKLCtIq/0acx33m7Ya4d+C/uFS+ce+o+CVRFWNnnJIyKlBvQVzOP0Vt/e28oMvD4L8IhD
eKyjN1hoQcHZOZKalbTJtLUxy8Uj/Zcp1ZiiHYoot/YQI4eVTmSj6YNvej15bdUTyuSqq2+y9LGu
A2R/ib1F5EopbovqKV1T2178Yka5ZIY3oJ+akwuk+RCKwoiHZORiI4V7Kz8AS3aLrSw/mmuiUktu
cZob+z9js0jIRFCq06TJ2Pg6IdHLJwh9/4uXujYyebGri2rG4+AlAr6XN9oty20kf4sVSLykL4Gb
bKTOOybM9thNN+6RaE/7eO0eTZs2d5McHtZTNAgV5i+d2yhV7CeG64QUg2J1A5phC0oXCAgVjORc
t/sm/mHmT2lgHeVgbwif71/kJe9xZX/+6MEvxMRHrLswp+/iinSij5+LzSDuc639JJJNBato4aU7
S2eaqwPwBVTjbGMHMQyFVra4N51+SCJHk3+O5ZfSPYtZfHDVDtdlbKN4I9U/Ci/cQdfzpFurpcCl
FI4iAO8tA5iUpmcvolyLdQ6LmYDbBKs8fPKbk1lAeQDliVdDN9O3tsFUXKGETpZJn+6v+lLCbvIY
U5JjZJrUYrYGftNVZSSrwnTu9Dja+sE+UZ/bXXSxIhvFB3kNMj29ArNzhkEYnxh+QLVunrH2rpHE
USwLTmWIm7oQdsADmgHxlwqZxIOR/xGtbqOsHu+FVb4xO3mUq/slJZKas3yCk8Wfevid0QmKDGTf
4R+M4bjqN0Rb1bb010jslhcYGA7dVrR73pXnJD/wlTFvXPQfUCYNbKD0ybirTaCYdn1uVKiQ1kg8
Fp5EWHknSXTo+eAMnfmSgLPemyUmBwE6OGUT+hByetqZIcfT/eOz4IdNohoGAeHn05lMvV3VOms6
PRR49drMPJkkgmZwThLzaOrBRlK+GBAJ3Te4gHaHY5QJbEZgIVJE7unWYh72VTGoMn5SoLBLqRz2
CTDsvX4KzIRJg49Iw2xgWdxJGTQYBrxqoHRUkmTizm0of029T7L3qqw9wQvdBH4XsgEwFbMY76ZD
fE8LZCUNBaeNIX8WdlrKP4+hgucgU5FSGymxg1cd5KRDUPzfd/Vvrc/2QZM8r6kaX3AMd0zsqgKa
oTk68uWtBrfDGrBscdeZ0KTeAb4HysPbPQjiUobxNccarPl+yLFOmuOgoMTXAPeNc6iGpdXK4oKz
ZsoBTldqpVNNYpacpHUjNOynQAd7AOgio5x0sep95l5SdNrBHMNkRWnCh0ApO8vFJU3OWb/yRi1+
uD5x46CPRdV/tsyIoseNEKSC0+sHs6j3RhFsDZpg3OZS+QX/9cppX4g8oMeB+h4mHth11VnuUOmQ
8vUI5aK0oYtbK6ckHQhSum2NbG14eNFPSSwuGi/cY4ost5ta96LrRV6FLTLsDWf5KPhif2r9iO57
nD15FsN/UZxpD13mDxtf0tdewsXVpXpL7kDvlJL/7S8QBj8eGl8UHJeTa8Xkuj5F+HPDtHRYv/nx
lxVXsvQSYQ2FOkj5Qf3PXMlodUPvJuxmlZzdMNpWf1R9o9XaBRJNQ4tsElRxrX8yheLz1+/a5mxH
I1gKGkXCZlLa+pjb+a4B+RL/cDf3P25pLRH2mFjlaIGp82/ryratBc0SnFJ339Ii2+cxjDlM2Mff
gH+rtbdCGbBkj/YeTW+SPx67We6XRZLcJBF71xibsA4OwqU6SI28EYuXPjne/7YlT3Bta3ZOoiAQ
3Ww6J10/2kEDfnjNnS49oNcWZve8QKY4rfNBcD77tbzTkfYVdpM42/3vWIh4zUkcduIDJvia09rr
pV5LiUXopRf6U28evf7FdE95ASmkVPCA7PyP9w0ufha4GkaWKB5T1r29YBqagdXUhnXSES5pwUKc
F25dRTyIa4oaS46LFiFAcrgPFKjLby0VjZTLaUKQl2ufO/0xNb76a8M6iy/utY3ZVSpiTmNJudFx
oa9zd9Xn0TwaKGC5p9Q2toHy2/ptmvv7K7jyXcbsmPdmHbtji01L/hM3f0zrkrdv900sOuKr75q7
QV0RqGToHG8FHyTGZwn+M8UR3SNVzvK392Us18igli4UU12ALkHIMPY0qx9YRVcHjSl6FyPuxO2o
aIM9pumabt/S6aPqB40/Cbv8bsK6qNzclRRa5gg3QZa2a60fbSlBtWitHPOllpzJGDdgSyq3YA5m
32Pmfm2agU5vymq2EVMTwfi9eGCkP+2AA+doLT751n7E5Q8SVVz3UQ/fkvF5ZR+XXP31r5jdAS3z
rVHwDSAeye+GudqH+mtpvZIMgN7tbbgJRah1UX91+mDjyo/8EqF5HKM1RN3Ssk/MNxAp6zIAqNk1
iUVI/jq5dx3IAew8AmYWPhWjZbdRveLPlupClEn+MTV/BHRvNJPYHGmhI6BhqjayyOZDqodHJrQu
ndVSnXmOUmj9TOlJU5/LNQm0pXMMh+o0wj8RU89TyyrMKy1NyUYq8WkQfGZ/V+7mwpZyTSYUy4Rh
4bm7dWutbmSGOabepbLg7gg8ricvUPTNL0iwqrWQbNqZm1gBLY2JEnaSs4eJYl459oY4VIrW8FEm
pZ25ndqdKhrvSNsEj7mxL7qVN3zF3l/HdJUiF8OYdnWGPSlIUWb45ssodA0Xq/oMof+2TB/KNVmw
d+vJFxrUnPg+CyVidXZFGqn2ss5VvUtbxbsiVY9ld4ijj4WlvrrC9v59fHcPJlvgAyalor/Q59u9
S4r8f22BtqAlfihg9agN4bDarF4zNEtUzD5pvDAyvUvjfig6BZIhJHES2S7WJkkXDZGEyJyNicx1
boi6TUkc7V36VtmGTB2Y6odwtE6Z/OP+0r2/2NPaWWwQblsEPT5dvKuTEYcivGed71/gjCg7VBTC
YUvqv1WT7KFXgnMcg2FB3pLhAM6ImH1b/dals3n9C2bfOg2aZk0f+Rcav70bnYT2odKDk6km26iK
Nm2cbCXv9/3PXlpfSDMMicSLovq8n2EoeRUrVuJfRFIuxoFVhPp097TaE1u2Y0A5CTCHuzD9+dXq
thXDjFqf+xc1Pore72linalj/1/zrrGJJK3/mJk5r7BgHE6vMdN6wy4PoO2PNLuLqk1ViOtjzu/D
mMncBCuk7UyFdT5flBeID5GbYK4eNhI+7C0MOttF5NZsd9rrIHyNQmnljk/+Yu4xzUlWnVFnKJaM
2Tkt8rrtfanzoV8DIP7ocTif3OBVkA/+2uGY/qp3pqbtYl58QsNNB/Zq0yJlDJQ26/2L54W8dHqj
86x7a0/Ae3mdaRXBUAN9I3AnnL41A8+NXkYwOV0kLbT17HuLLLQfAS4ZfiKpM6rBRk76A/K81ESK
7liP5QbypY0YvZT6cwr3cSdkjBcoWyANh/vXY3EFoEgimUDbGnjn7U/ThT4OQmn0LxFcMlHMJOdK
BLVkgIEoVYRtBW70ecWn6SK17TKL3Yw1rnjBkfUHFG/vf8bSEoPUnuqzUBITNMzTSTegHFGb/mUa
OBr9BDJMaWfUF+qdtnH8nRsvprTVg89CEkOIZ/fqNh/sKD+J0h8/jnHv/wFMRBf1+ifNlratG60w
B768bRP1YuaadFLc7tv9D1+6oZRQKaTyfQxsWjMrfpu2ATV6fGrkg+aGdPyInEiofESYJ7IJU9dG
G99PoUzfdWVx2vGrS8MIdR35iutflOhRNHtCKKZkKYBMdeoi1kHJPalDuI1RrDIa8ywp/qGvAR+d
BfNXjbygNvzI5Tffe+l6RlYObbhtNFgo/GDDCef2fLi/Qgvu5Obnzh6dMOm61tMFTkYBrY24DQHO
NMwsW/GXLC6Y28t29w0uxEM3BmcvQZR4lZiorA+tgQ++5W4r8Wy5/lbIVvZ+4TnFEAJEVKqZD54T
pihdJQd+E8EwL74VbW2r6VaRBs7yNlFgUNfetPHr/U97T5Uz7T0HbWIDnkDgs9RZ1cs0LLM4uCjl
V8nEK0k1Aru+fJCFbCO41gnmjZ0l9Cc9eFUFYdPUH0aZjn63RpCw4FYAvKMGAXH2hN6eHcIqKMUq
8/j23pB8GIoG2IiS/F/PuU+fe2VldnbqVBzSGkbsSxt+Uw+hdmj8z3W6gynv/rou7STju1gD0cvw
/iyEDhqithpp3Us9gnd3Mu/BbVM4mdofaeLbFpM3GyLD+zaX7sW1zdnb5+puICQCNq1j95Hxn526
85qnzNc2cIb+e1PgyRjDQkeAobBZ0KIXQ0AMnYUXqd60k/zTrqaroX5w6ydhNYH9O1s9e9SBlDES
yqwi3Zz5o962rcRwaI21RNwJKD+04dRT6F6E/OB60lPQIqSCLI7+UfD3RXQwSzDiVvDShyx51zlF
+7sTlJ/JD/UR/fay/45cTxF8aWhQ9DzcYXXy9aPB9H99CuVvobpGQrDkPxDIZL2IgQiuZv4j0Mdm
FMIivARjfaCADgJFTx4TCRqktc7f0i2CWABxOuhUmYCYbYxbB1EsWHF4kYNfFKbCtfLe0rnWafWA
qfmb0M/+/qoIBs2K2AqLoEpox1M4PhXxI9TYNmCiru7AlP9ryQpuEQk3Y4f0tYgEZg9iaFTwisDv
fUl1wNNKa4fhAyWclduzuHJXVmYhnUp8Si25Y+X00LKT2vxFhW9NI2Bx+a6MzJwci5bqktWEFzH7
0ydPmrWV0s+iefR1RPeyt3BtDm0hh4F5S/zbBp6kTWcfJXXKQBzF0kne1o8eYxEpcxX+h3SN7mzp
iF8bmn1Y3WsV+hQYko1PolbtJIP3/xIY1T5Vt/d9z6IpytcELFOxZw4yYl6qD4Sx4jbV5VZun62G
BpGwscrPobCSar4fYKAmQUGehZsEwijU3UZGYmQZCH0Q58ue9iEZ0qNZivZEVe1Gwy5yx62iwZm3
MYXXIFhDSC7sHbYn8kRigon96ta2GqtdLMjYbpXnPD+mMJ3i0tfkvhZW88bKzDfpXi9Y1Bz9S2NK
mZ0DGdPDRwX1qX7UnyP1dH/v3teAp7FdPmcii2VuwJqZG+RARWzRDy5NKItnN4qLrRgbwwal72bn
iXG807puPPRSkdtlbrhnowrCJ1833D2o95T2SJZ9HjqyptpogpWTtXA74fCmTImPnhKPmaOpdE9y
CYUJvyzvUDHyC0/Hr1pN7D5hKE5xt1JVf0Mb7fv9RZk2cva8yX/pMXi86cvMoZK6gDiZ2vOYdn3+
EkXJpxRaHEVZi2KXEguFvG1CaNNKVuaFxP/h7Lx647a6NfyLCLCXW06TRh7KklvsGyK2k83e+68/
D/UBBxoOMYQTwEFiAdrcfe213mKotWgiK06esd8bT2PqlG47RViVCA/XWl1tBAFf7iLK3RJ5FluG
OSvdxGyCPfQ/eZPlLdjhJJ+WaZc8VwiUxsPO/D7hc3V/KFdWM23AvYGUgojC8l0eyVno+2Cxn6vK
jg9MnXypbcUB+JIFf1lKXX4Uerqlp7BslHQKGKJZU5ESMlfV4pAITNlPQ+i4z73aAYc7WcIzgJKU
pnWKtC2g9nxiv18sc2PAtFGrhuQ3A8SuTwVNCsyp0WhMyN+LdjjKiuSqBWZxsO7tZ8fad8r3ttr3
qez6lrKLzQ1C3nIW5/YNhICx2J3NfJeuaIPpO0NW+cmz5icu2beBYm9s/JdGZlY404hq6LIEm5Ks
dWKAl8+VUbum8W2oGlfadHpZ7cq7VhZ3lphSbuo4TJ9H8s0945fPnGIUIu+vyZsn1jxk/AHBOT8F
mL7rKRv0vo76Rkme41g51jbOFAFme/Fn3X9QzpZyko3sUUntoy41buDUaP7gJ/WHG2P+hlm8lrBt
JqUua0AURkRqJ0xb3gSvqN6QvGKl+EclOeTyVgX9JjH91tp8cYIOpc63LG5ZsRrIWsX8pROyw8W+
I+wgTTSXuRIe63U8PIbO4JbE6hOqtkXwb4oI3/1hX9uVpKnmvaKhqLJ8S6Pl7JcVYtXPMmfrzu65
bgRhw2G0oEv5Re27ST6ED/cbvSGQ03M8O3kQkXyEDLVMr8IVnfzeplUDvrbk/8inB3XIvyfqzulh
/yK02u/R+9Kcn7KR7rF4jKCucNgbG5mEm97PhTDABLOTh83bY/75u5SO3OZ+EoD9erE1ST7Ivrwz
MXrZTeMkSNwYyGTlaX263/l5v1wdTbSJvzGZbNCNlBsXwaZkBNIQa074kjdjsK8DVQGnqk6H+63c
Lq65GXSAuEdw+b4pi+vVLNmBpfsL1O6m/6cpyp02KsesCY9m4ez7/lvZPAVhh1IXBn5ekzQbp9NN
ahLNnKsvWBz4AwgRo2/s8MVM4LIne2l86uIPhl58J4/edopLYSIZUuTQfw0Hifd+dm4L5FBMt1Ev
kv8AXlzb+qabe+HtOc6dR9yCc+sSJ15MUmelLRPep0r+GOZRf4oTRTlrPsS1UlSaO0W1AkgMH4C4
N8xLXOTNvqlD9ShjaPNRD+yZsdU0/XlqFNwWYz/ZSQVeJjLX6L5Im6+Bof+UWszWcG+PDkFAkuj+
1C4j3pnCzvdTmeDQQLJvsWjx8CmT0UyaC7bN7SHTZRPPRXs4RUMk9inWP1vR6GqDACywIQdbz7q5
3iXGFASS1JTNJRCenqWvdvOqlpiAVK9dNbhW96PqlUcp60/+t/qxD55a4yfH1xRYG1fEW77k/daZ
ew5T2KFiS+2Cs+P6Q4TT4baX180FZeNHoZyb/hsa5ph/lcFOiPCgl4j++E9OZ7mlhKR191EEB/9j
0v4URncsxCXTzYe8+g6ZJuAvBMD0rn4ev5qScuq3xMfeNvLN12LZwscQwaM2cP21Q0guq0mG5kKq
4zzkrtPqCCta7pjgA9h8FnGLJdI/JiBu0qZnLZsOdWPskVtOzce+OKfVLHvqBbWxy1C4M5xPxjjM
+mobhfO3l+DyO8H+vkEsCHiXsuNyVTWozyXtJbHSYnKr3iheMmX2UlKnoAUFIeRQ3yeVmThuK6zg
SR2T0HfLAV83OaRGZkPSQthIxwr5c1kAS3TNVrfPUekP2aFNK8WL4hbSUulHGbgGyU5/TZEADlqI
NvpVlkYvUNGsistAoP0jiCuZpKZaRcNezxp7OmZarFFbnNItuZb5BLrpOXkgbnsw7pCCrmdI10OE
KQyycTVKaoUf7o3u30z5gSkg/OcP9p8ij7lruOuBCqBvy/tiqQ5jKgMakkEuXUToX9LEZ2FUZ8uY
nmLposcN4b6vfPvDs4ImqQ4phGiWhojo4rIJJqFVFNCkixmdKa099s1l4FUT6l/+tB3SDFAUcOng
TOJheD2S7eCgijoS0ksTFrx29VCVZ5TsD10xbsQOy3B0vlPet7QoeKVFn1V1YgoPY/KdKk2yK/XN
b6mxN8on8yl6tTYW7Sx2b1KXnaAAQTt6+4E4bV9k4skQKdSw6FdS/WlWmm7NMdispkNwhMTF9QB2
Wq61QcsABol/7l+18uC3lzj9QdTCjbixKm7W/aKxxetIUnJLp0RF37LwbKPujPqrW6QGzDeQEfXk
It11f32sjOb77i2zUaZoJyRIaFFPP4Ux2XDb30+QSGFIBeLf+23dXFfXvVsSozqzlfS4cIQnU0AO
+53efciInkdzIw+yshKv+rRYIUNYW52e0M6Uf6cEi7KkelSK4/3O3ABFFwtjuYOJDwc9i2mll76F
pv2t89Ovma8+qZ+Tl1LfSyJ8VTN4EsbUYlGyweVexqrLxhdvvykvHK1SfFal9cXp/xnTP4y/337/
DEeDfEI09iZU9C7+NnPf79NJEl7iwK8dFCP81JpqvxNKVRy7ssi9sh22MoZr8wbzk9Ix4CPUuhZn
VZdK09iHTeD1idy7EXjLc2qNGdeMvNXUMlU294/H+Ryw8D6nsnG9q3GFCwl068Br9DKSDhCIidDy
OgUFxwPhY1KnokJVqcyHUzmV7cGXRbelnLOyHeYXAB5dkCN0+JHX35AmHC1iDGNP9H34lxY6oEhb
vz8oQyPtxqKqN4peNwk0Oo0XFBaguEvAlFtW5nMrcabBaWJv6HDvUH0Uj0hjYbMiqv4QTzH+z/6u
NUNPRftkY7fMc7c4tVG2Qo+IXAImb0sRgLIedWMylNhD1S/5Gjm5fBq1EhMLR4t3Q1IoEHoV6VA6
0l+N0vf7sszFxgW1crgSmpLrIkOKdveyDtNYRaRKgxZ7udOV6XGYJuNT3VWALWwnyMtjYOpystOy
Mgv3fhgHWyjvtfa5u1DN5jNg3yzmu7H8TDKzKfLkUcN6IiqTk9HW3RdZFcUu5s35JAdSc8KZXt2C
Yq8sNRDS1O/mKFJnAVwvtXKSRyVu2xQ5WEU85wipnJymwhg+t49dVeqn+7O91hwvOTYXBFRkNxe7
a4xatbaqMvPElKE8whMtT9sdRro7MOhbBko3+SmWNTwbLI2Yn5lyM4/7u7Mq62S76oMp99TG3lui
dfvEfPTD8CFWL5gh7xBnwLPabRVzlyrSs05dsU61pxYz9/vdXplgpKkN/qFGQNy/GOW4DppAN8vC
K8maFBbE0yA/ObF9Lqqh3UVR+6pK4eF+mzclHnr/RjWGoj8Lmy4zY9H82q3VtvSq3H7oxN9S+VKm
3yz/2cF3i+qwETUP4fhJqFvasyunNehQi2yqykzfBEb2mENNVLLSU/Ts38YSh8joYR9FW+bZa+1Q
NZ/z4ehdAK64nt4+9uPOt53Ci2NOSD1JTdf86ieGuTF78+9ZnFC8oGfiNltEg7513U5EcRHLqrz0
xjo8pBVsQ3JNRh8e9eSzZny8P20r97fNqx0+HKZfFIfnHfRuzYqw9SU4d6R3cIh8UaQsOwmEqDYC
obUukdLCFHeuWhD+X7eSg/n0LSesvELbcTo/2KNyKiNx6eovvbwFw1rZh6zA2XmO63S+xhetsVAl
p8ee1MP0DzMTCerkeWx5PDXPxik9mMUPf/qQ4SCVWj8iZ2s53vaVZxREWQoY81ZYgolluc9HU4sK
L+ng2YkfsibIqz1yGeydUHP/dPquG5vX7Lvpa+NcGuMiLrysQVm9AvC6pQ4xD9b1atRQJCPZrUOw
4F26OEJj2+zRU7ZjT5GTw4DgRgwnIKr9D6lVbBBbbjfYdVOLp2iLnc8ssh17BarMIS4+r3GyBSHZ
amMRr0pVJFVIbCVwZTIIkF0RJkjKpvbezJvm6/3JWVkJV0O3mBzqBH1ayE7spaJ0p/yxTFgJ9pOs
5bvJ3lCN2mprsebJ5RpZaDFN8ktuHo3ha/MT865dkm7xbVaeG9ezNH/JuyVnUM8uopSWIL7k026A
fO8kJK9GLfgUBNW+kD6l0Yc+wUAXXFCvbEUvqz3legPXB8JN0xYz6DR+G5BXZkH22S4T1beo7o/y
GLiJ8LEP+HJ/Dm/jcxIyXCusOx7fcIiue9tY42QOcpx4SYnz0aUtTnq8b4wHKb749Ysu/77f3Mot
etWevri61alOnCqGcNCIg5w/pQEWprhLjTuED0WFJl3duA4JwWLYcphcG1dyTyCE5lGFCXHd07ga
bW3SAAFXg7QPXaF7tk2WK/sVb7Enb8ALMH7mNNf/N7VYrEFcWnqV09QwfcOEdlJ8V1W7o59jwPiQ
x+NJs/Zi6pHdw2UcZ7nQP5r14NZYst0f7tXZffchi9lFbb0UeHklni7+Up706S/0YdDKaD+nv+Rs
46W81db883f7xk8IG3q7SDxLnDIMZkkh6tKxLN30N7JuRrdFxb4pob2N8oyrp8ANXWApfTLzwn3F
ahNvko7TscZ1Q/qZAlhKpwdlepXa39q5my6hieNXup+qw9geza2k1cpTjx3K9kGYn13EwrrudSVJ
cWo1SYp6b6UpLq/CQbhZhMruTkSdMmckrLKhRNDm/6akfDEokGWgfSWmsf/hOAYHTnwxv71ueCh1
NAyNXOaJZ+j1UU4fVJb3mDyl+fOQDBsLa+2aed/W4pAs5cgUFvesR6Zc1F8S6aPkbGTlb4N8RhYF
eUqy3Iq8I69HNtbMom1rTiYn7vd47fFO3Qc2uivIvAzf7WgrU7HWHtJnjB+q5YhSLQIBs5H1KevK
xPOni5gdif4xzUfRPY3mj955uL8vVy8Z1JAtpDA18KrLF0wYhHY+yhKN1V/HyE1x2UMLJeoGlB0V
V5bcTJg7qTQO6vRr3MpprfUUySSNggcG4+RPr0c216osDLo49ST8RtM0uEjimFr4+rTxTrIPeNzd
7+1ae/Orgnov15qxTEdWQtPCQRngnoXy2ZCelEra+f6r0PdWBom9RQLgfoNrRxFSBvM+YGiRZ77u
oJ50ctmmeurFbmFGbuO//DMG/PdXUX8W2haAYK179qxbzNrhobFkLQ1WO0G+dlLOId8VsP9NAUs5
2xkhT+LsUx74G2+am7oyc0eiDFdIFKfgFi1p7FYiFKWqpcybJmrLZLLaXPPG8ovWPjXa587pXxLb
v8BdLAztAJB9p34QVAIBORVTB1/M2E/hLyk8t9/uj/uNus/bh5ESZgdBqYJ5dz3wjijwCvaT3LOz
6DHsjKeqKX9qTvHbABGJQlXPgjOgAOq1fColdVfxYglcERBe4ap59CtzJ1fTRyk6kQzd+LaV+1/H
WBhpEr5uNoi//jbNrHrNHKTcs8x/Bn98ntTItdETzqe9kF4z2OTViznF+7YL3MF/0O12J5GmlLrH
yR/ciUTp/Q+a21s8PKCyklDhCTXjThbfE6WV7ku9SD3f9neGDtdLt7JL2EfqvhCf7re12vd3bS2O
66rLZNOf9Plu3kvtiTLWrmTg62SfWlsyklv9Wmy+VISJTd6Lq0ELDhrMNvWTJDfHrN94Ta1dvSx/
WDA2wRYX8CLgiEgu2LnDMVb1qJPHekEVOccOCFmAWN61sbwPEu04wb+x0i3u7sr9R9u4QoHTIq+8
TClDOh2jtAtTT2DNmYfWYzxWX5xNiZEbDMu8oWbTUhL1CCZzvlwvWiXuJKv269TTQLdW9XCQw/5D
Kz611s9EOPvGdCdT3/d++CDq/m9d/5JsOq/Me3a5TpGhkWdAKCy+pQlU2VbaNPkZx5upJzvVzjGE
ccx/7i/QtQuRMGqWaATYYFKLv+4oKIE4MCo6Gmb/2ol4TIP0YAzm7zEbzgaQOyu0dobIPhi9cbHl
fd0O+/tfsLZsuRC5FMFC6Te6dmrRGXqZlCkUHFprACqgPy8gEtRi3Di/1xYPaxYh/5m6R03iuq9q
pjFZfTMjG2TFtVtHQjHRUQ+Kj9n6/V6tNvV2S2DkR3pjUSuugaybMMXmprLDIDQiwrr+EPKo/U8N
zTOItxuSdYs+8agrm9DqmT9NR/fwS9gDkYw3CitrvQHJD1oNviq6WovHowalJ80dAgkJAbNDZ6m/
+yqXXbMxt6Ara4t+rlyRDwWKCYj2eor8NC/kwieCqKSeZMZLHg4bA7YSoxjzroa2KmMVoS8WvNF1
tjOUeeZVU5fjSDs0JOx9svynQhob/zGQNJ6Nkj860V6i1HTiopLTwx8vD1KW5LUxApirRYuPQJNy
rIKmy4CnYC3qHAF0O9jX3W9kLV+JqhT1TZzdbTbXYtqcwk71KC1zL66rPUKzKGIPSMuPeX2oosfG
2Q0dqiYHX38o4q9VeJYQIrz/CSshmqEiNq6rwBxVednPLk9gGmhx5oGsMY9WGPiHCig9Yo4wJWyt
OFYmJhOTVmwlS9cOcOShIFnNgH3gnot9kYZDrgb8y+MSKf4u5abHVHbQdwgO949hY8+Tq0SnYgwx
fk9Lc9c7VH9DJUpfYABJu0TL6uOfDwa1MVwn8GgEELMIPAb8ZZICTW2vlGL7qcod5VATopzVopTP
onTEoeqLcW/ogfx6v+WV/QvIdvYpJhHPfMw/f5cikIOxQ10yKzzJmI5+0T1k0W4s5dP9VlaCHTL9
M3iFAecht1hushNMQzPludf6h7L8W+0evvXGv5uZs7VmQCxjZsGZR/5hMbNU2oY6lyuGsYiZxSQi
ihvkx37SnvNuMvbkA7ZIqStnBnl/Ao75pcGuXUQ8UxoMaRbnBer82lnJoDkiTZJYl1xT9kby0J1k
FObvD+ba5n3f5hIhlhVagywDtbam/2SLSyj/6OzXNpEf02xgdT7r2N3V6scJgFyafa5Efiq2UrIr
h/Fc7piZBOiichpfLxtH8aUKXl/BE2faScOPOt8KJedzbhHjoL4N4ZeiIlf/8riXgUHEWdlTUIwf
lOgggw4ueL8duu5rn3xVxtYVyeckPmy5Fq0EHUBYuZZJIHEML1lO3WgOvq/xkGsTtT6kevO3hv74
LrZC2U0Lu9jfn8y19YMew0xCIf9JAHI9kLIU5206jjkxTjuVrhnKhSvQ4ntROkoFnfNY4tz6WHVR
iXWbJG+EPSuHMPEjIRZ4XBRAl4yUnHSrFYUShSMHkGod7HAMiJNjpT30UjYfxRtQ55VlA9OQkARk
O85Iy1q85o9xpxUVtaP2m9I2brTl87DSIRKPysyiBWQOeOd6OKMEAEEHQsiLNL16ECPCqbkxjB9r
LYk9J1dBukiqQGlUWBvVkJWDdE4a4SFjU7S6wSP32tDXdjUVHmI/pI6c5kPXjg/R9B/Kb5w1s+4Y
kRDUxsW7EVRvq/RjTKl2GnaBMF2hHe4vybXAn9I2uD+qD3NFcXEbQXZPc9WhrC4y6Yxh9qduanal
tbf9yhVd/hpYNXIW+M/2pe36TXJs0i1LzbWFovLQwrMQ9iZ05et5HE1dYOZHgd2PQyoun+v2n/ud
3GpgMYxdbU9wQZLSq7OnQf425P7GKb1yF+FeRGQMKJ7075K+mwVlGoWjKL10VoQM5IuFJKp+yDX0
6Y5/3he4FDNzg1kjGr8erHQqZLvI69LLLYyx83qSdyIJN2oJa/0hUFCQHtJ59i5nxJRjNa8LvfT0
otq1k7qXUYM268hFRuWFl+JGLL5yDPO0BVSr48XFsbiIGJDEGuyxyyu847DZEMPZavWTxnHpBhsd
W9u4jB0Pijn9ypWzGL00kIn248qLI7s86E753Mdt/pCFGytubQBnT40Z9jDzBeYL712kNaHEO9St
XhFpJcdeCjylOEFoojxbvG6qha4sb7T9Ce2BqMzWn4vlbRZVEEdmUuPQkn+dnAEz5nKjGLDWBCEP
mAcESMghLyKfOO3HnloW4Ju6g9tv+dGha5OtEsDKOrCJMegFCRfCgMVB4PgcRokCMkWt7KfOilxp
Qs/ETPddeLq/i1ZaInLEpAcOzlsR4Hp+JDNPEg1ijYd+wF4Pfzf5Vxkdqk1tsttxA8wzy22DtSF9
s8TaqFJaZHoHitScZPt5MOz+B+7Myf5+b27jClqhDAeOgmQV58J1b+RQjXpFEFdkQfdB77MMur2v
7DXROI9+BF14GOwCt7NaOtjN6Bzut347loQ0BIggPDkwQLVetw7ns8i5vnKv7gt02pPIeNF9K9n7
+UDuaLCCjd6u1LBn/BtpRyr0ZPqWUdugonka6EXhab0ATzlJjfKhliPbTRTJ+jDUWfQ81dzLdpWC
8zRr3/zL7Ap8EjKIJcf7nb/d6EwuJz5fxEJiGq47H5ppH5g+T6pQGb8iw/VBk79jiNDW5c6yto7l
ldcsrSHrgV7hLGz5dpm/O1aaOg56xONniJiap/u6LsrvnDBG7+pdor4MeU7OV8pK9CoyKdT/QhNG
Vz/0kCpx/IwrpMy0TirxxJis4o+vQELKWf4Lido5YboYiKgSRtSlPiFRXZsPo8j9k+GHyiGJI2Mv
+eEnhFXUjTBsbeXNGTw2F6hie/k26kY5i/SI8KipgqMsSens1nO2yqjYlWb99/2Zvo0253QhNWbC
FOLZJfVLSRsjz1Qaq/PRnTP4DgJf07gbfZyFY+dAjnbjWlzb1kS1iADwQOFIXFyLOVEmtzPHYR1/
UuUfhXIIrLMm3OZc678jc+v0vb0b6eC75hYz2Le1IyPgUnp91HzEKeBhML8DCdly9FjbMWinzMp/
NoDwZfZVj0RRWhnPAn586hNxrIfxMnSE0WoCYjj6D+vS5CbmFcIJfJN6agcpbItRLjw7Vk5hAEx2
ctp/Js3+KY+/Agj591fJ2iBSF5wz9dQFAXNenwdx3Ep1V+sFcDaIiTVIXCjizrglbLi28hH2QaqF
A5+xXMQXgfBLx2pHQmashrJaLvajIb4Pk/5J0s2v97u0AvSAnAfhEzg1EH5oBNd9UmrLD6RYpTHy
h7g0PAR9fhzUHcynUMP0mqdJcVTHr5bzSY51rDOIc/pn2bqM4X84bdnmUBpnx6GbfGnWDLmWlHbp
leNBNb06fKqrz5Z4MOSNhlaKW/SZVCnJMmhrCAlf9zlsprjgyiu9CY8uhawhkl2PSdU/yr7hJo5C
XWv4EhXJl6nYetauwJdIBWMLwktoBpgusyFVivhQEk2l14FbIiAGpl+Vl6b6nlq6m0eXRHk11L9l
mJKN/xTnqPil0kesH/44VmbHzADvWctpLnRfDwFazVMS+FLptarlNXLohuoTFlef76+ueSCvUz/X
rSw2zJiXkxpCQvGiJDmb5g6tNpdX9aHJNqZ0ZWe+PTC5qqkbcnted6cXeWgYYVl5dtceZDuB6q0+
Ntrw+35/VpuxTKT6ZroymNbrZqRWlIM/0Z9E0hyIcyqI1jJpTgGp8Y2zZuV+mIPK/29qEfdLMtZe
CPFVXtD1rh1fjEjsgkj6FDbIA5ZO5MYlWhn+VuVkdcaAXJG5RiSN2u91Dw0/J8Iqg/ltE7mgkQ85
gY4eOYc431iBay1RysKDg8cam34e63fhTlvW9ThGVeUJisthYu61+Axh8Fg2/9yftLXtjjE6oSQg
clABy8qWU+MtOIi+8pRcaV/ifKyOSjFOPzNDbU5VkUduoehPXWhNx0lWz02Yb2nvrlyLM20F04XZ
z5xI47qvEdpzFXygykP4Z2+mGMcNn4V0DCX9WLbH+91dG1fKADiN0BJUmcXtIeUINvnxVHlZ/EUk
SHj/AD3mK1/ut7ISMEHDAvOhwthHsHIRT5hOLZlNzB2FFk76HPAd31MpP8sR/1faoX1IGnyYMXP6
c1oklRWyulQooWzAdLgeStHV0mD2cA6S9lA4343gxa43cqlrW+99E4uVWXVJmwWGXHpxQrI2QxpE
poiUja+60xxk+WMiH9TydH8811bInLQgtrbIPS6f+W1NopCflR4LsDO6fYc/sONOXbvTK7HBll3d
EMh7EsMQflJQXixHuROh0tlm5VWF+rcUysqxs2yxq3Sj3IPZV44Yds9+oSLb1wLITJv0zkbAvdZf
LNgoAfPUo162+AQn7QR6EuRQmvpchM4HAspPIgxPilCeG3MjwTFP2PIaguRDZgiBdpbOYktE5Hir
LgwbvMaSA0cpYiCJr2wc2Gv77n0ji5NT1BnQOzVovAYzxj46Tc5HqXeL6T8cmxhRUrEhKU6Ne9GM
BIko8NuCeM0Z5IuqpLt0tM515Oj7INei/f1ludYpB+ydOYujY3w5T+O7Q9pvMiDUuMp5LIMSajpy
uI1S9fvEKB98s2k2mluZKIo1cznhrWK+zH/KkUUJLvFrr2oa1p5plzsy2DEYnGDL8mDtuU1t0YFu
x6LACHAZ+Gp+7ARV23hWUBRAqf/NsE11Q6Fr+3HAq74Bu3+0J0l/SFpZO9Zqmj33uLsegzSwQdIV
3cbMrnSelCwCByAGGOql1GAZ2mNtDVHNJQFwRdiu1rV7U9s4aNY2P6lsiIbzS5f4d/HwdNShbIMq
aD3z5JRn3z6E5VNj1dQDHvM8P6pWyM5/vL+MVrpGekTmiYHlDJH3YrdnfjpwBtTdWzDTGq+ForlR
K+/ut7KyWK9aWSzWOhGlVk1V5/WTW4xf22afKx97qm/3m1nrDLHRjBzjxcQQXu8JdYj8pMnC3jPz
331wDpSd1vy638RKT8h+UW2YlwIx+uLAghOfy6RIey+dLlH4pQA16cfqwUGe8X5Db6t8cTSS1aOi
T4ZxfgosAud6lAckV+veayPQtWNQfKjKb+T30I7S+hRyDph6sm2a85CnymtlQXX+3oldqyKg/7M3
f0zmc55FbsmEVjpvyI9J9mx2X8zQ3IU9yJMmfjCj8uX+V68ND6gesuFYoyCYvfjoMIUZPflK71lh
tM+cPXrwbm18Cc1w4zxab4hFi1rjnPZaRDnjmBSJabW9VxfpCVWErtReRZh/HAVusPf7NK+am4ng
IYakFuku1DmvV9UwycMQx1rvjScRPfamcSLlFJm9W23y/m5jN5xK2IcGLHXqMstYI+ySYZAjuKhm
R+2dw7x5ivZh8KtU/i2kf+93S7/pFkRiBJfnqaKAtuS9argxTqSweQEagztwwA5bJNTb7YhpFpgN
mzwQOaflYqim0hR1OqfusN7ck+Bwex1zJUX/Uwsg1hqEGMwWUKmiZLu8C6N6MonMIuqAidm4coAn
b2uf5BDNpxh31UT2+ucuTjaCtZUBJFGA/zEoXM6bZRrUH6yknkYeZIpeXlBJ+qE42cYhsJJzp0Q8
mzdp8yjecPoHubbNOCQebJET2CeTgjG9lT6bTZDsnRJ1PJw1cN2uSLirgY1J+5TufKjTG1tgratv
eDn439xPzmJbt0VS2LnMIx7HxEMsZQfd/3l/Nc6/4XqTUX6C8kLGkLUPsuh6k5Fl9rugtkqvKAo3
DTWs6OMu3amVfyl0pdkLW//XV8GJyeXG3XS7vYmzye/PHQNUsBTWlzrDIPVjVRhZJw8GT3ozuIgZ
EBOLD5r+6X43b48t8Dxw99FTo2oDv+e6m6oO4BFmWod396Q9Fhrqz6odRPugacZHS8vljYlb6RzD
CWwK3BRxhbEIpZBHzpW0y2kvbx7AoXwrfMQfJNwEXH3sznqsH+938PYEo4PvGlyslCoeU1GoZedl
jvWgQskIyr0FYmNihca+eoIscrrf4mJIuezB1fDa5LWLic7NE0LRhdYPmOheykhBY80cskejT+yd
rkTTU9IYW3W3xan21h7JQeDvCtc/sO3rKcSoxzZ8OS8uFgQenRpQSPK1tH7c79USIPLWDMpkULMQ
7CXTPHf7XXxv6bWdUGWhmQjoOZY+xhnVPzRlo6LYTVav/WrGJH7tesS9lHG0nnxFH/Zq1vfnMfTT
jXfaYh3NXwPmAaQWBgNEPcukpFNQ3AlVtb5I+lgflSn8klnRZ9OAhO+IVH+UfCRe7o/Ayjhz3VLc
pHzAOC/TCVlaC8yKtPqisYLhFkoBsn9BT5gzBRtLaEngeeseNyD5SWSKuUcWg63nqYYCpYo7Q6DE
1hENfx88Xws/zYlDiQg8NOMS8FZVfQvyuLMPkoIgt5trkvjlY0j1V1t30kvcjpXtpu1UIYSH4Z6G
qmuSV4cKDZjBRfdODlwIhMVGUmRZKHj7evwytNkji/v2JibtuTes0q4vlZIUvRuLqHwQ1pTu89zC
+qfueomUtciOdWvmp1ga5L+BUTWqG7SldJTKCAkkWWrPUYhpnu4jxdkVfrUxncvXzdtXzqn1WR2H
dMpyPuN4CsYgs+qLBa0c3nVUvdSSAOMyJNNO2El5lOo22Rlm4JD5x6ZZ4Gi0MdFvu+bdNcNHzC9Y
kg1vJDno39e7Kh/9whJkqi6TH+OPlKq+IfbqMM38P98aEK/Mw/or+9tvjwEApvZYgTdr3GwcxM++
8zVwMn1TEpkpXflsp6OxqwwjOqMJkAky9fZY8EAckDi0g8DMfobj0DW7DLFd3gmd0D4bCDVJrqz5
03RIhtav0Y0Z5M9/unVmm3m0mDQM4GbI43Uvq3Aazbgfm0uuKvkhq2oF1iFPh85wNlO4c6C9HFHu
FeJjTmDy7osRbUvLiig30hYKq3tfJKq2a+oI9x/Ht/e58P0vg5X7e10KxodKa9kI6vQdh7poY4HN
DS0/hNMC/YBZHBU5kutOi7wKC8lgfeXW4CCTH372zSR+wDyVPEyE11lU/9nl+raYyOZCZZsN43CL
u27RqnWjivWpuZhTgcqnRdjVTDqKxa0pDqyz/gSip3m8P7eLQOl/jQLX4nFgzgLji0Ap7AQWW5HS
XLDBql6AhYSoamT53irb8UA0WJ9aJdBPwTgGO38ys//SPOE2+3imny3LyDIKHmnbMt1mYVY73Uj7
7whJKwhz67/jtE4fTV2qd3FXqTsSp1ul+WWNbu49pQJiNW7EGeG6ePYZMqVI25e6iynX4afErLFB
0GV0C2287UOUtQ7aEI6Hoc3bnSB6P9ZNKe0Ic141UBK7plTLfZ714pvVNVt1oUXo8/ZtvNQB04E8
Um+MseV2gO6h9MVFCDIPdgMyvNPxFa8nxS3Jqr3YneV/LBJH24hgb29K7kiytbDmoLXcKBhRJyk6
ilLVpcPQZ3ArUcPlciSzlU+4lOrWxhK4DbjgGCAwRpaKjDNTcb3sJ6sN+ghs+iWnOP2S6PBIdLMe
d7ZRgBiPCyP8dn/Jz79wsbOBbnMyvkmHIyx33WAooiCaQqe6SGo0HaV54ZGY3qoErXZrTh6RayGp
uuQ2UlHpa6cT9aUdfDPF4LnTqnhH2qqQPoZ+MhHpSb7WTxuvyJVmKfYiRTvrniDesBhNM5yAMs2d
U8cfigFmBwxrKnXoOzYbT6yV9UkYZcyrE9QU+czrYbQKxal4TdaXEmOYJjF2ltkcTIzrWsAthZWf
6v/j7Lx65DTfv/+KkICbegpM2TKza3tdT5ATO/TeefX/D/scPB5mNMi/KEosRco1wF2u8i35Ftn3
RhZLUkKHgQkJxBeaJ5cxy6HOk77r+hMnk/010NOvo5EWuzLNdC/UMYmxR5G6PWmrk+Bd4tIPY+gX
aTrWU72/JcF1YyGh9Q4HkVKa83rNyBrjovQb5EhPsPW0j+EYzPu0b7Za5TdOaFqDaLRhTwjQa83p
LOn+V1Gk9qdEy146298npuxNEmIg80NRo2hjirdBCzcy9BvriK4RRESAarzt9cE8Knifm0Pdn+qg
652wGHCqy37ITXistOP9/XgjXQa2vsjm4D7BXbvWwsoKqvDG1/uTrLTRJ+FLnXHMpLi33bj14xcj
7vKPiW+VthMKzmlPLhvgb21dZb9EoCX7QS5MJ+EaewnKaHxl4ve9ShrlSI7bPNSJpLz2Alu2+7/6
1gvCl4uWKsYDC8r6cikGYHe6sQyGUwvSftDtHrxD/1OMVemWdXq4H+zGXqPTuWh/k5Mv7bzLYKUx
iKzOl3tqrHt3qmfTSdP0VxuoP8K+9ZoSBJvWbuV9t6Iu1r8QefkqVPyXUePO6MyujIZTbeifmux5
rv7t00Pik4e0u8XU9v5D3ljonFlLy+2dRbQuCq0hLqWxLYZT0xvHMTCRmPuSo89XJjtb5If8lz9M
Gx3+9WxouWQZVLzfd0xIaftdPqI1wSJI5HQ4mbOFtEU2WQ99aiDpjmjiodXk/oAoYXEMoinxMt36
Rp7Z7hR6nU5mhwd9srZonjeW1XIJcswtf1+BgJXA9IM4a4YTthbxEzp57WGiM31QORgepHTeIiLc
ioewH4AF9h934rIG/ugLzN2oSB3X/EnRZq8A7Ouw834GovhGLtr+/Z4BeUY2Q0uOLoS8WlBZa7cG
FkjjCW/w7xUtHHv+r9Snz4FRbWBK33VmVpc8vTfIYAyhqPjX+l8xl1As21F3mgx1ekPO7XPXxN/l
qi89OZ7np0BNbS+shfkG3L5w06GpXzAsSXamHEVYRkZ6nDlTmf/G03iqgF7b5aeGB9v7dHCdMPZV
Jy6S8YA4grof6Dps7Pj1vIaVyR0HrmMBSFOFrPOHppBMq26S4RRrZgyhWOrSB0oH61MQiH3S9/Ex
yNr6QxpZwTE0EepUVCC6g5FT6UaZuS9DMaK2ZgivZWpyqKvY3ne23h6LPp/whlFaHHAM35FT62OY
xZIX2h11DgLLbsYp5CVl+hj1PcjAvt2iud/4OviOMmuxyL4AQ6zxlSO0FLvO2uFUJfjVAJqJPsV9
E7xFzNx2w9DXmRM24jN0xcltZzHsc3Mad+pUx17fDfOum/zOGZu+fURK1X+0OKDcmgHXwdYD45BP
uu/kcoTZjsDVO+4KbWMhX9/8/P5FwHXh0HNmLSn0H7umltWk83V9OPlz6UOJk0pEWLARu38gXu9N
opBAculzLKKGfBnFgqcqJzlngdZKrZcnyvwcqMWwT02598yxUzee6vq8px0P+mTpEZLOrGkOitGI
Zp7D8WRkveomljk8o08zO1oo+p2ZFKHXtlaB3LW+pXp2KzJiMnRREE0FO7XK65IerUy/5BRqxtI/
RGrwOZ5RDBx6HSVQWZ2e21Ycymbc6mdfXzkMXMRCOqR3g3HF6jsaWWdguFvPp749kIF5CICMH3Sj
eVSkw1S6zZbI0dI0uDyVlnjID7w3InVr+e9/rBuTodKUx9F8GsrhoEaRIxTsiIIPlaK5c25srJ+b
T8cERIEnxcNdDTW75YXr3XyCMd55tV0BsrAlwU7XbUeZzLMEONCbqqXrZBjzxmq6sXpppFMAwexE
2mUNT2tLkRb5hHZcrbQ/GiXzovTHYPwOMVW5v01uvFQC2Yj/oGEM5GB1h0ONMZVBbuYTtIWwfpHj
s959lpPJRZvnfqQb9ccCL+RheDELaFO9/H7h6EuGnNrTKagpKwQg1F0UenHiNvQHNLf92rapU6uH
3tC9jdDLFlgtncWFcyEiUeBBlrgM7ftF36rBPJ8YgvYuHbR2cLkerD0fUn+yx7ByJD2ib6aHmTeZ
SJOEVR9tVAW3XjVcKxCWvAKy3lUeGjRdaFUaP6KLZk9LnZkeiPKop6HLibzxsm+cCRSVNFXoBFLP
rvXOZmVUx7HQ5BNdimfa5dZAFqTzb4ECVvtNLeuN/PO670EXgpNggeKSgq5xQnSqxyKpJgyO9fRB
Isd+w5oxcspc2sIdXr9GIiHMj10b4AZe5+W3NMqwbJrBV04NOovqB6v61RuPiFo4sE833uKth+Jo
o8NGDsTgY5XfqbWoTTuN1BOOR+1TXlshlgGS2HdlK32/v0SvL0U0+v/fxUFT/sorsa2U2gz0SZzi
Pi93zEY6d5ytrQe6PlaATNGJJj1a9uEaVj+aeZ7Jg6yeul77pKJYLte2E+EKW6dbuvDLZ7jccoRi
lwvOFZUyeHX/kocbxhSZ6glJoVche4r8jDT9PpjkA1TnQ02PA4rrRgPn+oMt6DsKIVpwAEStVV2J
8sqQ2G0v0Bv20fej9S8h6t0jCrexMm7UPkRapCE5m0kc10CUvJ6DNM54vNJolZPetz/6Fp5Qlxvl
PiuCV0XD362SkE/pTfwmEqWaHbq4oTPP1UsVtX+pFkTGS8sfsAoTQfIA+maXu4LGWD8IXxanMsmd
Ovst/C/3F+iNdu/7UGHJOHnFV+Lzlh7U1twoAp8mOY4dpRMNugI+arLaxPklN2r9JaqiIffIyqkC
hF6ngGLBm7VuE0nduBu6dpTcUNWL0E3lEOUVu2uzjY10Y7aFziPZ/+L2AXljjZi3qzEs49EQJ7Ns
NCdNUvPQJXX/VAR25U1A+l19ZtUL4WP9VVn/dFI3bSzDG9sMmR+WIMOYZQCyOqIGPTG7oe60U2z9
FN0iaHPM7Wyf+erGqXtjk6FIgrsZmxrG8Lr5M/mYisRdoyGaPAEE6fFSS03JwI44LQ66XMa7shrT
vZS24aEfxab07PWpRW5NExMlCCzcIcBerrpAKuNa6UftBLHkSSvwp5fj16ltjqMcPQUJrGXxoEU/
IyWi644cra7gzvfa45Jzf3He2PeAtMiUyDBM3sY6NfT1saNO104c13AFlMxBCv8J9ujb/Ti3Puzi
3rKk2jroxlUKY8tJW8dqqZ9s1GDtZj5MKLYPfYAF20akm0/0R6TV8alGtVUEVqGfkroGevY1yqLH
Rv55/3Gur1KqLxhBzCuYWJBsXn6+uiwZueKHftI1OoP6MA4uxmSfkbqASNzBRJoU/Hnvx7z1YOg2
gODF+/gaF6rlfsM9YumncaAZOkwmQAkr1fZlW225Sdz4WkwqmMtRBsJiWw+o0lAYDf/QTkFZvho2
6LNQftbrXxVCs/cf6jrdwi0anhwQEeZwFGGXL3Iqo9Au8NA7YVXxKJmPpYi8UEZiWflH1L9zdX8/
3I0WAPFo0SCIxlSR0JfxAKj1ZddO+inTZxl3XDIHlSWvTAelm8faHavQfgpQpvxmZTmqvi0jvIMp
5bCCJ60qmuOgTPq5UuxIdnqjT2Y31cVigwFtCx0cvQ1/aWoWAik306FwpGCWnyfTLA1HxGb0z/2n
uVEY8DRkxTwSeTGt2tXT+IqBG6iqn/CpUKvIMf3JSaXkUELntGQ3VlC8l1868N7TMDo8+cbXWyP7
lsuTs5ruGtH5w7q1pgmyr6UNcjIDzMUL/+OQwnZqvoowPrdfTfkx6wanbfdpqG4h3m5dV/QP+Y7k
zJzg61H5WCXA09BmOanjz2jWXVB2P5LmFZVKBmvwZ0XsGupYQqQ93H/tN+4OCh3apcCzyafX2Kks
WWD0emWc/B5gij8G/S7MWumY9zbq5apc7KzaUhJHKkfEhJkN7e7Hv3EQ4M0NTAyBNPjy6zZQhaQn
+VVPLoq8pxeMRerpwG3dKhJbttbvz7JKRrkbEGSDvQ4vag2M8MNZF1NIthbP8Q4NRy+2v1eR/5IA
cPSFO4UNzD3MhIJ+b9RvgbZo7h6n/Fjq5zL4nU4HO4wcBQ3ehpZDGkI6UPZmC/1dPNx/KbeWA3Ub
c+sFdIxMy+om8016LcJIxUlTvvtV5FWN/Yu5nWepz0sboCv7fT2KY5NsSfLdQC4t87h3Yij62Lyq
y13oz4VkxSROZLTBURXBwcf9V9O/WeXo4p9uWM8y/tdaoh9M0Xp+dwyj9ujn477Ww2MaGh/vv4nr
u4mfwyqnWcDQ5rpLaCazHiKVeML+sXDxDI4ek7jWdpSVVBGgV2kbWH996S7CnoAJFwsdTtdV+TCJ
2Cp9P0LNrpkx0m380otVNXOyfoqP9x/vevctMjJk0TIqRhSXq/u9lkvDqFsNb+PadstUfKijxh2y
4jyPYm8FHRWZwb3fvt4Pe30lElYAbF/yUvbesin/6KGVoR6CyDKMk5S/TfVrOP6bBvQNt+7Dm0/3
R5jVia5KeTrJgWWcRFzs6Vf/VsBdiLx7iQfoD+SICHl5g7RBDbqxZHg4BJHJ9IDSrxssfdjVlWkg
RljVS7sjNIKncCyrhzTNM8+SynZnlWi+3X+j18fY8kb/f9DVG23D2TDDBHm1HjqaxyiClm9ffAsq
v93dj3TjbCAU9ACqTZpZVy3JvPUnfUhYM7n9M0K93rSP7GdXTeVjrj4l9WMfHsNy61vefEAyRJTR
wPRfSc0YpQagpMeFm5rCSbFMVr4Y/pZExVaQ1bGnpnWTS92yYEbFq03D8WP9udT+OvfkBQKXYoSG
+6+1bh0Fdmwge2RzpthBsGtoV7ldlv+i3dRvZGjLYXl54RCJ642Mhi9GjXS5z4K+HCtVCs1TrIN7
M5S4cktm6f9DFBS8lmEQ1S6KLJdRrEquk0WE4zTkGKlbg8J8ziJhuL/urpNb1AuZp5JqLigzsVrh
iTGDA/Vb65TLGXK5WSW7qZ1aeJ3YzSMqFbMzFNU/aWhueSjcCgyijyEXGor0rJZT5o/DCl34aZLk
0Tr5w4yTi5EZeyhfGb5/0bwbYzM9Kq3aHPQkLza22rtxy+r7Qf5BVocrkbt4rfchxABAWBqsk16+
zfIXzP72WTQc5wzlr+jHCGAyUY6aLu16/bFfGgnMr6AKO7E2OXZTHOF/PFqIu0Ry9Gg2C+Zscwy4
XEbrn8gSW3IEmnnoL12+nSBL49KMJONktGn8G22H8q2TZJ9Mwa9eNEkrXKsSiUfdrh1KY6b7hkw7
km+hizCW5Fmh6PaVMugvjKlkt44163NsDwZQPaPyOkX6Z8zm5GMkS8PGqr1xOQDZR6WNbJu8e+3N
WXalZqUTx5g5K2486Z6ce0X/NZQf5uLftnpV9O/3F/CNzchFy80OUhHs/BqmOUWTXU5+jhiLLnU7
JTV/+C2Yp/tBbsycKf7Y6oslJPtkrSJpVn2BJqFvnNKpOhX2LjOf6By3qMg7yewEdrifp38M/3ce
h04WvgTwQPz2KTDOgtGLkg/7yBqeGvLv2kmGXW29ddaxUp+LBu7eLgmZd/VGvZEOvNuQrBYRL4Uh
P8gwSFtrXVtJo5fucyqe5FkpWNt4an9SjNp+i1qjzdwxEfJB7cw+w/5GY4NramgHQDfz6b9OiyDG
Vcx65j1KPxFT57Aqvvu1HQWOqfoy6q5mmgNCHRBwCc1EbT01Q0sl1LP233HWZyxmhiQSnpLM2r8x
8/XQU0WUy24Tpljs9JHfw6cq2i7dSTr6e14Zxl0GDDBejBXyyf6hV41pObqUVafFNjIBb+nDwFZT
Hd2DtlTnlHnd1DySCvkfMYZSvmlh4lPzNioFc6EnSsdZ5kum06VKEruI79mH1Bq0r8Es6sGxR73+
3IaZHDt13+RfU1T5WydoioAsWbc75NaCMvGA1jFv91UpcCU74nJssqnpvGlA2+nR6E0KmrqmK7jT
u8KIDki9GOVD0zbdD7mXFHUnIaahHQx9qn4UNF+/G0Gf5ZjW6n7gml0+D0eM5kzhpLOqlztU+/JP
csdsYqMOXudPANXRtIfuzRW5cKJWWRtW2nY7NxKtmUguD4WCdJ5SjrFnF73/FA1qu/NDeQsrdzso
QEDKf13RzVUiLNdKJBd9ZJym5Nh9sQrNm4ud0uzb6G8LzuXxUKLktiT/hfewerxaDmEQiZLc1xaO
Hxpf7Kp7oLLfyEKX/82fW4oRI2cN+TVcwYU/urqUs6jUSjmTKegldoDuqT6KPsNBiC3I+1XbYonE
nuV8pmaB+ahe3gBpXvpz37f6aYp/jU3zIuLqMPTPUZ45ba+/jJY4yPmHNrF/JsOWhNn6ECc2EBtA
dcta4UlXsfXKnqXZJ5Xyp0XYJ94zK3PyXH8049pRoLQp+MN2G5nIOktcgrIyeWRE3/jDaq2kttEk
AJOMU1fFTtjGXg2+PUBEf+MoX1+txMHjFmgbYjjUgetJddeFvqLWinVSitw6pI0FaRUkqwtFRtmr
Xat6QWoELhoBzUMcWvO3xmjKvdXb3xJT7Z6mbFBOk09akNaoLU56K06SgQuU1Cbxg9ajHuzrubH3
lXBLGHLtywQjDEEb5m3IMcL5Zl1croloxodJa2L/FKWBIxI8mUMp+9wH8l72n33rUGlPdm268iJl
4EvPw1Tv8nIC8NO5Zebp0idzCHZ1oDg1Q/DY2vp9V70+mms0YZAN46eBn7gyxq6TQKZb6Z8U5XfI
R4yrvdJ8SHZaFXi5PKP7T6tBcJArzXNRb33ZdSawRAd4hNHBUnzraziw2mJoIJrUP2XQb5wikmQn
9I2NdOPmMyLORmd22R+MqS+/gaSEZokWJJfqUP0nTMa5sXr0f0u+K6RT5DdvejDs9UDZoxaJRd8W
8vR6lwjk1QUuKHQX0Hdd5ethodJaJ287WVruBHK2lyG1NuDn7++SrTCr41QYfhhY/SSd1GhyWv0g
lb8UHHLuB7mqefli7zhqhKUp3ciwLt9lk6KMnfi2dKqt5KAOvYNKojEw3NW/1z1aq2nju1bZuumU
bsA1rpDVS+jFKYKqB4gy/M/L0FncSoDh4+DsK+hfmZ6kmUei68arr7RoXtbOLPR/UtF/krr2FbO3
fweEKVuNfGR8VHOD9uBrlLrW9PH+O7nKNN9/GDgW2qO8HCZwlz8spAGZGFUWnPtmhxQC6uSuMKJz
VexT/cGEdwtlIcg/Zlh7Ir3cooKmFh8XkwQMXzwlOyogBLv4c1zsbPtjV+/VON+V4zGOe7p8tRuV
j1ajbfjmXN8X5MZUVNxYvMsrNQXwN7Hw1ZLfLO0nsKVEYrDQRUinxaZryby60oLUAWnz/tu6vo6X
wIt0B1c+w8H1ywpjTYdNGpztSD0P5uBMENvxf9olWfjwt6Hep2ioNWGGzvm2nD5/1KupYgZKiqvh
ufIty2vNeN9oyrwL8h+Azvf3Y73LT1ymGUswYFskAWAd1oBvIDZCkigC8ZKN59YxkqBOHb+B+OOq
aqyMTtIxZhXo4I2OJJGHaKGdvpoSPtNOONvTU1EhnSHPlroXPehxR+mV4Zddp8GXLCuajc10/RUQ
hcCTiWwBeSm6CatXQ1dBybQ5xamEGTXDnmOQ+48Mfhba2sb+uF5ql7FWXVxTTcsKPgimrFO6kH/9
wSumybNhce/z0PoWS9q8D+UkegjkuDne/y43H9Qm7wOKSa9+nUNXPqufrkJ6luJnOdgbxXNaR57d
bY00biR/gCGXRpYC3n2hLF2+URqodWZncXambnK7AFXM+nOp/UdTYDcz9kt7ZwgPVS55emFuZLjX
t6iOavg702Cpd9dWRsIaU9/GzP7ML2s/pZWmPGV6Ij7cf5Pr7g/iLjbZM/counlIG682boVKgWWO
eOvpvR89joxrXOCPJeiSUY14OFl8zujx4blb1/7G7roVe1Ef5bjAjoHx1OXLTREWykcJKzgfEbQB
NxatStxQQuIDtZ9EFR9KUX77+8cF7EnLibWz+HlchqyUTpXsTmDnh+9kNLNmxcGMv/Ge90nTwuL8
cj/edd0FgIHxG9wHjivEnC/jWepU5GLUs3PewxmmJTGEgeSVxTjkr/VYxOrBTqy5PgI9Saxf92Pf
WkCLUhAme6xeunuXsdupSKummfHzy6BgzVPLKE1ouff3URZEIuwMDgTQ5pdRVKxmAKjIWLC2ecZR
LCsvdqlMu/tRbmR7ABlAWULzQv+cq+0yTJANcpa0fnZmmOWYeui2A6yT/igDvw7DcS/pwQ6TxDCz
Pkl+d0qtrUTsRs4PbQKkJzn1Ike6Xq2yGWRspQnjOxDujmzE7b4ys7NsZj9VvfP36NWETlKYHEdj
67u5Nv80q/YY1/K095EqP+Rt+oauUuYm1HXOAlhzg1btdqbItH2k/C8XJVAJ2uPU/KBx1/Svasb9
N0Gd5Nza0h5NnZeRhKSpX2t/ywf91nEMIGOhOyKXwaD58uNADVE7We6zs9r5yRd8Dn0PI7bxdUht
jdWgqxur4dauohhmX6GEouKsehnP7ISdGxkrW05/23biAM7IyAeGxzzY8lV8N0lbZQC2Db6Sio9y
+Ir+baCyB5xY4rPjaPQh6dHjUANFPuoYAT+H0I+9voWdI2dSvbMziZMTxU4PQFB8iI262AuR2c8U
C7ELIlS45hD1XhrU0ocsCOAOK411nOzW9Jom1J8CvUoOTPFegqqUdlqcl4chFsGjLAbDUduq/61Z
2K1LbZG6WJJVSDqK+mFSG2rlwrT2dMF8mGBJu3Hf3jqpSYMg67LHyYZXH7hPARzSgsO+Spp/Uz+8
hbLvKEqyZ127WhO4kwzo8v6Wv7momDIutADUAdf95EyyfLUe6/wM8fmpVibsF561MD+Z7ff7ga5X
E6cKZyTlKlw71u/lakraNpIwbMAQlEQGA9tMSb2WDZ3M5kvWz2/3o13nTVy0yEpCeaCjg4jJZTR/
piy1jTI/C+Pf3jwuhIesdurhPy1InwATf8Tb9X7EdxDw5RImJHJIzMABMWJhcBkyGNtokBWE8PUQ
TxowpVNbOIkU2b9atF1mp4AtSK0n7LpwaVsA8h7wx3kRuDV/lZNC/6yitTI5Zl/OnWMWhuicUk7E
w9zm6vei88tPdqhXPwPABL0nZ1kAq0sv9R8Npmd7DYTdxgPd+mBgt4FFvMMW1ldOH+QVwKUhP0st
lJRSdugfAySa3hJrcPUu3hJZvPXJKASZjfEK+Wt13Ixh0CRUbwUzdeNhgmp6CvJpn2LBF/ry0RYJ
rLUtO77rHcehCXAPZSkL2siamjL1Bs6nU5CfDRSQSnufGz8qq3hkAt6E4c6mHr+/SG5kugRcSLSQ
CxZ03bId/yirrEyNTCC0GMjKUkvvHrrztwwE9WMwlP5nCAlW72YisT6FwIEN8qaUbufYF6hdhfoI
KPX+77n5/GgTsEGgy4D/vvw585za1FpVzpWSJK4WM1UL8x6bqz7JGbnZxYdAQ6wIx0B7I/Jylq13
Cy1XKgiMtpbc9DJyx1RBlhM2qDVqXm9IbpIcRCj/daXOayb5ZnDDq+NeuYziKyO+Tf6UnwflCDnc
SeOPPaORoZhdUx4A7ic7OiMbiOnrjHAJihAA6i0gYtY9K9VO+lSeZs6eAdkF7YUCeyMbvPXyUF5b
6FwQdWmPXj5WlQe2H9iL2S2c94J8LDmlm6PyW/tfLHBaBvLMZddlbmj6iiCPys8BNpEJIPhK+jj6
n3wgmMG8UeZe30IL4RsJlgXlTlm9yjvbYKzENApemUh3c6+RdHauyOed2jdbAmjLN1+vPGBBiApR
0i37cPXyoqluw2qxz5WKJz/4JJefZc3RAgwRSG1+TtaPxt4Sqbq1JAApsQhh86KAv4oJi7IBroaH
KpM/f9+Y+uzFaB3s7+/mGw1GOOxou7GlYHGTR18+2tSPDRSPpjgrYYlNAVPW1zCvXH96y4/45Xql
pTvJVgZxazHChWMLww7gul0dab1oE3PGx/ysmU9l9pbqj7W81SG4dU79GWN1N9Bbyfuwx2O3iSd0
OB/mEm4v+sWoYQkYZxur8dbK/zPa8mv+OKRR/axNUQdY2ujprktUNzdLR5Rf4qY96mLLFeHW2gCO
ArgG8V/uhtVmlocujqWemkvXAVfELXkeUtBbA7YbOwwCE1qoNkkKyK3VM6WjUrVznpTnwMjzXTOb
ogKb3KmHacyiY47azsZLvPFYPBMVKwwwyAVrztRsx2mZpx3mxEUZ7gPmxA7iJX/pqMmIiJEW+M6l
brCY+q821mhZUTxZfX3WRtV/6TuUZ6xSMr2NjXVjRSzUYDjJCH0QaRVGAnWcoIq+OCzQ2B3eyjF8
TuQ3rR4oOsvXlMFyK6aH5d9ICu0EYg0hThOo3TtF1u+ZBnh+qG20rt6BVxcnGZ0/Oiz04PhRMHtX
37RCaVNveOZzb3bj93RKotgtY9ih3jBpxbGtRCS7HZOF2BNRInl9rBsHTcBx8pQuq3QHt1zzZwKW
4Gc7+bgQBFWrOqzCunGneNI+oI5UAyKv7XDn4wxi7rQ2HEa3qhuQgZNetSDY0UD9JXWqFuwlCLiG
C+9++B131jjuU8Mfuo9FbrTDsS7rRDgVciyNYw62Gu0Cs1+6ibmf8MdgMsAflGiIbny55ci7eke0
veiYs+ivXG/UxC4HuwwNsthKPBhZ+eDLGY3zZpAfclCArjm35uREYdioTlMjqdDb8mIqNUTPVlGl
G3IU1wkgt/ZCFwGiAhCNVsbl2YLRCrUoKJUzn6l1ilQ8FFnrCfugpAI1zuARLd79DBsnSOIP8+Bv
JERXh/V7eBpQlJeAL9e6rVGeKlZnpsZ5aIJ9XhkKdUrkhn4RbWS6Vyf2EoiuweLlxvBuzcWuqriL
+7k0zoWVAx5BQiOtqSAyp24hKrfPg7+xRzcCrlWo7MoWwKIK4wwU3+mQJ7SROG1KT9E1x0x+S/aX
jZW15CSrlcWFDrYd5DGX7XpyFVlm2A4yuw98cL/jpCqeRKT9N3cA77MwxScsKmbtramAlPe5KPbl
MBgHaXEZuf9Lbn1TAMJ8VM5C4qyWVJaFWo/FDeCrWvE6+6ApOxpoG9/zdhCQLXxUktp1akGClhlo
5BnnFiBgw5CUsTrn/sZ23Yqyqgoym5ZN4OdEaR5bGo1mftD0jQTweqGw9GlOM2uk38EfL3cgepXw
4QtNYE+ceZC1VOXoJw9INbkCb/LI2liX71OSy3XCTgP/z2Rj2Q3rxkco4w5S67F2JoXKXHCzM0K7
ky7vsuiDmrxO2ndZ/SLTNpa13G3pW9X9tMdf9BRo8DvSrRvz1uP/8XPWJVFrBKMIGn6OEM+aj2qh
8dzaX1p1P8ZPQ74x97jOSEEhkXSARFjU+3nbly+btZ/Epi6ZGLPKxvOY5KYTlMAHfbK5PejM+qxm
AXcBV8qHXi8nt8KLdn9/f1xlIvwG/F7QhWAyhz7XqjGjijABSWma55T7kemTl2Tf/j4CXXnuYKBm
KBot7/yPhNFalHnsubHOpSxpbsJm9+S03DK7uPHlaFEAx6Qfg+TM+khtiqYrMDrkSO2GvSR+A5h9
lqKT9qBGqUeZ/tfHCh0RphpgP0CyibVESR/hEdhLCa/Nkh91lbZ2jjWgVhhb5ofXm57JG4UL/wRp
Cub08u1hwlkqKhrtuEX2T3nTRoz4ow+Kb2/sxKsUGKz8n3HWG19tGB7IxEmG2bGQqkiiL4B3d+Xw
95f8EgnUCgMB/vQ+ZvljPUQscatfdFVyDoW91TXCkYMgdTqwu56f+tJD387+EY1VhJr8Udp3Xa5z
/OTW7v7CvCK6U05rWHZRX+hiScJXiauMbp5kBj7eipPkDFg8ZdmXUN3lmfbmwwesDubsVeX4Euv5
p3Ic35jZLQDRNKk2fslVd28hCHFZLqkHh+CaRGAEFQjSRrXP1CjMeJW8eahSczhOIk92JN497EBf
2VdtYD74k6o83H8Rt8LD1EXIlC8iaDNcrrHQqMrYzgkvDTYKkUHjlSZpYB6bOPzaDzPayUaOO6O+
8dhXhQOlCfNlxpK4XNJsWJ1/MTcNeH+9O2vTix990+myRfNvK3/w9Y1q4PoJNRpOiGkAB0OSZQ1G
8ycpQeGnHs+zjdyl1OFzMLqS/5WeYTVoNPMkF23bjfv6eksRdEEzYRaFo+2a1TANIhz0QB3Piv4R
DBXXKSrcr7kxbWQfN14jxd0SCxrdotx++fmaTsa2JjTHcwWrDH0Rp7NyiMFgs5VPSlRtZAjLgXN5
Y2sQyuAtLoBQVs1yofyxfctA7hp/iKczXJDngQF9KWHRkm+JDt96KNpeUCcw6r0uBUYrriWmWtO5
aWCmDq9hCEw6d1pUaP+eFryUin8GWx1+nQXWHQuD6WzOIQvBlYvas+XgJNLsv1z7WTfPvVQ+F+Ux
kja+3a23yX218OMX8NmaiChLstb7STudQ+MhMqWHPHEMACX39/fNd/lHkNU+m/MCFqJcTWcafwdT
i5x0mJ665yDczdLWd7ux6DEs4G9aKaiHrNXRRihktpnU81nEQC6j76JRXVn+xxQb99WN5AlOPBcI
6vuAb5j6X67D2mSF50Y3n6UadJN5sL7JLdQhryA9RGh3l6cbV/71/B9p2T8jro7JZFAT+P9ENLt5
b2nFx+51RmjJpZWBQ+ZYPGM8f8xHR+3/p8iMA+iZU8ew+y6fNU7q0TCCYT7rL36e7erykFGf72lY
GsnP+gP4n2b+mP1tp36Zb0EIA2IMR/bqUkIZeJgqBRufOKbRF0m7pEz+/liGqkPLF3o4OeZ64KNM
cRKZSiEzRBc7XSpJ3rBZjeq24XCOds0UnUUDPV2TN3bEjVUKAYKrjuQN/Pcal6Awu1MmUctns+9e
++KYZw+N9U+idd/v77zre+fdWQoG1LJSESe+/HAAmuqpjgPljBRh0z7bZe9kJR6h3qT2bq6Indn8
uh/xxr6AwScEOvUsVzgQ6ypx1tJWSQzljAiONmdO3CiuGv83pEil5E9G95j0wwPal68bcZdHubwX
FuYgYH16SYsS2WqNCr2zyH515Zw/S9Zx1hTaamjCT/8i+Qvvq80/VUa+U8y/ziGWsFxFwD5osa8b
7HHasW06SznHDQz/5CmRfrS4MkYvkbRRx1xXGJeRVtdsX6qtEo8m37KNne6nHLyp8pe8Srzw0UcA
beN1LsfX9etkwIwCE9WhvKqa5N5sEVfluZppN7/YHNpQ830d/7NYQWzNR3HkV8CJdz/srWfkfTFm
YgCkkRxfrtfIRuJG13L1bJkwmex92L6a+Pn5bhf9lOSNF3prqbJEmaAtMuX/R9p59bitLVn4FxFg
Dq+kYgdRdrudXghH5pz56+djDzDTogQRvtcv58AGVNypdu2qVWtBRTBfju9CiUoM4ykyc/mUgmXt
+01Y22gfQ9W0TUs7LJ+FLrYTtD3uj/H67M9drjM5BOkNBW96abVoAn2cokQ+leIzCK42rrfZ+Mlv
+5Wr/cZcYmce3ozOJ1q6tFN6iRKWeiWfhqJ2zPxHgFBSFBZgaFCXs7QHuODvD+xKZ4V3zIXFxeol
2dBNmlGzenlsxwl85LmddV8pjwuKUw7lvhM2am0hWmbYvNdtIbAAjW9y/rcZftVa+ehZ+ya1+xIx
CbZZHRr7zNf3iWw4mgLafQ20dXMHgNXCXcz8Xey6yznKo1Ru9baUT4Wwi7zYlqNqk+2AekolBHKl
7Rk0t65RJt5IM0MbQNTASwdXCcDh0mowSgW16Y59F2i/EU9xBivcisqm4GEg/iZih9i4slsD3tzU
OtxfpPm3F+eaK4HdTpIb6PCyaUzSqn5qq1YmPjI1+CDqfDd5Sby7b+XGvYMODbECVDMQJFiLe6ev
yslMA4+dEGUv3jCdyklx8rDdCHpGQ7DIcirktOoVZ3xrZmfuTR7WAJlYzsV66kHVVwL5rlPe/YIB
rsfCKKCOayvDZjRtlICVP7Ugb+6P9qbZmTzk7ZhR918EuEFXykVdCWQRQbsjZ14L42bQU9scjrr0
tYiLV13YyeETrF7/HCTBGfnO8uK2zQEnx0bsa6d8KCu6XnsilwZplPsDvLWcXAP0xyM9g2DfYlqV
JFSyyAu0U+RRR4tpV23+juVRgLHZ77pt/6GMjP19k7eOJkXrmaQJ7CF9FYv4Wpw0aj0c2ZNf2+K2
GV9k6P3KaN/nr2Ji7PoptqWVGOL6bBDHE8zNSbWZ1m8xmSO9vwIE89MpkSNl27ahfqwFozreH9kt
K1SUCY1mTq2rEzgG6qTkQTGd5ImAdgzRq4Eu919VL4hHuEZ5vZIiBDm9jPwqD07quCynky5M6c4M
YV4xByVc8SbXd9mllcXGz1NLp2TNw6BDxPTJQLRliw5dA12qKRwtT+1X5u6GPe5NXv/UemmaWsLe
BmuSEy+OpZMXKfr3XLPGndSZhAeaF1Q22IA1we3r9zFx7BuB3P9GtAtHNuuSVbxDCLoodgNf9pqA
zivosoS8bLqVYzYfo0vfDFcxItDgoWSO2TKpG2QDeC8EtU5VKtrG6NvBMHIlfdT8P5P5qEQrR+x6
Mi/NLU71UAp9aoHwBKgUOVoyOhw4B93e6t8zrpeGZvfyLs6SyR+rjS8agFDyX0j4PgVhNNmtbMtG
YAvGoyBoM0Nn66retx5lmPvnbY46rmZ1zmrSb85Ta0lfYZiFbsXEuaeURtrfo3/UvxXJnxhurvt2
rs81+P+5rWKmC4YbdTHKpA6DUkBg7jRV/s8U5DkXnZeu3HDX+xEj9HxR0eS9StrtciolZM4GM0/N
k5WkoQM8jzFRMQJ03/T/yXjemVpEc3qamXoB/QpFIDOzDbXItuEA5ed/MGvvrCw2Ye9PUZePDMj0
0l3TTGjxrfEK3doA7+dssTCwKddZ57MwqbHJhCJzUup5rfHJ1BPYSKLX+wO6dareWVsm9WcSjFz3
mDZJS+qd1Xrtxp+al9Hyn+JqnFb2w9vPLXc3KQweTbDOzQn0yw2hTnUVdkppnsYx28iQXXlN/Vxb
0laMzM3UPVhNu0eY7ajKrSM+xGNih620l/L2uxV5X4uPcWf8sWLPVqa9IvH4IeEfxJKbKro9ehsD
oh92wX4EUp+rdhd3hKQf70/Y9fLM+1gmAUNgwY24uEOmKoTWF0wMhGTDBAKOu13eNMNG9Y6Zaq75
2BtZNBNdYY4pGWSS/8u+dXVICpSrY4Xg+0tkHWhFTXM0QwQ7qOAgDNvR8YbmryKcg1S221T4585w
+vVmDkaCGkINMI6XC1YLM3BUKJRTB6nfhkqXYquRuIbwuBE+gZs2sUXsMJMUL2IZvxQEul9C/VQq
hZ3VKDFuefMZnxHHqz71bhZUK272et+T/IdDyYTOANbatyaSd07eyunb8L0KoEMHA7dgll+KlKST
GH8TSqtbCXuvm1IB1/K0oP2c+hmzuHAbahtDIxPqIIdieVtmE/U5OdsD3+B9a8k/gUBF6LCatKt2
yTH1OBdNE++14s/ghUdFLhQYE5LqQZW68WGstJ/3t/QNWAHYX2QAiLzAwBFPXi6y2Uq0xniBcfJN
6bEX9Keq8V5opbZz67PMMwih2I1etwevTnbQQabqk6Y81JK5lTpXXsOAvsWtlz5i/pq5BQ8c61zr
v/yaXhh6y/MoFsufBwILk57obxYctQ5NXFr7M/wl9Y51NtrD/Vm4OtgQhgGuYL65XeGKWPjdVo/l
GgYd6zR12XYMvqK36wj52Zg+wTJ639S83BcjnE2RLoYDnoou1dTLEQJOVtMsaixwE/q2zl+g/7YF
tFkT+JDyr+rH+9autvrC2uISVqTOL/Cn1inT/zZjbdM5Rffvt1ks8L6hq9seQ+ig0b4296iyky6H
JVX6KCRW4J0SfbRLLkY5+G61a2w8t6yQj6LID0qRQuhincSoRXFaiDyC6gqWiI2U/VTSlRNxFRyR
gJpRyHDEERrx9rkciQwGWRcLXzhpelpvei0XbKWX0+P9+br2ejI9vGQ2pDdkGw3gl2YAyldCpojC
SayeIkp2o6bZdfwdZceuyWzV28gFYAxpZZmuNzovEZPjzjMNUO2SShXJFiHUCsV36UK0u+m31dR2
1/40pK9IfazYut7pZPHJHLLJgdWyZpcjLKMuioVsCtw++zOE0iezfRbjdgMyAyosddOvyf5dMUBz
VZHWo5gG4ARs7fK+bKugriYUNlyVM5XWP1onFl00SwDk0/g+PTXarx5Cr7b9CHIevTWQxELzCHXN
PpyLDV/RSDAKmE2txPErcvFrfA83Jh8IDGmC+U7n1bQ4jNM46Z4V9qFrek9x4ZNm0dCU/lN4X9Hi
WgmJr9j6mAzyhOwrujzZxstWCBC9fe/Bue1m3UuUffP612l8GrXO9vR620v7SftdCnZIFEtzYvYr
q1wZKjP1S1coMJdMoq3AGN/MWFt/DZ13fcKIKdj3M40hXk5dbAwR+eVxTJXIlUKgc3VG/jUZPGvl
lr8iOGYG2OIcZvLlwA2XGdNp9EgX0qTuarJv00+9ScT4OL9FCniYfOHc5OWxLcSN8cUbcpv3uBxQ
UgZzlfoUgJIv9MY5AlHqWGzHaNe8AfsG6Dm0TRquncvZcV3eCmDLZsLtN/F6eYkrAcHjGcEoxm4b
OHX2oubVrpzJl/WfrdwfvBRthhUHdGMzgsXiOUP5gqreEucaZLKUTIYZu5X1EFSfpPYc+g9N/QRA
c8UPXMexVA/mP3QAos/G5XfpCAI/LSHI9DI3yLsdEDo7jEe7YqS9rNmFX7k8RdmG3iYeP0te9lwO
3T8PlrmlEZZCBgg+EMWXX9CGsVH0XqmdBMFywnHcQvySkLWQ5GRvrpSgrycWysO5agKmfo4uFwGV
r49xJZsh90emNbswFQJ7HDT5ycslUP1qrbpqu8rmfdsoBGtQl1OAvlJdTIIpDc1YOIWFBHe3GvSm
k1m+tJ0SUKDiWNdOA7T98/1L7NrDg2ohY0dJmuN8dcKkXO+kQh4E8ghmNTlZEWo6qr0Q5uDh89qz
69GzqMGFYi1uAXCkawJzN7bWG28zdf6Zxg72/8uFJcuRqlI/8QWeH+T2kNChDwgseMpIMDtdxkHt
kjTbCFAh2lkaw+OiVwfCL3mvNZDr3J+P6/DEBLuE1AHSChSzlqE+Oslo3Jpi4gbiIG0zQR4cbFJY
Ltq1CtYNU6TeaJV6E/E1l/j/rCdPWgVW7NaDomziGZY1VLQ9lMO4xjd1zaXAmGAdAXQH1zFOdd58
795LuQA+K2yj1C0Qe2roLzDLGrLAyukedWIV/IY8vHKOn3Ai3bjJKuPQJOm+qHeGlttVNezGtPxZ
00Emr5y16/fCTGBPbAGJEsigqxmXlC4JgiZNXdGz0Hnkqpf23ZhuvAJM9Hepah1D2ynIDDX7xnhM
UuGfVxwSJXNuTUKuAf+yOOx4V7WRcyN1PfFBzVTOXLJJ1woMV4cbsDHce/AZmLOA51so+W7+fbWF
PgilCuIa9SFQZaetP1hQFLSaSx1zd38PXwemC2uLIWmq0Lb+6OfuZHZHs+xt0TsWw+Y1gj4PMgPt
JCtrkeIbkcvF9TfbhLCD59B8bIyFTcKxurOGKndrmAvsQOrybSRnH+g5+lGpY73jsgofoy6EnbdN
x40y1tEDzcCQb4pWvim8SPgRZMJa9fPWvJOLhSUFfiIgPot7y++UsRm7MXepv7CLQoOGwaYzwL9G
34M+KbeTus6wJnOYllNB1QBOPtIuBOkLo5UZ6XVf67mb9agpaLUqH32VvsGyT30SIrV/MH2f20sQ
hI0ep94jAq3fcskoj33ZmH9XNsM88Vdfw1egZYy8HJCVy6NfiLDdGqWau8OUH0pJt/0P1Vhs6q5G
nTq0Y/2htZAA2SDzct/yzbmfHyo08YvoVCwcuxWOdJtPfuGKbfNat2O09Upak2VtUvdRJhoQ3k3Z
z/s2r3zqDOrHc8+3N8mhpfvWBCBQwjTlbkiiD2R8hDBX0QpOBSx/e9/UVQg8m6JeCKqKIIzXwOW8
6tNYE/RIhWt43xX5Vbde7//+vEsW60YfwQyV5g1GSWMe6juX0UsIUCSWUria5RrmMe82TewM9cfx
RdA2KPXet3ZjsS6s6ZfWQnnS+yQxCldNXjSEg7UPwQ8//YRyy307V/EGD8n5xQBb/f/+99JOiVJJ
rJljAT33ZoR2sP9bcsuL/gv0Zk48lJv75m4s0oW5xeY3LWEkcMHchGRZ9KldK+LeWiTwSgAIaLsk
cFgkPi3BNLOQpKebyJUt1J/08SH2/nrlUSodHQHCjl7yfx8RqgWwadH+AdfVwqJMkobGBRbKzB4D
wd+qqJb8dxbmOX238epAhHjGxAKdCcI2jX24S0bSiPetzBtqub2pkOkQunIhkmO4tKJHyWjFYV66
vr4LoKRNPshpZg/GCvbx1gZ4b2YxXR2UNnldz2aQMWyyh0A+3B/HLQPA0MH+QpCAiuC84d/N1tDo
Y0EEW7qmWTtS+pytB2837pOZVh6BS54FgBAWZzNB6koj8VC5RvsAL3ir2vqx38TEbIqxE8OzJB/Q
xB62w8GqX8NA3aJDHtu9U7UbTdqRbU3XemlvLN7FFy2PVRaVaT0YlTsIzUGMxXmD2FnwtxPXkpI3
/BJh2Rw80Tg6N21cTm+Utg0sjgYs0P3oiN1f3XwMCR+kyIdl/cP9pZx/a7El6QvhFURdAVqipTrC
IOpJWaRF47bwSzqkdpCwraPkkEQUPv/dFFsGyUj6/KlhLC6PXu9I5Qd140695KioiUa888b9fSM3
Voku0DnwoVTHEVtsTeyO5mQ0jZvCFRmnNKLH8Q8jHx/Kvli5669fcXOCypoZ90kOkLZahH9RX+OV
4JB20ZR4lOr9aLA11RfFeDFi3UnVaBfDiukJ6qEW9H2QrFEbXo+V1j6SoTRRgMSCXupyn6gwNULT
XdYuHwKI7k8if/KEzYCY5/05vd4jPFOA072xobEhF/sRDu0wQg2vdiUBIuksh59S3gv5WsLl+poE
TsOASLbMKpRL7rsGnmU566bGzdTI7qVPeXREjHtUYHceM6dUj/dHdcMcCQeUVgDB8mdZPBkaRWn6
WGkIm/TPQrsDWdPVjth+qpypFNfqJzfeJ3Di/L+5ZX5FgikRLu6xcfXs1xh1SFM/VuU3CbEhbxOG
5jHyVLuJft8f442VQ3nrjcKGRAONFJc7xIuTKq3QQHNDhLfU7nF+zHrFyva4dlczAQVHjYwKydFl
/CklaVGMude4SUEvJp3LPRkULwNk+sEzihV/dWPPz6TfCP5QCuX9uDjfTUeiyAz71h2j7PdE834E
NqOaJCQv12L5G5MHgmwGd1HHZmzzp7y75aRejIpGEVu3UV8tv/w5WfH3wf/32iFvNGryZKJ4RpIR
WZhpNR19+Khs3T569iJXU/yXStsKwoNe/dV7mqV9EvuWdIgmdEqV/GPmH+5vkusuyfkL6C2DCoxm
TXgLLgc6iR6sg23eupaZQL1m96JiB/6jnO887TxNmynJHBQqxgDawXPDS7ewntYwRDdO48U3zJvs
3WTLcu6N09C1HH4SIs1TqyRPJuqzNfyDCHF9m8Q1UvBby0tNjicrFVTO/8J7561c9yDrWlceD8H4
JysCu8h3K1M7u+DL65WpfWdkEfF1GSyiZjy0btI/dgZoGMkZNNpvxY/KsE/8Y6V/CV/u25xX68ok
ACn2FMX7q8gpl5HrTmH+YtuGjoJ+EPIj2RdPW0ti3rQDnRvMPbz5gWVdrtikW0Ga6ErrhpH1o0fk
xQyEn2n0ZVTXevZvXLTMoo4GOVQ37NFlumrqImkSC0xZUf4Uxs9Nm21LOjtJXG76xNj2E8Wftrel
zoNmYngVs3pFnfk64r38gsU6CvVQ6SEyS27SVedIbl61YG0+b+7Hd4NczGcbmVafUfR2YX7d1lJg
W92Tqv+X45g/4t0xU7wgzP1WxX3K2aaTtka/NozrtOvsTeDlAX0P1oi+y0sTbR+KCHpZszdRPyXl
c+jTruqEgVM0D6RsjlqiP2ShowJvBvJ8ik3tydd9Wxvqo1hQWFE7WxVGW0NkxexXXkbXT9fLb1vc
HknJfdibDL/cIlLMc+KD/kGKX2mDsAf9PFbySoxxc+cC2uGJhLgXxGfzvno330Edt7Ui+J3bNh/F
kcqkFT574Vwil5+n4WNGwmaaiudUrPeVJh7QO19ro7x1TLlaQKcAz+Q+WwSJOkQMoy5PvSv0lY0U
aC33tlL9Uteoi29t35m7Hv5kcMOINV+ONKtpX44tqecC41lUHIufUzna913brUsCcRZ6aenynkk1
Lm0oEA1XshENbjmV20h8MuTt0JyHwdsUw3ZNBezWXqG7h+4RojZymosjn1qt4Ml6OrhC3Dl9EO01
2mxwMmWTPXaRYZdQNorj5v4Ib8VS740unEAlUAdJ0nggSvwTxDvDoKj9Vc+PBIz3DV2Xmd9QPLD4
z3AOUEuL9eo76C1zHUtG7juzYmlmVodWbD7RBbfx4p9q9i1r7DKs3ZAOFiTl9rr0rQh/5EL3XQ/N
/QSjgl5l20FKnELxdiWKA+1LU8I8Lab7+x97jfbiY4Gkk+GcWWSA9l8uvKQFAaTXrEUqHtp8o39F
8sUfttaYOGnys9mmv0Ja2f5AIDF4v4LS7laeevPvL+7UC/sLtwkh3VBT9WcvRPKxNIQXc8jXorB5
817ZoFFWxEWRA11mPIwqlBKtLAd3GoINikPfTeWka81zmrvBZNo1sO28/QvqbWtM2toEz5t5aRyG
xrliAMaL9/nlBCet1qqK149u0lq9I5vjQUQRiYYwxfskhN1PUYEOwG+EfVjK5TYQEXNrjWgzTFK/
Mg83zrhGmzwLTpaMmsrsz955zE4gIG7SiC9RxW9l/ke02jMqYE4vAGD/LlprOMcbfgu4CWUSEow8
BJevF9jINLVvutGVjcKR/OGgFtvO6J0hSOwpgKXIfwBbMRY/UvVLVVpu9aP1vYckWmNduLnH6VWE
a5TEN0Nf3JtmVpuJX0+j22RuBI9FG9iy8mh0e9PYjs2uM6x9QVc/dIDHuTVHDHciRFHSn0zzV3b7
rVuLHhAKd9ROoHYXF66vQ0fTb8VxdOv8sS2c6E+xsTp7Avlykrut8TyZXw1/pVP8plH6kcj2gTAD
1bk4Y54wjTC0pJNbILM0oAQWtBBXQ7s+kdoD3WKScpDt2J/sAiVDz7BWn+jXVyU4Smry4G/gjSGE
vtx6epgPlaEpk1tGXyAZeqp/MEWPZWSVTtmX8DAXjiA6SGyBeq2Eg9/WtuT/7rLsdxD/vO/xrh0O
jClklKAgYh3ofLn8FFMZkXyRxcltB/BMejkdaRD+Z/oSioTA+OjMpJmb63Rx2QRdrylVU4muFvlO
bsg2HeR/k+7Tvw+FXiJmFPgUN+l84N8daDNCqUcTStFFAvaxl43QVlJzJStwI7tCXxnvZ94jAKOt
5Y4VKtAlNB2IbtA+eAMqvQ+h8NxEp8Sr7YmYSkHqMlDX+m5urdKbrjnug/LbkuRTLiL4rD2souAy
2jDdxFu0rNeADLe2JVxKdJMCx55ZYC4nMIgNLcFniG7O71extwfZ8IJ03o8iCLf/vlbvTS12xGRl
idgkmuhK6rTtxmdYP53/zsLijJkojSllqWJBHEFdlLltKclK1H3t0nn4vmEIyTKz5xYhbxCFslFp
qThXKWN0KEREXKXpnwfCw17lQQoLA0XRZSnUCOpOwors+vCJNtU+QZDr/lRdD4Of5komL0SVDcjM
5bpbtSDUUZ0oroiMZpRU2x5Me0oJ+76Z6+1F0MHbZK7l4OyX77WhItGVN5PqjoiuxuKxmUJ70h7C
eK0MesMQhxOM8twxSQS/uOAMIZW7PpZUN2vKXaSH58Iz/yo1uNcm/XJ/TNcHE3ZDSq5A2mZQ7bLU
wFMnS6H7NVwuFTsQvxd4tvsWrjuSZ9wW+C1y7xROIMG8XJ1mVLVsanLTNRRnSJ+acvxQexJutLfs
OmozAKvCDy3sa0Cizxa81ysfcD2bVENxCUBz5xO7TF+HAP+HSQ0tN6if21aElfZZr9B4CFewSit2
lt1Ww9j5ddAFlisEkeOFkd2BS5KtY5f8vD+j14HfPCB0ZJhNalHLQGwYRbkau9hyC+t5lB94U9se
vFpt9kPypSMtWB/v27vucJm3x/xWBVAKnt1YrGCua1lMS7ngakGjIgV1qKUHMe/PlSnSltQ5tH7D
kEGX1LM1fZiSwK6F30WvcOfTLw3cJ1yJgG5MAFX1We6RhliK3YuLUoGnbq70BGcjFzaT8CNulUMl
lNvQg6C3BwqxCgO7WlsM0ZUwy85RB6HmcrmHTa1HY9kvZ9LYF2uEiFfwq2bTGcLfHhG/+9N929bs
Y4jqWWD50lZTtVUamL1+ak1tfAjr+tWsUZ2oysrYRZqS7O6bm53JxYNmbiqGzQmcHSEdgeyluapA
76ipNFgVu03RQk2p77uqe1F177PexWvWrnIFc2/MjCelKgECR1y4Nr8o1KamT/rUGl9140tX+o+o
hTSobGdo6OJJHLVdm9DrEWJThcifNwvKoMt2MOS9czIJNF1W3QQpVtmcCb72VeeVdpqMmqNZANTv
T+r1kZnHyamZwelkzJd+tY8zqWjjxjyVFXxw2Dzkhl7vc1+UDhQqH5XWi56CWGj2cZ59y3ktOxCh
oF0ZTPpLbpXIi9RnCt+e6+kIepfdKkHF1aU5yyhyt8zrDrPOsv5r9Kh20/9tniIBde8UUgy/TWmU
S19WpmIOhS43GIYg/yP0w33Q0Hi5wVJB6hDT8WF0fGa8n6dmD3ldhzJT8wqc1g5flL/jkXSYip7q
fdNXlxtDnJk/eJvR7UNP4KXlurLUoGsLyByjpN9JFU0PdAyYK0HUNbgRM7wCiZ8IrJnORfihWX7h
VYlqnQyx0r+PfovvlwLV+mrIU/2zbFKc5tj71teJHsnSbr0w9m0BX1PshrGnN7YNAyM5BFPe7dPK
7Nf4YG9NA0TMSLXBOUsJZ/739+8KvxbTdqYIryZ/eoJDPbcDeexXJvvWNCCLPWMaAW+Rz15Mg57T
CVnLnncCVVA8TkTHli1VMUViNIlsfdLzfWyM5laNe+0kKUDWMr3wnaZP261gRsa2aOUE0a54jX3o
yueAIZpZ8ebE1MwYsvBwdTkUsRjFqZvKcvJBDQNp73tJ88HzpdoJQvokQBXDImWWI5huejPv78Kr
g/ZmHtWcWa8EGNhy+oM2FNsiAMJspNYm68RwG09eSD6u/GfkjY63MYnkNEpaMhTDlys9lmECGYUZ
nCEZ7n8nKQF3F0rVYawTEeht0P64P7Tr1yQG58mdkY7zu25xE8d6prVJ6Idnvf6lDp96tLqgeNqF
r4UM8X9Q7jzBEdQ1JoyrGxLpLFwWmwwAKR52sdP8AEGAMjbDc6aoiDWWsr+rpkbdxnpd2OGYranO
XcUbC3uLG7lHmaDgXcsojcey/4i+TQxuVSO96KSQ89+f09kpXbhLrv050CCuo5UGFb/LNRQk1ENa
uprOqUYiJ0NfKerokFW1n9Bo/YzRn14JAG7MJrEUjIMz5+a8bS4Nyq2qCmWbJGclfJImNNem8+tY
r/Wa39oqF2YWp1AqaxWq6DSBvtTfA+U2Mv9R8sN9Hm9z33MSinitYh4KyVx5f14dfyb0/fjm8b9z
f1C7J4MRC/FZRB1QGx6jxC0HSFTO1C1sqDF11GP/fQnfW1zcO70QNyqnIjlX40mwqg1qMP6zUOwq
xALvW7qxdmRBkQIkDWzwiltMqiEg4yGHcnpWEUKeunCfhp+VtD9N8pouzI31w7vDKjX3kBPcLDtL
zSqymkmO8/OYG9BWaA7zGA4OHO1RGkFR7WR5Y2sRSPb7Q7xOdwIHngX63rp2CVgW69dXeSj3xkS3
dt18LwdnnOyaVK+1k4Ntkx6lpLQrcS+FyUFfJVK5nt9L24uVtJIGIghRwvbwEsAQk2SHtEVf8cvK
GK/QD29jRAKMdAxVpiXFYRbljRnFZX4WpHONhmpe+/vBe4qsR/QvyNbR3njWhF/3rV67tXlw/2f0
bcXfHYx0frE2bZ2fpUbYCLHF4VCdtDpKIuTCU+UgyvLtvsXro3hpceG4q2CIfHFimF39wReTjTQ9
Z/WuDDdhf0LOAfDq/r7Bq7uXYITKOlt2TtzSKXt59pu0yDou5vxcibrTScLGN+VDmq3wQF+nOOaY
h7VD8YIcB+igSzOeP2S8GYPyLHioMpEq7jY96jC2otTKtin5u3qIxU0+oCOTKEP6BXxz6tS+URzv
j/fGfqUiRBcmzUpvkf3lh2SjF3J1asU5VHseDbN0ywPYWZgy1zoub8wsT1Tqb/AHUmdcYr7ygkIX
uZrinLejnYnDGW12OwKKe39A88xd3obcSmTcybkRHFNwuxyQpaaxNnVpeTazpNuVgQhfXzutCaLd
2Jc0alDUgr6DRNHSSh1MZVyFY3mm7LfTvP6BXssP0aMQjt8kwfwxJtO+9FfOwi2/dmF0/qh3xy/o
/bHNzbo8j0J+jKPPZUWqpHpIhc7OqsE2tBYg4nEonEwQXv0qPN+f2VsLSHPKLNJC+QqxiEvznWwM
QdpJ5dlrNNSSG6fr2m0j5Jv/wMz80CdfSmlh6b29icSKVajlORAoiJVqiVyuuRsL/fd9OzecGaDA
/7ez8NRmEGo99eLyrBlHuazo5vokZTBXPuWJS2PZCjxm/rXltjRnfo+5UwV8/2Lt/LZN40CrqvNQ
Z80HNY/0z20eWw61HQjSc7nYRlL076KghGhUvTltdEZc8x8YCfm3Uk2rsxYFB6RxM6p+mvSLhFus
fIRegiC/nbK9kKxR+NyYXGgPKX4B8KA+tay4SpR4zYK2/vOk5YhCmJ861E83QxZ/0OhuCRvTcCyB
etX9Jb0++3PGWMYoTc885BfBTUwRN02Euj6PRkXFWUqCz7WuRx/uW7kR2MyaLwQ3Gk9k8omLOyIr
U1EIU5XBpWN8qINRf9BKK9woiJjTSy7WH/OyHz5HQmtuSr0VdjGPsMPKR8w33+WG4iNIUiBaABUq
5ZLL06jHZhMnklWflaqUbYTcSPxU1g8JVrXjNIIMM7q5AdbTUidP2nyLZrVFSjD654aVOY9Biown
HQl7IC+X35HXMHbycq/PLc/hLcX35jBFablyLd9a2fdWFnFAZ1ZUMkIyXDBx9Vvid1hDxrrZ3p/U
60M6j4WLd2bhp8FxYcWjtasOU+ZUastHpfEiuAj0X5Ec7H3f15xAb1cgEtcuFYMcUUwCwuS8XE6e
XIapIlgY1MQRobZA+iVLHmLkfrUmNHh9z/M41KkQzc20c8340hJpNoOmkKo519XvbvistD/K9LXy
VnzqjQm8sLJ4imakHwelzJsz+SOImuGutgN0l6DLgY8sU2MQ15mx1nG93BuEI1QK54I74hqwKyyG
Nlb0UFitVp3BHfROUZQVWdpAXXkUXoVsSzOLsclNkU1DaYJRNREalOnmR+Sr/+N19KDWH4zgzzjW
R0Dk+T/ukaXdxbU79cWQkK+szpb+uY/2zfg6RJ/v7/vZV7z3JW8m5jkkEiXfvXRovkq5MKn9+mzE
3+UaJT3geAjLbUGKQ2kIcF3VbESoVrz1crPI4JvxG9QtyVzMyf3LLTkiQOF5Hsn1MLG1X1kfHCNT
35QoWuqqtRK7XEFnl8YW7rJIAjlIfak5WwkZjZ2YqWJp19koPlQdpP+I08fjwzDgHg5qNhj6VpCz
OnCatoLtSTM0L9yjT9zN7XKFnBy8sjZMJ4lD2iP0EPmvTdHV4nSQ9QQ4hFLodeKUUzf9vb9Qy1PM
KECwzQoFZLHAvc5T+i4C5Nnl600ydWdl7KK9QBFgH4/BIwD76OCNVbZ2ydxYovlkcdeRWaKuvNjz
YZH3Spok/ZnWEPk5TBvhtR5T46iHPcKdQldzvospBrtTd44SF8KmKBTYy/SocyiLyU4+yYeoKCRH
EwT5GGGM2Cet175z+RpmXmZKHyRhZ0wCvvRyXnxhVAfERfpz1HqWrcv5o2ZV9TcUL6sn9KsVeyBn
tS31PDwChJceKoiSV5Bd12doBsnMRU9QMlxzCy+U9ZlS5Lncn8Ne7R/IQZwEeje/qlXRbENhyN02
9F4NXzlJRbfGC/lWkLo8wHMhAddLTpVn5RK9m8hjkiB/MpwjXy7dKvGGnSYrI0WEYHIIEsRdrNDu
0kpC92RNKB3paYd2ZGkV29Qv+h9REmWnuFFkJ+oFCJ4Sred9j/KEgu6zHffopqBtiKMrKuMBsY7y
MSq6+ASBTu80lurZvEigKcs9zdHF8aMeTtauEzv/IHT6S5WXndOM4lYgQLP7tIENP8vylXffDf9M
TQ4iNgjr5iB7iVPK/LhKAjEczoH1s83ljT+izxN8hs7/YMbyefAArcg7IrEXvvD+sbxxTC5ML1w0
pUJ4sUeEljJZO2mx91Lp0tfBik919xALfbTiOK8C0Hm7U4CdW/moi8KRebnd6wL2lEFMhrMURagj
qJsIWjggfk4iK3YuNI7S5EehAEzgq7v7Q70q2ixtL/a5mnWtURnZcO6MEZWDks6CSd50yb4VfqSe
4ciWtxkzGobVOt734c4QTQfMp5KsIcRuTfrb8wI+M6Dxy9jJisSpQziZ9Y5amw4rkYu4Q3pgrP9S
d1+5/a9jDJiU8Li0lnPIoZS7nHFjtGql7iYOWCRQgfI06aBVVvXv+wiioDlJovCAAex/acVUgtQy
I3M466n2oQsQY1JpuvmtWvSav66s443poxSjgn3DX+E7539/d5Xkht9AdqiP57ApD2Gg2ZX5uRyP
Kp0FYy/YkjU9aPX/cHZeO3Jjy7b9IgL05pVMW07FUlVL6hdCLUPvPb/+DNa953Qlk0hCDTSwhS1A
kVwmVpgZc1qfMrRMArqPfOtoBXZunGrjRwZyNauS4+2ftAyG8d1kimT9YDKpjC3XeBwqTyvKcHr2
PZX0sB1qeNeS5i4ceYhvm7reTkxhZP54Hu9lemohK6RkUzo9x7MqTEj0vfdyJdvdtrISdPAU4Y4Y
tgfpSxa+WONOywQ/rKTn2O+afZKEzbkQ1dwuTLU/9qMguyPtW2gFff/gl4qx03vV2MHPZu60bupQ
bvaMh9jKs4MfpOVjkyfS0RB7wwmqFhWbQGoV14IKbiPifNctvXxOqFTgWjQqocDEl+PCXZGgfG5G
yvPopztKBuo+QP73t9raenHQDLsanchG64TJ3nAHRU/2dZrvXWUXW9W8lTMxzxDTbEIMBpr6+e8/
nNKpzUVflzLluSEUzYq/kECqrC24x3VU9U43PEMC2SjAFJdGoKPqgjpKlecqfoOi5RCN9T7pkYAJ
tuKU+QIvF5apaPKvGV8CMurSUqhAdt3oufKcfNOFk7Evj2N0zKoD5R/hbsqd/qRJdrpF7Ldy2inZ
QScI1BG0wZJAKOpDtjOctOdK0+/GclQdTYut/e3DvrJTeKxZr2dGNaDLe/lpityH6hBX5nMjddXO
iJvEHqvqYWrCLUW+VUs4C/pK8B0Q811aUuUukQdfNp8jTQh3mhE2O7VV052VM9N++6NWVo7hMhEE
MNQoTI4s3L6o1E0aRIb5LJQqmtFUn9DXGba0DFY/aPZ6sAyBOFpaMYRaaYpBMJ/TWqnOHfFaiL9t
oy8NJMTu7S+6skWEOLMp0yYm46cSf7l4huAXSREm1nMti7kbe36uHATZHLjUzOFsCRpezT/Phw7E
PyiKeQoENMOluZBJF7MwDIGoOLEtCK4t729D6RHjOvZtaivx9DyWB7XtGHgqbb/yjvxf+05A7sbf
QFte7SU/ZZYwfaeTAAW52EsJedaw7hLfHXOGn6e6+h1P/hah63umcXHDaTyIXAOmvoByQfB9+cFG
0+Ypw0CBO4ZfuJNnTf0kfEUvNashTkmmg6Ketfi1CJ4yf3Tk6tGXxftBdyrT2gjUrpwaPwTQMQtP
NAzucbHRopTWdYRbcxs1OgVhAr69agrmyYzMjkNl46KsWKP4wn8kH/Qjl/MOgicJCRO2kVt2k80R
B87U7UQ0MpP97fO7agiiZyI/XDHomMv1xXsVcVt5kWuawv009Scrnf6JzNgx/K1x2ytIHocXjPgM
xlEgAiG7urSlpYlqMpkWuWEUPA/Ft3Q6it3nNjl2wz8awYmo25EE5Tmg7olCCTg16sJ2hSJi9EsX
kufbX37FbPj+cyAKpohHpZXg5fLnZGkrjbXYxe5IwHEM6yhTbMvqC7vogzsLEeKXYUBhT7YoVUZS
zsCeFgfnvtP6e5YycHyt3pwevHrQcMASSMl5pmcmSpvdzYf3mUkhBMEGNXa9PnlF0uZTbLb7Uexs
+TWvFEfJjxm9RCKWzhQDGCInO9kKza+zoZmMhqKISKOBft9SNRUq1SRoYMR3c/2etOkpit0yPgbq
OTfOtcwxFGj0i/FGEnbtSKkPz1URhvoAK7436z58OfQfvkkmH7vEbHY485sWv9tgCxiy4rRmkU1q
68CmeB4WEWQX+GKlAdJyQ8kcnDITSXU6U9htHK3ZGSy8FuLYeEYaCrMg+8JZFJGheprZJ64npyjc
HSqNmm3QnDPtqAgZ5A2jk3SMmeeDLTXhrjLvu+QnOK9dBSJGFR5TL96451fNTk479S1eeagJ+JO6
+HI90ArNa4DfJUHy2fLMc5dXP7T+oGXWj7LonNHzbGFE5fsXYjVNPB5uL8nawhMQzqx/cx9yOYMi
CH2md3mQutkAAlEaxvGg+bCw3bay4s0Y6p7xMSh6ULhaXOkoUrNeSpvUTbvEUcrwPE6vUxp9FtL/
9D0ADpj8BHpHtejyonY0rLpA1VnOLEfi7dz4w8YhWrsQ1L2YUaeDwrcswrJQmnpFDsPUrcAsO3Wv
//CGFpJGIdua3lm78aDPmHZh8XgJlhFgnIAIacsic8ejCPtBrx/i8TTorhe+tPKzML6W4p/fdjh4
QC7weQBEljR5hmJOaQow1407WUNopRNsS1DOovx2+0BcVRG55cjF8WRDnizJywNRWLk/5mqUuary
2pwhhRYpYllvTfsQVS+VXG581sq9vzC3CM+8KjKmZMwyV9RyRuJHpdu1RfMrHAfEQzurulNMf0u1
e+XMY5PEm7o/OlBL1W69qyVPmrAZSb+mNjloauFokxv+MQgTDwKzt8q9IliA+H7p1DwvFdSkzlw/
dJrIOkgo6r4xeJKRuYqkk7d37p2jfuFDMcd/8G3T8DYXHQYvMyNIttPcjZLJf1BCNdx7Tdw9y3U2
7MTJrI+9Lw67xqd1VBWyeigrWXYMQYcf2Y+Hg0rB1Mk1RB4qQakPEO4rTKeqljNEhX4uh0GcuW2D
ndzrmh0FUX4vprV0srweCiEflYJMb9pDhb86hNYw7otijM9VVEQPdRlqdgdu+S2RJsPxWBQAcD1O
3A+ylxid6mOVorHXtXSYhLLZ+YIc3FFOLe5kSqqf6qmCRtpo2+PtJZtd+HLFFDqts0w9ifdSSrSS
eW34y9wd1TQ9Kp6UHQT0XhzNoKw5pIl06CqjerOSduvcXxeLORvIOxOJ0zmfHcmlOwwmS6lTlQyo
ZdZZlZxOko/mdO5Dd9COcRXtSnF+7opDl7bn21+9dv4ZoiBMxi7d5oXpQjAns2yi3O1Nk8GNv7qw
cI3ZJ2+8LWuu5KOdxQMqa62coyyYu155UOK37JOoCrbhfTVnXszun2aLGnP+3cvd/Ghvcf4bRk99
EBe5W4V/m91LD1WpdRcnVLs4PbeXcOWpoYgCgm4ms+VP8+P9IfbKEQ0FQmJlbimH6rkzQ6r9Jipi
fdL8um1pdRGhd6NaA1/klWaG16V5kqV8lNo95IPmmHRH9SiAJukHpdUvQIXqrerbOxPvciEpATN7
QcwHF+hi4wSrI/DsBBxksJMK5MYD26y+h+prL7e2lkR7Pz2ZWnwwcyf3gl1PwB3Z2oms1I6FO791
iLLlcNdYD6OY3OkdChUamALz9c+XhnoF0T9bMTefLjfBaCcz9LQ4d7PGdIpJP9RFvJso+gtmfyi8
ci+WwV9MwWwc67VjxkQKpHEETlTrFsfMLFMpUKIid03A2XWXOkH2O7R+6MlrZL3c/sI1//TB1DIG
bIs8qyoZj65VSoV/hllJSvpHUwdip0xytWd6HJG6JP1TltL55fpoePEsDzQbMqHOcYxD9nnSW3uU
Hoqy2A3h1yT+efsj1044U9DmzE0iMT+8WM9YydpJ76rcDbzQLspPOQOZ8SfRjPayFT71yaNY/XF5
mc9DFZdW9gwtRfbm8uSQ7siF3saFO0lGDelPecq0NLUlpVSdBNnQe6vTUHyNJ+EYDNNwaoIgP5RW
Bg+AMkG5poc/p95qd3WpNidT6pJT5hXdSead9aQg3d1eoDV/DXkI9Xu60zxWy8jZEj3qYzwV3mB1
zOCk6dlMGAv0c8G3h6DagpauZT5c+7nKDysoRZXFxZqSBK1bLy1cxawPUv85Tr8l2tnz4JL4RMO/
zb93pr8rTCDtG8XB98mNpetBqwKxCmDJyK0t8pG2yKyRc164zVTsvfie/P5zo1iOGpr7Um4/t/FP
GB/04W6oXsqkta3nKbkftcQhpSQq7u8D8SjEaD30d12SwId550d2KmzRNqwv0VxupY5OMX05zxuo
Q21Z4sDv7PzuGFQDqWrCRAESAZMTVXJyF+Ct7UEeylOjaeOTHI3pMVRaa0fjRN6YLl6NJgxuD6MO
c3V1CT9Q21JqY6EoXLXw96V0qhFf98+ZcZcJzvSiGCNqI0/xj9vn8rq7xDVCU0SU6dUwkL90wNR1
xmYys8IVQ+kABjhnyNr/mQSFbfrar6oYUqcczL/j7BBnaP6a/mPf905fTLxZwlcfBh619E+F8LtW
YtvcJD9YcywMb9KdJkeTgJdf3vIC8nxdHNrC7Yv+b+IryxFqxq1VM23OcsEovxKbAGk6Qd0LbV4f
bq/O+yu5PMrsBLV7OF5mBtBL843ZZoKZlQUkdBPscOWQUimLTL/9ZhGlP/Sl7s3A+wklGE73qetK
eHGsTqnPTRTJhT0afnEvqrX/pchaGqIcqO5hkNWin7snsIimSvxt4zfPfv3qN894WbwNyPLl3LEe
iX5ZqCLnSB7vcg0B9tKzo4xgrff36WdFvw88Z6pUBz6UjWd19QzzpCLIDtsx/nnxDjTxEBuRJReu
nv42vMfAnOmVX5Li21SZDh3YvaXbklk/WVtx43Uwx+mdCUpnyoVZc/Jyo8qkLjMj5RiHAKrgcjCC
n+kmEHrLyOJFNYfEohqKT5Vdf8rt7rX2Hv3etLuq2EXRKU3elG+G9hBTJgQKs8sLcqCNZ29+1S43
l1wDoAIdfiD0ePfFd2qlpzZjX7iDmhyUtHvtxC12lpXCCHkF1L1UlFCm4NJd2oBRVOyGKi1daQyc
GOh8gvAtaPRzmD4EPhxLxuiU4l+5t/Fta8tL6WdGp4G/ZHj70m6aKyaKlVnp1ppFgBy0niNoSsnU
l7+Jw5zPw3IdNd4ovAd5PVoWl7aqQWghD6xKN0NfKGzUxwLFQoORXMHHu5fFqYiEe9mD2M/Knjcu
6PzWX9nG0fM8k3hQCrq0XXrTWA6MfbgWODwGV3klDTHQATVFtsUs1FCO+a7WoTCM6jrZZ0NYOebY
1+e8ruBtRF/Ovv2LrkNUNnyOpqiB065f5rEezkEbe7F0lUz+DOzuRe8y1t/4kWsjCsTZyRi2HMW8
l8s1mMs2GIXhkDN9uQaa3DEK3eel29XR3ghgTtaL89i71ErlckQe07eptjsxXIfZiEqNN21889ph
YzhkrsXN0yjq4gcoLUhwWgwcNr0lLEp0O0h0Hlr0P7a+9Tr2Y0r5g6n5p3xINKMmzadYgm27y6e/
hyHiZf3t98lvv5DuJqNyKqV/CHXLEdXRHuL0vu5Uxw8MnnvxOGqnodiClKx9O90ARDQJ18UrWqw2
Lq0yNpLSZTLfFhMRxU6YEbKNFV77bNjy5hIdsCdi3svPjtUEXmUSelf3umNdyHYtWr8KtTgxk7u/
fYDXXBaFGLAx84aq6pJsRy1FJRxaq3JNT9iXYuGInekmTWUPKSWYqRNe81yAQrOMH/XgcNv4iksG
1Dpr0wKBInZbPD2UlnMDYq4KEM1rrv8YjY0HfWUdSeQZ0UBJmFGxpbsoZDEbxKmtXCYXBZkG+PQo
J4/+Fr5j5VCA1AGn814QoWl5uV1VPSrt1E6Vm4B/F5P9CKsqagW312rVCKEUNVX6fEAvLo3UohEm
BXg7d1Irpwxgh6cR2m9Nk6yu2L9WlvVvMewaXW1ZsSjtDkYiOKLyu5S/m8F/2ZkPdpbxgC+GZdJj
Z2rOpge5hl/ZVnQs4i1ntdK1xS/THpVhbsZhLoucQtZGfZTLnO+EPjEEB0pHpTVFaBbYg21BBAk5
YHYksgreus483t619fX81/riaCRhFvclYkIuDPCOolQ2iD9ifcZa4bm8bWoOEBfvwsyyz8g3MwQz
3OPygGSDGnp5ndQcEF08KKWQHAW5g/STxnzSSwX8WbI46xKmjzogmv1t62vHU4Evg149bxKaCZfW
wZjkUg5k3x2rF5Dwh6SL7GnMN6ysJJ7zFBIwkndCf5Dxl2YEKatbWS9qtwwlpoPK7pAr8gFZhXtN
bg+WLzwU6Qkai7Olt7toUg6aJpxuf+kKxGT+DXQl3+nh6TRc/gbZgHJEMqvahZ70W2E+aqBukdLc
j1Zio2fTknIXmYBqg2zLRp3ZpVQ+CJNyCir/0GmvUrCVjs8Gr3ae4J24DzKXK/4pP0e6F86e2hWE
6TgiFG+OT0r13fRfJJFp+409WN3pD9bmGO3Dm2wGkSwkQHhcoSkYLGpje9TdVM63zvPa1ZlTkv/9
qmWYkYhCRKxZu41nq9mrZU52I3/NNj3EdUGT7aSJST1bgfRuGc92YqEGLUODLsE5VPvy3g/OEHfY
taTuR21j8dY/6l9ji7MTprmWaj7GUH+3rG+++UbrTaH4dvuMrvmCuePGZDnQOdStL/doKHMexWFs
3JL4X8x+dNrXDrxTPxzF+FX27+P8622D1xdzhlvNebNFvo8U0eIpD5VukjVfyIlKSyfss12tlXYJ
YhlkqiWe4oeoLY9aHNoacIE/HeODCHHuqs9jMkBg5OVwnTn6fhjnlDoS642AJaoau+7kP11TIO5Q
1jKfQrgET9hi6/xm1MRJ18mT25fh7J9b/WB4R0m4V5IOFeENtNzVLVtYm3f4wy1LYqGNR1ErABu5
ktc6vRrapbyFr7zGB85miLBnsDG7Zy0OipFZXuRZZuGiQj/PCeilkxjl3eCLgk2OoT73SgT6mETq
lJpZfpQFWdibSascqrG55yErbSoL/S6YW4a3j9TVvZx/GpCYOasFVLQsjI9JhDBHhGxsHZLNFNlB
wZslmt3X4qPibxi7Lr9cWlsGPm2p+VVbYy0pmKyCK1SNGgfdCifOzUcx7+yKUlATBTZ3tzSk0+1v
vQqEF9YX2yA0/ZQ0k1G4muDB9aVPnhMaxVZHcj6hF+8EVkCHUNnGMWjwiFyeKZPowOw8vtFMj1Nx
irRTJzAQdE5pbBgbt2XVFoW0mRBRglpn8UqIU6TnQSRQzjJGBMRKZ/Aeze6hFsVTmUevIH63kqbV
LWS+HykInQiBmtbl5ynFGLXWEJeuxkA4I5Q/jepz2Uv7IkZJaVcZ0r4e+2buYewZw3Zv7+B1HjUv
LoIDvCIQCdJbvrSejTC3pBVbGKiwm+e/gUTvcrV5DbTcHSLhsTNQCu79F33aYku7elPeLc8DAwzf
Ud9ahF5TnqeSFvul25TisYGeRfhe1dYRmqHz7W9c80kgBSS0NhBAgUHv8hOjoIJXoyLxFxO0CP3S
VJzArOj90p3ZuI/XF4LbDFYe/qKZtnxZvO7asVPNXCrdZEomZzBKnSij2dJJWzkylMveiZ/Iq2j6
LG6EkCQ675FRusFr3UZ2Pph2nxxhnh0DxdG9w1AezPQpEf66vZDvLGuXNxG7HBTQ+rwpTAVcruTQ
oF8r1SFpQSXToA+IILWBACcUC+EIrYBM902PmG+N+13PoDxDZegWWCZT1WKXvIEWhAjLr4oXRQ2G
fZWJrxNsnKcRqSunF/v0kArlofREohhVfMlVP3iMR0OBziPp4SRQu0NYmZItGEK1sXFXkQcUG4z2
zA074vSrhv00lZ2pJAEpvVLtoyrYg00/5DCvPlOPalGls+W2299ezrXDQmvQ0mGWoyO1DMg1MM+x
mRbk35MF0lVkILaZxHKjy/ROeb7cNOhkge7T+Sb4X/gXIatyyC3yypW1ez9Ivgxj7QDOnDlzKTMc
myLa6YIFpU6/E9Gk8/3pKZiY00HewQx/KHrKLjJdkjsFdcE4+VT0DMPSryvKr7fX49ohKCBxmbCC
ipqodvmWxUpa0MFMKzeNP0/Dvf/mMfAibcx7Xj/PGOFtp86NpsYV7wR902GyTGo3svdcNtNDFHZO
G6h31CZ3VrAx3HvteTDGwASAVKbjYfS+vC+ZZzH7H1cUcgzRkePyJEYeQcoW8fSqGfovTADO1ftl
GT1ouDpyLVZuA9XFbsrNkIq9Ip4Y793imFxdPpK1WaIAev9lIlspkIUMqlS5tXwXWiLULCcEzO3E
/+I3G4u3diXpDTC4zvwkJfuFkwvDsvQjGFncNhR+pjPBc2AHiMhXdLAlaqpi8UUst7Blq0ZpEzCT
AJCSSYzLHcun3AfxTOHDaI+eB4dfF9oQ/OSOQryRGse4/Xn70K8tKE/S/zcIhPPSoNfrTZFOAgsq
eMJnzSq/B1KzK6oytY20z5izVsyNdsSqSTitKUfgDgitLk1WRuln0VwIKOOzuk9wcI0ETProp5tz
PPM/tfQ9MLFBMwkDwnxgLk1Bhi7R5CHFH4e/Q4JTJ1IPcqzvJO0cmNqhFF+saovUfs2tgi0irSJm
hLt88XlmIDeKlJe1S3eXpn6zk/6UXY7OOfOZ82DvXNKk73r5Veh35pkqDTUx00uU/T3UpwTksBXs
mTjcB37mqMFW9eI6LsUkVCzv48Q8wfOefsirTCGO1LFSajf0tTvja5S3R+klgfIRaoC/yEU2nsMt
c/PffzBX+0lreJ5au2I92h4M610J+UWcfa+UR0m+L0iQb1+DVYP0pOibAGG+QmYkfm4IbSHVlPO1
6eCbsUl4YcZH5HTTk9UPzT5vaCh4iM1suJk150koM1cAaEqRtV1+qlkpEWRPOitbt3PkFNQH34jS
Xe43ye72R66dzHkkYR4Epwe2TC66oBzGygsbNxnzct/0cmYbPk70tpW1Z/SjlflXfNg7RZqkWLSi
xtUTzw4jba8GL77/psJv8x8M8ebMGBKY+ZZtCr3pNKvx2satxNKRhWCndG+h9KWxtgytrBuqaNY8
TgFSFPDK5ReFhVXFjRF0aLNH016M2+zJ8Pz4T5vRjGrNQzka2lMzTHDhq7rE6wO/g64Zl/sGpsGd
AgSdtOB4e9VWzhvVnnlEBEoE5jYXGWaaZFalFEbjdmFm04+0WTVF2qL2WPHxgPOYQ0OshMOwHLDq
RNUbrTBt3UBHFlNos8gp+vp3B6jqkDKi81D0er3hNFa/jIoMwQx1Dxi1LrcpjlJZKoUAm+E/TfBJ
SZ+EcCMDWTnbJFg0xWDaYr7cXJiAza8eTIA1bi3S/Eh6Td4JBaixFkWeXQ30ZeOIr5w8he44eSNd
Mlj/FmcCOIQ1yoHWulltlYex0Sd4K2Cmu30k1jaLOwQjJDxKNPwWR0LzJsPT476lwAHtilc95JPm
KC9SWRzMJHu5bWwteWSEApf2jgJjluJym+qiEwM/1HrXQpP2KWhSbWcJlewyq6SdBBIvJygtyNJK
QT4kYijfdbLeHaoYbpTbv2TtswGyM/9HHDKzcVz+kFKN6D8aUe9KjZ4dVQHAaiUNO73JXmU9/jRy
vDdO6Eq5F8gQZSQGIZm4gGfw0qRVF3VtqULn6lPI2wkSbldJYXiwirihv1XkT22TiTtiC+GJ96a4
T32L3FoEUi0awpZA50qwefFrFk+PQFVi6Hq9c4dGLHYKgt37TrcEBzqPbDfESnjXFgpTLm3d3kmd
vwXJWHlzgWMQTICynDnQFuatsgnzNE17N+OhNSrzb6N+bFLdmZrfUzmdAk/cUj5d/eAPFheOnDEl
C91GLCYBEhXdt/It9qrTPGcA1ZLxMAZfbp+wFXdBxZDZRMpLdPeWD24OFDjz9HxwJxgOM7e3Btsb
KVJsaYSueD6VYg9Df4y0Xk+kKEanadBWD24EY2xbQjkRT3eZ9PX216xYoX2HijTQVYpMyzTPBLBU
JXI/uoioPCBhO+x8NdkLTb3FybDi9Xht0YUDE8a43LIyJ/aNP8HXM7lRpwt30HDXu7KQy43A69rK
3NxGBRcPoPC/i7tY6v1Ywr/XuUKYAzirbHULh3O9YFigSUYuB2ac1P7ytpeBL/i+x3Grx3JvleCh
DSNyEL7bcitzknaZ5syGiIFoJRPbLZVbY8LSThqa3hXHR0EJHsocqqwpepk7SLJdTN+y4JfX/0CI
eeN9WvvCGYGvU95kLbXFhVL8LpCYBxvcaizRY2yYvsudxvx9++Ct7BRYXErvUAPANrlUe6g7AfVJ
hDBd0f9UFJHdTv/cNnDtidgloOP865DLkwFcbpTUdVGlZ77oVkbe74tIVMn29eEZxNIuS2e9ILQz
9kOvpRuP4Zphk/obiRVIIt6ES8NGrUlJPIUiaF8TepqDPqAfIjiD6IQd/ehkiyl0Zb/o+bFTDHJR
k1s2h0LTi3u1Cya3HFpb7E963NnDeLy9mvPFWZxGBgCobnGH5/mMxcWKKaZwXdPJzcdTWv8TKCoC
wJ/msrCWb5i6drBMxpPYU01D8+yKvW4ssqFXrGoCrG0ehqR7mXp916OvYwjT+fZXrRxCFe0oCqUs
IMydi2iBymVlhmInul2aWI7RisGuqspi4yqvbBA9GOb7oDYg317S0XhGAsm7NYiun/ZOlriTXzrG
FnHLfJwXGwTYFnpEzjw8NEs1xDishMYTFNEt0/04oWaNGLufoIZ5VBQo71JvL4vfb6/eykaB9YJt
F14aiDaWNIPgW7041gTRbQcNIYU6hXwx6ic71stzE1vixmatHEEadVD6QE8De/ty0tqTSlUt9VJy
06dKy5zSMA6edG8CLxmyrRH1NVuwSMgaLpA0fgmEyFvZKmpPl1xqxmE47OohdMI4+FTI9/3n26t4
Te3BpDpTulAnqwjN0ru69BfKKLVRldSyWwjq0RseA8GH8qmydVjNCvGfsbZh/IXZQDqoWf6YdN5e
DLL91BfnNpCeCr87iJ715faPWvFhH3/Tkv+s1Rg4y4dCduMi3E/hbvAOgn7XqMfUfGvVZuOCrDQM
58oXhS9QpOzucq5pCMyJ1l0suoJ+SvzU9pTXsEp20PEY6VMsvNHIY7rpcPsbVy4/zwNyILPY2bW0
Y5hXat8YmeQ26RjYvdENjJl5yoY3WzlJF1bmS/ShcmKkamdMdSS583flGsMbUgNF/uT48mgr0QZU
Ys3arBWJIyApYSjn0lpKNSqIy05ya/SE4R2XvUdG6YZml9YbJ2Tl8s8pz6yhTIFZW1Y2ZC0uRM9X
JTesjL0WdTHsylEHJS2IwizZKvqunEeqGjLeBgVehcfu8rtKrc96bfQk1+rrnaf7TwyaR9qr1P0t
CajT9O7to7GS0xHaMb4AMxV9O+pDl/b6yoiTLKEzLlPrKrvXKf+tZI2TSeNZ0/ZDLhxMD2bP+MGK
rYfOGzYOzTXrHf5t7lOgoTQHs8snIzKaRDf9kvuX/hwj/8sI2xdU72eh0e8KQ7FHoCdxpRyJnA6R
JH6vh9Hx9e5c5i4MV2/hIXgoXpjSvL0s12Ne88/S8PfcmzkGXriqNkHMojTI6/Om2ikJNtXnynSl
/pCY36Io2AcUW2mpxL9ay0bCu6tAzSZvHfSftfgLNtqHiHEWz9r6YWsOhB8G5hI4mQWzyGK/kgy6
e2BCrBd5xYgWReSPuygsbMNo935r2qMKM0EyHutNlZYVN2IQqlCCnWXdIfO6PCpS2SdqY/ay27Zo
xnVCVwIUFrYUS9auG0MmsJnAUjDPkV1a6XtNygDFyK5a/jX00U6rJ6oMysHLtmh+VlzI/O+D0wVx
dO2L6yhUAlS2ZTeblF2c+jsQDXBU+HYIa0Rh7m8fqXVrRMmmTMhMHnr5Xak/KAzqs3FpZBqHUgut
vc803GGAg84eqCb8Fvog+/NIAgE2GGhoI70DoS+NhroeB4YxyjTm/9IyYwdadd8Kj33THvVsqyCz
givjdSFbJHye853lDL1aBW2D6KvsSsK0zxGAaiE/0H1lP4njjuFjx9OLkx4++eF3q4ju2v5nIZ16
hdn5sd+4wGuniJoF07ykxsy5LVZ70HupnORJds3xbNVf+u41Mj6PW1Tdq1ZUqgkGkCdenIWXkLrR
MoYGRlExSp6lbnhUqjQ/ambzj2fpW4CHawgyPmme1oAripbB1RjKqEdpHuOx3LSmKF0drfgACvig
1fHdINaf/fAl634U1r5pVXuyxL2cNLskNfizsTPKLT7klW/nhqpzNiGStS/FeKasH7IoS1Q3T4/W
0MNukdra8AoBy+17c43lBwv00dBikX1PU7JkiDGk3gs9WAo/3o0taqjW8KBk8efRfIELoJLOmYz0
xpT8ldbCho7MSl7DlCaBBu8y2c0y8YyMbioAr6nulHn+Pmzy7uRFlejkKuju25+74mQ/mlrCOFDi
DMUyGlQ3zcUHYUheY+i/bptY27l5VABMF6BA8s6FU4BtuEhDVXXFrNFeapnua9rnwnlA5vSgbhfo
1+yxhRR5yAqZmVvYy1CH0Xpuj9uN2b7Smp1uvBWauvObjR7U2tp9NDT/kA8RqNSKcYQ/YO1KWBWy
0O5N9/bSrR0Erjp4ODwcwPH5F3ywYLZV0g1yrbn0aUr0Ow2gshsQm7VrTm3+XxuL5ULQojDEtNIw
MOzHwgnqsyXE95JXH0bxXMggVKfiyUp27fBsad1dW30q2rdePFTMINz+3LWd+/hTFgsqzgy2KRgD
Xshkn8u1My9qCH+9tfXqry4sjxSBPFTUILouF3bU6pGckYVNEkhsMhS23uRoo2S6FutSYyaqo4k8
j6cvjFh6WTJrbGiulzZJYsdSTZxZaFQdjarb5Z7iP8hS99KpqZGAcA7PiscYQt4axYOpBlvQ8tXF
5WFm2g9qTRDml58MG5I3llBoubms2sZ07wXPiRc5/21pP9hZVOnCFqCW2FmaW8WFnUZ/q7BwdcJG
oLF29egq/t/HLC5G3vqZH1QY4UNq9UdvbgF911aLlUJfCnJQJhcXr4BngRoRrUp3A+tHJU0A/r5N
Sku29/uPjzy9gXe3CFMaJdXLXfEgZulCNcNOAE1KjWTCHpWnap/HYfnImM3Wd60VReYqI+0VJtbA
ai22xyjqporEUHd78Ztcw+BvPBn9fVZnT0ngOzrsh/GoP4f6MdLtVDNOZnPu3tQY4o99tsXqubLI
SOf9v8cWjb1laa1V8ynK4BdyPbKeNH8RKm9nVE/WuIW8XzkuF4YWZ7+tWrMAs8Bx0X2bZiL8rX/+
ZHNQKHbMs/lEgouCZ0xPWpy8eR/lwS4iytG1q3kvtw/LitfikJAjUs8BArPsXEBW2Zhe0erQNxzp
Cdth8AKN7IYTXmk5a3SciatFegj6FXdZVzSBNpK9u2USjQ+95r0JkNjsuhJkkZFkInTGVgAVqqoV
Z6kzzWM8xfC+AgCKD3/+vZRBwEbgPGeQ3+XlUEBKjnmXGK5kvRkawpn6ofwvXRnAHYz1wNkws3Is
37+wH/rSaAyKyGdITBT53qs3MHxr5/yjieV3tH4RSzkmLIWaUSB9b4uvbQJiX9qAD28ZmpPCD/FC
IAUDIwCl4SrVtzgwd1P35rdu1271HLfsLF82wdNFs22xU5+nXvuc+uNTEYa/OnEjxFo78R9XbuGG
tcxMusrLDU48A3qDXQcmjP2//8Mx+/cELGPgsO8TT8oLw41E+poIVXXhXertbhuZl+SyjUA1j27j
/3B2Zbty4tD2i5CYh1eo+YxFkpN0XtDJBAYzGwx8/V0+V/d2lQuVlVaPUh522djbe1h7LYT0aErg
OF9/Gm9giUvnAIU26Jtt4ZHMyC1ma9vVSxARYNkzkmaHzGeqCt/tFooZf6AgwfqCYFSueC0WowPU
Jawz1PWiLH/x0OSEcOHfrw4DeWDGRNgNyjbJ/Vn5ZHmJ3Vlnn797AGNx1NbJY5EcGd+OtQo0d1vb
QPKDtwsTyKDrR2R1vZd637WjZ07WGd1AjJDlZGsOtN/axNs0IMJe2Kio/t6edxiEv8XfIjuUNQOD
aerQgDGsM5+2+XDuALOv6CkNVIqat++UsIP2CFrgqEbJfMhWCnLFGp2ucwe0TYQU0A+t1FDBptdX
868V6VI1hDsA0psW2DzG0On3onA+peCRmRXuaO3ooa+JLjTIq1DWlJ5d2pdtnoMY6GxrelTWQ0hq
J0xchZX15fxrRYpo0qltnZJhOWgH7Xjx3FkQGjC6sHUVAb1qOdIh1zLk7DWGxs84feFQxVn75nvf
71+ktRPgCsJxJP948eR4cJkX4jALFwnS0PZDXpLxRTB1KPpCa84ImTgGzJEmI0SQPkwdDJyaC7PP
Q/DJT18czB7GAehMGnP8lGpWGxJzmhQh+9qlBZOZyD3gi3QZp2K1zZCPUBU4g29x63e/QTy1lKAP
HecNBC1397dx7UxcGpM8hJ9MPc0bDWfCfGrIP3ZzzKBc7igOxNqSwNUvMkgQ5aAqd+2HtJGxBXJz
9tnk+ZszbZcA6mmPhpsdGNoI91e0ZuujAA9BGcwGyZ/Moi0Z4INsTJGR8btbl2Fq/SrZuM0bxd6t
HEEcPeAEEGfqIIsX1+AiiDDtdLb9KXfPabJ0R04hG5LTovv79Qgvh4ERoJbg6qRb22E0rBvSAmFX
NQDkNTrn0eii2gUBpJbkPxySfru/gStHAsBnELSIbjCq/dLHcha7cIF69c4Nbh+YWkon8lrngaLV
HjmzfvgP1gBi+6B3RR1POoCs4KD27GFtZg7ok8YUncoNRAymIZrMxf/hAhKh0ucQK5BCDEElCSEl
ECbhokl+fRiINdsLXimtxfCyFS1lqFXHvPKf6yR/6VJVn3fFH5rwIoD4YkQLPI3SGluIsAdl71jn
xOAbt34vsylaJhVQefW7XViRvltlsaVta/gNczlYoxFWQ4qp8RHEH4p3RLUcaftyfSqcHBM4Z8Ne
hl1p1O8up2h0Ja1KmWwlCQe2A58KVALw8YYu75zFs3rIUxu0utPeXs7aTF7bdHyoUCuh7DmwInOu
w7aoDp0/gnvzxYJUYxpBq2opaeS0raVI+sTabo4OxlUw0SfYT+Wxw8osOz1pEgvYyycWJH9makbk
OXP3S3JuetS7C57+hxsCeIBoFoHQBfxm124G9BGYLSoblOAsM/T0ajcWn8r5dwYyk/tXceW7ooAD
0inBoIlii/B3F/4M+q+ezjSUcmbt2dfO6BiMriL7XzmjVybET7gwkS9zk/cWQ/a/LGTvV+4Rhb9x
k+SgEoC3qRUrWvHQArkqsDogGMcrfm0uHTn4UfwE705N0ocA5fXQqhIVD87avpkGyvYe6F7gT6T7
4EPzhbCxcM4pyxHN52g6gx5Cyam/8rCh1YGoWqAPhMLM9WJ6F0H8PFaocdvbHPPztAKfh1ajmfdF
n7r9/bOwcs4FbB/j0IAFoakl7VwJoCy1KSrMSTDuMTQU8XHDuh/V/KWn2U6Hxnrx9h8sflDACxkL
kApeL68JeDraNSzOqfnFyrLiNJTWl75jXoTpCLxBlGTHcdY0jIKCQ/a+8bVzCdYS1PexwdCXkYy3
CF4SXWO4YxB8Lc3v05CFNOmjIjjfN7T6ETHzA8UtpGWYyr5epYuhL9deUMnTGN0y/Tez3r0uZgPf
ca7Y0BVIgot7jMo9jgyQma502Zjv5dQoUGrzx3mX8/ZL6vaQUvtdV2WE2lXUa9O+T5NX9NsV925t
O9FJR5sXOuQYqZWGFQfgJ9M6WMBE5FYQy4aWo8mTyGHBi2+QP/d39FaDFYpLl8akb8egKYl5e9Ae
ueC5JNBAcXV9Wzq0efRGI/hpALx5IBZxX4NiPI3l0jxp/VB8n6GrtssMfxnCBKFrGvWFqQKxre4D
WrEm+sOAlMpnOs+4wSefQoulrX/O7LuZDmAKKL+XibIbK1YpPUyoWQAJBepliCnKY2t50rb/61nr
GcIGy0YzNknlHRgDF6QRZlUbglb4N5vKnWm83/8Ca/4P3k8H2t0FgF+Wg2H+0s/A3Hhnv35OM9CA
m6f/ku5ZIBQCRA+tSpTApUCAOpShoor6VlI+1AAjDqq57NXbAq+DCTmIAgE5IL7lxdM0G1XpTyN0
c3Qt3QNrfKQBNEt8LSpA/t6mUTfpR9LxKAfb5f39WzslmP1CzA1qNHw6ybGjqIYMU9yWOtli3mJj
9F7I7BOoGRReTjht+YxcGPrYgoslBnTUihGMbWc3A0vCGBnOo2agcqKBCQ+ayYGlqAatHQzgIQDU
Ag24gJZeb+lgdbNvNIF7bhon1IMaE7BJWHT/oXAHyrD/NyNPfhtssXi+wEzWef5L2Rv8MPHpJ5iK
FI/iWjgB7mzMACKcB/ZB8jQaGGNaVAm9M/PSsGR5xDu6+/uzgJlTYM+RKoPBxrzesnmxMEy7pLhL
GrCTvI8AlSlN8FZU2t/7aBw3dC8wooaPIwPW5mbKNIR77tnT3zgCo6V7SIxwqVRSQCsv3pUd6RAk
bFqGMseKaHf0/NgHa9PglRvPPM/eoCjXrBy4f21hnEh6dwI+QP9HHDidWaE5HTQfiuD24a8/EZg8
BC4NCR0mLKQFLXM2BmC8+HAUYBWyKjCpZ0sXGR2A0p3pqViNV04doEwGjhv6n5h/kEKxgBl+4pvI
kFv2szZcQEA/3V/Q6q5dGJAWlKfLoiforUNW75+CPvdWhkfqeN/Gio/DItDfR10BDLNyVb8A93Xf
zJV3dtjRcP40yyN0FfoiUHg48VMlD3dlRnLi9mgZWjdgKdQlydbp6mIflCjeVrVBor6f34d6cI6t
WwefMtoo3N1KQxAwGsweomCIVd4o0VvBkCVLNflnJ+8jc5wP1RjayxekBqFvdYcs+2SW74MDIINK
A2gFQnFtWnJNZqu1C/Fg2oJNw2Knrlv2RlZsMBrGf1Y2jdJk2qaWfagCyPQkVFHhW1875L7QGQQH
DahUrh0XL3LdbMfCB5a93g1TepppdkK2umVojdrJg+lmD7kYs8r9Oq6Lb/eP19odwSOD2Ac1UzHV
fG29pXYBRcTZP5sj5IIpNYuI6LoqyFp5P9GzCYQ8DOi+gbm9toIJAVqXLeDGgoNg6v7Ja7rjIMvI
wfNEdnz4c39Ra5EtKsAgU0RshRkBOeNzcrfQpkQHvBkY2OlT4W/qGhKCB+DeD2BX3TC32yz+Z22c
vjRt2EEObQxUFfA19w1cB6A/SMoCPOXXay4cyMGmM4qcGne3PBgPKaLrId02rntMVbPTa14CWEok
YLCIRrPkibyhdYueo6NOp4bv/AodHdpbzrE0G3dn+qXqbVrzfMj3APFAFVDMVF4vbp61VIP8L/KU
AFgH3WmsEFVRCM/lpqJdsboyqMMiGxKoB0d6mfyRQg92xMrmkR1Y7wELzmsjbNPHjLiKB2oFJI/j
eWFMuosOA7CpR6h5ngzi5CGfqXtonNovQgBH6s2iLyOoT+x+Y6Wk3hpTuXXMvA4tBp3apNbDagF8
lVugWOCJZ7z6fdNuJ9paJ4T51UGb8xyKfr0iCl67wmJr0BvSwR4mk8xlaHnpXekCTVHPX3TLPGK3
FA563QQingC8HmLu5vpzF1lbzeiWumdC3d+N0X6f9VnF6rF2X0QfGTBrQZUpDxKZadFPjDnYe4dH
aJfv0f5/mPwkSo1uz8xM0fdfO1eoCorsAS0ISB1fLwlUWCWpQQJzXkpuPDkWRbtjDvjeNrP5B52m
8XzfJ63aA72bkILGGxdI7iAY5t4dA0SNmeWGzrzsSF+Hff3UB9XuvqW1j4X7gqk+LAyxlnSISw1U
T0C/Ij4dPbIDzmaMXLdVMZKvrgfRtiXA4hgNlzxA0ztz7TYi9qn4vjDrIxvNaGmQHtFAEQKtLujC
lBTH+Q4hxuSikQOC0XFDwJgT+qWrokhZc2mIEpEQOUDLOXKOZ4qGdZoRQGgSMAtpLuRAMm8Zd36Q
qHIVlSnpCwENMqIvJaLt2t3z0vXDgUBOhk6LIkBdy80xt49hSHQBQBUgs6knDZsK186RFVWv+fhH
84BVpns67YhXhBBr3QbkNVUBUVaPBiqg6FgiboUWtHS1jKDNgxxGnaY+lYOYM6pf7cx+cNw+/g9n
Hc+84NcVcjjS0cjahM8jBRxJt+mzlaGpoteKR2FtNUhbEZUCq4ZhT+lpZTR1u6CcvPPYsiMPul2e
pG9Npj9Ck+7H/dWsucALU660cZT7Rbv4MFXY/clxfxPrqzm0uwCDJ3mpsLW2LDBrgW4aiR/mV8Wf
X5Q0MKxrNEYJL2EO5SMhJzPFaNrURhoQIfdXtWIJpXAxUoLwD/GfZCmFUCkI7xFhN81SRcggvhmY
TPUZ6ML9oFVlsit7iKgLlSiUpPDV5NIJYLXWbHVZcJ56sq+WAK82OGCjWaujqRh+l1ZCFQdkxT1B
0VmQUVmoItryw1UBQ9QOUx2cHZf+bklJonLSguj+Jq64DIw04m1EGwvv40fEe/G5SgOPo0+G4GwA
Kx/quZmGvUs+N7azv29obf9QqAH/C7DP4DyUzmASZO2SWV0gdJX76hR02s6FMVpDZNj6et/W6qIC
FKEFyTv+LZ0MRJbNHHRzcE6HGGiXyngqBkXksnb4kAf8vwmx3It9K/KMYLR/xL4FdoTy7w5axSCT
qDaEqzjr1nYOMb0Iw1G3Q6R4bcqcSNnyFqsZvR9jbp3qLx3twqV5R6zzH64UGtZoNIGkHsVP6SNx
qHuDhFUPzh557PoHs32cvrr6r/tfZ6UkAO4zMMXDFwBHIVfUMLCp9T6GGM6cf+/Jm2F/KYMN76E2
kr6YdgFGIsW3Wt3AC4NSiDQ63PFTcwmAn4Bup0u3uvGtWF4xNjS2veLSrh09UIYhAATg7pZsqh51
Y3YSJzi79rnnn8f6lbeq2fi1s4cwTJxsHRB0Wcp+cUGtW4JH7jyaPALfkFNDWdT+Y5rv9z/U2low
Wi0gnwFSQJncrSK0Z0ZvBOckY8UG0KsGNJp6+VSZ1f6+pdUVYUQdYSUIWjAXeX3EU4Ya9GInOHfW
m24bYU3iMkBEqzgIKzPUQIWjI4Kal4nm8423KxkkcnU9AUexk++w9P7oG6yPOhvEdazNqkeD5l9B
qNdtUW1YIu5x7VTVXrUfSkN7yWdj3NhLtuzLzNK31lgAZmCBjMeExmfIHMPd3t8XEWZI1bOP7idG
MzEN68jIn9b25olhquKMwZSnpEtfK+2xSj7Rcdw7KN7PwT/37a3FdZcGZZIHXcNCDCdJzplj/goS
wwsFR2WH3BKN2pAUBoK7BLweRdjZqsxp7bgB5CD6Eigc3Rw3f6HFXFh+cCb8HYxOocZ++I0qG1w7
aeAqFGBmhJHoAl6fNI9T3yIsT87l7FFB8F/sjcL6h0GrN0TtvVE41BXXA5ZRwVwJdmEwd4mfc/FM
GBz0ESzDVXWc2CR/2gE6qCR2M/AN5YqzsuJWEa+KpibOCVgfJd8dNAuQZw3Vzhh639h1vs/KOTLG
x3nE0Ege2QW0OWvVg7HyzRC6Yolo0mHQXXYRbaeBvH+2tXPOzf0IcHFSmbugUCzt1oqAiqDkhRfp
Q4TzehdTo3WmqcFHM4Me+jN2aAVjaNqKitBtvHVtRcqeGjsxArSlk7Nb8Six602mGky+PXzCArpJ
YGJHSU2OWBNdwFJ4lUBADtPc30AEutHYUzm+3r/F69v1rxlxKC8O3cD1MrFIjTNead0DCezlZCTV
oa4w3nzf0u3xRmkZfRfkgeAexwm/tlSSHo/daAYCPF8mfqTrOw+N+7zPw8JSvKwrBW0PtJWwhZEa
DCLI7F2dNbHSaBp8H7Yrhxd9HiPHfpx5GWl05xav1Pyccm1Hg1pRCFt5NoRlwWT5QXUhwwURSjZ9
4+C71f0PI//SWWHlLWFT7hp3b1rxku36FkAO4r8kr1W307Wt5mHo+kXPim924n/uStUcwe1lxy/C
ZuigMsb2y+O1WTI6FkHtEHD779U4hcSNxvoElz19MYcsShXfeeVqoIvzIawHJC/u4PV3RtGiY4jm
knNK4Uq6ESS8YO1QaaeunFsREoJHBCMtIPEWf35xbrmmpwvnPbYZishJsUX4AWHkt/tHdmXnABCG
R0Yc4QAhIZZ6YaT2SME1DW5yaadd0Ed0fMuAn8J708ybef5Zer/uG1x5UyG6hLqZh1YUWKrkWolh
cZtVrNPOXt1P3bbVDKEGCxAzZK0XNv2AvH1uhkDilp81FLyHqAWwChJNPQv+vnMpDjD42kRJH6pG
0uKdfmyhOu1oZ6N00I1r2/cJeuqKlHKFhwBWhKtGroJGyU0WMY9TMNcWFuzT0DTLo+1VGwyshtbs
RwHb0WrbsyffKl4AJt0NGpD0fHt/09eOElglgXkFAh+MidJCm24unCTwtLPWfOv9V2uuQI/410Er
0ktMiLgohUKDRc7LFj4YfDHKNM5T8Ie7m6J5CpY8GgpFULa2lks7kpP1oCPbM5emcZYDGjK3p1aM
ITQK97riyq9WIz0aZGn71HELrCZfUKU8CeYGxw0ryPGNqp1bPSGeYMGGG0d5TR4HbSeMVECtO42X
+h9qbam9yQ3/AJW+V8c+Zg3d5N2rQ9twOoN04ThMrQqhsvISO2AeRbCJmgf0OSSHxjXHrJPFTmOR
vmsWmNWsZ49me+XkzZq7gTwXcFhAS4sQ5trdBGXlexnpspi9zuTUk99T98AaaMCl76AjSHSiavuK
MO86ZQDD7r8G5TCwWpzO7nSWxZXrQn73d6vl20osMIFcrf5YG5BfInFD814R6t7mKjCM4g5kbZD5
Ir6+Xqko3HvDAsNF1+wK38F7+JWjDzHbKAo/+dAPun/F1z7hpT0pZ6xZCQfp9VkcDEbYz+elSELI
ys5K1ObazcDbh9QU7hv/Iy2sdUxr6iuexWZxcOavTf+QuT+5X4ed9wgwAWKeOn0yezFXZSzfp+pT
r4GYa9yTVuFw1hzB5Q+RVuyRTAda1czibnyg6ffefMsmxfFZNwHFLCHR5Zmm+POL15EG+bRkppXF
Dc4JS8xIL+qQjarS7dpZQYEYFBbIUzBpIq1kGkwrD1zw8LBsY9Tfp6Z9M8pDHjOPvRf+578/KJfG
pLsOVaiu4MzPEKf5iCfsh8J4xRS42atYV9dO5KUh6dFpSwOt697LYkKKTTP/NsB5Z/cG8koVk7u8
fwCB490RuEvkwwE+1/Vn8hhus5WA0ryttkGu73pj07Q7AFI22bINEsXTcBN5y+akt2Ew7BxI94Kf
bXhqFL3NamNkPxbvZ+rGpmts/PnXTHYOUbRS5YuHpjMG6BEPfowLQLX3epVm4xDHSSz9vHTtjmp2
Hto+j7tJK6O6L46M6H/un5Q1gwirkUKL1gWg2tcGS6PrRrcoDWCigrCtQDypv3msCBOHRCNJFQ5s
zRqiatQgBAksXvhrayavPRATNMZ5KkgVOb33I6n0XdL534ZxhgCLrYr+5LfIw7UWsyQgEEeyDhjL
tUFogNV9A3DredGLCFzij5W1vOlafcK4bgQpllerTbasVekAic90+SJJZuXu00y81J0LmEU180+Q
FVGg92/3P5zKhOSic4ydIp/IkjMvzFNJ2Q6thu19E7JnFP0zQAxRGMQ1wjie9LW6Js2awSNpHKTl
bvECcOgaB9J9vW/l9hNdWxFn5sL/gl6ejAlFTKlPYHeHbmBlBVFpfKK0OGZIPlnwhBbAp/tGVUsT
3ubCKCVlYo4MRq0BYyUpoEQ1aMwNxW0WG3R9DLA0wdYJHBGwEZ5Un5oLe2kmB1bsqg+tDnzHPY/4
cKK5qq+/uh6w14PPDyU+QHev18Odapj6pkpjB3SFVYCh53ajfClv0jocCFRxROMWFwolS8lKqzW6
b09WGvPJA5Qx1cLew2QOfe13VZF9DAQVhks3GKg83/9et6cdlnG8EFCiIAH+q+v1gUrV7qshwE5m
ZomwA6oRU257u/tWVnYRiSLiOUQBGM2US3tuZaegO04QX5nVEQOGITPSY+EqSLxWTsWVFelapVpm
Fhmag7Hh+xDS/dK4p4w1O61VzLndpBzic6EyipQD2T8yf7Hci0M+WU1u2SVCDit5L4Zy54NkxKnO
zfSn7Z7L/vugG+HsHPkEKOy478u/nRr+sI/yH0A62FSMFlzbB4ARGKe0Ini/jE3mkE01fZk/ARWp
iovXvptAXQo8JAgfZApuMy39PsgQ4+fJsq9G70kftYNnv94/HWvfDZMZPiq/aFGjAnW9nAmwEJ9m
E4kNh2Ds2QOt8EuvA9rWKIpvq4Z8HWkFRu0wwSQ5J0i2dN7gzyR2/H1P3eOkbzO9ibwpUZQt1m4V
RE5RyAQXiCDtkVaUtmlRjTqJEyv7nqRlERo6CBTvb9tNKCVo2J2P7gZ2D6dQeqkwwVdpVdUUcTl8
KeczGNM2i8GO1N75Rb3zuzRaQECJ5EIFxP4oeVz7XwGxw19Q4f240dfrM4dZ91PLymMh5O6AOW7x
97qL8bOXSVsOrUf2XhMN5MH2+p3O2k1Hv3W5rVr/7ecEUF/k3WjAfZyc619R2bzRci+lcVoCSXoM
6mORxNMwPJKxOICKswCSgzx7RbP3s31QTS9BdqjBcQunoPjet/dESPOAZBFaGjjFMgdrZxMMh49z
Gc/0p9X8CsZtyxVOR47w8LExXi4AI8D4QNhJ8jlZRp3a7OoyThwn1NqHJjQgc+c85ag23j9Xa4sB
9xW69pCZRw9VynHmPGHlwNsy5sN05MnBrcGKZqu461Y+nlgJQlU0aoH8kh6ebmEdyJKNMs4gIW2j
SGvSH3rSvpbzr/vLWXlcQf6LDRNZNxJEuZjgkUZP58QsY7DgRwRKN8M3VmGOtzjVQx8Zcx65NgKk
RIW1uOGUFJ/s0rCUmS6p689aDsNuE2e8Dcf6C7FPzWTvadlExahtGvyniMC1bMF1D/MfhGVuv2dB
fH8L5BTv44egWCy4l4D9sKQvCs4DINwWt4zbcQjTPA1T/rnmRxeX1/bAr1cqTtCqvY/YFgBPYLek
hXsZ9T0k/LgOxvzFbpjdhbSpuqhsJ/fILSPH1GJFd3ltj4f7K127JUi4AkFxgUdaxtrRetQmDGqD
lcYeTi5FlOttfH1DfPvrpE0KY2tuEFQTAZ4SUc4BmcG1A2qp07UddIdwU0o89+g4v9h5QzZDk2xy
jTdRyQjbOaUNya4g0/a179HHpOXd0ajL7JCyudj4U0UV0IS17UeHSRAW41GFys/1z+IY16jmtqni
Lqge7cT5Urr0aNHkODfJc1u9dLmm6qqunnUPkyGYrkZqg7batU3H6LNpIG4Ve8bz9C3j+9GC953a
PbpXbbof2yysx1fXO5lGH4r+ePFGT42K8Ea8q9K7hF4EkNlCxQM4B+mg1yBL99OkquMuBdp/sVp/
a4z5/B+8PZRjXCE4BenFj3Gdi/DPciAlvuiwkuGJJeYvaOPYik/4cXSklaBkIaRTBV4PSK3r/ew5
MzkKC1W86EGIeratfYPECv9p7/0ZAg/Nxk4OZqaHkNvt3BOl7yDI4A8JuM3KP3P9rXrGyOcybTnb
c2QUjrkb9PBvG/ZwK9gACIsAhIepIFu65kwb8moyMPHj5vN+Zv2vxgbhVNapKnw3808fhj7I2/B/
oAuRDvRSOoNR2WOFpNKGxnDjb0iuR0ABbgfnpP9oyFuDBlzjREWy0ZT90ZWXCu02TOiAGERYF39+
8bmhh73wKkNFVgdZgf+88GfNOBXk/b7nWnl1gX5GNB+gGieEkK6tEDcoZkCCcGkTDYF8EbK22OSZ
KqL/KOdJBwtFUpFkYggVw05S0KhXQaJpGS5quhz6Jgu19GVE1bkPwFhebHn+1DX7fOHI0Ooo8OOK
7Pr0HRwY0AIvQ+Kf8i+EvKTTjk2R0QwhDaZ95T9CAfKkcUW4vnKbEfmjLonRc4RXMrEUYdwr4HSr
mNYgNHB8jHMMTTEpwsi1zwsgCEbroaaLWQvxKy4+bxNMyzS6dhW3/D2FuDwBXV+9gMjzz/0PfFuO
AaRFcDwBoA3GF3mGX4dql18wWset9ykARIz0fyCtFc1AoQQ/OD3zxFU8wyuP4ZVFySfnE6N5hqJ7
7INMpK02bV5tmuKP2ZabUVPJuq1eUhAUAKwIHCEQStIBNjKrtBab1/E8R3nN8aneau816HtoXrEo
Je5bMRy70UZObp9bosj915IhvPeCoADeH1hQ2UdQwG1QZkCkVTchaPJDnWRPiT/uWk975c38vaqh
cjSMn8upD5OlXxSPwtphxa1C/RUdQAQgksPOZpKM2UybuNITbdeztvo695quSJVXrAg6MlDfItnA
Uyfd3sDNaE7boomntve23F+mY5l3hiKwWTmqyPoR2iBz9RHCSXvZa24beKPdxIP9jabPpNL2iW4c
DGJAddSLPI7e8fiXiCn4ViBxAGkCXhhPnitdw66t3W4w6jYuC+aDgbm2onG0VZxTK1cCBnA6MH2P
YtSHmMbFZadLVqWa1rcxhq4/63RL0vHgpTwi7u+yVbivFY9+ZUt6Nxo799sa2W/szGh8LfZD1s8n
J+CKk3/7sXDodZSEAL0HgkfGTTkQGyR9W3Wxbu+GYbIOttnau27KT3nePJuk+86Ybu48P1NNndzG
mbAMxjMRCAEJK4MWKC7CDOmGLp7LU50jgQmeUenQ8mJjBbGeqMagb/dTmEPvW8wKoeorn5DRBLjF
c7u4dDf9+KDVz4AZKFzmymbiFwMfg2wefRR5YqyDbSOgFYsN3j4AY/Pi998L8kBy1FNc/3tNtpYy
vLm908GHyBXCZuSLGM64foB4x83W63OGLWuc3cxzIX4NDNj952dl9zBAKNR9MNsnCgnXVka3q6hB
3SHuvJ8atAWcGrT03+7bWNs9IMlB9S/I9/BmX9sIeNESr3GGOLeMjU6gFoLq9WnsaXSCiNmfooHy
nN3v7xtdqcaCuRpSYQD6Ir3HP9dWa165fVEwFjul9VKzAIAo6xiMaYi2Q5s5jwshYVHk34Yi27gJ
2Yz5c057hWNeqTKIXyFUiUWTEbnH9a8oF0ryZKhZDFrcjTtt8VCGA9328z+29WxoeljXY9QCrKtY
/cp3vbIrvsmFR4MQY8s5lIzi4Q/3N74dFlrcgAhg2TjP2Zu3nbPthL6IFQZV5KnSlJVX92rVMnd9
mS4OHl1Y14n+3o2/ON+nqR1ORr+FF5/7Awg6MFe/sfHo3l/4rScXfRJoDAEBi3RTZl+agMXx8rGD
5eqX4xxNfiwa9NKGcOn77X1TH+W765j52pZ5vcegtSoKZAA4YYLnYd8kL8x+qzgmMMGADFrAudXC
5sc/Fn+p+hT1hscy+In2V8e3k+KYqVYtJbj2jI5yn44sNrPxCD0waPTsqfNemv7jbBOFsZVcQawb
pV64JeynnISCgdcDcVLJ4sal5i/f4voJ1ZxgDpda7/4My8C7iMwJW7YF5lKH0E9y3TgWXVfVO3vk
w3ZJ8rJ5bRlaMGnp2D/6Km9oSCbqfarLymwwU1pwZ7u4JjnbeWf2G/CTFtre0GlT7rPaGfTj1Lu5
9eBrVfZCLF6p6EJX3QcKJajUgUYbJRPJaRFggaH3ubCYfYPanR2mZ3NbFg/T9HPRD3k7hN6xazeF
oYgXb9MO7C2sCdgaWvayjK/f8LwYshn3lgw0atwkCQezKg+Tl4xfvTJJY8Uh1nFIbw7xhUH56BRV
3QUgKIjzqQ1L0h5MADA881h49YahJFdOb6W9RJpqbGHleUN5HrBi/BvlR5n2AdeE+o1hspiUphUV
acFDZ1xUCk5rbhCYWPhf8GgivZIeAc1hHdM9OsRt+cDIP4n52/xrjSCgDFEF+NeG5OK9JPX0FDzy
set808e4paex2/Jt3T5yDG72D0BA9F/ccHgw+6eufU8J3Su+oTiL8je8/AWSs69MvqQDLwYEyacs
HZ66Hhp63e+swITdlj34Fnvo+PCZFaqJ1bWPiAIIjqsYUwTDwrUHbLLeDLSuHWJt8fVPdY7oAdjf
5Mv99a1aQUaPMrUQTA6k5WG6PYUKdDfEjlPrR2p27dHBXJoCl2aKky7vIoZGMfgNJh+IM0uLyayR
DQ0xh5gTDG05ZCrAzDYN323uZpulyYfHptOWF8y8eFFmGdWD5Saoixg+NPOIB8HaJWUb5Pj6M6bz
cnQsS/9IpwpCudnCd72GSS7bTNq3tgjoc60vw4GnRIXavw04ABUWiFfUutEJviEmnZEK2D3xx7jU
muyX1dIsqnhnvNY8NR6XHuLJoK+imO4EcS1m6ZuFnQwwtv28/8lu7h1+BdIOlClBEAjmPinJGSxv
7Oec8tgurCPBuHSXpUfGVMQHNydDmMG5QM3KgmiT3OrUshmQGXPguHoO/Zb6zJ2ipuZAS99fzo1X
/rCDciu4CEWxRnKSllYVKZ87Hrdg0d1Qq/xTjWDdsekMyn5Sb+5bW9088NP8nzWx6ovYzcx9p0oR
QMRuUCVR4FJtu1Dwd3YoHOz+iyk0RcQ4HErW0itXFW03JW3PYxTIw9ZMTrQcNx5ZFF3K9e/0rxkp
UmoB8sgtUGDEme98xnBkcjLHIFNkvKvbhvlOkPWZwidLboLoA29INmLb8m5fGdPWbbsT943t/S1b
PQv/mpFBOUNgF/6IGauYmb/ZeOLBHI35p9acFHYUy7GkT+MVS+NoDj6Nj5E6D9X9HPPLLlMpnwmv
duX1UFfBHUJ5DmgOzPtIL2QTFCYpkonHet5m/9ReAtawrEvGkOtQzbSB1t0kxJw30FlQZdUrKwTz
BXpRmDQGXEV2uLQBP61X0iketD7yKRIjt9tCWVmREqytECRl8BS6GDuXUUaZQbBrRj2huLNt7Njs
55DQyYi6DEsbfAB2y7/F/gOIDyls+AlAAtHqlTuAZtODDshcJkAQrDJsu6EOPT3/TbIaKPmJzYe/
PpJX5qSXy+8sa8xdPsWc813gLX3IMOgaNkk5bZzEVzyUK5cZnCU4MKgWYEzuBi7DzK6yMn2KK1oe
bH3co9nzt0A+sX8XJqSrbA8mB/WLOcUu/Wr3fNNrT4X9niQqrvDVE/ivnY/H9MLTVt0AfKxp/Q9p
X9ojJw90+4uQ2Jev0PQ2W6aZSTL5gjKZBAwYzI796+9hdN+bbjdvozxXkaJIkbrwVi5XnTpnOuXF
N3BBh1oOhTeP/7tjgn9FZAFxCgANZEZyr89cp+0cbEBwahvdh9a+xmIljl8aybkNacZYn05jWSnT
aWp5kNZ50DfIlMZfb2+02RnIzgKclJ+wGiTVZWdRKgwg2yblJzzu1CjtQMyNkCzb10yjodIQ/dGO
+biSAl46v2j8RVoWJTAgzuahny1S7XV9j06wCXVV0x43KFRRnNm05nwriNn8shxifquqiW3HVInb
w+0hLwVUwCoAHAaIsooAdL4Pzs0rQihUwcyOyJu6Yq8Y91aBvM1wGAbhj3p26q29Nwa3zS7NNMol
SOZ/5trlvJFtga0gGzN+MvuTqUAoGn28/Y/RPo7py21LC/cZ2iSQQp35YG20sl2Oj+SomqReOp0c
D7GiGzfbuMpt36moGhixuVYdXlpNZ26H8hCmzom5S3MOzflYKgY/8cRoT147TsS3ssYetl7KBeTF
GteYfJ5wsFfHdpWsFWSWJhY3DjhBAL/HqkrXqlmIXCsHXZwEa+7Hmmxc6u3R9vu7UKY3+NE1F3Nl
Dw950wJzsAkIBIrh0vQOqolGHQBsTim0Dzl0CcGgFTTDu5L+Ksuf/7iUsy2kGqF7gEoGguLLudUM
ASyT4uIlSsZtCRhFOkF0ZEgOur6yPa9PBUyhMAP5A8h/AlQiDavKx8FpjWY42XYf2uMDtuvOjKdt
H38UDvOTHkmclLz09hqF8TyGCxdkIg0/5wyAY0E++Qq2RXHb5SOaNAqWBBN5d9MjmpaCAnf42xBb
u/6f4z30muGKQL8bwB3g15Bi/wKEYKIqiXpqtHsGAu04Zc/6lG2rYq2p/uokfloC5TmoMCFxJQ/N
RRNfk1eZChqHb+Bxq/kuS3SfrQZEC1MInlqg1nW82FEclY5AopFpguKtijY655HpXWjTDIk4v3Ya
vwPPI5uy94quRA1Lgzs3Kj0BtASAZDRkqqekBZQ9PajJB84/N97/+Qig5xIFtpkLA894KRTKyi7t
QWSkntIPVe19Pftq63XAjZVb4cqLwYEB5AOFMIiNIoCWLgUGZuNRy1vtxNL0Teem31UbamqPZjrc
53rQp2s0LdcpdQAE0DUEkT28RRFHSANLBi1Rjck0TziNW9HxwKisnVt4QakXfqbo4JucArVnUa0i
S0l+3Z7WayAXKMNnrUnM6kwDKT+uoDOpVJYt3FPX9rsufSzBslw2QIfQsFIjj/xh01smnstdbewz
koe2/UP54v6r6gquC9QVXfg3dPzgW6Sz6PESUi6FHZ8KpQFhtV0qdyPyEJgLbS2td+2359ZrzDea
rxHxfCbBz6594vK5LqanEVVBBnLvKU+ovfGEBXH+ujK381dfujTMKnYSNiwu4KtH+IgOBerwnkRG
W1jHJKm/jyPRHnMOohOrVOg3r9C1DVeNImgLVRxqzX5qoaF1zMsOSShljbd29t0X3wNQLLIBwGvg
TQi4pOTbLWagXKfhewb3qR1exnIMc8fYroz6KvE8Q2+BxwQwEEAecHxcXlZM12JE3gOJJnDU9uLF
oRGE3MEUF+b6n4o1oa4PPjRAb5u9erzMVqEA9tl1gttL2kGqnjiVXmBseZ2EFjeDzio3/38mJN9g
WkpeKX1HIhDX+LHxQdI1FeKrvfmJWsYljwgR9WhZkIpALdfOdVjI4LlnvNUmdUACW3fuCQIIP6ie
rORvrpy3ZFDaEUWRAp6WYNagLO5TLzlm+ntjf7fZsGJoaevhXgcEDXk2XO/S8rSkKXLdmkhE0BC6
GexY8QtEGMHoqv8M1/wc019T8045O+BAI+sKrWCKFxFXXGhVxD6i05Xkw7Xfns0g1ETaenZZ8qVu
0ySfhB7jMKm/k0rb2Wn33FLjgaD8WrCD8XME/QDIQh5zZ60Wel3DkmxLd24RG40Obi8SmU4gioC4
G7bV+qCJ32vloYawWH5IBn+yfITBt8/AwoYBhx8aqmacEMpn0jomjUVsbcDhVh20X9T85JmT5xel
9owGwDXw4sKmATADsFg4ESADZWOAASr5SLCSjVEkAV4XJ8Uqyt3gGiujWjh3SK7PSAakMudWl8st
U45ugQ/BWmpPVh/VZggRJdKEVKzYWRwQAAPogkDdCvN3aaewnNQoiUIiRHB7xXuFQEPmaitZiaso
EMEsqPsRkwE1A5SOtP/7pG/SvimyCPr1IrsnUJlXtFOmAY6e+xPrNsZab8eyxZkZBk8TvFKkTdFm
Vg1SQ5pFQ3/0vrHiGUBltCWbdahbO+Xj9g5cMyYNr2y40mXoyIuy1AtZjDg6cQNn2jhKRD304LkI
0pLgts2lw445/TtCyU8OVpP1RYYRJjGQjuZLrfoT+vQNsIIbU5jHv5Nx2+DVa621AV3DLD9X869l
6dIp7MJQJ47V1H5BPPEwABuuvNYJj7LufpgSuFIncIc08LLHvh1WouF5LqWA4WLY87k5c6VmMdQq
bTDXoGkrw4INIiQVeANWZnchYkDoC7eChkAUleSIoaEMgvdZmUXgUDRtX3d2RXUgOnTPwwZK1+Ju
XHHei3vozKC0nCztLJorMNjEDzPo0IpGhPoaHtWg6qhesoxsbw9xyW0CZwYMNvhc0ZYkGVS0oQIJ
AfbPyB6ncauVf4ofTbViZP6Rq9U6MyJtldpIMp5UbRbFtU63vbDfU73RgNgAAOD2cJYuIKzYLD+F
dMEMlb/cGCU6TtoahyLqUBDVnCPfxgfjvm9fLfuYZL/qZs9fmhz6IJO6chQ/K1fXo/xrWhql0+pW
abAui9zpKS5+t/ad0QVtjWajxOfqXatvmvqX/dL/zPrAbL8mZurHvwrG/bZ+trxvprvN2JrY5vLy
/v0m6ZxQCqJWiE7APWRKvLHqHKTfqMptFM+MFLFGULU6BdI1ghwNdAKcCi6wTbeNOcLPFwOg+e+J
NXzpOgJ3iGaogLHj9CfNtMPo7idtm+V7KLyyCtB+Aff8bBiHvkg3t3fGosf4uzHk/nIL2XDLruZP
sxo0RfOGbFoTJc7bVq4RWrNXBPvSnC+aeeTnA37mmJS0V7qkQ3nOpqHqPca82FXDS2U0Pte3tfda
HLLmFYJbd+zDbe94DwqQA9hUtLfb37G8En+/Q/ZcaOKYetXEkQPhRyUCa9uXULZ9KGyOU/FE7Uc7
23Ss9XVrAyEJf6qgATYkoenc5+2zEu975Se68czTymddZTEup0eOZ7JBMKOwMT3DkL5BGbFs9zzd
F/UTgsS2qJ7Nvg6EzY4N2+feLz17g6oS0U5ITHEDlE+96afxnvFtWW8KiwCZ8ZBQkJY3zp0x+oXL
Q0rW0n+LzutsJqUYojA4UNyujoJrnIgtb93JN+u4CTpnXJOvuuJkRKlhdlpzeRLuCxJDl7unoA3q
hg5cSGkkflbRgNDkAISP4W2Yuu9SgXzLiyG2dhcId/Bj+sKTuf3WpEGLyMbpfJqs7KTrvKv0TZIL
AT7FUlhXI2pzlV0r3kww1ZCMbCpFbI3uV164Pht+IPW1vb1XFl35+WRIzmQ0dGHWHbZwmtxVZWRU
mW+QJ6eGcMxTRbZIasfHkW2Yc0/W2uaXwu5z09IpZmNtOJmAaaYq37AUSpbcUwaBy++uvtY9v+SY
zmzJFUGbNV7W4U/UQKnHVIk/re3gpUvg3IL0iDDNDE2RPVaQ6nxfcP1AwRAuwFGvOulKq8HybgGP
B6id58ZEuSVRCKdr6mHMohZU0gWoUDaDw+5YGOuNn/d7RXzn9ppg1nX767xFz4xKR1SxUYZoUZCO
9IH6nEECdt/oQfMCIVh+rBLi440BzFRdPTvK15aubNQlB3FufV7gM5dfTm3h6O00RzdutUvwWtt4
kwnPDm2jtetlfj/LMca5LSm8SdG8XFbpfJ9Xd7YIqPqgqeh0pKCi85XpfhhJkDRP6BFQVwKrecff
Mix5Jm1yJpFzGE6d/WT8qfGE8oLJz7t4R5wP5+X22V+6Js6HKfmcXPGshiHyjkj52EDdLevHIDF+
xAML0kQgrtrctrc8OuDl8ZaH55VVoYZJ0RU0QcPvHqz6AOzcYAZs3NFu40ZGs5YlWTzxeGkj9Yru
YOScLjcMUMk9bWI3i9CK7fnGSIQvLDwpbo/ps4XoasnOzEj+UyclYDgEF1dWPKWGr4mtUz/1/RHH
xTcnf7R+m/HWUEK79Cue+gY0K9aE2K+T+PPJPPsGyZFOzCuEleEbRogl74w7TfNVKEMHrP3WfBhf
2MbOHwvtxWXHVilR0lgjAPikbPnfJwE8NZdznaQDUYpew+2lInl9TF6H0rfc1x797nRXs62Z77v8
lI/37nP1DQQdnnIkBbhKQMYw6NmOOsRv9S+kfhvdU0b57v9rjQAXuvy8suj7OvbweVTdFdl26B/T
btd37yLfghmicbciflby+04dDqoiNpkYfLdeQ4AvJhHAu4R+UGzKmZjh8isKHcI5aqKTyLvLM2Tt
dB6a5IM692X3I2t6dFBqm8YNreHt9vCXLiYDgCywPQOUjUvj0i7reErrskVC1MrQt/2k0lfwtQYg
NVrxXksn7tyQdBRIITqAi2qkr6fRZ2QMLPfr7aEseaxzC9JGj4facroWQ8ktKOoC9izG+7x4GrP3
utxawxoMddEciDQgv4dHOzokL2eOasRUrJGTqNPqAAwLmzgvfNryTexYWVCBz2RjZM3KRbe0XOg/
V2EXxArAMlwa1QgtR3tEMjIr4sAe7iC43iXPtrfi/BdjCHNurgOMARLIcgctKlPmwA3kJOy8VxHq
KdOG6KR6bUhzr4M66RlEyNynde3dG1rRfTFzKzvcXs55/mS3cf4J81Sc3ele6xoK7bMscrSN2XR+
2h+Gkvule6eY/2FvAmGAapyJdD24zy9N9Wo3lWqNh2ni1u6Rssby8TRWVm64xYepg7AMC+dAqEZu
oXHaocKFgCDQ4dGQHMf6KzalIf7Uv0tAKsxnrc998iGsbfYeq5vR28csHJ/c99vzunQQz79COiYV
14C8bBFYJ4lq7+wK+pulWqzhLxdzk8CJoJQKYAPYkKU5Fb09xG2GkKxIQ8NRgmnQQ0tBp+aXGM83
yw1q9wFCOd3HpK4FSp91aXnrnNuWtk4nptFpvDkDMD2V0AqLO+XYV/RAwWKvHgfVDlieoUvjTWe/
yFAEXNvmELRQkNc/DO07t9AXuLe0Q1uB/7/fJPFPhWWHXMv2JqFBQpVDhj4BMuxur8z/MmeIooGu
ASZLnjPbLsqm44iBRhom3XulPghh7RUQ88S++JrmBzKAV4ttna+3Dc9rcT1fQHaa6CKf9acv938n
PK9VcddGbWq2Pis89FgZab3jimFvb5ta3H2z4MH/NaVfmrKLEemoUWTRBIRfCPYtsWeatuK+5i18
azzSY2SAjLbjdSoeI0zbozum4YGd5H6axFGc/IxHN3QSdy3WmyfpltF55Gf+agDeXVcpFs8Fn2ES
W4EFYgfHwCOkJ5vEgOwH0Au2uEf3o5rxze1pXVpB10TLPAI91P/k6LmwAW8bR8Sz5jT1oV5Z5VbJ
U2WTZ3b5H/wyIhSQCYHIFjefNE4FeOvK67w5J0BB4dwfybABY2WoDnaYlM//YVxo/4FjRkcv0v+X
k4rMUm3zLM0jI05bH2VUHpCxBatSKdaeBItTeGZK8otmyVFApDSP6q6wdzkeOWGeJ2SrUpev3DeL
DgrFt/8Zlkxdq/a5EuuZXUQqa8BT37lNV/iJ1zr9tiGDqB9ioY2UHxULSYNAHQ2T+SMZQYUIZQAr
zFFKICFDp6SxN7I41w5UOEl/13n6pG90kuHfiVEaddCPjkKfnaQizR9NTWskbGx92nH0KlW+VTY2
v3NHHYQviT219b5RWduAa0GFQobgaTXLKoA3xlkZ/9JNiCAGsTbQWsA3yQ27tcgLnMCuiBr3Q7Ob
Iyjyw9gE69qUq5FS/W4hH54qSLoV4r7n5cNIQjN/KccYYsW/JyWKrQ+PtB+399pCQGfgxYuWAQBT
rCs+jdIbi25iCY3MmcUbXdqlWm7tgoce20L4w2fj222DCzsOFS0Ec8BtQnhKFlupUujX6wOhUQeq
3CB1nd8pS39aGl07sovzfW5p/pIz32SNcQyRRljixzHf99UOqcqYvxpVtYHKeKU8lKGCB4cVxuD1
+eqq36xxnw2bjL3eHvH/8iFAH6JZAqLC8k1D3ZI5jNY0mpqHSQ/zKSjUKfQgqv6qf29OdR2WzxA7
zNCVqnK/IKdS99MJomSn2x+yEFzOxcT/9x3SNdQ4tchqpaIROpp9j2+0+g6FDzEFyRoxxlIZYIZ5
zb15s9KijM/tChNNhnaHuY+/NAfbfWR9MG1U6Pr0fvPWDIE2/uq+JtOxRHueEVb9l3rwtZ3TbMWP
cg2mtJSRwNd80vzOsqOyxh8txVDoNb6mP04FC0T8Nih31EUal7N9p9yhEJRab6b9NPVQQxpav1DI
0UpXKM2WEstodQNfONDgaHmTixCdyCdFMwYaQabxpyjRQeo2vjOEhQUmio0OjRAtMpU39H+Mxpr3
mS8o6aKe+flwU4KkDrBCKR+hpkNTMlPQiLk5SlHtHQWt2u3ttRTJ4SJGHxDuLJDPyTxhVsFbCAKp
WHRxtFkAGtYWmcH71A6sr82rBw0EJ2ysldTktQMDrgNX84xTQe5XzmTobe1kpsmbqADbhqHmvpdu
kTnvsc8o8UEAH66M8ro2D3IjpJmNmR8FTGVS3GiNpkuB++wilxxS1D96cDrfj6PpOxPbKPkBDfPc
WkGwzLH75erBJoiV5hfwzPctxXYtyDzqqqq6yMysOy0DDt1LP5rB2A46+3N7fNcbBSxSIJHCIxjR
qv7pzM68ZjxRk7gW66KkVe/BbYn4g6yE/Nd+6NKEFHS42Vgym9dd5KAvt2gZ8p37ugZHpYaK2sqh
WxmOTF9e8tzuLQJbU2eekiLfGvEaImXNhLQhVGZnldbPwwE/m5VYfpZ8u70m13sci48AFz19+BsN
wJc3WdrGVT1YBdaE8djXtX7TgnBboB3XKqowq8c/ntqsoNjXbEqXBcqBJrpXaRfROAsMuz5w9M2W
9EsHoH4/oBRo7m8Pcmka0QKE9pxZgg1ywJeDzIzMKc0S02gJbofcySy/sdXvt40sbb2/RtDmdGlE
G/GTSYeDZLVmqIjI8gZcBxEdgn5NgG3pzJ6bkhZtzBmKuwIHyW1/MVDLt8X2VVklXl624qDkDyEK
nFnJM2hmnbaEwIqYlA1lO6IZ28bI3rt+jYRyzdK8fmeOwfPSbKr0rouq0iv9WE9OBMwAqPF9Vepq
pSvyOkicG3SBC0QPIbT5ZOyy1XVTnlm8i3idbMoUlW/tXeACub0ZFi6s2QyWAXwLM3RC2nLjaAmm
CZhJm4cEMoua3oSKVx6YS3wnDXUneUxjI6gS47vFRDgl0z8Hw/iAuR0NeHh0GcpaiCSh6KMq1S4q
8rfKwzCL+yRdQ6AsTuaZkfmkny2c3YNYjqYaRukp23RM7wpl/EKVVbGs2W1fXlJg5sPdj1YR7EOk
+y7txImn9I4ZY4PQ3zHeMgALByjFqsBRNxn4bqlfiN8QakH6jwJaFmYDDfsKKakqe7LyKtAJD2ry
wkS64lk+nfytL5NmAIWvmvSNA/+JkHOjNJv41AAL9ScWIX109qMGQMzGeXUerWFrf7iRG7e+ZUb9
yq6+dj6YINQcEBGDrgu57MsJ6juzdONpAJ4294JU/zLp2l1Bj6D+tuzVvOvsn+Uxg+0MNCJoC0FO
WxqzoigWb03Wz0AcQXxOD03+s/JC60dS/0RE7ANVodDfaPhcGeW1H0c5E22Pn9LnYPaRb3c2oY/L
AWo4dX5Y9l2Tv6+c2usADAbmFhITGV10Bkg3UwMm76owsyHq2nEA5z7LVe1hyFEJuae965Ed/u29
a4rbGxuTusLx7bx29rqCAuzm9rdcHy10WMwssgg8AciWGRLUXCS5G6dThDyFRjZolAJjErdVtgGR
7lpL0LUDhjHoh4DPGr3VAHpJ20ehWqLX5RQpRXEwKW8DpsFnTNnE/alciwMXhwahVjSQoPYCN3lp
LZ5E1bstmyJU5dQjt2P7cTJV4wDymuzLf5hFNI5CSAkoJAS6kiliqznYjTEwju5iwMGLvW5Vxp0R
A8V829TiHKLZaVb8miNp6Qg2LgERd6xPUVaR1k/0fZozC6i8CUTKXIS3jS3gQ+bWXzz4USqbsZDS
HKL4MiI0ZDxSJ8X74iV2C8VqK0HzMXo+PREkDmf5FyQdC9BCJc3WoZ3THEntFO+sH4D3daq4mKCP
qw0v3UgL+vX2B14fVXwfnoNo9wRbIR5tlxPf9H0lSmCNoxhAnTvqmOUM/l3TV7uec7TMzCqGeKHN
HYtSiOKIxFFqQ+FRDczvHRpf+NEGAzNIhlvyoprjqjrNtZ+FQRt9iyhSonXhk/7o7MKzaGb0uWFy
4Bzui+6uaHfat8z+MTW7CdhC1zxN4D/ofPXAsjRAMtIfp+cm/ajNtd6QhRf/5ZdIR1Yw20rYZACb
noRGf2f/tNmDjvdx/TPbQoZTLS2/2Hn908/b67pQyby0K21zsHgpAgk4HvXedwb1kXzfii2Nt8jJ
f0t+rbFyLS0wENwzrAQKn+BButxGxgABddqWIiK5jipDRTiQQfGTR+rYH/SqWXnxL8AGEBHiZkGI
AR1lyDlc2iNtV3DcASLqDX1jk9858euX+PAmtH0/uAFIbd3t7QldOCgokaLXFqENOiQ96TLlntYS
Y1QFYl+73WZqxrbc6dbQAvOvXF7Z6Gg9syLNY114KehpBhG5TRU0Wryr2K5/yA3gte9cL1t54C2d
Eqi1gHQVjy1cYtI1WnRFmWnME5HnJvRRRTDsF51THzSlNXatWUVDllWH/zCPZzallRu0ZhzhiWBT
HTIUQ9m0o3Xl7v+LFZQakMIAuuQKg4yAEtqXBEl13eweCld8H1GTXTGytOlnkgMPr1UEObJXm3Io
MPQqMvd6NyUPieZs9dg4FY5bbjiB8O7tIV3fxtgaaGUH2dNcsZdvEiSclCpmVI0E/Lg/un33C9Nc
PkKdrV67ta7jq9kWWLyRtgWTg0zMmAymMNvYFZEAB9hhgjwHKhRtFUACmwdlriZfhw55amdkICBu
Cn50Rs9eCQkWZxclCehHQSMQEfPlEZ9hlZoz4oEukOk6Zrnb+cToObj+LITOwv24Pb2L59sFFGe+
CmFN2pci1yloJ9He7QxTuxVUU323YcqK41qyAtydM0ti4r1uSF7EoopeW2MK+kBnfC7zvAZhdH/6
95Gc25AmrvZ6xSEF9n5OFc0nQ5cEg7eKc1jyVIjAQdpigJoCodvl8ji5U7oGnWBlAPMY+hvaO8fl
3iGeZj5PFYJsudt6YZM4aIU0G+BoEm77WpzwsBZjHlpE8bZjOza+VnOx6RWbvCTMLIK0gLDz7RlZ
OjroLUR2GPh2aJJJdyFKL3XpUV0FziWONyD7RINqh0biPivy6L+YAvUzCrcgXJH5eyB1VCZt7qkQ
Le55oBfp8Fq1YCS2OApst00t7iXIzYBqae66taXQbbIsQorWwF5S++RRQGc8NPVO/S+76cyKdEd0
DTUcAo8d6W5vbtOeVQe76M3d7bEsrtCsX47S6JzzkfasqxfTkNuJFmkUOioZyClDJvTsEXkXe+UI
LpSCgDL5a8uand9ZbMhM1DYzxVUjimczcvZuUw732sSrcZ8YQu3vB04M7iutGBqwuNeU7w3ioXCl
gWwMVazC6pEHAvM75BWsNvG7xkJrS2Vmauf/l1lxQAGjgrYcDPOXX9qrVa90WqwC3p2zo9Y51neu
ju0zOLa9lST5PMFy4AEaUAAWEKQDCSYdEZT+HdZ5uQYUh/46Ceu9qfVTakWJBlAmoue5FtmthFRL
i44m5vmO8UBhIqtWN6kp6qmFzbGZRVisug+YkqZb1BPXqHGXIh2Qks0ivTboNOSrmiMcGLSKaVGa
lT656+zNFIdDu23GlZhg6VCeG5r//2xzxXGcg9Kymjdy+YWmJCgSupJdWbgYcT2hlomkDmhtZJKl
0Zzfk/OuSNrkWHbtLkOXo2+NNHCq19sbcCnOBjkGXCb6UA0Hu+NyOHxoUm8aMBwVnGuBngwbu0sh
QD8106NrNkrQkWq87xrTDGLLfbChLPmNKgZbmdUFMDdyAkAHI1bFXoFO6+V3sALNOMmUaahb2n5S
FQ+Tid4r/WvjFj7AnEF9NDu0xyb6ZmR4xnL7sS36sC+GJ1pVB6VMppWjuXBeLj5Iuv5YU3nKqM/n
JYV0HtnqRXUXYxZ6Pvr5yMFndG+ugZ0W9tZcA8To4Q7wxpJcsTsxU01JC5sJ3ZjZFxWEqbfXe3lU
fy0Yl9M84cnlQZMQNegmjbcFajDeFPUjeW2GBi92AnnX+L721tiIl7IkFyOTtplA7pIVTadFvPyw
82/KY+IhTSL4S6aauyojftVBAJ4EnlGH6Ad5hJYI8VaY9xZKAZhc0LyD7h1htieTtZWiREytwEcA
qGDEYJRUxiB3LDAKa8DAlBQZtviY2d021ibbLzPj3pjW+LfmbSO54YtvkLaV0+JG8TjuwQYM1z9V
RcXLrxyG/ts0IFISIB27H/NB3whativeeNGtnA1fuoLt0S01Mg/fAepScX8heg1M510U/54xnecZ
Ku0oehiIXqRt3MQExLUQ7Ins7t40IqXdmnyFWWXB3V+YkPbxMOhFwcca7sL+VcQ+6CR0+jMZXdwv
h9snZnnW/g5G2rkdHa3RtrFzqQgGQfeWS/3Krp6gSXDb0AKE6HLapBsaQSBniYqz2SMrWOeHhm7t
1gwM87eO6piSjhtNC5TM+CJyup3cHRvGJ6SzGpNv+WB/M6nx2yLqx+2vWnQYZ2s5T8/ZdafhsaRR
CxPtam8p2UC9xTfFcSQ/WuWp1J6MNLptbymthXoZ8no2CJvQCiAZLPuMZEga4CIf/Cb20a7B2U/7
g+q+q/sNO7VrOKZlt3BmUbp6aCVUPs3z3qZxyOrad4S3Y/kz4cnOVH5W+f3Y6ztWqZXfDl+tbiVH
s+j0z8xLHqGnNU/tuJ9hQV6zS10t89ukzsLb87p4YFCHRHYBNCm4aS/XsVPAwaW42MYmaD45CNN7
Vw8V7Y2ydNOJ77eNzT925eTOjElrmPQdI8LDjLKK/Wj7ogzcTNN8WhT5f7nPzixJazc63Bn5BEvC
6kJqPedu2Bj71r4HjzVjIkCuZsXioj84sygtl0dHmo0OLDpDuXPjPR++txTY+WF7ew7n37k1h5K3
NhtdK6zPBWuon0ZjtlM76HaYiZ+TeqPRfxaeApU+wvT/2SByQi2ezCzvLIwL6rUtqBPNGILX6kpk
u7IxZFwV1SoSc4JdqI9eCDRG7gk/Vl9vz9zCCqEGa+hzpgdvTTl8pqNn9DF4DqOqaax7DwjRU1xZ
6ns6NdkmGT3r3/NYc1EcmGdE654hI3fMzHC7tIa9wdlx625Cq7Wil1uuOPvbA1vyjReWpIt19NSq
QcJMQ4duCLXb2tP8snzINmb91hZPANMg8/rvYTByZo4FMt35BSe30UG/QpsqKKBFrBTjQW1YcQLK
sNx6eIeFXa+KE+huC3RMmea0TyZzjZpyYcfM0jzoXgIlFohLJVeiDEVnV0iQRC1hwDM2YdFBTpJ3
4crUrtmRHAn1nIoZFeyg3Lyx0uSpr91N4opjbRxZpwU56CEsaik+Wlme2Ogd3Dw/qmm+y/Ek0fha
x8zCtXsxbMnLUChyJOloYdiJeEnMo1aJBwI6b64Zd6Qwg7ZUQyVb04BaPDlnky35nCwnKH1UsDoW
/bazk22MfvMcvI3dwFcmfGW+P7f6WVwxKVXmOaOmocmQ+KMpvjvtozBBwLCyrnMgKLnR84n8fP+e
2RmGbIS+Aoak0j/U+T40xRG8rb7QKpA6IcwqlH0Kv4p6xbZC+x0Su4Gds5XBrqzmZwRy9hFWWw0V
Uu5apFDmk9E6ulPzaGb2ndUNIM7pD1AwCTtjbY6XHvcYPErTs9QuqqTS4amzwa5RccAkpy6YTfDi
IcBhAwg3QZMdhyoQAgJ5lhNMhhq03hr/01IiDox50DE0Z+zTFSbb83KrqwdXi8p+hOhD9jCi9Vk1
hkfR2khZjzvU4/Ggtu9acW+2ecQz0xdkbyvC79cYUBfX4Oxb5o1ytgbNpHWTlmEjGMV2VLOgBfXV
xuFhBqot8GLk/+VSmNG8KL+BJ1F+yquJUhetreDBO73VRjCKrWb6Zb8SO+qzx7/a3mdmpFG1mtuW
IzhAo7JogaunBKq3rOlSkH1kg4LmaohyBdmIPhg0RsYBtSbmtx0bQ8OtvE3rivwIeol4B2qhKRx0
/kacCZqQXhsfaU/NUOiiA7FiJTakNYfHhKJd8PYJXQh/53TazP4JSknNknzOiESAbZqJHuVx/dQ1
VZT07hpJyZKzAaXbjAeZ8URycwZxs35wtAyzZHO+J0biHNwW0s8oB60hKJfgAMigAsALsgfkIeXG
rgqcaq1GmB45ufEDXWpotNmN+qNuZL7lRTnRN4X6M62RN8zb0JqqJCiB2Lo9p1fBPogqkQVFPg83
5owkutzrAKmLmDht+6JazFfRB2qSeBMbf5idbBL9dNvYVaDqArKE7DXaHVBOhNDFpTGFKNzUlKF9
GXIWKbX+TKZqm7Cu9xnYfRXBsO/VUd3dtnrtW2azaFGfuRdnel8pyZ/UyiioMbUvreBbtxt2rLhv
8mccNOT1tx3/3hT3TH1JunDQht3YgnljZ1pr5B6fbJwXBxCfAaw+wFOz3hA6FC9Hn7dZOnLXa18E
eRVPEO6DAEAx7Jzejy3fDPkuUUKnvO//QJiZsztib6n2f0j70t62lWXbX9QA5ya/khQlWfJARY6d
fCEycmjObI6//q32wz3XIgkRORcBsoHtwMWeqqurVq21a/2y3EX6A6RTpN6uzpG8B/dmy86QBJEz
tx1Ocmq35Ln5skXgurIz0KmDUhJiKSR85wWHrJ2q0AIY9Qok22AUTqu8UcicyQV8BbzGxhotLl9R
j4MgK9hIdBnLNZucqhn7ADDf5pp05YHm9TVn39Dmix5EvudheC4YugFkHd2j/V9O/rTmW5/K7sZH
LFyk+AgNqBV0opn4M9ufScCVjpRGc2XAgQMme1SrxA99vXATTXFGDrIpiEVZ3S6oemoDZ/i+8QEr
B0QgZ9CPg+oXSNxnoWUQg27fzGN+1ZK3oOd2X/wBE/5RzXK7pZJNy+eSRcfha1Mf+/KxTMNDHYHc
T3X18D2WmVMq2karyTIdizlBzUlFtyveLWBMvd21SGzrbZWp/KqCH65Wz8DvkHA/IC4CyXNhgbet
/RsPeyN5qaTBNrNyx1Rl4y0o5n12clTo2UoAtIszNFf5NnrQDYGopr2GRSXbiTWqNjo2B2dj9sVQ
FmbQh6gKBkoVame3Q0V9Y5QkuWuvYLxsQidjO2Z+jdUnWoFE6RoUrlS4bft7w+py01kfvPJYdmw9
SMbNrFpJy6QE5TVIrEyZNz6Ng6MNna3rJyiL4i60DXsYDtNmXL044EIn28RbCUTkOHHz1kuwMHBl
iDvrS1RcTeWxIqDTr7/F5WOKJPv9QS4WEJI5SPCKFk+o86ER8HaMkxxNaqtX5AtVIrtKfmZbosfL
seDQoucLJPlYOcDObg3oFcoVdd3FV5WXtqo3tll6pmU58HCOHG6pP65ZQwkWrEnoN0cmZBYsawTd
AXgrwJoJMBYKbsU35U0Dj+IWb9CqIbEbAaXDzp/74FQbuyLnanxVzEooDmTXEk/N6lDFG8d8EfJC
xhseB4VEZPzwdJ+d8hYPd52SOLnSL6AdtyMt3RUBtyvipCivSMpuqDZO29rQDNRyBNMD8C8fl/an
INtIAF82pBQW7RHJYepoaHcuT6z+cn/rLVwqRkaF/wI8EL5jvjMabTSMnPHkquNBZeaR3Tgoe9tU
9vtjunVnrhrDRkdLJWieTSrO+qdBDT3HPo+15Nq1lp2YB95OLq/kA7itBJtQtgXIWLzCMThU6YE2
R7wKOvyZPcVkVka6il2LxjjmYDovgqNB6JlsvR6W78OZJXF/fxpZ3Va4LwdYAtRL9cLKq1ovoKe0
2msuQcDyLm2BA7fGNjvSUW2VKslLjK2d7CR6aYenLh7srZz6spyM2x7pOAmLhlgYHRm3I4szlssF
I8lVoW7dnrL0GvYuwtFIZbbaxWCzVuxxOnXk0O/ZF6Tcyz+N5d7fpMux4htE7xFOIFyyIV4ln2ZX
mvpIl0nMrsZ4qOlzEJ+C6lGRf963sjxycL/YmIA9IRBFzeTWSpqGPUQGBnaNiBc8ak8NO4yBkIX/
V/yIIPxHfR6RPijc8eS8tVOWXVyDfze/EvTgTqavpo/6+Ky1jlW/CkbwZGP2Fm+2mb3Z7JWko4Ou
wZ4UPCld6qrVKd6U7xIffRMc4H4BFAYQFWQ7EKTOjlpshKNKaym6NvVPSX4rt6KPlUGgRRr+CXoJ
uIvn/EtdbhUdwNTRVae/B/5C8n0cbCXul8EcHC6QGyYgh0DqoYB/uzII5nISlEVylcNLMaS2mbzI
6aM07gv9t6l4xVULT9pZ/2F1mYOcz/3tN59BHC4E+Hj/oO8cbToLFvypjxvomhXXECxDTAdmZIuX
cj6H/98CaIMwPFiZX5esGKpyGJPiWkypO/BzGuF67r7eH8aaEfhcUGQgyS0aJm7nsLIY9oIhFVeq
xyh9/K6MY8L2/2wD3EeQl4ZwGl7n84A3zAmrCkLqK1qZktSyJVSNwi3S/pWBiNACZRxkANBnO9sM
TE0zuYOS9TWWjwkaIFi0B4bZvj+S5aLjZhJxH8JqNMjPZ0tPrboC4hL5BQri2iQ1CGjh0nT3f7My
G4rUkrwvJFjRIqC8C7tAD9R9C4skAqYJAxFoQQTNgMjPnKdemHHSBDDRyg+TBjiG5RmKYxiTHb6A
PH30uNMVDhRiiGpX+THPN2AMqxMp+ihB2QG/Oo/WZWYwXQ2z5jp03LIzWmVQuhzlrWGum0FxDwUc
qF3NcyXg2gnGMUSKppZdSQcBpQPaboi/KY2NtLfyLrHv3fS9bdyoc+Ut8ob5NSjmGJkaAYZGww6S
0bdHC3KTSA8HyJCUY33QpbfASHaj8rVJtnblcuvfGhKz8Om+lZEGHUVp9spzvPM02e7KF33rEK9N
pejPE/AsNJjN+1KiqdCzTC75FTQY0QVtg5Y7TVFzuL8xF2mlj0lDjRIsFGC9QPB+O5apz4Zegsb0
FTIfBf9J34bmIaDvPPLoW6I5cgQ333issht5n5MJ7ArWTnWl/PeoVkgwnEG4Z9DiHDPiQhvBQa8J
uk8zC/93urThvhj+6CNEkaHtVhysLRnutTmC58H7RrB2Ye1vP75swRtcEam9Su2PDnoscr/VdLW2
p5BQ0QVGBKxuhvj5p6UGRbhGh4S116hJ0oeBF/mxzs0aDOaWhaYFuXI31kMEAp8DBbEeiCSFDCUq
ysie3RqU6mbSrTZrEcvZzDwlFJmiixR5FiJnYhMkyv3sddob5RUsh+17zuwCjwO7p24FEnpXa3b8
VU1O8l8O8j3lp+UqYD44B6MbbcVNH8/ue586mxtl6CSiBEV77bP9yPYobhTST2Q+wtoR8jt+oz9Y
mZ/1z1U52Wp/gmxTLP0sIZ0AzWqExwAzqOR9Mh32SGvXMtzRunSombCdBuSI9tArXtY7pP9bHuve
lnNbJvuaPRdsBxUai+1k8MxC7yN4SRq7LxsnQFcA/mHa2N0flu3bs1nuJsNTj/GvJIxPJpCtYOka
gi2nN0/8YMkEiBJRCXw7SLnmr9+6ztDwMcK30mMqSb9io33U3pIflBwMy8trfjXbr8k/E5l+mNUU
5C1wn8CnCy/1aWuqRZwGAo187XUgbZqp+q4l1ruUhI9WPEkb+3KBCBDWIB0KMlMwe4mX/sxaUsd5
a8C5KmoKVOy10Ru3lDSXIiI33hP1GRoHzTapr3A/sz0G5gYR0opgYyHZ1tO41EiH3B1YJ2PbMj0l
CV3+ivZPMJ0BsSXvEN88a+VGBLXiWPDQ+dD3hcQTeqRvRwsOwkyrpbC9Ev2xUEKwJ2/lZhblGzGh
n03MTg+JKlOZhoBfK3lfYhKjHO2N0b4LPUYeSqeAEKzd/+z2Yf/1vov5KAIv5lQEn8jIoooy77cB
ERsY07SovZbqjqZOsG/Sp+zApFMG3T3FDp6laif1vzesiiBqaRUCRKKZFuois4vGJFKQqw0cm/xr
OBqAPoS29l3aaaoXh0fmBNKLPJ5BAN9+0dJr29jEVRzONt6WKze3KOL85yNm3rVvIEEdGdhOZtr2
uwhdYU4fq4XTGeXb/fGu7iDR/4UcoYnO4ZklKxwspSh11D9AU1E8SjV37htYsKJhA4lYR7RNAb+/
ENhOcpS8c5A0X3n1iPs4Muq9nrzW2mtdTQc+7IriWla2lSINh5Z+6QBIOQTo7Qi1mOKhzgJ03+WH
IvcgmnL/y9a29s2XiUzCJ8/U9rUqQzMGmfDkoFQnHQn/7iVSvuXM1aangHjVN/44PaTJz/uGF1tM
RpEOaVWBPIQ/nicFazPqeVuplY/il8W80nAULby04wuUTnZyHwDOs5WaXgb2SAyKLkqsAMCrWJHb
scZhow2aUTZ+RJ7D0Q8s4g7ac86pjV628Q10ZapxLlpP7aGU6KIjSWr/3B/1ojRv4hPw5NfQ2wg6
OiSBbj+hKM0oii3e+C0FxsEm3Bml7yn0iaNC8mSdOAbFpfwUj8e0OtLIrbIXhfydRmDiu+rZgh7t
75DYKpTdyMaCzBOaH1+Gog/4plC6VBfBpc7bGkXqxlebyO20c0X+8ubaj+/csA5qsNVJsTjdYiIM
DSrlyJ4imz+7iEG8TwDWQ1cTqGodLTpZQ+wYzcv96V7u7pkVEcF92t0FcNnpCK5Pv8/+Ut7ZnFPX
6ioXWiEGgTg08xLlkAeZU7WHfHod4njjfK0v+KdxzlwpGmh0PQTWwgezaRLle0o4eLtyh5Lx2EyF
K8eOxkqoE9oZ+/ZtqM4a+875K0CXuyByg+JBg2amlbyg3CeH+caLYnURhPQPapA6CGdnB6IAA1Fs
JFPjT0jQtOFhCBon3VLOWzOCqBx1NnRlg8p9ZqQ1zbjmNGj8ziQ/QVhfHxidUnT7WVu4ruUDCcsN
nXYkvsThQh3gdrkbtY04pAO430n8uxEHu3B4nOLG5dpeCaE3pSGWPcnqIc/cRr107UUdHvT2EL9U
pyQY92XGz1P6JYKoPAoj32Mn2fUovoPRoKuORbcvqN0D9Af++2orn7W6T8RlKxLDUFKdUwQVAzPM
yaLcZ0Q+sV7fkR7SwNF4iUPD1grNycwX0vwNsFARug8z+hOxpt3EL32MikOW2iz1lPc2dC1euqkm
uQS7+v5pWnHZooESquNIKYMMYea7uJyEulH33I+cLntskTgkw0Ud/c5w5PxHv1kuFRvjJgrBaoqM
PeoRyI8tOHZiOCs8E8LWb/9yDlQMGH8uWXAZX/qhthEFHGL9HzuG4QORw5bRDwlCXJEwu90/g4q0
ea6DFASvhwmkan20s0KFOc22bpEIGWeDE56W4ikCeBPC11tTUmHVkTxOgw+AhFsqEEmzQqeoDm24
0eC0cvxuDImff3KBcqeEdcmlwe/4nqalzZOHdtwCBC8iKDFxn0YzC5DNpsF912A0PXsLk59lsBEH
L2cLaCJxtCU0xBqwdDsITWlTRkG35BdFXOwjvWQn3kuja05jgVKOErr3t/ryMkSCAugDvNaAQwDl
8629CYTRHVPqwQ9jeuDPKQD2QdDsMrCFgcu1tsNkC5GynEGkgCFdg/5xyEDgkN1a7DTAqTtJGfzU
tMIdWB8A6Qf9z8a4PqjYbredIst4zSDVLHQZ5h5yRBdzZMY6JrKr6LFOM9NDJlhxeqlkbgv50cNA
CDuktdHYzZj/7cx23MUD7ewwG8IdsM2h3dWs85DZD3cmG9K9GqIj5/70i8EuvlJ0uorHJHg8Ztsp
7vTYqtRo9K2yty0rdqQMxHG96Zq9l2yyAa5NPVzMf6zNpr6BHICujAgIu6pww0Y/aE2+UXRfGxCo
30ABTEEfCzbo29Ud8TJue42NvopiQvAa69hGj4b6VZIv92fug+JoPnUgQAK1C5gmADCauTCWBuAg
ydrRj8rCi9LvUu2ZpLQT7gzP9QsNB88y3yKzd6tBdqLxe5xcsnCfQIdHdiEfkHa/9G95TG1TIOOG
jRhz6YuAhvvIkaIjG4mY2TT0lGbWWPWjX7HwHOtIplsVmmajPN24qtaWFAVJEy8u0KbiCN/Ot1G0
VOkJH/3J5E+hVh+ULHq9P9OrJgCVwDQjmQRDtyYo0dpG6zGWSI4Qy+eyjsFI08ZAlgkAASBECQ03
hMC8zNtTx8KQq9rQR78IQN0XwC/sQypzt0ZjvhOJxms9brpDTqLaycax2RmDnj3wum6cjCfKhv9Y
W0A8XKgCWRcAcOYMMWnaF2WdyKOvN/RZx8ZJ2+wZIOP9/bldcfd4EgKaDow6cNLzoliaUuwNQxr9
GCLEORB6bMp3df1j3MLgr51LwSiFywWqUMY8AIYImqFUKpv8pkv+1Mxyc/xlI0noKpN1hRbkVm5u
GUPhsfvJ4OwEcK6EqtmHMNjyfS8njlz+0vJrKh3j0lbMX2q3uz+VqxsIdEXYRQZKzXD6t/t0QiNS
lqHU42fJgwxiREV+CKBLYnfcDvHeDLXfIxg+xil8Br/fscnDw/0PWDsnYERB6w+ykWCgFzPyKf7o
E7lS0XM1+ZSmk1OrYbknirqlPbdg+gS8Wqao2AlOK4qnxuw4jnVEsiqmeNVTdpBLtxvdOrYV7gaZ
YSdfVLpHNxOw8PuSoI+zrVx1Uk7A1zZIbsfse28ckqx6qLn65f7wl8lY8WGARqDlTAbub9F4pjS8
znV82ECejfKC/IQTkZ0CAdpXtfRi/Xu/lc5aO6SYCJSJAFoTLCK3M65oIEFgmjrh9IQ7EqgeqiLH
PN3iJVg7pAJvhWYvUDOA1nRmRsmtIZWmyR+GLgWOLJGRl6hq0IYDxtxHv+/P40pEhkgYiGqkbrCR
58TAPCqZNfBQ8uWCS/siZq9mSnRwzKr8nOVJts9qme46CMJseOCV2YRhdLppQACCFGsWHWRSpspl
AsMWhCoq3fCg7udFI3359/Eh2yqaBAQs6OMYfzomI2iVtKAoRr9mnmX8QdHSqSWfAckmmddmq490
xQ2BwElsEBUsZotegDAqpT6x6tGnUrqjUYhCIPTbTHdEH7skXfIS+ezg+u8jRAAvCr+C7HsOq1Hq
CW2WEIT1a6jrav5I0G6x03O0OHldsgEjXnMHaD4ApgJafwJmM9ucoAWhmVlpoz9adEfb4rnoc1cf
Ei9IjCNLzwnZ1ahE9S963O/ziX8leMQGvy3jSdKdGNlXfzR/t9Ov+1OwcmRuvmoW10IEoickxmU+
hAC6md1RSXq3B+IenNcbIfTaefk8AbNtG5jYtFKL13moaKnd5K2tKOFvJNFtC3sq6TH59YbJlctU
sP+ipUtFc87i1h7zEFqOUwy/wyU/CPdlIO2s6NilP3Vjd38i1w6laNpR4HrggeYCUIE8sa5Wi8lH
kbc99IE5ekTDgyZRp+p439RK1hilfYwJmocYF6hqb/1cMRpNJE3l5DMI+ChfM/Ynpb/4s5m48fTE
668pecvLE89cVNv7E0/29+2vDRXXJyrmANqhwDXz5pJJmh7kaJhVbWB7EID8MuMp3E0N9BfvW1pz
CsidwceJRxfy8rcDVSJaWaOMe6MfnOyifinGZ/U0KTFwrV4YbW3Q1XF9sjbboPUwlSEpjMnXq97m
6JKezHhXteHGy0tZO3N4waNHE0V6JK1m8QcfEWaGYEX1tc4FWwcIvazSt6xveV1CvzK2p3KX6IeO
1E6f/K4bN8Abn70Eqp2wh6o5VkpiJ+cQ4jHK9KQP17g0wfRDH40trZq1A4vsGnQ3gDrE83y2zsFQ
aYOpB5MPNIlkq7X60qL33ulYLTtWBNWxBo3OTmHy/yLXAawR8g5ItYFS9WMCP9081diUDUU3ik/f
GTr8lcY1Q8BXoNk9uNnb/S22suiIFUCbiYgIOJk5nJ6RNhzxhJF8MFpYOznKwLHDi3hXt+kWedTH
m3r2EkYVQ9fgJT7kb8SEfxpXklh9b9Be9k0aXo1UytwiQPyXDrLiTGMtQZ8RCNKhJok3TUa2m/RJ
9tpayg4hHNmljof8zIwY/DutwU4mYjiPdl3vqXEc2nVqtY+JouWumcr1uWSFucvrtkztyQjkd7WD
Lh0SmOoOxcvsJR2l6DJEoWlLaVe4aRtGG15qZZcD0iyeZcjEoa4y2+Vly6skanPVL9pzxuvHbHwx
oTuBJ/LGC3DNHX62NPdHIDcrKqgqqX5GvanOASSZEKPUuygvDnL8RFP0lnSxwyJw44Ve8n0MTi2E
TOlAvt3fSysPC9HRiJeNBCpWpPtv17dFaae2LHyIJOduoyFnu4UsWADGcSZuTIjt/GkLcZJNg5Uz
1Wf6ySieaF3YBLGEYH6hA6QNn6jkykgNpuOZG+B9rO00ESL0QXL5b8aKoB4hDS69ObZSZg1ruFGp
vi6Rs0o6h7J446GyPp3/MTFfV6UD6jHNYCLuWkeHghJASfcHsfIUUgEMtkThFxJhi02qDnU5mTnR
/GY4DsbfRnvjtjb+aQMv+1WBeMa7b2/pbGAOSE4k2IUTmLNENFyZ6kjPdR8bxYvz5yE7SOkWf9Zy
2iAjLVEV0AzkEIGjvN0i0PdoDIY2Nb+PDG6POUfDNeoG7v2hiON768uA4YYvE9UC/DUn/SRNBlFD
Yug+94yK2910Jg542Wr9/VVOtlpbVuYNvVtCGhjQD/AgzG7mlHXgMo1D3Teq7FwBekHcXO02mtRX
SrNoNERGArluALEWqZd6oFKv0gZDCsraa2RegzSEo81RGtk5H6J4Z2iT6VWslw99STMnbWn0RFVe
7CsFunW9zpKNDSMGNp9lgGGRpcAdjBtqdmPUU4L+kK7U/WZn0ndIIlbar14/6GR/fzWXzhqwV+wM
A5BBtGItenn4ZKDbvJH9KXJ1SbWLX8bg6eMW6G+5jlDjwJsSQTJwxEhR3m7NSDShjJkh46lVpXt0
YBW2UqvWDkma+nB/RCvvLWFLnGsVlR4AG25tWbjRJL3RZV+e3uLGelOHZAeRE8ag7NzsOho7LW1s
IIm5OQHkso8N5cA0GyyNMQEc5lprLgPaoft9/7sW9GmopgBdj40sZhpRrViKTx68MtDRH6Mg4vdo
ZeKB3bT9S1m9N9X0swOBS4VEWNqhGzOUHDV5hjYEqknPdfVWSP0V7Ku2kSu/1cnceAcujzPQJxom
Ct4Q6eO505C7vq/B4q34MnmgWWH3Y2HnjWPWkVdMXwdil+P7xkSsbQYEXuA4xFSIW+12IoY+zOUE
P/Gzy9hBk6oK3KRIEzuUmEM4rnEpMe3uqbKgmaI+R/1Ogqx70NFjWLcbx+wj5Xh7zqA6gQZYgQVG
i+h8/5tVwbp+jDS/rwMLYktgrqvArnjoxqrxC62U7LIgAbA5WmcHZmEciBbmgIf33d+NWRHeefEl
OO6yjsgJwK/Z247VTWaEJNZ8KkOlO9pR8o2jMaIxIQnFdjx94o50qhKvpLv7lpc7AFPwybC4Vj7t
S4kzqjYapoBZkKV0R7Ta8wwPSyezHgh7aaKNZ9BKGlhHU6k4DUhh4UCI/fHJYGASGZCT2vCjcxFd
wVeKDvc98RMk1Ehv5zwHlazdWKonlRtF9RXfANNwd+DyEI0GczQhU7OAhF1r+KCUtuNMtS3tex/U
YDOUXDCbOnFKbMWry50KYZZfcBNFvSvTgxWUh1F7jJNjGKY7yxw2vmvp7cVnwdmjh8gU4jq3MwKB
WJ4nWm/4RFcOanMsQ/R8T7KbF7oHGaj7671y3UGAFEwj6JDRsNXmfdFdJGu9qo/Ub1M7qM41+mxF
2i0ZvST5MkZ29lz3j4V2jJLxROWN2G4lkAWnNU4/EhlYf0A6b8fa9jny7lZHfa7uenTGGgFEHs5J
+yXtfqfVhX4ddtzOh2Q/CXj2G3Ay47DR1SJum9lRu/mEWaAkRWBZGOKe+hAIlYmnsK9A+iHL+Gjy
U4Im+PvzvXR3twOeHWzVlKeckIn6eI0aTl+CHYuWIzpbzGLr/by6tKg6IA5ElIkM52xy+5xPEc80
6g9R6Yzl1wj1HOMkT3Z30gp+RLIgQTWfumnwyNqX++NchhIY5yfbs1kFbVPCJa5S36L7uHwpAkhd
nvsN5/FxQmdrB7iAimOC1lU0oMycB+riet6kanLRiIQdUqUBKEZDGnRoT8qbpHKtREZ1klcqgAIx
Z6x4rBp5eIvLsKzA1kl4cBikJv5RgYvojVgWCIOQuc+fkmxAk1VXjKChsvCPofknpcA1d3GUBwfO
EgnkrVM6meBBAXLS7cKe/mm7Ni4ddJsXmRMPcv1qggX7XYtG0HJO4nGOUzDRfaJmuN31fqLGA2tD
0nqaViJrJ8dAYDkk18Qv5SR1esbTH3xqQDuFRrz8YVADMGCltS6jlsGGt15qg97NY6ND94QqZw5I
gCFkV/CK5g4zsuI9oUMbuKleEMjr9YpiN6i66c4IXkPzZagRu/+RmwLsAdA9RUIBeNvxZ531TW4P
WaDnTxN83VsLTszJ1gB7PjM5TSunrIPMNYqkZ67empCD6itOzpOkhszukfBqXANzw1yIGfY/DSNq
oEmbdah6tYpSWHsy6Vr4I7NAXW9LrV5UXlxo6HIes6JTXyERl57HABikjdT7yskTqgSgbhIM78Ds
3Loa3EBNpEC25IKm/5cEOb2Q/SB02AjshHOe7Ugk9fH7QTJkAL04O3OZnqE7M7SSC9H1NxLwJ7OP
jQ0fsnK2UIsR8kZoKcLRFj//fGWqchdqA0EqKEucDvzi/YNpDW7dXf/5DKMjDJRswkNb6Ny4tUPU
gKP5PWUXniAfFUaeGZ+0APDfeGNpViftkyERlHwa0DAgBoQ+I3qU+M8gf53q1/sD2fj92izG7OIS
TZJjwS4WZT8tidiW0f4zmg2SRf87hHnAFhqkM7Bz2WVAp5sEhR+bx603WCCkuT+WlW0MQwIEiGya
EH2+nasw1hBvkopdWq08j1N1KDOlslkbHO/bWbkWkWlHeISnNsY1Z6IJqhL10oCaPtzey6QwOyh1
8NwZDyP3efYNVD8bA1tbJBQ0xfMDYQiU6W8Hhi65PEAC0vLV/otsPoAv+78xgIFgNwMTqM5fGorU
AVQRdugps86a+TyFyYaBtSkTZDZ4xRiCSme2jVudD2lNg8AvuOIE8jOZRjtuMq9VQdn3qlXSVqpi
JVIUhRfkx9FRD8nxmUEZLKeqUkVExG7ZCLJPzW3jr3X/tezGIzh3h8pt2y9W4ZnjVwkJUS2zA8vT
q9JJtqQZltsSWRmRpheNySgUzI5YUXSsQOc78QG5cNR6ACQRrVbJRuuNGNCtdwWx6kcdwkTZRPqI
eD45CqqNuRbpaXwxON7loBqupn3+kv6NYtkLcy+WNlZ0JTNI4ftQO/xIiqhzd06JBLUphksD5DRO
E2V7zXqzfulIj8hOK6cPE40eJzwT7p+9NbNgEMCzBFGNAhDQzMMnVC0KA3qLlwZ8Ay4A2JmXIUre
BWrdX4AHyY/U6gdEJn10BMGy/GqxfEthbrmiQpkECUoAZABtnfPxkC5D/qaZ4ksZjyaaLCk2My/I
sdSDrYbV5bIKWjyhIgF2EAh8zS5N8DIFad4l+YXKEIEFUa+N/Judm/40pScwjKGlcHd/htcsiscO
ugvw7oCPu3U2XRhnZiyl+aVWUFWyJ8vO1XNouUXrdBoU5unGim7ZEz//tHFVPZdVpsOeZrqZNIFm
aKfoO/BZwo2a6VW53B/eSjEEHJX/O76Pp+8ne0FaTjGLYY/Ijsl/GJCBb08RwGq8PGRoVQucLj7y
qsBR1ZzI57ED1rT737DyvAa4SEdPGeTSkNmZd3tmTSp1AEfnF5EZ1s/1+NSRH0H4KLfXrDi15a+m
/GlB/fLvIKNcjjJVITtNnNrqEJ9YgUA3zB6meqvde2Ul8FW4QKkuEuPz5GPCU7miRlJcZPAjcSh9
wVPthxL3GztX6SPdeF0uYzVMgpDHQQET6K/5Azdv28SoQSJ0iYCmYxfFxJ2dvYblVqf/CoAaQaeF
lyz6zMELMicObJqajwlkXy49/6FpQFMEp97Fzs523/5WO+tvHEB38NroZxoXwNqfqo0Ybpk8U+An
0PoAwhDRwTzHk+nmMFRI6moXsDLbXfMlrmIbAj2lTPGfFwqVCCN5tsbcNrpgY6st/aWwjd4UUHri
KYj81e3x6oFvjUgI24b8qJU/NOVBJYWtSkekyNXiwnUP75uNI724fNE4hMtOMItA1RUlllubDGBU
FqbMuiggh++OKTlVmoPOOXULkLBqCIhhoDPFpTefWDamwGYFqXUZo7+Bj1b2Iaxt9ExEtXf/xC69
hhjSJ0uzaydr67CBApZ1KSFIXryBDFQ/VIbdXmrpPGiONX5Vou+RrmFmD22GPoAt7o/FaREtqPhj
mcBMYk5nbtIoWB5PhDFoSTF7+F10X0bwN42bXJ+LWFND4QHVAGTXBFW7qtyuXTQAWtuHrP9ikih5
btEG5yoVaqb353OxcBAiBBAR9URhC0mumRWJk6qPcg3Kh26n73Q4vBMvXibNv29ncVMLOygJCyw2
YrB5m7Cmj2makFYDie9Z5nhmEyc2v923sewU/jCCNnogQTBrH3vn042So8YPGsdJ+8K9gX3Xvued
DUduqb+y4IWxo14OdspOfeYAuGzLPkBddi1IQi3dNpC4Pm8S7qzOLpJk//NBs82K5IKcjKmsfam+
ZuOuAH9Fop37VPEgCX5/7IvdgtSZgXMnIw+P5r35O1hjfEDZSDOgHw96kPINmaz7BhYPBx2IONT1
kIRFhyvA5bcbBUxlqGuDQ//aoEpyrQs4ybofwLUc0cQzQSrpoGtBu3RWtCXwuzhwwjLOAqQzcUWh
WnxrOVLjsJvQQHOlxdFsD1L1aL38Fw1zH1ZwKeFWQCQ9P25BAFxnkmB8ehUBprKD6LnNUVZK9loz
HQ3K3HQv83D/77MqpBiA5cLbCEii27GpSF5woDTCK5IyzmSAzE51yhyMsdFeTn6pyGndt7c4hiBP
Rc4TDZ6ohYNbbPaAJUrMx4aDeTHXz03yMuq/g/GfH8mwgdsGZxwoQ5QGZpt+tHioQmUzvRqArgxq
Z7MtjZrlXry1II7dp3OetklSJUqdXjuTgQP6KTNzB7yvRDARXlDk3pi0ZSEUI6JCUxd9N0BFWLNV
ShSatI2usWuj+kPrcII33S7sL0Q9a7m80xFMBJl0LABtqXUvaUY711q3qP2hPBsReGsK79+XEScC
yGp8F7hIZ8tYK1nbK4ikrkYATVb4UzRcQgpoB2Dnj/uWFlx4yBEgLEbjINqhcO7nXJ0lS3jJ4yq7
IpM8gt25CMs/Wt/GxGkjUvyhHGhhN6J8OquUNu+jMowGFByD/tGQOfQgTGIlOE0NSX+hz7GtNg7Q
soAw+77ZVKAFewzDimdXVpyGfIQ6DbGjSTuGUuwq6e9C9oDhzu0xRNfCazQg4uo3rral68UMGQCE
I12DBuR5zkaXYtJnUypIZ0EENHSQZ9O2iL9XbAC8j8wTgOeQE5kHciW6UEIoe2VXUyrLPYLo0AER
orWxrdYWG3EAFdqVMt6d8+eQFQw0H+syvwao9T9bpFbeAa2ofVK2rROJ77NlqTNMWxloiZktGzmy
FTzuwdJuwH3uuZlB/bSB+CSyS5HVRBtfuLziwesGEA+qRUg6IOsnHNyno88DOoalSburVDomYsyo
jnunmvwq/MMTry88xfp/pH1Xb+tGuO0vIsBeXmdYRDXbMuWyXwhX9s5h+/V30cDFsSjBRM5JshMk
2PGQwylfWeXUd24sRo9caJCKhebYeAELKRxlAt+UOAtmRqREF3HNbu7nI1xUfuZnw/WL+FDE5C1L
XfzEVxDuq3uPg/RwINil/w4/WqhWneA8Q/1pM+aNlSgVCOh2xEWu36UO1P7yrCJcQbOXwXhBjwKh
a5HaqmKF2SYNvxnMXPQ7GAlb+N2sPsDQI0IjwgBwEPai6tiSorQ4zeJ4xIflCyfbjXKoygbGch85
X1jhMfrKOuhJvavxi4E2NQpsfx8R16cxENYzfgUYkRmYujgdcRS0cScovZdVfU5ytVMtnqW8LcfR
dyNXswuG/tkxLlnJqH4uksV8I02GHsl8cyLgW1wDQuSrQMvrvacMz74CWBxvF4Fb5KexOPHRvaSR
yH8yhqeIkyjC89IQrPJOelddkdtme/4x1sxYh5nHcYC1WUAV4S5skG678k7WbUU1hcMYaaYwPMDU
pLSie9GwtbglZU2GQ6E6AGpW0tn4Eg3z7wm9rkrgpkFdC9tQB+sMmtaXizxXml7za673+ARyAdA3
reU7Q4YJG9VkJ5wOrAK4JjK1B4XC8SZ4VLVDVQ9Eix39mIUkTNaKfdJ8Zy+n+vcTLZKeoQZ+fgz9
3uugmCDYfQWlvPvEgP57S0sDsmjqfgxMGfXbveqq4Vv35Iek5u4VHkzKF64ztYL6+gaL8TCG1qSZ
YnbIZVwOJkxDJH+TpBVWDrwDdlC9Clf6vFdBDyqEIJJBLgeNPXAjF5l3ImqRXOZ94sU+p7gDUMC0
ngbd7IH2WdkLV+f0PBTQKQgmAZsC5+HyyzU6/NFR0UtgjYAyHW5FRkW9jenfC+QnGL34HBgGG22m
Vczp2zKMg8h7mWliU0Bld+A2eSAXIi35yE8coVILhRajhlp62sq1M6WM1TSV00hHs3YESr2rAB4k
3BTpJc3BzR1p7o9wKfBDre/MoYya2IkZ66Ckw8FbmgwomYOeJvniY1VKBj4kxKU6mqljk5KSTWNO
QW3vcSYBkRTZwHL2b6nBxb7NpjyUKMAE3b+oiKGSztejxq0cA9cRwHzooo0JKApOAfzzcs7ZWCel
FIRzMHRs7b6xUVbpe8LsprPa/EneNZ8AygBHs/KtfyQKF18BkGKU3lGQQP1wKUcdIGLiBxU1syyk
6WdtRmZTWp1Zh05mBfKG1buioh2wKVt4QEMSYDA7ifIWtEIDMrwWGdFmY+0JSuvf2Vazqq1kA2ao
1yQ76AdxC4hf8FUlpIa8zXstAe1L4pd+n8NxxofUBUQFD2lmEGHDv/m6A1sC+VlPaDi84cqIaq+d
nC634tRtVdIFK/ifW5OO/vGMwcPsQ9lk3gi/7mGFA3ksrFow8gH3UvrOlqSvUX4wgOnPebOGkmFt
qt2mbx2DvVVlt5KNzufNYurns3FmdUMz94p3gWU4FDzsyT1Jd5rmqWT3eusoZz4988zO1losN0eD
nDWOD2g8AYF0+bIj6j25kcvYbrDl2wSQYiQ+u+ubTdAf1yhLP9Cpy1fD4YH+PwCOAPlBr/5ysDzJ
2sgIFChxUvXUAOJXnB/SU2unUIrbf+7ZRqfjbi89tQrVDiE8GEGxiVfX9o0PfPEYy8y0F41J66F4
4VXENQ3iDib3npDPxCpos+GIW9udaQPIUREZba7jwQyJ4nKWG9o7d6SBidqK9H6nHF/anDJx5w0m
6exik1kHhfBQU7eC0tpMG+a8NM6dzlvSh/ogIF1w5GDrO8ZeQtZEQp1EVDeHbeUc0IQ4CKeQZiSA
jM996qKh2N6r31ClNV1sJvwGeGrtBgLjNVI56f75Gw5Rg6kfa1N4bHIzvu98tzqe8n3ZWsWTZhe0
xeNyH/qbEhPYpxEY3feOZI+noaHF3t9qJHMEJ7QP94XuhPTrwLut7ZT2l0EUsyAuVjnlt5V1gOYZ
jZLNYMYMgETqU+Wdt6bdcFeR7vFOt0Jq5rZlUJWGZmkDLPriVgSuoARatNCWgJWbjRqiaysOBGgN
iIoTwGsJ/Fve9s4GO/sEgJJlaSh1JgfjIdiVOQnIg77NrIT86+2SdBREQaRk0BM1oU1hfGk70ZXR
0shI6RzvQ7MYiKtG6FkhYoDy8wOwmafeNz8V2hOdVD3dv/HvmbN9rnbHylSe7sTO6shjYGFHZ15O
JZczH/xtedY8OGBZPfnsbdzfFvfgW05PoA0MA5Zj15swYLJctj0XcC+hihOaVGdu5Ea2dkwJtVpA
yWgIQBf8MgjWSAyplsnsqO9a5eaxJ5LLk/z7szfFu83nuX9WJELCrYmWvqufBivYyiTckPpL7Ymz
VYlIJoA/D5TA1z2ANwaVPhAteZpE7Nr2nfhLo4YbH2WIPRLrERQTqzITc1/YHZXocwc9RKptE/Ob
CbCt29TE3UoHOj0cI5snwqk+hyQlXobvK9DueHTxP9s9gah9TwhKDngWM6CY/Y36eVRISaiOH4qZ
4OhLaObvk2Or5JjjXwVrlxEbYc8zl1qbT98q3nsb1UiSEZn0ZlRaRmodN880/ZKdu2J3ZBRvWqVU
o6npRI2leaVj3AvCDjZWZnL+ciFwhZW/9/e03ZaHT2cDOkhJPvkNAFSbSbO3TrotyMn4DHISfkfm
+OLbZ+3+rbDLMyvMfFu0JDax0XgyWAMdN0Ryti6Xm7A60GloMZofjiJxqPL5ltATqFsnALbIlplN
Q8kmJZjaDxv4Z/eYovx91+xSq04I2bgWNL5Mw7Q0GljiPbgWZnJXks1IfczN91dIEgdh9u78+ZLd
PcF3+yE8xG9mPtjThsdmYOlhq+L9/w6Zfs6r5bE69xtn1cRZDGlxYY0Q2hAaSe88AX3q0Sw0S/Tp
a+DyjWU8jb6pzWvv7zGvEiPcFOAJoCYgonikLUXCUzBPRF8G8m2kzZmxJ0QBQWmqodX533+P9JPq
LN4OGEMwucA+BaFmmYPlYSeWaRj0nj6YUfQcSVilcBvWervoNqHqMBAlJDNCOKiQWLiLRjIpNISk
BE/TzPJjfGXA9iAREodmPG3r8qGpHL58XHnMORRbPuZsbYBSEJRsECBf3m1dgmZ5nRTI2MAElRpL
gpgf2GdZKZGOfxt0W+UMOCpAIB72KcXRT18zbjNqb3EIWGO5LcAXk/KuIyrocmFg6vzaKpkf4K8H
XOQ5apx3EsoKvSc9cnfVNm2whxrI7yJe9l9U1T1OByOnULDrMH2tya/l0tdgYx2MBjAv8Rd6MpBv
u5whNUqTrGhE+Gg57SdocuFR1NymsPFnZYWb9DCcFWeyRtKvoWFv7RA0TcCogdAJfi0bW1KiQr1K
Q9YJlyjsZJ1x3QRyYjLdqZkiI29ghdGaSDxGCUlpFVWkTWsBrNdRZ6rlM7H9BgJD+Ph7zUjXwRdm
BJEXRHMUGFqKi0/CTwlXCH0yeKkIWXAqMNQYt6lEBoYGcgjcEIwfIdWUmDMNIdZP8fQBrfZKeoAD
bJm+wKUjxaWkVO8pOj45EcdnYyqspj4U0jdgaRTs5Eh8B10lAXViQMOQQmB2bNwYCbW6ErbeOBHw
LijgocuAqHn5LoUS81ovxYNXpjRWv7rHvAiJ9JY8Sue/Z+32x/yfkZZnT6UJQS2KGCl2DZmiJB4G
7+OwTUTK4+v9i0InnmjZr5x40q39AwTS3GOH6seVYI2OlnaCsHFAr4Yk0E8h6miNVg3J58doO+0H
g3Qu3J5lqryIoZuGjl8inlNIio7gsEEq0VARqvtA+w79gWfQdsBHngAMd/XA4bZIMjv1mOomKzfG
GjTuukyART8TiwTwBeH1tgi8Wy4ps7GTe0/u/BQlbRxFQ9SmlJuQ0fz9eW6t6d9DLc7BfvRh4sdQ
ueId6QUwokozNcRAXAZpbHuSV0a7LpThUEHPZ7ZqBf0VbJLLQ6Wu+kbiJLxZCtnJqaWCHJopNDtC
h02Ad5tlnlrp55AdoBBIGTNbq59eYuBD++Q+zreSfDAgteGnJN9GjasEAQHCGtQmH15F/5jhpcXO
V1Gf/GjDl6Y8GOHnlGykfDMmdpjcywEckntS+8q+l+/45hgPGz9dwRlea7fN74huE2Adc1Pkyhgo
VeqK11GhGs9SSFrOVbdcBGcBCnqEyr8U97Bmi17bp/a7GsEdQYpsG94E+fojdPpzWq9pNF8X8X4e
COrjsF1CRXh519WqmhkQk8deNznF8jUeWXhHBtEVNES4j0O4yStSbmEOAE3ECjE4DHIiWm+D2NbW
+kW3sjnMDvTAIaKNcsWyoqhOjNfkCg8z1Kb+NrBdfQ9QVVXT1lK94kGx4YMhi93Kwrs97Ny2RfkN
/jk/x8WvKgF0WaWuSbDOk2TTBA9a+xh/ZoHkSJmVg0jH75UQTU4qK6W71pW5ddTOdiL/f+hFDVUv
86iWR6yH3jhyDH1cMoymoezG0hTWyKLX2J75WwOlgTgPnkc4di83WMIAhZzmgi0ubimmQ0LbO3l0
2mw7jnutOAO+9/cBcuucBbAebiAILKHRJ10OOIZ84ndzPbZVPqHTcC7/5RPtzkZbrYRstw5FKCth
xQAxBe/txTT2QttI8piMXst3kpXwfm12EWREu7I3Vt5JmEPwZfClyrjmoWqNKHEp9KioI9ivZTZ4
rNjJ07/Ux7VgjvByt3TfTPh7FQLLiTvDYExedv6e0Ftjo7eLniqaS+hyLqOMWpAYviF2a3iSZjlH
3JR/jzBfH8u3Q5cfVwvABZjNxfUSFEkpxwMcJfIenEjWUwVZd6BuoHyxMpE3SkhokMGjV4VQgAgM
4eKjCX1TSz5oip7qKDzxtyCAAjz6OJnYawYx3mFCC4V6Wu5zAykJad+CjxxQmIbI1aF7itfIgjeC
kcvnWUwu104tn04IRorEUDrkXpXhCkyB4QlfImltBA192VqoKs8YO/04c9vBqe2ZGBFfhkMe6eUM
iv5/f48bmxbkBPTpQLcxZmfNxR5SRh5I7a4ePbQ9h21eSoAMJZWM3iD4KnUM2rWvZ6Hd8VntyGUp
b/w+WZOovHFLXD7EvC5/nZBQVo26oNIHJByx4aY5hdB6J9POZgo4Ubb/qo0UXKuUlk+ZCY+DxFZ0
tPaosqY0LlzHJJdPMp8Ev56EAYCDVoGG0K0yub080EJytGIjJ1Q1+WF7iNFCHY9a4EbtLqWiw9Px
XZPWbozrY/vyKRZLF14PfZUIBuZDJAjyRaEkfWdFbqPREdWSLCHydC8Yz8z4jDtbjU5wgQb8vGof
MoWtUPd+Nv3llsXDAIWLzBrxGBKyyynh+jFhIOxjSlAg1FD2NDbao5b/aw3Iu0Lx11ZSu+sczs4S
sOEhc2NLOqnFsyRsuZhI2TPCjLCx0XXlp51WoizZHtrELWsarBzTN6YN0C9kFAAzQ3P5B3n76+Ml
gjQq9TiMHhMfcq4hqXGUa4GwFs0huCOXK0yiG2vlYrjFV6qaAKlgjOEkTAyna0TOH9jcShUKlC+f
fYPRMnr6e79en9DQ7/ifV1wGsQBZZkaa9KMXBjXAHqFZj+Hm/zbEIvmWoe09iimGyFhE8/odzZP/
xQDILxAQAouIz3W5oAytaAI2fyY9QS0WOVJTrGyg6/sas/RrhMWSTSWdSUACjl4k/uPExESuSyKU
Q/9+j+vw43KUxVnRcKwMtHmiFLiU6gxZtY+QJzeokX4ozco2XHulRbLkc+JQxJEwevwE6yXpo+8U
sGX9lev55vL6NXGLJd2kSq5WKT96CIaQjwYoz6ri+9/TdnOMGSI9Y/Bwqiw+vxxlDB0tvImPjFiX
PkO21hm+OVe/Rlh8frRhKyXW8BZG/aJUz3lurXqI3zxq8PgzEQZmJ8uIEMahCuzQo8kTxfFDjCOT
GQMNhuaTVXxrCQlyeL8fV77OzfcCpAbqPdAAgOLw5caRKwi8gS0yeXV18JNj3d4L3JoE49oYixXA
ilaIiiadvFh/L1hHDHHLrfLv1gZZhEKykfopb8STlwIxK0luVwpWBUL03wvt5jeaVaKANUAStPxG
+sRxA+PryevKBzl47PNqz5dnXwGjp8Ot4K9RlW4ubPRjUfCZHZqWchCt3AdhNuYYT/wquFMte3+/
z9rPn2f11/UWRL3MlV2BT5P9S/Szyq0QQ279fJgkIKOCdiBvLKuudSyCcd+qk6epxYsU1i9G8Z+l
cMG3BL0GHBAABgCCX0SbfdJNUwUtTA+VU2KMLlOeitH8e5puBdqQNEBKCMs1IIiWYQCvxZlYMBww
fQzuNe0NiJrDEtdA/U/u5coH1aaJfJpJExN26mgYUAgRNPRRh072CZQBUrtKi2mNMnF9XYDQilY9
mtqAz6LAfPn5ICHWpkzM4cPEaOq/tqQe71DoCqUV6uWNesM8EN4c/R2waJdZ3FgakVTyBcKgzOTB
zoMwtbJJh31qPEqVKR8q2clbwMMIelgrU3+9sTE0mDYSCJFw5VpCcvs47bkER6EXp6B5wkmvg5af
4oidK6OVKGwjU1J3fvty5qZ7qPb2+kpocU2uAt309wMsJnnK4CUBecPBkyNX54HSSihzxI/6iQF0
AtBgRQZnK34Ou8lSwhfora1MwLyAL4Pli/GXJSZktCksjJHJ1CbTzBEqhieg1Wrf6lDmejIOTUjY
plg7ea5POoyqAQyKyguUx5ZLKx2QGvZiOnpwA0sVqyosBYlD7MblLltzoru1jDXADIHLmJGn8nyK
/DqF8OG5wu/l0askJ2odzrdGl3822pVS5o06CKgOM1oNPspQ+1wC6LU4CWoQ1XjPfxiR/2RzR9b/
zkxUBsPirfdJMJnIL4DEM7ajvBLa33hJFfLWKqpYM1tnWabgGMeAPsTg6WgbJO2Pqv/G77T/rOEE
JyQQ8KB8jjAI5PDFXKJRkNVVqvFejexWsMZTNDy04lswY8QcY43heI3gn4cDDwcTip4aPuHlp6tK
Xqx7qI16jPZwsdqU92VGywrIWcMMs90wWR0q1DDTM7FFxRKfVYqtYq3FdmOxQpwWegUz5xSfdrFF
tVbgxwHL1avZtnci0W4hVuvoyV7XVjDpN24CDaKKaLMCuv9DILt84YLLmiLzJ9FTWouvn5LY0QYS
crQGaBXwR/hhmqJZDt7fh8B1jQtqYLj+AUmcO1zLOCCQ8xFE9FryDAHC8lYBWEjPP1ZrANkbpRtA
flHIhhguuEFoNV2+HVw6jMDvJt4b/WayUhx9r0HSliGJS94g/RSJ+0I3xk1kwN0ILiDisWnGeuW2
uT7x8RCISEHPhpICwqzLh6hT2JZwnMh7MEWM07kzbenF898TOm+Dy0NVx0WGAw77EWIaS8EJDSI4
fNFUojckHsTpSMTklYvr5ghAxQI3gL7AFdc4KcRIyVkpwhMeLErckkqzBoq9MVHo3IJzhCrg3JlZ
xLyBLgYyq0XJk2TAELpNB3jVauZzY8UjvphxsXP3ce5hX36OWOHbaeQz2ZNqNzY2rFcpv08aGp+A
nFH3bKRMI+JapH19XEIEDRkh/KDmUJtfHCwCkwc+hdyEN3ZmHppRuht2shspK8WPeYoW6+BimMVa
i1s5Cxh8+9DOZZNlMMAloMj81g4z1mxlE98oe4EHCh16eNUAhiAvqxRcA7JO0fuGJ5kSyZ18nw3m
5Ew0OHN3rds9K05zjqFbrBBNOcCBUs1tULwCRpk7ncp/KalbOOp5geL4X39vh+sDFCrfEP1EbDer
08qLb8y3Q5AVYeh7UwVE7b7VMreQAYGFVgBLU1tTzb/Hu94cGA/1c3R0QIbBJrxcUxkQoclUG74n
Aysdq0ipV86Q6+8KKQmcYIDtyDwP8tDlALIPseuu4WUvIYAn5uh8UEUj0NdO1Dt1jTZ3vVYx2KzU
wUMrREdD7nKwepSg9wPQiZeED2K275g5clThyMpavWbZY0v8Hmee1V9xUtYWhdj5iuy1sAMq7/Tv
LjtDUo4MudV4447p21URlOuL53LIxc1q6GOXN4h+vej7pUmfCm7L9JUr9cZaQOCAmw00VgB0f86f
X28V8FUJbyNJ8WQVWrAK5HL6zd+r7cbqBkkf3PI5fQG5b3FO8tCnb+Eip3hgDejVMfO301uYOoa5
Ju58I8I0cHPhtMTFBUDcUkQUyZ4i+uDFeSNQeW9ZaYtet+FDGmRvMjB4Kili8jhWjhQ5f7/iDXzT
5ciLtaHHfaCmoaJ45QdUHGtPFl0VdyeDZ0AO0Oer/moYlPd3kEA3AGB87FfSlB8cwOVJCvditOEM
cG6Rif7AjX59xqbQ9MHoG87TYUA+AH6pefp7zTl1dK8UxBfKbS+9FpNG0J7KCjthD7AZiYyBRHxJ
ShFY9oMS1yTGNKXbRt4k8R6olCy/63TaDS4MbsD48GruGE4WvNvTL+ifrczhvE//eAV5cSqNZTG2
pVpzHmDN31LrinD1y1xmHFDXKR84F7XRjnkrg84/9K9BF4dHGmZamBoYNGc48B+TlDeDe1U6oZ9e
VDUpuZOYr5EMbmyI399qWTOpYIkEX4eS8xSRVo3t6xQIcYN9dTuQ2Szpq6pd9uGTD00hk0wSs4KN
0sprzzfKxWtjnSDGRE8apB4U7RcHtMIXg6r6ou9VT0ZEdEg+dO88bd+rzKyNR45nZF05/2qq57UJ
IgtiJdibIry8PD9HaL1zPsMSbdKN0j4PPPQad/1jIBBg0vo95/79jlfXApIiNNuRmajoSEBc+3K4
jIeKsqFyPlIF9NieynzH6bjNj8baEroxlwaKgwgt8DdITswVhF9br9ArmAnlCedVcOU9xsZW9S2R
Djr8vD9aCi2wsv/PqfT8bnPqB6o7boglKkgQioR1lcJ5aWCx8qlQd3xwV7YkNGxmOHpK1eEYvaKA
3XdOs0anvbox5sHxC4gyyDcBenX5vnkMlRCYKXJeIdx1AoQki3zlKLhuH+PHQ8kRBBiQBVG/XCwV
ofSDYWQsPIv6EdcfzWJXSh5K7kWVYamQ2xzNLFh4Uz94yqVXfSdNFC87lltF3CmxBe3MlQP+Onic
X1jB0kUojpD/p8386yPDsr4uIl8LzxP3ELbuUD3I/XkYnhtcKqDsFlSsnkSwVqXmpROBNYbv2ESm
p7h/0zTaAQcIwU/4y5Ey/eJ6GsG/dCrsXj2g1dz1SF9X61ZXocP8wLODKZI5GB0shb0CrfRBjuuC
M7zefFOw0xdZoxqBqPPEYB5NdQnmJE4V0BFHDuxIgu+/t99PMX5xxMBkCwyyGfqCBuciqNXaHjJU
lRKeIQdLynu4iLVmCCKt279BQa5/m1oQW5qnqTwI1WtblgTQPYTe70UBah2BEoKp2JlMcltvKXDe
IMDIVsG9TafqnBkUkGlePSFIjixIJPCKBfIxIKCC4+8NnRoQSnHV53Ki0zFymQ/hCZgpm8U2VG0/
taNPH3eb1x7ArkBynRGJQ5XYDN/6wIz9z78n4hqBAAE3zL8ICDKkrkGru9wvmRjKWjDKWMzTAXWv
CADVewbcnFIHmwrIlEME+GJKikcd/AVuo/iPIL12p1albA0OdA2hmZ8FMB3A9wwESUsw6IhecD6N
cXRukVaU7iiY6RumsvpSYntMBlImXh1QUQC2bzufyiBWx7PnOCmDyBJTm4OoDM0TS+ie+7VuxY1d
D6Yj/sCixZGNWHExUWVcAUSfRefQ5V4ge+/fN/GG/4a1eXD0UW1FRgT4LfcxfWXJv5g/ACrLPYAZ
spK8XAdzmKQZUIq+/CxsvNSEKYZBrdu+js7peG88Yp0q++yMMJKND9zMW59sEHUQ3E0mrzvVo9at
HO/XtAc8ADxOZy4BPwvZLiYigsdMLYRcfIYT7tDRZqKFRouvxn8uLG7c9VUOVZ+O1OyIy5OrT0Nh
V4HV66R4D+4S5eBzuPHsBuYFp7amyv3fC/oquVs83eL8r4ewmaT56dB+AWUgBqapwFkHCkFx8gEH
bc2/x7tuAYDZAj9CCSwXFSWJpXFfVU9shJ52do7FfRma6hvvWyw2K35XHHzfxl6OPL7eCBIJz0VM
pwoOBisB0/xOl4fZbHOPnBbewajIXy1NtWwHP07yc85/GzjmkV6uvOQcaF6PgLrxfJ1DlWQxq4If
xYka1Pm50132MOwku90ZW4TkQb0pTHnHsZVVNt+hywGhuoGeHYC8oF0vzmdIrLScJIXF2a+/AZMd
2qeu+K+8AMjiwZfzR/QZrXVj8U6+kQVi27XFGVcOPMPFieSxJzeW8MStQTeu62SLsRYhQ9lVcapM
TXHWPnooGYCutgvDfRI/ce2d+tIwCsPMtLD+/mo/OclyEtGiQdUbuh0C9CIuj6yYVVJuRFp5DkG6
m3DPwDAtdzvOLjsaSvuuMbPE4u+l7wqaRwjj2wSiHRvuITD2nPIvEmJAwUgFmc2CqBAmjyEgQNN8
o2mQzHhijTvBdqZxuwgEyu2ICwxuYSPCiZgW7NFf87a6XhEoluLonRchoq6lLV4JR58w6vvqHEam
ovwr8oO85vNxfXZgCHDGUPcFhPPK7C3NG5/zjak6B01LhuGxBtMxOvFw1Bnd/EE9/f15rvsjUO/A
vlVnBZtZxW+xKECHkEaeb6qz5IPnQ6Dx3rlh7YTsCJaqWZ+Ek2KVxEgShCWfauVwKxvg1usacwCG
PYDu2nIDlE3nS0LfVmdlMkuf9IPuJINkpgZcpd+ilirNGtVLuc6y8Mpo1CL3gcQGaviXKzI1pNav
2FidO1Ma7ALZfQ6tQEG09O/qiaGwCiaulXPU5800t4TIZpAVkOl0SkW4Hu+gcjRLP71VMWktEdDy
GGzOhNY63NtondIpoM398JWXdIDWHHPL8h1MJTYdAPyvs436Lja04zZoQZUI5+6LlVrSNRMHsTdw
rUgk0cRDTXx+/V9xuDCIkT51CiisEuHBYknr5zijQWXXyUilHoIMDg91lNBOXkflNMim3D9KXxrq
HorZxzQ3SDMBzmgZ2SaGg0ijE7l20cqdRJNH9C7SWNtA0D3UdkwwC8PGf1TatdvkB6l8eWxcvsXi
7BWqtISkplqfITAQGaY2PUraAVLVxrRvvqd3VKGRhPtO/lWkJHiddDeObUFz/JFq+qaJ4X2+FXln
NEfVjNtNnzvGdJ/ye5mDGJ9d+zQ8KdJdca/9i04SJF6k56APESiQeLSCO/mj9S2t2KdwHXgeuF3t
QFpcNR40xMFfVezA6ZyLnhLDaZK7RLAnbuMntqjQ+lggTSmPY1xCkauiUIOaHFQ9Q/yUcMuBgalS
2FfX+6ZCb84WOjr29+E7pIoqQ0Qmir/ue9QYwzWVzuvKLBYFOAPzBT2bCC2rGWNdSEnDafWZBxE8
b77hWkTUx/ykOHhGkHVWksEbAeLFeEsWmpTzaoZ1WJ/Fh+Qp2HXKaXqVD71OmwaKi6/T6OJcL0y4
hRYK8gvx8e9j7afns1w+6gyDQud3xkItShtKKuZ9luF9jV31pj40dNjlZj3ZooqYcAfdJRA4oazg
givLvvnnEiQhs0Kifmw/+ZgaH9omyzKiQH6g6Cx4xfkE2FqjoiBqGbDEwJwld5B7Epx+2vu0NaGh
eQxEwt7jhw4LAsxyf02l+br3OX9DSL7Aag2YGkj2LjZ2P6ZGpkXNGTZE4YBL8VstDKrn6YaJe56v
KIRWjrX2n2NZjIq7AZE+/NgR8V+OqvNdpkSKX58F2QIRjD0NA1j8/8Jd0D2qa1jM6/r0/I76rPqo
I5S9co+oZBFFTi5uziFyruYrbEVbbQ918YxSq1xupvhD6SDPCBhGsAVLME/XyBpXlcfFA8w1s1+n
J+xAw54vkuYsJ24qzDoUkH5I4Pu8W1UNw0+6WqK/XnWxRNEskcZMxqvyiStA+DqGsvewcr3fSBhx
wyGtRiiB3s/VPlBzlffVNvhZM3HzWileqmyUuyxBR1Q7q+OuYg5X2tpIAMBA9l1BVSy02uF1QDNv
dPhoBdJ7I1OZH0hDNIjHQXlucTtVepCOnYr51XDgsfA42LBSEHDHgP6QwqelpByko3QAUGowr+9T
8NPTba7Qv8+HW18ZQSlaiZBORdyxCEqZ36plpbT4yjI60pXth09T8eE3WxQ8/rOFE1YUem4asEoo
6crLxKgqkwSWumF7jiHp/YFjn0MJBUkyClworfz9XjdifAyGqiC6VHALRl3wcvmGWtMNxVS1Z6nf
6cKL/s11IvDmtoAqeeBICnRNA6tqkq2YrCRLtyLJi6EXO0dQy6yMoGp6rj+E90SSqDSaMhSpWp3A
hps2hMlm8agqznBsZKDsowSWZTt9LUS/eYT8noLFvupkOCLxQtOefSi09GYiHioOZZsYJbaHFg7u
jELWnheo1m00z+hWVtbNm9aADO+P2DiOzMUXMKTJL7iWtWcGN9is3JWyJVfUHw5lq1i1EdNGICPE
XnzVW/n21/VMFF1/jbz4AGMOykqDTuI5biCCNfuVaRnNoFfKo/T7lTTm1L7l1Uc2PjZsJxpuMD4D
KTe8rjzGPMzyXEOmKcioA0gAfSyuqTCJmFQVONe65N946CBeYA/6nFiM/Ta3pjeu2CWyq4U0ehHu
dDjqlWsR8HwlXT0BGvfIKYD+wsa73ASimkSS2GTNWXgBKvC+Rz7dilDJ4i0+2sVWLjt+46DR1wz2
uPNJ7fgplGnirxYB2rauCW9GL/+PsyvtbVxHtr9IgPblq3bbsh0nTjrpL0LS3dG+7/r179B3Btem
9Sz04M7cBQ24RLJIFqtOncM44x5Sc9JoKJGDmk//122qOBYIuuC/H0mOqKuLpvQrXoslTBPkkSd0
KKM1KNtVJZLhgbHKLrHoGuARJZTwcBGaJaRT8iSUAO94hTiYUSDuDP1DHpuxshJ3LZ2rgNoB7gwO
c6JeeDuoNE97pez65lXdcschSEG3Z+VG3B3TNWAfOaHv1vjKEhWWcPNQamkIS20OvM+QM5IdNNWP
FV8mvvrICuXLgRBzvQicxitepa/Ml/wdV24+2LzgybnOFptw3/jmY5sLKQZgiMFrif4yCaLV1PnR
DVEgKr0EoE0bWjE2aFJ+SMLfrxOWiLAIgwyaCJzerpNWS9mQxUzzmg4/IgV8Q/0JJKPg8BMQnw/9
+L+M6coctVhDFKbVzPjNa5X/6SAlWKhfZRKtnLyLEwc8Ke4+PHXQC3c7JsRA8dzKGFOnGQlQsyAD
SJO/BvNjy0JzCscaC4wl7vNbIyU3dswUx91r4IPpT9LHFhipNT6KpasU+UYNKSACk72rPSvJrHW5
mHevCvccyUaR7phhC8kUE83sgQjiLDSpMI2dgY5XGLbzO+/IRmS/ydNKcmZhkwERjK4ISM4C7kin
lX2hUvuELbrXEenimdu36NZ97O0LlwXhJSCVOLRGAbV6O5/TLDZlNnfdqwDSMFySbbnzOzdtnkTf
fmyJPpqQEQHFBzJrAAjifUFz9PZp50O5l+/OYI/jh2xbDuw+jDXQ2LenGIJUyRrWhp68fwwC4kUK
JZDdolxFjlg+bmu1OzM8Xtq9cu7FZmVfLZogYAHSeoBCN+3y7JzmiRb1oPdAdpQPAVP4y011GQSI
pQgtEUlUU8GUrIVMnkU1yLNm2Wa0p0pIdLBur4zjkmW8PmeJGZAZQGwaSSvwlFBmuFltZtwr/Rlp
kMiVRVOtdHDwMVbC7ULWZT2+2HRfxa6xViNm+tiAaahfkFQB2meIwtutB3ZsGqu1BpYhGZmRyJr2
BWsU8aF7TsQXqTmL3abn9zL/JIFS81CD8eyxW9Ib4GIexU/wHuDIAnqVMq+VYRUX1XiOotCo0MvQ
qa/IFTUiGp9XIjNBwG9RswyAHpq1VAINBxvBrS0VvVRDEHSwhdpq7UMB7ST2kKTRNehGkwIVclNK
n5ngl0fs6GQi2K7a335jyUKtT/WPsNkm5dsAwjdgxoRdwjlFDgoxvWwNmdsCV/DCtVu5QCsgDxib
uHIY3UXW/0zVv59PrZRU+wNTK5iqVtnwEyJKHfm44DnRvtNE1wS0PhvpSk/EkmNiyoASANcokNL0
qRGFop+EYT+eE9VsGxfEZd2u3PVbXrTKHwX3MqVGp2365CB9dKjCPvaNZeuA4iKOxU0ArMDtgsX1
2Crs3IIXo34WoT9QN7tw8sHErug+yssCp/OlmxPe2HLDxBbo04rhjVPXVB3vjxmohuK9jowMyJSB
Vrj9DLQZaogbRxbU6wljlDyIxNNkylcOATpGRSUXVUMgAJC1xoVApwyrgmemUVLRfwJtByHdT5M9
sE9cbD2e1Lt74GKG6KdDkoo8kW8H0ys9C6CJxp4lLxj30WCV0UfPCbp0AR7MK9buEqGXUaE9CxBt
qG+gUn1rburkEbEPzHHlueJcpXIbtOYKmYH++QjcBu1cuqE4G01W7uOu+4yq5hOociOenNXuicUZ
Rn0YlESknkknRYU5gYoZ+ZYRDAHBmDpzvAdVdyKsjppM4s1Jg0lGHRjt7qBRwPFKTfIsVSJSwBF3
lhpLnE75WcwNlXnOnnmS/Q4RMdWTGXRHwi+NcpeZJNlKOmJpmYk2PeJbPEPEC4Dg6nklq36pQMCa
O6fD96w5bXriO5hkU0tMofSyJty2NLWYVvA+oqUJW4UacCY0vBZAJ+Gcjoeueat3FYA8IGJ+7Lt3
bY7Em7A9SI8Y6K7wr7felA+o849Jw52VxmpeM6BYU7k2BKQUYnBK8VCJ53FVn/r5I1Pyrfa0Yn5p
WRWUC3EOAqWMW+vWPEjSAvTD1NxZCEFbCuRE7dZhigLSSet/jkOm4zk7QjqwlSCQlZgCGAUz0iHw
+DNIMEA7F4Gy89hQkJSjC1wKoHVJKI7cmZftAryuA1LTn+Ubn9j98Brh/nps7pJXp+0B5YJ9g84m
JAyp4KTuJLUpE447y8Uh4Vyi9w46O78/zKHZDgDXzJIrQIPYtzXfbMrX+A2BqC4nziif0eAtB54s
GWMe6fFsgT4dfRNZ/YViW7opxv0MOesps8piZZLuzmzk6/He17D9kErHAXS7VNWg1EJZzSLOnb40
CJTQQLdYuXZDkRWn5gYivOj8RgM42pRoHE7dgJ9hVpX5XDaVLk0/4vZlip1KlJwfYxoZLGGJzNcc
4K4SAtdDjhMnGJT18E+VWpFUbMuer3r2HEvfwSdIvnrVUWY7HX9Pv1u/MZRwbTrvEquIr+FuBNqC
+w+toFSonWR9qggzPLqcURRMBVub35oQ5xhS10FulH39gmdzI4Ij/zXkV94uCwO+tU4NuGyrbqx6
DrSBvTkjcVOhkdgvIr0UN2UrGrLi1gm/A6znsevfZesvowb/JpDQ6Lph6WbNIZ06dVILhFyTnfZb
Rmn0uZhdDvVNMTmE03et2XEACNq4k6QGVUzlGe9Wp4VUQP+77VZ24vIiALFJ6l8EbEoFsGIQ8Eqi
1aDl+QXy2Lk+VbNbMD/7b7lHwfcFJJ6dO64devc3Ceb+yijZaVc3SSQCQsCJCDsZsFyoXGOBtqsf
vUpBj0vsTtM70wKss1GL4aswp/g4cMCQgoFwzj8ncd/mrytrQmc3L2ty9T3Uzmarfojg/SNphZry
nZJwulZYco7CySngniadjwtzNQa8w0X+Y5Z0YeHlAJA6NfdzOhQV1w/jmd1Cg0gRn5VmdAIeLWHl
z1j9EBS7krNDDGEI5kVDbn8s9mWzSeaN0O/BPpZVTyM36G14FiZHFo9qVK2cePeXE1mnfz+QWqc+
BNKlYfG6iQfhvdSY0Im6cMfk/LyyG++KavRUUCugQBCFAfZ6PAfor/VfFGg3cHyLqnFS2ox8VpD4
n0wBISWmINvWlcH7e6Z5jrlTnb5w0AAMPlZ8gr87hiXCV0XShriokFK+9VEpmktVCLjxrEHtY7Ty
rERbnpiIn9qkznYuVX9aZGGOtVT5FsuNOwZUMTr6PT+HVM1W3mn3Nw/5FpJ2h5vg8UKdlLHGjHnc
gFAvTXKstpSLoHCV05WzYGlXXluhTkTks9NISDFi6T0enB56spzOCni0fzLD+8rsLnnWlS26ZinH
tZAx4Ak5J4zHZB9q9mf2f8o/+dyLBCNA4TJM3PhQjC/8dAArvbQy1IUABDOKFhQO8Sx6Cuhouscf
yo3Ej2eV/UjVY8tWepH3VhG76EoZ4p0igxWai45d0pp18SG3nxPkn+Z8wyLwUFFuCf+AQ1rObHHc
tSUqvPPznDtJIx1UxncbdTBK5qlpKwiGcNtBHCAz8XgG75IcuDwRsSHnAGAsWMqpR1A5aVIi8QxI
SAHWEM2yqGJLBeAbSOGyjQGVmCBtNE/1ysTxi9viyi7586uje6yCVhYTeTw3UD7wezNC7l4qBUP0
n5TUSERw+jM/uNIJ+j1e8UMAvWfA5aEFPEhmKL9nSQGKYvQiYPvmuzXCrvt8BpkVtKIhr4D00520
W6piA849ePdqESoU0e+0PEipmSKpG28gU6oMjF5vfRDuPl4MfukCIdShSOuhORufcDsrKSMOUhxg
NaSwt2MZgBxZ3cn+pJcqRABAwB4EKQgjQeK8q9Hsy+3L8hw3JgfaiRl162wWdkpg5/LTVCCLuhpS
LnweMrUi2HNJwhb5/NvP6+UhB/IWedN6PKBKoZfRMx8aI0rGSQ85iukcgBlw8qTN42lZ8FEoHqJc
CQAKDi06XZsqVZ6qDdOfZ/at4Qpnlp2mqOwxzyxhWFkCcjjdRs3oLAApBVKOaCpFT+ntEDUtU4dA
hCSBOIISO9T74Q3pZ5n3enUHOKH4/HhoS+EjXi8Er4ryBeJl6u7uRSaHIK3Qn0FrWLyMY8BbJeza
8BKwbiBzJGD4pwiL+cIHg7JN83wtgF44r1UwboK2Fh8BrVpqyKWYpnwdaf35WQWlf9eJOls4BfM7
naFRtSalc1GGpSdYBj0EVBhIOwmNKk1RP0HeWgb9sDzlh1mUmOdUaUGdUiUBqoVQCt2OHTxeKEke
ooVkWY4OjnzSOiuaZt5jZrX6w8jCZEx+lyHrCdBgp8Sq0SES33WR+prwoWAqPMCgs5LIbu+XUAcA
NaKJqlFrCbX6CdWJ0mG6kLOZIY2QBmlFvUMK2BbZSar0phNw3khCNf/9YQuSWXQCgHAKjUUitb3H
kK2CKEuGc5/mPyS+PYnMlzKc+urQCK8rjrVwwKp4FRMCbiR77hwrVVuA0sJiOIu+pYmbuPA3GrKQ
eYiO2eG7TwuzybIfUzMYmcLo05zqKx9wn3dBYhIt+gjJsI3QEHK7k8q+C2YFQtbnSrR9YIc7aPjy
uB9LtJIN866eN3m0zRhgIcRfbPdSdGiWqmQwQr/ncbDyUlhyceh1I9ckgU4QsKLbb5HyWepFqQQs
0P9Zdb8m7QhtgVrWleJQ5CsDXzpBUGbHu0xEvweKkbe2JgUF3DDvhjPfxl8ziLwSRda5OTrKv3qm
hAyr0fFr0K3Fxb6ySc01qIn4Ev39ILr2mV+Q34p9pyhxhQbbIm0cZgbYthvtCGIMfj6bPLS+VxZ7
IQ7DgDHF8GuwGVxyrVfX+Vy2bZdyLfQmIdQYb6rOk9J90h3ZPddaEXhrIRxVlzsuxhE6m/l+Xmuh
WFzhqw+gtlbdZZU4EW9Dc48lpZk+SrntP4Ffzemi5KDk4krouTZi8kFXI8YVLsexjGWOJ+4wcs2m
yjRP6uS1fq6lO/d6ZqlomgF+otBizOzENC6XgGa7wsUrbyIgp3IFTYPTrKt9aMeSnknO42VdnlTQ
K+D2RaqKZtNh/Fpl+gZjVLKPinXb5CVXdGZ6FgBSXwkIl0IusPEhkSEQa3ih3M5nFAZAx7P1cB7y
P0O0l0PF8InuNnpQvLTRC9/+Ltrvx+NbyloQCkDIfmB8pJ/81mhftDnb9tg3YKKZ1MESbEl0UohH
dQYDWQzJVbt2A8Le8M9jw5cc990teGWYuvbLSlPTQhqwX+YNFz5H/vg6s4lOOklrHE2hXEIfJNbZ
CLQZwS5F3+kAlJrqaoi3BmhXzlG5icVzWD1V7AsPNdKRd4CdG33kWXioe4uu2r89/ubF8/zqk6kw
oamGduwKzJXcIz+qoisqGNyWWStrL00NqhKk2xRN6URh/nZNwnEoullokCzQ9pIdWuA2EBowrr35
koPGxRQyGQE2QHZKv5pXrT4zIFQFsk8vNP+JZ/Z468nFHr0z2/ogd0/j7AyCO+Il+Hg2FrYG+vJR
xMABD042mpINrWkhVzJkNpxs3o7+SRI2VQRVG/FYSWvk8cvGAFwELAgXGEudNX40jwmTSdiHaEHO
3UCA9hmk3ZJfLDQ88n6NzGLF3CVmvTra4lGSyrlikVBNG6NiZWvKP4Nt4EhobU4hK/l4JpcymYTi
4L+jowMFsRTaJO9FXJjxiw/pL15pHMikbnKAGWqxNZv2CCE+pd2ocDZ/ZAGvR5lTqY+1X2/5qN1D
QXVldZfCcnwT1HVRXwbogS5kSHnPQ9sb3ySzxZOm+CUyqinEcfuWVwwVHOQoTEoQAg2ULYCCYA6W
gOpcCVoWnj14gcDDLiAIlm53Blq200IBq15Wp5B/Zo3Bh/xkAEk9fuWBtXQO3piibs+4GgutFmQ4
WKUcq9xt3yvCRBQ1Hstso1+1ZMZAX6PXYq2yTA4N6hwkryykjcmFidP/drMLie/XNQeRDrBQqDqj
DaKujfEaSSTl0OClQlFZhfgCilIqQmHKCviplFYLB95Tjjl2UKgjIhnei9JEM/hjZ6YOyTtL1OE1
cjPqmELPgwbrCAGZTZ+a/ioI7c6IhGZA0vRBmuRQRqKuymkOajbh0cLO86ds2vY1ATqw0kqZdsEK
MYBHEeTTkTCkDh14n5qwoRR63Ls8foLwX6zA6v/8l/OF9zwwFOgwFBA/gv3ndv2LUZRj0MmEnqBA
1cCJDE7ZpWsgCWojgRsUxBfoTOZIHQx1KWokKgSTK/hz5JWmyO9z3qoYV53+NNxK7oByZtgRIaeD
tx1kWUgplrIzhFOWlkEVetrkdazJrTGLUCEn+X3wphDlAxV/A8TxdrKEFCoMghJGXtxak4x+O0Rk
Kwffkgm0KaCXCeJuGpACtya4ykd7Z9REHpBFoE6c7LUaycIcgXMY3W6kRk5Qz7cGNC4qQ9ShIi/v
HfRljn+/1kDN4qEHoT4i6ULvjTTVkq6e2shDBXhMPs+5albNefxL+kSyFDhNeNz9AKrgVUkNoxXV
dFaZMvYACxODPat+rrIXLywFQSxgJXAJyHjGUzM1xpqQCkXsNajWMm8V+lbVlXrA/cZAXC+Srh90
HiKQoU6rIu6LvAFZiTeqm7zfDuM2BcPXIW7tx7t8cShIGgoAq+JMoWdL5vsuHess9hQ9QR5H6zo0
P6zkVtZsUGNpWTGW5QY2BH+rDp8cgCvl3+9vQYAQHREs5Qh85XZFiiRKRgVhOUADdqToKrvy1lsa
wvXvU48CAfVrbA78flcfJnT5yubArGUnlmyIJI0K7A3uRI2ykflJzDLJEHshexifuczEU/nvFxvZ
HpYnWCb0VFGxRKPNfhnHdeKJW8438p9/Sb962XpgEUfyEEVFXBzU7Vf3TNFKgRZ7eXaso2MTWn/9
/eDKRbUS6G6EpXSflj8NahXEPr5/em3dVDrHr48N0G1QZAT4bAXnEznRAZag/GjMwiGQqtRL9A5q
b7Xzp2yMiQeyTp9elBLEe+a3/7li9O46h1mUwwEOQvqLnO63RtM8CJNJUVBmehe3w56BinH0Grwm
e/EpPjDbGuLQzdf0/NjqglFQdCDRC/ggkNY0TUeZNdhNuTDvQM2YWbNvtU68Rj5y59EoleAiARIU
kBosG+UPWdzkgD13827Ysqfpt7/iznRiApEPEC1ITICfkHRqXjgLrl5DQ90BVZn3807cKu/V2xgR
VidIN6NbrdisqZHcDwYJeMwWyUUgU0nDSuegUuVYhjKRXxwG5ht0i6ucmWShr0JujAdlSvw26W6C
AfoUaztgaZMgAsMIYxAVYmS9oX50AGJAPj1e/TVL1CUpJl3ETT0sxcz2D6rwgWBIk1UyzmMzdyEF
GRBofkX0l+CGoUsoA5u3qCVq8w5sZG69slnvPfj2x6kxZCLfBLOKH2+ZbVI8l+F+BslEbz0ewt1F
TIaA0JR0FnGkMnC7OfmACccy8uddXrs+6GaZHbgGYsT1g/3Y0NJwEK+grMmBjghdTLeGci1sqyos
2V2UW1IParpdnFt58vbYCpUCv7gYLnu8HJCwQImH2pKBlggAutfsLnBT7oCCqTzZveUzZu6s9tUu
jUhDszIyOnBowABvRwQx2BTFDJbdQYF4grwja/gd4CUrVzOdECBDAuEkmkUI+Zgo0rE3OzWNNsp+
vys++01qPs/OZH9AK/Pj8czdjwa8WeQdjB5NwvxNXZ5hiQSbIGfD7qe4eRKeHv/4vZchY4W4Gw09
eNfhoLmdqryMc6koxmE3jBb4OtCxNErOJFn9WhB+v/GJIbRukEc9Gk2pEoifqn6Gh/Cwi4CDMIpf
uGg2KE8/Hs29k8EIOCRAX3m5AahIJhezuSxCGEk3kCWWDfXYAGkPOdxmJbJcWPtbS+TQvroBuiaV
M0Wdh53wnjndH/8jM4Rv0Y1UvVljV6Wy/XCzW1PEP65Mpfzc4kEAU/FT/SSwOmN1dmbKNiRoc10x
H8/ggrPdzCDlbDPOtVIZYWwysmcxNofjsEYWQ8Oi7wZEhR0xZM98pSZzdwyf+lZvv/ofnRluWbvb
gECq+/F4SAu39e0EEq+5mkD00tZNkcNea9eRDbZFR3BYD/wxG6D6/XnFB+l2QHp4NE9k1HetFrHc
sEPrWhUZmYvkEips846HfPEWhx1gbo5qs7qp9Fb4c80ziY/f3uUYLXkhArNwQXbdjlaLsyxiGOyB
YDcLZvGnLcyxgCm7H2wNPdJThV0eWhPkJdzHE30fqNxaptZVYXjU8hJYFhNLjZ1QctR5WpvdRQfF
PQVcLzDe4Ma5HV6ZdUHc9jxOw3wjOnja7UApJBvxEWT2cqcXUKFl0W55Emvj8egueQ56YgEp/oeI
AokQ6gaL+Shsa4jC72JPkl01NOx0Fx5QnXaZvXCSX/RhIziPbS4dmshSITgHGpLA824HqyBrWHVa
Ou78VzBaua2uHcZtuHY004SeF48FtoW0LQHnAuTarRm+HLJ85mEm9WSrcAOrgYzmodpLW82o3X47
bpWn6Gu2ZSc4CpvHQ1xaz2vb1HoqWa5K85yPO9npQY8NObet/PrYxP3jCicoEjMAvEMwARl8ykaW
AqYnNrBRm5w+u+omclo3cRSjdMRnqILa6kpoQG7NO1e5MkjdQxmbiGNbwuBggMtiZQvwi1N29euU
V4y1P/ljj19nXuzquTw3VvBZ6POm19XN7Ebbyky28qbajE7q8u/xQfnwD9OueVq7mJZOGqS8CDsM
SjVIqN+6jSrPTSmQUWp29Nq+iFvVStzejbz60Gy6v60J/eOlV+ao40WI5aQo8nLcNd+Nq7208FXB
jixuV7rD0/AeHtLPl+xljaCNRiXSZi+3y9XtMc2EPVMpxl1fgWXKVJ1yI1e6npuqKZvctnkRdfQY
JE8QtTKEU7/ltur/cK5eWu2ACEP6hOYoCWfEOkXTjrtqdtTeQMw8sdbKFiFb4M5jSTvff2xQk1tE
ZR9PKmxkJzD85B8S1Lnyfd4/Q8j4j8zq0MaN1oQcaWT2f6b2X6PUxSwrgcylbQOjsg5dnq/Zmz5V
p3YZHWC3PfsLt4f8K3a3wgduTabUi7W78vGo8aC/9WCx7cZEa2p8wHQEsHLbGPJvNNg2A6JgHbjw
z65c2TRkb/7/83yPBGrqno3AvYrsh6UyThRZTbty+CzGO3BJwBUVBb55p0/hV0PjN9W4S97A4bIB
xGpTur5bGrWT2Ct+Q/b43XhwRQE/jhzoXScdZJ1CVga4fgeS8KPQo99EF96Hw/xDC3TZU7bDb7kz
/F+EO07Pg7UrefEEurJOTsqrvRn4qBugywVXcmYooDf8Jtz/m+BPwut8aqgv1W/0a61BT+km0X/c
9soq5bZFhIzpzPWYX9+CEBOHo6gyNv2u3g2xDhBy7nplZkZnbeWqXL7H/jVMR5Ydo0UhcD/jjj35
e0KTp1iaUVqDqeqVOW5rfY05ejH+uDJI3TQ49YB+TAdoEdptYmgH31ZdkAVXKxE6mTDaiSQipgKu
bOi20Fz0Qz0gvcXxUGRKdBX6T7nFlJZcbSrUawoD2lCPnXbpdkbBAdh1pAjxVKS8Ji4bruMKmEMb
tpGvnKRLG/z6x6lLcQylGB2P+PHEBXvoO7PyXl+MQq9/nzqoSVwMzUH8Pr/P9NN4HE1gk6pT/Mmd
gnNrfOM/1vb4wgMUYqgKhAJAZwhkCxU+VZJYAr0r8Lsud6bGrpzwrfnQZj0CAexv+Wt1fZYeiDcG
yba/2tZty3Id78Mgnop6kFncF5Po6af8AjVu4TN4CgSTUOCvjXPhNAGPPGCpEsjuUMKjwmCxTBSu
7hV+N/hPPSBFx2Qve71oQzyEO0iO9tY91Wtc4AuuDygd6rZo2QPdHE/tMKEuQrWtGW7HNdvpDWIG
BO3wQ/bkdhs1zmO/X0hakOI9MFQaSojAzlO+OdeypM34810H5YSXfrI51uiFzdC7aFvISrOO//6C
hc8gtUw010DJTePIe4aTu7ZUpd0YmMEzqA/Q6VSCnCbQ20mvMqP++Q0mmcfDvN/eF2IS8HOA1I2Q
qN56jxRFUzdkk7pjRfCmvU1rbKn3h6II9AD8BHkmPJboMY3dUItMy6q7kZl1/3d/6o7C7LQlcIIr
yZh754ClS0oe73mQLFAOmWeJlIHBCF0GxYefg0fI6AIznSwjh5KB9NeRCeoxyC/iYATCCU3rt9OG
GsNct3yDcDp6LuUtmuCkeC0yIfHU7UGPlAQ214Uxm0A7b23wAwuAPzIPuE9qbwZ/o+CGqe4kZzbU
1+RZF5YJzdSoNl4KgyKtrc2VnVyFNWzVnImW7dFGQU38XeEJKK88yBaW6doSXdEKxmFImh6WJF0F
xtrpFOvQzkb3e0hX8Dd3lwtoBEj5FP3tgBqgYHs7f1OXc32FXgYvYjdhZAVo2lff/3L3UCbI7ro6
e5lKY/NkmEJP3uZ2/fz4x++/H3VmEpLi2QjwGi1hFIZtgYdrFHla6JWSosuNU80rm4bc3jc+pooo
owIefcmb3CFuOAhnD0yXFl4GTDKAee9DU0MkbGW3LFkBKwc0ahG1INAmPnE1TVziN1xSF4XX6BBG
Slk9DF2l3zyeLnIe3w7lAoITBPTGIDVDP7Bl3yf9vXHmaaMdsPvJgF4DBKnZNaA1bQeFJhCHkZcf
eTRAbu52MIMgdcMECmiPyPq4iNxH8G3W+rD6lqb3PwBqaIUGEgfLQ+QvqDNmlquS4Rk/82TFFKFy
YzDHzkJmEtTO4ZO67TfCcwGkcq83qV0WhznRqzXAxt0lSH8DtYdKoamjOmAyrzXfBys0Ekvv3tvD
2lgvvny9eLQd6hqK6pZhslbLvMrqLM7uvXYjWtxZs4tthr+SU7Sdd/2udRXrCUV+m3FkF0z+W/Q3
Hr/d7AXk5rrq9g40dKzMjuy1TD+tsIdiz4WmCPg0wG8kiF9Rqy63lVblKmRDn8GrvTkGYEp4kwvj
T61zRq6rOpS6LR7pqx8fgVEbicnrklGCuQ6CfPj3xNRM3/Ktxy5Pn9pEkBIMbKhDApSJfkd61iq1
yX12KLzhpLTbyighGRca/nsSrhza9z5/a4jyeZWv8liZYAjil2JnMqXTy7Z0ZtfSxvTlcBnQZX5B
N0OUDG5nOe5qRvTVsfAmxQiQLO5tkFRD2wZ9bNb4t8wTWFOMSgbdC0JYPKZoOsos0HrGHzQcfodo
B/5ztGa8Jk/dC/R057WXyNIMEpIkNHOxiF9VaiOxs1j6AgPe/WF7hAaDTv4Pog39vdBtHmoL2/Iz
el97Kt4lP8kI4RvoTIQSsoig8nY+uUST5VqJKo8YC9x2E7iBW28GbLGg0SExsCk36jbYtZvEBb0H
GG/2Qeqx5mgNXrgG+bt0x99ucnRHok0EHW3YR0ih336NFiityMhl5e0UMgNvrdebEgTKC1fCf//8
QrpZD80ApLr//JUYf3pjNiaTsyAPb0gGIKHGaE3YT5AYX1kh+o7CVKHLTuawRsAPAFR0+3GxMvBl
388N0II676AClYF5bGUb3e1XqFuhYADSckAtAIGj3NsXm24E+X3ohejKkCz0qyia7dti+jNYIwq+
8zfKFPmUqyu34LusQw4hBExUD9D6+h789vut+pcUf0SxC8omOBIBo0YCjcZY9k1bKxLDhV6hmEVj
4xm/V5gnZiV+IMfLjePACjCciOtV1Fsxc7eDUbE2fNrMkRfpvrmmFHl/x1G/Tq08ovwwl3vy67U+
/4CinPtLtVNL1t3HpzXdJHCZLPSTAgtFrnRsydthzLxYSWUA6G74xGDLieATeUl3k4nYjoP8qN6v
NSZfniH0xGGjgRKNMLsCtXhrManzpq4aNvL4k4weyh0LpujXwAJoyUp22U/pJNqpjg68T2UbB/qm
iu219ru7Ex2TCw13IjJM2PXuwFJ+wsl+rEUepA0YHEGBNXvqE6izUuPx7N7lx4krQosdNQ/cHSSd
eztWRtXSZkTSz5us8UV8y08qinDdc3AanuWNaCvu7KRm4vWnGuT0X6ukVHelD9o+tboRmKI0RoB9
UKbgOWhKv8an0QQNxAmJiugn58w7zWIsNBz1/gGV5V2+Sd216t3StodvgS+FtITgPLudBC0aULVO
4tibtpEbv3Q8Jn21qkxGQnsVJNnAmkpe9PjbrZGiDGq/qaERPBGtxuRUxGb+Er/PrT44w1Md2NER
tOwfxQvzwXwMa/H3Xcb+MtEyizQQCMbv6b8UvkOTiASgsnwaNxHUSN6g4FS9+0++XuXvvx+71aL/
kmw9ZhOxAs36rTQ8inZaD0jxp+J2r4lRHIEmb3ZrAebiKUTEt/5riLqqZb5jCnB4xIi0v0fROPtm
582H/jCsHdl3Fx3ZJ4CWAXMPti+Imt6uXs7Mg18SALM9fgkOQIVfj2eMfrZeluff31cp7+i5Ecjm
DDMm2Im3lVdC3uVtdvXz1F1Q5FGMcg0+v7cny/9sbRER+KZ5Y941lBuDLVIkeGBOv/wP5afI6XgI
2qmk85XzeJR35YXLMFHNJEB2RA70MJk4hBeS9ZrNYPuhuJMh7dofkQFikVP0UllrvA/Lbn9lkHIQ
ial7TVCn2DNnXocsZ3YSnbk0K09JDKl8qldlhsm9d7fNrwxS9yKa52JWDDBCMBxY00mzg23j/Z4N
vHitZuOvnN+LG+3KGvXEKAS5x+67WCs93hCBBei/JeP78bItOv+VFepCFDposar1GHuZqz5Bw2O3
9pK9q3fRfkGdwCAaz/NQgIXuE2UNvdujXmqVVmwKqCe2TmeOzvScrHUlXJIBjxaL2tVzlkM1LYR3
iA4kEJKfkM41G7PRE4TOyVaz0ABcnSczNH8wDusKHyBkdgqX3SEQcEEIpPvGZK8lFRc/CjS0aJRA
QxcBWd0eNQhMSjGJ0Gmg2D2DywG4eahO9b9TJ/XGl2CXexrijwawmcYrnfa7eG+c7CxYrdVtOrM8
BL9KZy0gWYzCrj+KOOJVZCz4fBSkIz6KOdY2yGLMxmihIxx+kve6aD/2t7vqDHGHK2s08+/ERyXQ
jz45rkQjMiI8/H7leoaUQepMOmM+NkfTYF9CzGtz1Ok48xPWIsPgOis3B3d8/83ZIRwhPA6fwpG1
2q/5R21lW8nhXP9Y4nCM92CY5vXBDZz2VSX4LCfDi2zlu5Yi+Ovvog6vKIVwis/iu0x2zxyZjWgI
GwFNTFBiAhjnHLkJCjqCm38yFreVwcGkK6fQAuboD3g9GwRR5+CXYLBPrAcQ4mGtSLF4mF9/HnXU
NXMmMUWCVRLwEH2ryP8U42NGWL79k6ys0ZoD0s20alCmlRjDGLsFI5cuOPY7p4t6bH2uRmpLx931
uKjDqGPYWExU4n04CsIjo/fIk4X2ZAfmiByVoMfO2/fjpV48AK9tUpseyu2x1kywqb0keN5PluB2
VuZA4tpgjN4CHuc935Zrk0qiCvr8u7ZK7eoOwqXhMMPBWCd6nt3OiE6imdmV2f58PL6le+rKEA3N
B4W7L7MdhjdYkoeeFl1zYmvQw9NjMwtRFKHMJ2VAgMUQe96eUhxwGgpXDJEnDmYrfyb+l7+2KRfe
Cuj1IGQzeCyAPYDs2auDkAvrhmFSMfK41mDDPUigUF+wwbX8eCQLrwUUFwGZV/6PtOvajRwJkj90
BOjNK007seWlGemFkEYaeu/59RfVi9ttVtd1YXbXYYEBmF0uKyszIhJvUBX4iLUZvWzlse50PK+l
PUBfolNDlWRB4Z3bwZZniZozQdVnpUVDXh9tF6XwpQltNLNJvLm7KTjRH3PqzsZEuTMTzQzKXjJP
ltLCa+ODWThB+jL+Yccc4s9BMSSavFDRQwqPutYhrDXGupQCJWgd0/S7kf+U/HUyAKovhK4UJAjo
t1zT1nM36HXsp8rkYMb4FhiuH4UfFOvBYgONnMLhXN9LjHlHkwegKpBGRabuhCY/27JKaHV5pmAv
CYIbL552Uw/PueJGPB/N8JvnduhXnwi+gjb2RuxDa3ZEg6zADYJDzau986xQ+7U1jCqfI+yi3BaD
+5+p8RoonIuXbeJE88QCXxTF6siI0iHDkQDddkIPEN9KvZrHUWD4KrIeACwQ9SqccuqEg1Y4Z00M
l1g5bXXfvo08xifbAjDsKAkgnU1zLyOzTpcKYsxoAD+6VTS4QshJMbLe3xgEaF1QlpMVsLmpQfSZ
kZQikhr6Ibe8DE1RNSdQb/se8h3CXuHhZ5in4swcWbiznVwuiWlFBhI10b3dc1jpzEU/+zblNMCZ
7eQA7AK/RPZLvWsOy9v1Y8gzQF22RaYokO3GXAXZAexbc9rG7VGUX/6TFZrK2Ze9KOUKhhG89Lfm
ffw8cQACjPvifMkpz/Q/hjCUWY1sGYJlKbbRjNsMd9Hn2HlW8np9KEy/9c+KWPR9YUSKvOSwJGUb
gD5704OrhUSsyEv7Mw8KeN3A86AoCLbtelu1QliUBTSKfVXcZiaCS7RRqHk5GOa84VWH4AT66Rcw
LKsOgrwskYBrcy+JPVTpSjTyyp058ipeFoJ5Ts5sUQOKx2FMhB62AIcCoC3iHHvWfMlgPQKShwcq
6Hbr+Uq0lpQ1SnDhl68kfJ54xQXWVCEbLYEyiPbUWJD19yPJzCtDJGHcS59Ce9c2v8S3ILlLeVk9
RlgKaat/DFF3yTQoGhRaZtzjv5s3mEon+3ERPD1weYl21pQhniNVWkg2XwAczbglUynF/l3z1O9H
Dgju8utEgh1LooEnAZw0td4L0KZtlSB7mL/qGarZtiJvr59F8oX1S4Gw6QEJOknfX8QQQi6P+rK0
iZ9YL5J2TMFH8rjgDdYwiEgEgh7kqC+6G5WhYgYtyZ0VyAZm2wJ9PHhb94I6hzAIZFTdPJV2AUSk
Hq16Vo1103aJn75+A4t/aFzN/wzeok31ah3qjXDQ7/Mn4zl0r88fIxG5tkuO7NnVVdezNGuQPfHD
1xDcZ9VRVRuye+K+kg9oI4DcVsFT1WE8KmGT1DOAuiOCTWS+z2zqTTcsuYSxlrZQ2neDvo1c9b5+
mUR70O3usTbRiwRa5fb4Y/68Pl7WfoFV6JiBUgZGNjVcdOVaoqSX8Z69wyiLO6XweEi1SycHghJC
YxTHoSeDFV2PrgYPNxW6OPWNHxKy2X9edkbVFAJOpHMwKdtQvkHTS8hWxPh8/1tBvWay59FGJx/k
Ia/PFGvTn9uhbjmxNdJ4NqPUl7030ebkhxk5GmjsoNs07h2iR0W362tCvdJjZSKyIjZwiUiZONYP
6dn4kX6Lv/IvyXDB92//tDM9XmAwi/WHbSwRdKnWa2MOiVoLqpL6M8q1vvEZShv51/Ah2j06UbT2
9Rm8jBNgDP0UIfqLLnYXvO92brWianpsBPsT+W/nkHGcH3sWzyxQazT3TQ8yHCzkr2Cw5w/dbnGq
neJ9RejrILgmMkPXh3R5A66HRO3tLOy1eSJDGpEDN91iD5EyyG5yJu7URZH26uczRzkIKNfmQdLC
zERoixqwLRBN2MZ2+A73YG9a/zC6sfsj9NBbAGnXeh/eDd7L98LFZLEOAVoOgfqK+Ah1Nmq8c5MX
Fm7izJfah6k6qObeajkpKIYJiLFB0gqgYLT7vCC6tkuW1eUIoI6n/QCtltcIlrELoW0AHi0EBSGh
f2JVnDlbePe+isspA3B2i/7ew64ejjhbMk8ZhjkOcBcQLxAqLQ1wjkJLELNez/xR2mrtcUw8gycH
wTNBub7QzMypSWBiary2OMCEwMvUMfK5MkI70GUJgBrILsrGkuqdkPUIiIKtdhNskg00/AEHnHdf
L7x7UGFcRitb1J0fh30h1MQWZL+tXyagkDfh7eCLL8tGQ4I1u/mUdp0LjSIv3vRu/5Q42a52y5d+
W7jKzbxRd403kDIESnhP86binsPLPOx6MqjtX+hNhXa3+IGvkit6E4i26HqKZLpuN07g/ijvRSTj
Xi2bJzp16lZJOYDVzJBNfbZpp9gsVTQCQDbT7e36tj9IG3OvOwquidKJnGQv7dLbarO4xo3u1o50
+94emn2EnPRWcVHRd0VX3ZQbINGfxNKWN9mDBOxZtAOrEj9WAYIzBveZl4Ml00H/aiSy0IXYQEiK
87z+1ZUVzLWsRohrgBrdzTx4N+skyxJkxHCZQLuTTmrMbZMIsoLXU3U/YR1CJx13qWJ31cd1J8/a
lhDxI5I4YIghSFsPQxGmek7RecOvUj/S9oCAAY1s8pAfrMkiQg3ArCMhjoBmbSWd8zQIawPVDN/6
RLPe62NgfR1yySTLCugM3Or661qWSnJZi8hiIUB6GnfXv85aCZDogLogImKQnFh/fcjzYZbTGjf7
vEmbD0P1i9BFys7lEsJYLu/cEnUCxwFAYUHGQsitvY8iG6Cu60NhLbaKhw1eeage4P2/HoqeCWIv
9mXqV60XpF4ZHoxiuwyc5AzLChi/FuhQ0CVDj9a1lXQpA9SVtdRvIk+djlbgWOpDKnvXx8KarDMr
F+lvqaoA1IOVcfCleotuoZJ+f90Ea18hWY20IrKjMgSd1gNp0AFnQld1ZEs8w+NV+BjRFerLCDbA
hwP6jVYjjGJdH/UER8IstiLAJ4KtSJ7VbpLZQS/H6wNhrQgKBGCngZeANy01kASK5Y0pYd3rxu5H
N4AenXbopP11K6zpQkN2yObiLSTiJK6nK5raAolxHJQlti2nf77+dVb8C38I7wHsGOBPtEdcOiFY
tIVs3mWDiP6neZztIXTkZdfE6Pz7qO3EPHHEfqu9cCwT70S7ekOHJ8Y1hVfeBe5KHCFIHQ4YmGVL
wy1arNSHpvB04dDr2+7nzuIMlbW1kRuwUHMDHBJDXU8ktE/LDi+X1O8gbh9tkefgyemyNgTeYdgS
p7YVdCk0rWJSdDVS35QO9UcW3EiZx3s+MG0QVUIokyH5r1F+s+zRXqpLc8S678jX9LdABqQqrxk1
a6rQTUcHpBCHHVfAeqpUtJ1McgtPS/DRkMyum6MRv15ffsZBhaInNAlJxgzVBep2GUtRyfpQwOqX
b8hgQDZCQ+5cdLLM/X3dEmMwEKaABeQsEL7rZEbPAqFQLOs8LbrMByUEugnQpI0GzgOEsSgkowAD
Bt7jFwDQCbxYYZrxJu56p/iqupvQ2oW8kj5rHBKQ0iYgpshd0DAJLUH9O8zKzM+Nm+oTAt089gzD
0+As/mOA/ICzidLHalbRNTrzFQB2FXvktXJlzZIErRcw34BLvtAk1PVAilSrOL09lv6glYciO6D+
9ufLDXQ1aZqsoMJO713BUJMmXKCFChPB+CDAxPhw3QR7IH+boDFMqWEJoWg2kFstyIWfj85Sbyxe
AxqWFcSqmCrImRPO9Xo5qqEzSy1TMl/1UFNKkSpXnNjgDIW1qYh8Nth0mC6o362NZFLZdCHIBP6C
zTu8tiJyOJwMNqOSiFysBQ1wkEMRodBUnyg0YlktsoxEeEF4mAH9e9BedNmegQGb3WbkBK7kN1MX
C3Q7SbIZL1DwS6gbs57VIupNjGn4qf/OngqE3jvo+LXNj39xpRCtQGTfoOMI4gdlaRqbarDCIkfB
LKidz8Z0r2801uqcf586kVUxCGaTZ7kvGjd96SOsDAdONMYyoYOEAT8PTqVGp1q7WNPQCg1DEPqt
UR4gdTlMf1xTwrKfmSAb/dyv1EoSTmKekwwQEg5ZfDQmTijGGwV1m+hZFFiNCRMYBeJvjEIt/80o
8B4C8ARXlkgnZ6os1hPNqME+Fd8xCoBb/t0oTANtkVDxAQOZekhkAbJoc67lxK90cmrDdxm8XBnr
3jVUIIdxS8G50EWSuFgsoxWUkw1BttXajp7M5yE6jjyxIlZdBG9g5IBIoQDySJQDG2UtU7HhYOo3
VPYWv5UhqHsPleM5sLN3nScTTtaYOvZ4gMkEEIGwBSjb9TaDql9dRpJy4ps0wk29R0uV7yrhOJdT
eYM2A1YcBPVAQkeBkdpqUpJVcpgD3FF76nbwhR34cWilua/uS2fcFgm0qEBfIrknOwdvL/XeXn40
jnJ4GTxtF94jJQ9w6d7YFk6KFFC6T91XFIicZJvth+/r7oNVJQKv6u/fSsN2gjENC7VHNkV+MH4a
sd0vdvsOCcf0xbwbPoKf3cd0W0NS8gHukWOatRpYeTShNKDhAWWU9WroVRxKgoS6Zbk4I/SdbFyS
7TG0Y7RZfe5+W5MrvSf2HNrzc/tsOtetM24AXGZ4MEHAA6rXNDwGRX7N7OUw9S3ZNbvN8tFldjg4
8S8T9jjXG+NAET4Z0pykfYpEZzvbdFzysAMqY9I8eXqIak/5KCO/N+2eV3thzem5Kco/JLqcVgmk
8EFAKF8lP3uqEGjyFo7xLFuNhzq1ahktKdgwwKjL7ns/2lWOukuyoFEtAH1cWCdri4IyguIAnqB4
O9E9icYwrmZNQ/RR6Y+xHTulmz6ne9EO7kq/coaNdhCgis6DITBmcmWVOsTLNCVCLsLqjFSoYX8b
Wx5ijnEjQXVPJD0FQDS87EMk6OkYJngSVIrdvg210yXe9U3OtIBGrwQTi3IcjSPt6wr9VCu8NiG+
PJREhKf682cN4qh/LFBn2FSqsAVBGe/Z2fm0uk1wk/O2NG8Q1JYOlr7uwwiDCOQ3NBJtho/lX63E
2SioDT0scxHlDUwsFWiPmuVZu+sLwdpMwIrKhPFLxEipiqhezZE1x3gth0CM9pUd1Mc02I/mw9d1
OySapG4eleRhURiH+Bja3a5dqhloVmlMMjKAkmtASk15vf59Bj0F+jAEm4qnE6h9JnWDVsFSlpVs
Yr2P0G/xxZ15VNxuo90MO9nVHlLQnvSn+NjdLZ9Ia7tAOYCLLmzDDVrWAFtubNFCrtpe/1GsBNX5
j6IvEhQLuqBVsQmFu3wnoGaRH4KN9CPYib7sJ9t+Hz9dt8hw6Co43IAX400PEjy1JXMCPxYizMI0
PMm1E5cezle6C/dV93jdEmvj4N0AQjXhAql0shK50a6bdKB3o72511BOcZoHbgMx1q45N0JO4Fn0
vUQDYjNdi/0Nj799khejN+T5p6nAvq8AcKjIp2cvc3M7vVG2Cdgp76rb+eJ3+1DcLzfST2WTgN6S
Oyi5gNshTS8d0OESxxkyiD4yWnH9M5fU4bDEBs7Wwm+xoJhwE31FjvZTQ+1xwmWZecFB8aVNnqPT
BoQcuptpi07c6b16k79NXnkX/Mrvutt0g36XLxZCBc4z7hRUX5sosuXO1mCIFjGIQiw0dq+HPCd2
lRcicefNUPgObfNQvVmdDXii5cz7eD8Jt+MXKpagIeyM/X/bc9QZN0CIihey53JcrNlr7Cb76M8r
FWdLcaGLKohVFwHIFvsQ2jtCaf7Imc7rO/pCBTXW0J1BE7DUoufxREGvH0kkD9YrVajBWGpkpfTF
ge7oAokN3rvoJJT3/++Gi06fEmRXw8GEDRc9WWTnNzQ/3xI3vZW95/BmfIlr+xuawPImvZdvZkiT
btOfw0u24zWXY73PVutE7cpFEsOm7sF3UfF+IQVd6bXbpsf+Thht9DXkOHLWTf/PAYXoy3pmRzRT
VJoMFIICROsfPa9hNefzdDSk6FHbhGQw3dd8KzjTU7rNEHnNtuxUT2Nmx7umuh3L48x7djIj2LOB
nab57HDLUVPOUo2BlXblWviPDzJyuJPfWqhoj1vrttDt0ec2jCPzdWUXnYiWZ2ZrY4JOfwGzjYtM
wc9hl+5DR3J4OAKmGbT4IOAdVOtowG5m9FalLOBkNPCr0JfKbcUDwAaN3m8CzkuKBRwhmjx/26Ii
NUOdx0AMcDCCY+YuUKgQN4pv+vCLMVS+eDkj5lE/s0bczNkEmrMy6WCCwU0B94XH994AlcLYXHe3
vOmjzliZ6YnYkiHlv9GbfltBcFx4UUUw9K/bYQUtgBlA5w3vXRNcnfVgogGvK4RRWCbI50y4UZrK
9kL5fho5hpizhvIzpGckkFvoKkQZo8JqTgC7bgwUV6etLHuJaoe8vPQpTU9vb6TvkSBCigiPG2p1
4j4qh5l035MfJn/e6YdoOx7D9/HRGO3+IX9Av3I7/gT9a4GCe/Ewb0rEov1T3dtoPOaiC419fYIv
pHOBe4QY5D8/iIqjujEx05D8oNkxNpaXgoxbbpubZJO+qJv0TnlLHhZuFoUs27VZoCKsKJuVEeQC
Qo2Ntsn9Z+A2nrBdHMn/ld/zPDRrac9HSP787EAYTZcbjXCa8mLzDQU3mydvzBCrWE8idRyWVoXA
6ggTlVveWsBi3Fqt46tueiPfN481VMZ7CEekG+kQvIX75tDvxR+cdWQAslbrSE7s2SizHNADnRAo
sr3mqtv00NmQrsPtyvOcrBvpbDrpe6HN40UegwwZMA+obMXhNT499T28sjlO7vRsJEO4NKZeYCTK
XQ1K8YSnWuBUb+oB7TfKW3UPaaHDtFWeNGfczG68zQpb9YrPZLPczu50G/nAhkP4G2J8n9GucLhK
54xM0vlMn152Z79vakP9L1qM7IyOaCeOAXaw6eZ72Ta966vKcn/nc00dzqUY6jyvMBW9p+2be9z/
0DafOa6P5wJOkcDZgEK1UwaRdB09Tl/36X6yW3vwBiztNwrke+su5wQ1vFFRB3KQurmOI9jrXN2z
gF8k4+KRFYkLubaLqCOpipUZWwOMLJIt3C6HFDauLw5DiWp16mmFdm2IJQwDJCxU4PHcqe7w7CkP
sqe72mt1J6LbhzMci9vptYR7678+DJ4fZb0YQFQwUBtA3RzyhuszDynNemqnAlB5GQVOtFIuXc4Q
GRa0U6tm9L4FqI2G4qFHtNSlGkBNhKSDxptvwTZA04sdWjc/Vc8hUu9b80GKPMGyxdqB6LoWeaJ4
XwS5syvs8I2n9s9wPqQlo0QkqUDuoa9PpbBAn+gjwNptyHMCz8Nxo5dKitCuPTdAnbhQEUZpKsGh
0AEXzT+gSbmVfuY7YxP96kR7+1wiZ+zNvraNHjVHUezaS2+TfYr0wF3Gqcyx4sbVb6HOybQMQgFs
QeofCSfh53Fp3Hnxitgd77s2tduI/HN9wVlpKdiE5DkpbhFR9PWWKhtB0dOIcEicaDNBnQUtDiSE
kpsYQmMWNB7awI7nmGOWtawopYI+B5ViESKDa6sCYONDnBJwQ4zE/KaY3tWOUxAmn6D8AUrOkCU2
IIEsX4DpNXNUa6MEXKYrH2p7ClwpgZB96RP6L0fRm6wLZQp9wVGfOhEnIQO5Hs1YtkUdSVXuN7WL
NFsKtdYfYncAaoqzWAxHSqTE4IXQIQL4EyqRHWdqMDQBysNtsitiW/5d3QdIUkWOiUY1jyEW78ey
nX7rMTRqd1niTpw5ZfhYaDWiFICGjxpwFtRhSXX0SRyCOfffy9KxcjtM7Iwn986YzJUNysfpBSpu
9QQbIKGiCpkDl1I46GUs8shZPEPUhSG2w5wHJQyh1g5CByHuonNUiUQp51zzDFGbPZD1WhhVGBrn
7SKiQ2L1Ps6uvnDOFGNxSANTABQAgkGrL2o8ldDoUy1ZuR/WiQ2sc9ke+ubIzcOyzAAfLAG3B3UR
iw4Hq1CqigTaeX4tHcvxQTFc7HOu5AfLFwIcKBMVE6IrS8NFjS7SItNEZQseQk5c/UOAGjfaI4m2
CYYEhOAEu8i2NSQ2r58xxhFb2aW239wtQSgGYuq3EcrgyF/poBC0ex62h3HPrsyQPXMWgkGSMEui
UELR67Dh4VTY34aCIpjJaDxBlz9Ka2qBsZ5TH4xA2edhhU7AAMrb4af//Xmavl+2+iAFGco32X5+
Ubf5d36wnOwJast3jXcoBWf2rH3n8ECpLPjVyq68nrLcarMmy2G3tcF0cCebKA+pdubxiNCMmwM7
DoheIFeQhqC1WYRC7KQwBXY8OLaFK5B20Gnrgo5q3vJMMZfqH1N0yS2UIwFnAFheMKXSbiuMzvXd
zErqAboAIUPcGtDCpp0C2ua2QRGgfGsojuU/VjfpQfCMz3Lb2r+UGgRbcaduYve6VcbtvjJKOTyz
QOuBwYDRBqLPjx1nTAwHRHrbAnOLRJCOQuJ6HwRGJElRAsStAQJUPNmfNU6pmm+uj+HSCpozyAqB
FiHuxAyurahyrPdmgQhlkCwoeaNrqZK4vArD5fIjWUzwzxqUJtF3gLrPzUau0M+vAVEu/jLzYzBz
FuLSmeH7aJYBfR4A7i9ACYs6ljnakgEJO9hxuIezlB5bt3Pq8fv6bF1ecWtDlDsbEgF9gzQwF5vp
e1Ad3Ufz7La3MzwY/pshavGTfJ76pcOIEvDhoxnc1thdeK6GtfZAkoKkYkDSFBDl9dqbJXqOWzmA
l60nQNJPcnjvOOZ0nRkg++LM+w9IJ6QTQatWe8lFkh0CgiInCX0C767dNJbkzAYVqwmikU2lAhvl
QbdfVIhFgih2uLe8aofeBpkT2L3deo3zVcATOI7poMBZe+jeLHB+yemoXPsl1OZIq7JJ2hK/pPHl
2W5v6pv0I/ql/G4nsBUbr9oMjoaeSI/CkwlOI6+iwqiorieC2jJ9aka5hMauyKkY0EyGtrGdHyD+
lFcOkXkTQGIsN7mP4CJ5rbzGjrGlwDW+izfStvhYXuXP/FPyJGR7eH6SeTwNbDOL9Gi64A70eaok
vQBkNDQcXQ1Buy/t9L0R766fGcbNSfrkQCASVwkwUTSikDy2gjYyAFj/1b/jfVduqxoUTulxeeXi
Mlln58wWTasvu0SNU9k8cX+LmoDjNWkvapzSLKPmhyFhPKBJg3mDZkrrE1QCVb4MUpojASvOduZH
zzJUA4bPEF2PR3fg0V8vbzRiDpQbXKKYRPrhI5u1WoYE+ptnOzx9ZgK/ub5ILAsIOdC1AqUctFem
fE5VZMB6K1Luz+mhVO1G3Mf/4kY7t0A5na4vOtSK5NyP2mOZekPj5MG+4OltMVwbHsDYYwoEr8GM
IfvjzLWFmTZpioBXCLC/fePMw9FEXbj2C17XCcZGA9kLaG/YIK8Ryr/J8pwLSSDgVSVtQV5IysNg
uv+CraisrFDDMSotldoFVnLpoBU2UkIy2gzythdj0tBrDxBPLD8hE1IeMpzUJrIqJGHK7CBOtqB8
EHiXcd9zbk/GnAHDB4wd6AswJlKnJlSX2FSrJvV/dtZ2rG8r/efMS5czYhpgSOECgO8iFE/K3RZi
pXWyjuBv3lY7TujHmiewLXE6dMi2XLQC0KShXboAT4CuPeDVDrlb66Yxb35fP4qsWdKQ3ABmCllQ
5FrWW1iZmjyohxQyCY/gWc2qLTcHXlGFNRJNBcsKoGJkjWhpPSGtGnkOYEP6aZif9aPRv9ShD4L6
9aEwzFiQLiBkFSiiAfW/HkqRWUM79QESxoWLFhEKpLzc3PrjKBOtBglTCUsDsQSdepgJmbwscoNd
JW9jtH8OoYotOdn39ZFcPspghMgQoscKyT5R2yoPsklMwggsImBNFpJ8Ej4SwSPqZM8qLwnAMUaz
h/PGLE0AiDM/gPjCYi9IN4x2kDnIdzVAx4ecVbr0/RDlAPcdbxo0QQFocb1Kapjr6H9ZF74rtLtP
Kd1fnzrm55GzQ+UACXTocqw/P1gj0JxoGk4Y1xDGAvvmX5BKMAJCxoBrQZxBv5b0DADeNpQKfy49
SyUmhuLj+igu/Qq65uFFZoHHT5T5KX/fS0K1hL1e+JL9xsvGXJ749bfJn59dWrGeL2pUGYWP8y6o
R2Qb2/wIZZHrI2CsgwwwJuRS0fSPwAHWVhahTfVeTAp/6rbDkyAdHq5/nzEKoFuQ8IF4H9wXXdZr
5X4pdUKJ2ci/1Z9vnK+zfj1IGJAtBgkKvfKoOyrXoV9UdynmaNDs9jsRezQw5exU5giQd0GcBdLb
BRPd6nolB8Wu8KvQ7cZtrN4uzYv56/o0sQfylxHCeqeOQwIm7wy+YEGqeJ21icenLuGYuDYOYoK6
QUQ9AWMlxzgQBCG1XKjHChwA3ongDYRyG1oiKMY4EivyA7yUJR2Wxbs+V5f3B7IsZC0gkHZqL7Le
slmYoA+mhbmaRF+CkhTYQJB6eleD5+t2WBNGemehEgWJQVwjazvKWC5GVTeFv5i7KrnLbvplk6Yc
I4z5Atgc4TU2FnQbTkozZ6e80fWlNkbkReOhs+V9ABpIwmEaME0gbECHYWTcINxIjWPue7QPwX3b
2kbgqohNnesTxTCAgBcPEKSMgI6iOahiOFVmH1pIfkVbK7nT230RvF43wVgLmEDGCxVB0I7oalba
y03RjzFuWnGr5yCZf3QvIk8imeHNV0aomCFry6gYy4SkWIZ74fd/GwG1CmLRWVEh4Ppe0DFUPi67
ASoQCqeqw1wJ5AdR90OEhULIeqn1EDX6WcZKuIV4Kw33Ja/lE3OKCN8U5RyQmmnJ10guhSHTkedM
xV3q6P32+iSxP08eGwinQAOlVqCP+slKpRBRLlzHsX/6b1+nfFOP1tBLNmET1YDucPIZrJkHM56I
90mImWhtJSnqxijXWsTOQMvFt/lzyqN6s+YG1WmUOCFuD/Y9tYGKdFaDqkESQxwd5KR4UFuGV8Xz
C8VplBegD2lQUy9qiGVjNSz9yHppAnvJ9wlaY4w7hZdnZMwU6a9Huh6C2X3ROntK8N6UlRT9eRcH
96mR29bIwfYwvIUG3ABpAIDgH8nS9TGowjzR86IpAUY5zPIhf28hpsk5z4xhoGcCgJoI/kHrufBI
WpAUpZE0voII1lhehuGlEbzrG5ZngzrOYHbLrZKkDbq8Kc62BntCSjke43JXoaKENnanshKkI6gI
qk0MvZuVoYTIlTTbHW+xeZ8nj5qz602t9TiMenx+9Fqn50RmjIQb4jILGWVo3KAnLV0Uq6Yxn3Tc
034zOCae9miv8zLUkLuGHm1cHKU/7foMtusp9w4qP1Fup9VZpcEsgjAwBj8F1CHbjNVm1JwlPAo6
50Yl07LKTqNDAsQQcduhTSh5jFPTFrVA3EM9ws+yjVbv3ud0G+xaxRlVL+aV+y42GUox0LXB3Y0w
BMrR1GERC71MpnZRfEvz9NFpg+3I8y0XuwBVMcjp4rhjvbDdqF0wx3HUK3Uh+5sFtLbrZ+TCb5Fv
k3YPRCVMx15YT1W/hHlQjJ2M4MOrBDdBX937KLt5uW6FTML5gmAhdI0IpZpAYBNV4LWVKhEDSFIV
+k34alTeBh2NvOE4vF03Qg8FRpDNleD9cHcDSEfc2tlhEYy07+XSMG9SNGsK3aPQPO46nvLJxUjA
Wcd7CYl9JPeJGMLaSK6o06IlmoBmXG39MqDT+06UHCHZBjx92YsUPwj8Gi4SuOJTi0g6H161gOaY
iAyJnHq3qW9ru/icG/eQ3/Hkey5KyjBFJOLxAkcQjec+tcNU4FnyeIRwQBTYkrqXQjDG96Jq5/fW
QUJnoI/2KwjcTfBQfEvp/fVlow/rX7aRAoATJZ2xKdt6EUStpILU3eeuEDht6S8PpWRbyXYa7ZpX
uCIvwdVOhKwEnBDRXjFOQu/r9TODOJQTAyR40LfBv6mPmV07kQ56DC/guHCv2B4KPB7Gh4wgZDmo
/ZggydyMTRjDeU9+cNCdR12F5paAShRP7u1USqCHhWediUWEugDCm/Ww9GRu47Jo0Tx2Wz8qP0Uv
iWy7MTYP9WeG5PM9D+B9uWgkBvnHHnFZZ2ct1eY2EVrYQ2eX2NvkGvo+Nw/Wt8ppj3GBGSKTiGsV
MkDQ9sMepQzV6IxZGTkgwMaddKe/ml+6C+6buGucEH9f34kXIGpiDMlhchXir0va+qiJYdEuBNRs
PiT3+iFEXfExfxyeJb+GJGoJvfR51/P2JIlD6MVDBgYSRJCbRLWAyl4YCWlsQIg4YIXqM1gj430G
Ymi7Vzwej4I5n+e2qJioWpJJygTYGh2LNPJu7R94/YNm0Dm8DBx9bZHZPDdF7cm2EeWuI1zC1tPQ
dev6WtHXLj6u4jpEehINJ5BioMYxa12FaFtElTBzFE8uuBLmDEeBS50IzZEO8FiW9Q4v26xHNwgA
d83ULr5q09W/zbcKpQk3Kr0/1iXGcIjIIeEJIN0OfvvaWpb3zbyMEoZD9FB8q7fFbXFnFh+y238N
qT3zoPWX99jaIOV1KzFp1CElBp9lMKSFF4CSPWV/fZEYVxi6Q5D+8eQxQXpBrYeVJGZZ6wOq4aZu
555ZPKYbdDA0XpfvMHUgsMIxR9aEOkgrc5SzWMpQijRBJfpqN4uR7ab3EKC10evQ8iR1hvQmTjZt
5fb1Id1cN30Re2D9zgdKhVEVlNLyyQIgQT9WkQ/B5i9AZczP/2aEulBAqlni0MBsTu32PflI34Bs
DR6v22CEAggDcWvhmkQyCinC9ZJFoJEt+DcHZVRBG8zF/cwPk/0NJknoFJ6GToS8RpgXeHVs/pVJ
apcsaTin6hjnuLyGjXgYPdFD95jOvodU5X6CGpHmXh8kmaj1PsF7Rwfs2oC2C1QrKINqb2Wd0JfQ
y5odqfOM/napbvWeAyG/9LV4gCC5jlc6HrgkvUdNpVlKBRpJDP7wS5UfVGcvGXa4Lx7LwYauN9SW
OMft4kyf7GEb4k2KugpdjDDzUk9rUxqwP5zyG3LCdulWvbsI9vXpu7wnKUPURlR6NZEDC4bKzK1f
c0fdx9+WB7KaFzsvv0U33XDeDxfHizJIRd1hGEf1IMLgcfl1H7nSgXf1X+wIYgAdK1BNQ0RxgYAW
dTVsx1oe/OVXGUNLvJRdjzNpF9chZYK6UMQSr5NaUwY/ih+T1o2be1W1u50fDHaV2cNr+GNC22Ht
S9j8R8OUV6y0OlyyEIa1O9lC7xdQ7qLa+TFuFHGnHd6aD9BxOSYvLk9qrNR6lQh985xMZxqhI1/u
WpGj/qzQ4djtHq1iG8icHUlO0upAw56CfCpKiaht4NCtT1obAfiXhPHoy+gBuNdveKiuSxdFGaCu
y0iRhLZWo9EPpn1V7cvJq6Nb5WN8BhbmVrx5ie+g3v9wfRaZg0JmBmgVPM5VuvBQxYWcZwUGFUyO
bCPEaXjxLmtLgvsB+BgpDVzU5qIiC+QBSXt/lt5FksHYSE5jR/bvDNhB9R1D4lgk03SxTv9nkFTR
1usUDenUNQYx6FRoERw7xmdn2AvI7QuK8hwvz3KHf48OxqibTNT7dDSTcsRNNv+2bHv6/cHx8AwL
AJAhSDSAjMKzgTrSWZmMcayUEx4nw3ML9oLkVbXTom9PznHtl5GUBRyZhTgUsSHoQnRfICHCza/F
w+R36MgKdZGg3IrCbtLtBYyJfcnrUc61RzmNZppGa1a6yZebWwlt6RzDcoZbMT9GrS2gMzDvDcTw
8KvxkcNw9qAcA0kfR62fwEgeNq2T3JUvxm3tBmB6S6Rlr/2VA6r9p/JYpAhKFLGhaSkivUZnc5a6
SbO+GDGrbn2s7I8Db8NfPszXFk5JgrNxzSGUMysV6wb46UYBHrf79LXD/LNDr/fAKX9cdxkXskd/
DehE5AAqAZoL62nsGrXL1RHTODrR/bgd9jjS6FetbVsk3VQX0j437bbxSv92mbCPhBttn7vl5uv6
z2CcC0zr//0KAEjWv2LOxCYNB/yKbF89j17w1vsVWAnXjTDc48oIdfgCZBprDUh4//ne4YHqGLsR
3wZ6nxSVoS1CBTioog5zZ2Ff9OK2nVzItraW3UFRmacNxTNE/vxsezR6YjbVOGN7bEbB3h/6HQ+7
x7q6VmMhi3VmQpjkYUyjiexx2UmwHaQNOANu9DFkkExE1++E4+QvE19kzwP9DNQQnCP+b21RmSO5
WXpp8rUnYfccIIwHk/++dq19zNnv7MGdmaIieTmPs6ieYArMQmnzHLjgbW9vPbjFbXbr81TIWV5x
NTJqzxV1XCSIvSdfkEDjdaTF1X3ht5C7/0vadzU5jiPd/iJG0JtX0IjyKpXtfmGUpfdO5K+/B9rv
7kiQohC7Gz0xuz0PSgJIJNKcPFk9FDZv0v3tLULpDSANJFEQQsM+XW9j2VYnJSylafOWeZ1rg1uE
4zXdFQBQERxftKsgYrgWEEwiENehMm2UN/QWnhIbefNDv09401puOMbQ6Q3S238EMQohi50qThME
4fGS7e4jBNuaP70omP4Vrwxw2MXL1vtuXEMnNdwcxzqMH4/6f/xY048wNaCLAccDG+r1ai3Qy5+0
Btsp6whlG1tdC07AUf0bmsLzSgFhpqUU/KDKPGOClMVVJxrT5gTCNtPtvI7yeJBxZdrTjsy25gIE
DP6Hxi3Qo5CCdEcnq4KsGvSjGPic/+KIaYkPqUVgONFtz+jQJOWqUrU18s9g9H0K0Nu7DjBk2Dr8
botvGghR/QIAGTAcwODQ9sAOzDBGeTbSIp1BzyiQfbHsPNEt3RnWRnC/e0+J7Gkjcbv67ryuV2LZ
EkmY6sJYdPm86T7N51G3k9IXDM/v7IYyP55ILGBaCOfW3GZI6FoRztNSP3wWi3kc5myWq6nLZlAj
lm4XOWXkV/Cb3eAxOlqrwH7sH4uH6Dvl2brbGPXcNwvALNpAkbRgDHllKHlpVOWM0sXg6e622ado
MsKfpUoC8oVJKFx2wFsLcS2SUR+zV8CUMlbzRrSlteoYK8yLIrxU7g3zzll5sJH/tzB2ZkFjhClo
CCGld4u9bD/NJLJnf3/8GMif0JHsYqHY2aJED49iczyVG/4PKhsVYlolxlwvkQU6F40WoAcVsk8e
YtSX2T+Ryu/8zDG8fUGUlYRpaLpXrDSQ9L/yLPwdw3gtnXlPxrBvByGBdH2F1L9dg4oy8uJt4xvI
pJxsfIAd2I2jbpOtsFTXYKomPMebHuF1SIZPQHEKzxamIIAf5Nos5mCnKMO2xhXy0Bq3P3mmG3qa
07rVEp1dkoOaNkI0uD8yKvakQMbR5diOe0oGjCuKSRIAdgjkr78g1ZSpHaJh3pQvmFGSHpun4iC/
G4NT7MZXed3Zij3AXBbrcc/tO6W/fbv6f2QzYY6hZWahiv0MxvSaTAt50YCi57QMfoZN+4DnXXUq
EIOG9vufyn7RYKJ7+2siifu82D0/m+CEtuxjRt5D+8/iCSO8MJkczWet7b5vQnDVbHbNTvY0u1s8
Po9r/ciz7vcswuXOMa9NP2eGXObYuRx9Zt0632S8jhx6+tf7A9ABWnEwCosGuKytyzBpNVAjzdx0
qn0AocimWPE4G+68HSj+0mm60AD4Oec5ihcOaiy3amaMSbAxn+sX0Y1Al9bamXeyRU9eglSBuBE6
wkeOOb1z8yEWoASgzQCqQLL7Wu20SByKVm6CjVdF7vya12Q5fKhPMOVZay8qMi3V16kjYuCAO004
8Hg37lg9yEdvAPofMBwUfPDX8oU8VMY+74LN2sowEVp+EXbp3+IL/f1L66+1HZ3yqT50i8RvfbDU
HMQdryX2TPzDHC5AjuBOpAVP7DvzoEhdJVmlZgQIFjFndR+/gzTPs/byYnQ1Lz62JPPShY6u/JnE
5OmoOyE57F518rqT7PwwLkH45MjeAGrlhMyujNvBsQy3IR6yK3QcD5oCQXfMBhKxWGVBdxKsjboQ
PO2tXZTPlQuM0iswdrvysVhIh4jnrN7x8a+FMn4iqFgCtKCHwaY9dut5Ad1w6TyEwuahLu5poIWG
JJy+gcWheetaA4KyGzt0vgubfCLBNjoMS2UN0oVtJRJ1KS4DP9qBpehZXYf7YCdseFgI1vIjJYbQ
AvwBVDxiAMbunqawakDRFm6bp72ZOPFWX6bQdCz2g3OO9yWhfE+L3HS0x/VCK3QwFFUkYAlIdG/A
euplTuI0a7i/YD/FC4ueYYKG3b11aH2ObNaCnVeJnlKkOKFJMGTXsjPp1GAEBFYJSj84p/tg1W/T
Z/T+qEv05m2SXbbrl9U2Fgk3p8U+bFQ04HUWncZB2/OYpxWY1gI0V1W41YjUbJPP6jX4U+0xy8YG
vmY1Kx6on4SN8jx5wpKHCDnzBl1eblY4e7nHup/MCsJrt3dzF2Nm9/k76qB2uo03WoQRIO/TenDF
x51wGATCBa2xbxPko8sAgB4FiUuERcyZK8UI5tleDbftz7CabQ7u8qYVnv68gqw47U3DFA+2/h+h
7wBuG2bDJEtzUXnmanbyVbvV/K3g6l/ohsWEwJXlzNvqIcHAhgCuo+8jBkJAlm0tpCJ+V7MbTw7f
Qyf3oTcS2EbAEpjlNnlk1GF5ircRBsbZ4Nt67YAVAZgjIrEKODDymJWr7k8uPLmfaS06GKtdroPW
5uj7Wamuzh3hPPLRqDeCrBbbziidpMl1lWb1aZuTEt5Ia4PsBoQ3MjD5uj2/4T///Tj8mZwUHzmT
1wY1mQjgj5MLwnwEqDr5FuyBvM4ogiFF6ffEckbYd9sRYQTXoVPBKwUXEeHa3fPsK/bL4YGK6DnD
4Htgfq5vat8JY2ZF0bSd7L/b9eD49lvjzJ+9G/rwzWUbU9ZfY/IXZO7kTXXJ3iuchb7U0P2/f9pj
TiMhy79Py8+BRM7rgFrk48ODQpzVZrD//ORkNXoq0ckhtzs8YJnt04zKTlrg/zbOz2C///RuSjSw
KIz2j75Hh6in4K9fFCe2Gu3GezTJyTZJuszIDq6gtkc4stgoi9fR+VOQ501G3N7+XavO4NFftoSN
b4WhHHvVCKftevt3K9pgU34pyXL79Xe5OG6d7X7ZuPhn465W74vNd7N48zlP8JlM5rcvYLykPD4l
+SjhC/S/ndNsdHv5d+99e97BdVDwrcijO5CFThbE9d3dxn7xNy4hB7Iii3fH5KYzbow5lPtCRdhW
GX1S1dCY8TUpSPveDNA4/b7hZ8jzb8tlPOpiCAKMJYIA76WAam3f9iUKpuuUbC3o2ROKSLaNdb95
3rHDld4s3MNqsXl8BdvG+vkBevDF8/HPnaLMJwE/ALQTHetEie+ur4UhGMmoCXO2fRPI4DjdMlyD
wWiX7U9OYRLNBz27XTvSovHNJT6pW5ghCXBJnAbpgNr7Sbbdc3HiJEFunjYges7AfRGzX0GUx/gO
tWGhIG8l7VZPAap/stBQC5Y1k+g89sobrAHgqGgU0DBxHi3PcJaZ5dd6YVQnq+q2CEknWIHQTW3T
CZx8my/xqNqhx7Pl90SijAwrCqmSgUF91zuuVXMkG0LZb/N3ZMyqDtkVzYVTNn1p29ELiOhbCYkk
L7I4u8qqN/L0wB/AP0JfHpovzq7pRSQkYWJfJwxysh/wpnVu05Ne95vM73qOnvMEMcenRWl2Augb
XXmq3fZ7Ba1tk9vInt5w0gs3Pi5qo0j8ItJBXw/QjeykyHyKpKYYhvnQfFrgWvgzf0mP4srC9Av0
0i3l5RAScSTWOyjunvonUPZ5v9/oG6aa8wcAFkv3U6OowevDVIU5mlTzNB/GVXhUkcbCcyzsNEQz
86J62cWHHN6XtWz9ZJtrnPM8H9jl3UWSDpVFtDugsQmAcRaRU/XWKRdTQTqUeLTq1bgoRzfZY+JX
UnsZF5ZDXdkbaSjk6+jdARaCTeUokxQp1RxIB6lxRt1LHOMvIojMEzfD84knjfXp6YhRoCPR8AAO
GoyuZSwlBmU30VxY4UMF0oYQby563XsnB3CxclSuc8BGguhaRIIOyCYURM4dN9enqFlxIJppnzyU
L9Gfsibmof6un09uv8xWpt89B5TpnaM5N9uJtBjKfwCmY4o9nDrGkxInHGit6PO2t3t3BIkskslL
CWRC+5xzS272EpIocpsOTwfs2GD2MtfK3IiHUNwq5OSclsIutk1P9HkoFtYlR4PKlRjGR50sA4TN
goAFrU5O6qdgYeR4nzf1uH+JsCiqDsPFkNy4PicrNnJRUGNx2y1xx5EwMEnrfIYHewUS6s3X7yd0
fz3/FsZ6R5GlxEk5Y9tSP3IsW97wJhfcmMnzhv0jgHl7siA5KZN4PpfRBSPrRnZ4RBs3FXtmx9jH
phatuR3HSNwaj11J8tqmA0GOpw227zXYY0w8VjY68SFaR7vx03oIAHDCIEfPALvv79vJvunslzCP
QqeFcp2PibhtQehNxVqr2OHmdOieXRkpZk8ZezxmmtnmVNc7Z0TOVfNMR/0kMhqbeOu5f6v+OT3m
VpVhkPdDgvVMdrhOQFBuPMi+gAzu79t2a+SZFTHXSshatWgKnCD6np3ZiZDGl5fF+7DgqeO58fK3
vWMsEvDaY6UNkBQ8WGdW/dSXSPiQPldraycvFbv25NdARMjGa3vi3QQmNgurNopjGZJlDCWs1gr6
WLj7yNM/xnbM4Oep8xPOa/YsLz/5ykdwSO0CfG4UldbY+s46qK1t9U7IXd8NZuGs/DR8R7qbeixM
mqguwHGmRRlVSwxMXmWOvKwdY2GCSJN7jNR/vDnGC1mMWZHlYGoLMxUBZ+rdyU19ww+cwo98xS0d
HsH07csJo38hjH7MhU9ZgNVgbhMsbHn0Hziaz1sIYzEaNW1rJcRvD3hOYjeH3o/OyQVaMXS4UI97
zzH8DQPpUmTMwcdwvRBLGXJBKGpxi6FCqM+BkmidHqptYHPxKzxJjIlShQFOowJJ9JVsSeAAp7gq
UNnl3ar7puNiTYyJkpJcEWu6ptEdli0BPGvbg2KiWZT/jYdxIYixUVUgylk4VdRGnRzVps+lser+
961jLVTRT6WpYUGDMyxPy8QBfO/HxkjqI0f1eGfEGCTrNFgSKKuhDV5JaiS6rB2Sbrbq8xB8d1+R
i51jrFKf6VkRpFhRj1cxQ+AJH9DuHkTOgu4av3/EsD1gQSX0mHuJ9Zwc+vjKS4RCNs/y3LHiEuIg
U0f7taEjfXp9hSpzwKx166zYkZ1AyLTJX//zg7mSwRzMnKha2JtnlW5J4iAjQeiMXN5rcWe/rsQw
x1JZqYbJHQ09lhYdnCIev9HnWgJ60xlLfSmFRUiFYjbFc9yK25rC5u0OtQsJlYvCj+1JRh6A4qQ5
+0fN2G8imcehTxtw6vRYmLLXH6hdFezCzzLSO6Kz+uHZhXvvHtiwLUQ3KPEiWc/soxR0YVIOBn33
gGxHg9sJt8h4j52M64/d5gLQ4Hghiy3FjFaSGlV3lpXvhsEOj+iMdVrEjoBCbeTHYC/Z5RfGHqzE
dXDkGtu7h/nPUtlMUp63jaWEZ/HUrGdOu/3Xba69YdvYEeI8zlne8XVpeU2jjdW0h5u5C6j4SVky
mNjcmKhwm1ABQAJRAfgss3kx5A0sCR4MjVYBEEdoDhJN5n2UojpOYz2R8JbIduZgtt+HXJHxD50f
VdkmCojAG3+IImeRN4UmVi7zWs4nTSiUEXIpfMSyAN+LkfmdN+MOj9pGfqFjRBdjjxFowb57pzC3
llMMus3x0KVT/DbF4sM1YJR4kGTMUpkwvKBfafsqcqKn+BgfqYkz3BY8wFNJYpQFjsWOljt4VuKu
Xl+IZ2230GZh1KWptI3QYtM522ajrrpN7HuetFuc7OhdsqWfGefO7ea9p9KoraGAj5KTgv+9NuiS
NpayOLU48wdMl/LbbYQHN/DpHZaJjGoNT6Vv6m7n076QyGy1qA9TqMQd5kREtg7jO9rG47ig/kTh
txgTgKgO2RKJKOsTBkzSKDLwQe2ok+Az+ETiq/b4wckNlIL5KJZyPxHiqBNmbIPla3vzAdmvh341
ezJwJJGTieBNaD8nZ1hUKG8NiKZrLj3+Tc6Y/QTGbI9BnPSlik84OZkTwU0ot8FBXs42qE62Ai6E
8MR7zW/6C1mZjGuPWKnVhamH2rsg6El95Rzlts7kaGiDeuQ1S9zzVunQpv+vbayFMRpFGxWzkbZ/
lXUEp5i2JVU2iqk+x27eiSuuBDEmpZsxXTETsTAF16nctbaAoh0GmGcEnUJcr+he0upKHOOFN31u
BTNd14hS+Qlnl6CWPGB5+SGAvQAEcfk/LpBxxxHkGJjVRk8Ol4XGgACw28ax8CcHw595LixXURi/
zzJOgSoEUE7QXjj5zvL+dXoj2muEFY9R5qaOy6olY5ROnTIJvQET0eMhGpaJSSxvdjpHIKELij4/
gBEQHjT4t5VtQHlCJ0OiibvH1BKxjtSltjKWygzlOGx0nGq/6s5JmQCFsmFPjZXqCFvJbg/UDliO
wM2k3dTsmC1g/UYdXQlWTm+m+RCs6h1MoasQfRe+dugCqrDre+TY9qi6+JaNPt1hlb3oqHXbnVsP
xFj1TgZYSmhX/2UC7lLbWeREXo+mpQ1QhtJ9aUErFTiHhfZAZyBylPye90ObCiWwI2FmFwtwqzA+
IkELnrTV0bVrnC3GsBoAKkh8bhaVJ4vR8EboR72NB+qEDI70ePJo79PgUPtf+OGhIwb6QeizmOBC
G9z0EVXpW137Z6mMyhtz2cdxCPH9ygLkAllbPHrJf0qQ/y+t+kcKo9GJrgRxUWBDRxtus13s4wdq
FsFysP+vwpCLw2OfVNh66VSAkQLZFprUHJ4CZ6CvJ45PJup/F2lhNhS4dME5Bz5j5v3MlAzZnUn6
121N0EYwozkkdHF4ywH3wfR4bN13vTa4jKDLA7cWZDJnlo8G6FxHQQKCaPo5OfKL0i2faCG93giT
G1fEr7alF21LRHnCQuP5rPc0Fm8pMDqoECLjyCQc+ymwrLyK5K2Fm2FCQynBQozHBl46J/lz9+G+
lMVsbt2bYtbpoM2cFgiXt5Z9AnoBSF5+EELvGXsRLiUxLokc56dWTbAq0PV47fvwZACfEGCuZffT
vBe72sMsEqxw4mRP7rpfl3KZ4Ad2Jqn7AStsnOCh3A3wSbU1JhL/GKAKUL5F0gEq8F/YNxCO0W5c
HVyhrJEPgkBKG62X8c4BmbEvVyGQIcpiPhFxzQte7xmYS1nMCUp62cX13EFbfFqJjL/b5bDg1Qfv
vZiXQpjDGzS0R6U1FkTvPDWdcOsXGhy83zeOJ4Y5K61pxyAsz/uWIvE9rEZHJoGru7+LuZvauFwO
40U2UyUbeTHIqKoO+/ZBWYduiTTRsFBfYw5jJm9JjAfZyaNszNlIRcH/x2xDjJc7Qdt5J8RdE+M4
xnjjTA3IDbyp1N8PXWqWTxj8I23r/yaTd7l/zJua5kJdSiEW1TgnZ9zFboTcfuTDefsfFYKxxGUx
t2hrwqJAjLahCSFq97Eonhmkp3BjnC4uLPN+lqClAM8HFtSv6JuW+ur7tKNBaocidY+waS4X1hdH
C+8kqgF/+beVYIlOlSGQujaCUFrvFJGYye15NTkNGnt+l3TP7wbuFMPBwEkAIjiTOS8jn/soUycZ
Nbpxl/pAEmwU57NDCR4IxYC8P+OiufXjY+g8PPC29o59upLNHGErYBamqM3ydv1WHWQ3XYPPAQBT
QC+BnQJvUOLmXrbg7S21FMyBXkllDrQzaqWST1gx+ndsOUWcEeAc201+OO10OJnK0+9bfC/HdimQ
zfS0nTnIGvr/tgbZSk64rrz98uBWu/bw7H9x9vSOTbmSxZj8ZDYxUzXB4npXRSYrRoo0IegP51y+
e37QlRzG6lunU9ypDdb0VpPqj2gLqMnPy+U3xeX/+SN7pXOmHgkA/+Xs5h0XCFMHwAyGNhjA/Fg+
2BiIGAm9X/Q+nhChAci4rdbdjtavubAD9Y6qXMpiLLTWpkohVVSWfc6PohkgAYqow7S5YYFqpWMJ
/AiIWmNWP0EsgfZbtMWCfp156fq8T3MpUeWtuhgQ/qLuhozU8pgizpM9JOgcEe8eZ1Pv3cRLmXQj
Luq9WqoWKsyAvJX2wUN+7IFjFV3FeRrIuev4JQO5drdT3NHnCL6nr5eCGfMTYIQoWnElGTjlYJWu
P1I3dMUttXcDwQg4Z3Qi/7SLRkAHuJrEWzRjfga5FzEQTZHPzQ7pDo00GCki7MCzhYmiJzpSUPcU
DMbD9eGZBJ5oxgapUiUXnUEt38f2Q3Foo9RicUCi+bR4RMs+z8jfuzMXu3y+zRfHC4qvUq0K7PJk
6wuQs9Vk/zdzlmh1hrHVYekbGp+tR/L1v27yuRBwITrqFGOQMG0M7SwTim4CmZf7p8WBRtXvpaMh
GfjAC0M5OnVO/F6IVBvZOKEWRi0EGLBJgobAHtlbnkd604KIyFoGiyQFqlL6VJOxtUYjxHVZaFR/
spIk6LDee/uYfIOToHF1iTZ4/nCuCzWrN7bhQiRjdpVOUpI4xG6i8IZaebmqkTboVs1R9yubWyG5
Z/4uF8hYopM0dX1UY4FRhAynt30Kz1dDfhM/tZXg8Frb7j6Ul/IYc2sNYH4sg//TFdUG77Zb2thN
qp8ZyFt/ejDu/r6jdy8igLaWhCllAFEz9kdAQF13gi5vi7cQY8wHp3oFwrFWXJ3HM3lXKy8kMdYm
7cvRUmpIUiSSo2VGQ4Qbw5h/9l8xj4jp7hNyIYsxL6LeNI1cmPI2Rtvx5jhWaGb6n/aNdVDbNpxV
PcZqqt4+yWRKifplWnQOfMUzIZyNY/s5tTjMNCMyaPQS56TdYghXNREltCdf5h3S+XG9uWCgvUDj
Mrrbwdh9/RDq7VhYuZko27ZGNVKvSR7adUxEz8QfJAr34ytPBe8l2jGXwRJFA11pIL9hrpkmjlkl
pZGyHSc390fYYxXPbvtZgyNRRoxm/eGJvLulqoWJJZS2EI1216tsk7pR+yRVtlbtmBkRVafQSPw1
PSXPJ940gnvRJ5j10ReBLjJwurLsUmXcmqDLqpRt/xMec3/whZ2yO72kT6mnGhzv8O7C/i0L8O/r
hY1DP2ujVWAr0T1ZEulJV0j4FH6Vzn9Kq3o2/heSGOMvhKDeN0ZIMk1bA/nY5+mnqkkme7/fs3s5
qovdA0D/ekWp2uhySuUIRNzGf+F/6rhjOSqS6WHym+f2w1iOIJR//l0ubyMZhzACuVAVZBBbNiRo
AM/3DFTBD8mxWQmH/00Uc+XE2ELjYQL9EB7TY4p8WFCQ8gncxaX7vwmiVvPCLwgEkIGGXXlek/ki
vQYCiWMiPEihLfFSb3dK3nRkJAX5Uo5JECVdC1MAAOrA3ok+YXdaTHbuElTqnMQLF6ErOYLbOqaD
4iRpFjlcevR7LnQPRJfes/RlcjiM7hg1MDXCwGAINDpcwbhz/S2qMYR61hrZTlxon/1iBj9B4p4K
X9nOrqXZPYZgVe7Eu4t3/CPYMtqXROdNwqIy+220aTWakV7t4vfZKw4fgj0eVLRHuiZWLK/hV2fP
hsM75TsZjWuxzEPbncJOBbVytRN80VbQM5Q+y8t4cVpbbprZXQKPaUbuK0L3OG1JBaE04C2mW76q
Lcca3YGYXH8KY2fnqQonscIOJMsZsxgwmw1vPzAPgy2+Wdt6k/g/fmELBxNTpX/X9TvZe/RSgE0N
vS+opN2gW2ZFzIF0i+sdyNpRwwSNH9pNw73MKS/d0/NLOWxyI9QVzDlLIGfwsqfuaUY+QCLJXnBr
ZwD5j+BC4bcR8PoBuDneJxI+Rq7p516x6D/CR2vJa906e/fXLzjYuqDuaGY20V7NkmlZmAgtNXWH
mbZLTGoAHXXqi67qausTAb2K7s9udqzs5xE47eeMS89wx15fi2ccSlUb86ZvIF5eFU/CWwysvYAy
qbMAzHQDYHhCyj+cnM8dKAJkyrSj3aA4JoWxoFqo1WaXnuqd5cur5HOqSfBHdxq3BXtWsNY/Qif/
4KgXXcbNLl+IZO42YDNqXLZTvYuW2qfyhuW+gJvho1jHyykm1io50uIbUB68yPk2M0rJ2Ci5PkgC
QZDArrVoIzOFA7MDRxr6071Dhqh5xeufvWu7cHGoAmEQMwYGXJvMDLNyBWXCZGRU4BdAjnuCC0hQ
hEkjGwXl4H6tfFF+0Z+E1yF3z1ijNPRvyeeLffFKNXkxYUo9JGvo1W0Qo2vHbK3uZ/vdcvq1wdnP
m3PUFJAn4aJg2AiKUSKjrlKspok6Ts1uelExF9huDrXq9hbHi7mVgpIlUMKAEGioeRmMN1EVot4m
fQXGdA/tSkpBQsR2qAlHHDk30RxM0aUcRjlAV6K1agc55gTLL7pmskjyxTATk9eiekcSnnb03VKO
o1seoLYOwxnwwmFXOB7NWCdE5bzaNx4Y+AAvJTCPdq/XVhJpkABP1qtBwREvTe+B56fcAjFhIUXM
j6QKgHm6rHc+AIUpVvkw4SIXMlHe0mPy1L+A9/PQ2jl4fDISHuKDibLejNkiMvniVtzubCUCA0zW
wSxvxEFsQnfsCl3s2mbeTZgbcAKbTfVIIT8nQO4Kd1pPJD4gkZIs5sffbRhVhisThpVfymWUJc7j
vhCFet69OQdOwu025mF+mzGPqpygT7rBb1tEXXwM6w4ZRc1+SMHv+PsibihEQDx/tQrmAk+NIWB0
FiRN9ke+SIAgNJfqsvDnRfvWOu+tP4EFSd/huQXDCOrcbun//gW3rw96a87D2dAeQFnxGFMpqEU9
6nmi7U7DwliNmx3oDMnz++7xy/ldkkF37frEwBqg0c5oDcE5cm/XRtmoFN1IR0XddU/pibjARR8t
e3MMiffXIt7nIiZIIy/xV2MnOLbrblav7jd537w/P/ZrEJV8RWTlP7qLzR/ff/D9t6efh0dQYzhr
J9y9rdGqs36YeOdzq93X38xoWRiIVdWdDHW3fitBlIVIAE0Bs1MSeZGBFrEmqHu5J2ICzX4Iidyt
2g3UxHA0br77PPWI3T6MeUQDsiSBNZHNbUxWWIAwItN33nIp2EswJn7rjko+DdewvwPn+xCDEgLE
aaApII++sczeXkARR6bjFy+6PDthv30Ko7WtHkZTYeBTcjKtcvL2ZpGP/Qf6cUizefvwnpam853b
oKQAFPjwOb4VYFOoCOws0KPeO6WeSb2Hden265eeO+jj3FLAfB2uFR3zoSowSWwWoa+CqJdyUd+d
vJygameQl2TxAoCwS7uGkB609yH5NtzF8XD4czCdI5m8gmwAn3bsEZl0/4fPdHMO0m4+Cmy4dC4y
aIwMZss6RWz6GDRCu3Y1rYDB69FF0uH7NDD89iAKaN7WoE5ZvSmgK4KqPX2XKMrh4zE5hyAGKO3j
9xKsg+lSRwQW2ypy/4YdRICCqaC9SZfJC+aZkdfBbj0iElQMH7i26tYNAJ8BaCokOjaQjmy9vr9h
ZmpNHefG7o2mrxuo/0uMtHyGjjIEwahzZUA3AhUDuiUTGPE3GZBwsEv4ueb+bklUmlJjNxNjJUH0
jwAJDiWzmc3YV62QKMautwfvhD8arOMEQjvcSwQNQP4fi+XJwZhUHPgep30iKfi3BpcyHGXkEC6+
Q5dsYruVSQQ05urhobctzhgzhdqzm68EjR0ds45cJJv7ieasyqbcMuACGCRbpmBykTxaRQG/TOhL
Di02DOQzI5tyWaFiT3F2I3x+zY4IvoezZ7fvJRh6FTBHgvse0RW7Z2DVwkCVAl/TYF9K8oYclGNA
/XKiEBwYkhwWoi3dxlcdg03ofn+a5POT0ifV2DhwUYufVMMmMBw/pE4Bmh80VfBKtrfhH6YfYn6Y
iJGOGKOH9+haxwC7qgI9LE3cXZAJgxg1sk++gNFAJ3IwyWuBL6DtHODO2yEYdXgNNTdcQOg0BbeN
qIKTBf2maKG9lq8LA+YVt4m5q+jEvmWyFEE/04IMMQR3nACT9mRh8yIZm1eSGfXdjxDzXPTNAeNa
KeDi+T0g+XLzjFpcZoMeHHcRGTjwSj1//X6e8r3bSPk5EWqIpgmejOsvHZuxwOukaztafDVRTMec
Ib86KB7SU+SvijZ7HfUzJFHJE6UMHshTa8+GI3ZuwWs3vuMvUboejPjELHDkqFjCl1FJrC4XS2OX
vXWi8zGHRAkQugLSeQxfsr+/r/wWaI07b1IeTaSkwevN2iE6oC3vu8DYbd804swwovIC5FwGefu7
/UicjxJa/YZ/hwTm0qY3S8WfhZ7ZwzPnU6jJu77iWDPakNCeh/arG9YgXau6Ji5aa4dmr+NTZEsw
1J+GrSM7KNiUQxPpcjckf2eCv+IUFs3RmdaUXa1A/cNOTU4Edeti4XsATETHnUwHJzLqGzeRJiWN
YO2mk6thekG+iCI+4PMmiAeB8oUUFsaqzpOazhWkzIEdYKaguggVO33+NED+0R8mg7OoO04y5JkG
YOUQSyOda1XXjETMpCkPdikRHkXYqegJ2F1cyyfE1x3O1gAbGcyosdoN8Ft/P+PbQM5C7QOEPmi0
wyFbzD0LsNIybZoAFgEdXhX2lMyTHUjoaNN6jjNOf4tVJwy0xT/gwgPDDiML4/kKjHJPgl0WYSqv
w6Oevk1owqDBtAJtjaw2LhDz+7I51q0uSsIu2dCk7glt1AKR/BZFMhu91AtzGbtC7sqjV9i1zzOu
t8k1iMc2ImVBB88icXF9jnkcyGFTVdZucGrQfbewTTEx3Mr981zBIxR93qN3W5IGnB2FHLx4YNkC
4IhxFFCYa8NeyaJ9/qOCLVLYZ0tzlbvp9nQEWWTwGMJTRT2GW/a5efqRi6FJPSQ0aKjDpuyLaaq7
bILc0gWNrT8+YMruMmp3ykLnDXSybpwhKsuQMTQKior4gFljKGgmBpcM0X799hek3e5+LxFQI355
wKl5MI5ANZCje0RgRY7HxPG+gQMo4SVFztO3e3j6C3rf7w7IgA1e1NXO/rNzD7O9i9yvn4cXa/mw
nmzfgIu6goP8x398+EJo8WA/Ptjuyvn9pt28aMxCGOOVlRWSwnQh4U49YLCcDw5NXn7uxgs6y7Aw
KhrEtCD9YG9AXehDKjTRXlxJTvHOSeXemF9cHmRhoNzo6keijPFe9BIjDaXAhLodyYGCY37foPMM
8yv7QH8fQYSoYjAuqtxUFS6SiyMyyJkUWNF+/sTTQp5M5+ljD76UFBAzMAVSP3cg3ep188c92e6X
aa/Iu6+cFr9/xm3FG4BTFdYQADdkWEFfdf0Z6WwYQmf12X6cSD3Bg1QxBmsHMu0EmKD2Veb2bdyQ
4IAkXIbpwKqBg8IkD+YFkKRGGHozzPdAEJhOFwCUrNgd3nbazPb49fWT70cuFTWrj8iHYFqkQmvs
IDDWzqnei92W5qnXQyPotmAwDsBahGHYJNeXv28mVbjLI0X6UQHRGdjiMCwFrgRVqUshfTgM6ZyE
YLIg/ymSCl1DeLeAgzizrCMevv7tqVJTI6yMcFdt5NndngB6zhfas4nbLnHe6BvbbqFkg5HXmCqH
5D7qpYxtF5q4y43BTJHIsrxyhckRy/ob3cmUfBhuM8ZfStGq5hYpWQeMigXKElcZiSWoJZO9MjK5
nHItzahrQES3cPbHzwrE5KhQcQKom1TrWRRmyOggb4dMNoCKAnXuNb3MdsWypm3ujiAhcEL76LHY
R3v5T7gdD507A48RkxTZjuJk1znHAkis60U/As4d2nGhl6gGMxehFZt4SvQcgE6AnxVURfO3XCY5
2iu/0IMScpk4We8H8lCNO0/zBVEdgFbXKpSXWWTqdV3u4tx5tdyBRqxIde2eX90JuYmXHkVYnbdI
9vWEUDh5iCUM6nPdImoqIVJy8K/siswrBoxnsMAb6ZStj7kKuSOBCZC3r6zhxhgSxHx0faBGwlPK
GO7WGkDGV4sYCIuxy+FDlzw0sd2MnGrrTZxExSCqRaCE0FIBG8v1bkroCgPTh1Ttmk2a/vQg0sdo
6fSzxdhg0AU8c6KTs4G6ti0Ij0AToMN1NjHriBGXallQBpFR79KG6Aa6jkuSfWoxKSKyLEcS9CRu
nZk3K+fGbKLxE08U6rcyuLERSV8vUo4zDM3MITWfdCQ8QBA1YnmKw/EW2JcceymBqFXFI04p5ln+
h3gwAvSm/z/Svms3cmVL9osI0JtX2vJe9oWQuiV67/n1E6lzcUZM1hTRuGjsjQYaqMX0y8SKCMuD
NjxL8Sr44y6Vo+5ZwNUCjW6sFZFLmA5EZhIXWg1teVCdFkLgR6X9/Ne7n6Q5IJoHDXAVWp+UAQDj
8q4SuPIw1k6WO4Lw9vj37+xqVKEglo7thn1As2dVihIKWRE3h0AfQdMbHOLsY2EVKBNQB0GyBmUf
wO2g9Q2vZzpHvdD0gTKW477j7QHcT/6+Ld+X3jH63PxYQVaB0wjrMA9d7amVWGzKvlLGcZ/ypvDi
3kQzQaabN1XdCJdUgantC1sIv5Aqk5F/wumhH7IAsmaJHw/yPgysDmH84cAPL1lu/dPSECtYewkE
x+A2xZNJzZsiimnSIN265zSQOPTKXtmo/kICktq//7EBZ5QQhcDUjxv3y7Uo8lZK+lqU9z4QkBpr
9FKre+OCy0v5L//PCGo6gKkgFULrXeeczPheIsl7GTfzuFp88egNxmF3sZDcwkvAKaTuMV16QfLk
KAYNzF7wP/z4ifENKfCNx4tBPXJQwkNgCrUIvDk/sATqkQMdZ6QVaGY6BKUtc5sKGK+g24Spk1oZ
u/C40duLQ4UbbwxsIXNFgvzpeKoyY6UQr8Oh+SgiALd0d9uL+lKoPRsRZYWatUBMEuDMYYU9s0Z7
ap7aEGJl2lfBLUwdvcfo4ZDt8WuPcT1fi8kIQ0Kmi6b/HH89XhoaoIRal0igp4ilMV9YKepl1nrf
jXI2GpAzGKz8TS30HvgzxK+i3oh6JIMmBGT0bygRvpQOs4nfQYVZO4HtQ9Prq//Kz/mG5Koff9UP
Qeuvl5V8FUiXUPXGpSrKEk3gKjFJE7B8h+Lz6z7Q7T2KWfo7MueIu5OfGhMoYQYSYyOx4lnrCPzl
+Ivu25+fhLeOIwll63R52d2yV+gLtBZJHftIrvNAFGZ2DgUaZET0AE2yZyhYMOiNulr6xdntNt/n
LYArf78fj+gHZPRoRNSOKTW1V8BJO6JYkSFlsN22Ng+OkhA9wZoN1Pa2XoVHzXJ3sqm9V7vakSQj
ONZnY9UBv4My/0rQF64WOuojs4z+bh63Cp53+BPU5nJrlY1cKWMhRpyhPI5qjgYoVoAKzssTqois
fhAvC9Mwu24ok2S//9rPSSC2Y6fBpCi8yQbhnCQ0NIlxQ72k0N8DLB3IpV4FJ1kfjG/1IKx9gBBl
qyGNXTYXgwxf58GxbL919cKmo31/oKUQ/kIYCXgm1A/B9j39tmIE4VAzRjhraK16dr/LY49w2/R5
p1ChK/x4JmYTAWMCdjbCe1IHYcm//5oIufNCANAD96DwZqSZSBEm/lZdQrLfHRPQAHjWkZlEKY9a
4hJuRRcrMDOiLnseVzUEDBLwJ6FYFhve9fGYaKwDmUHc9ASYg5BbAap1Oqg6jMUI/bLMwX0qT9xN
5GwV+Nkv1CuGwd7IF6m1OCBVpIW5pNOQ8G6J0B4Y4SCgAMFBejJZteuUKuezo3RVCGNTbtYk49Z/
C0aPU77OIOFgc0sRK8mXTY40rCL9iQhOQduoQHdecIwvyaC4zY88VEafw9rgFL0sjBSyikt7c/be
kKsQNGygoYNTPiPcj+EBhm6s5MfoO1/npwg6qGYBnqObv8jQTi4ialRwyeGe4fEEwR4dQ0WZ19Ze
hFFVkK6BhlNh5KgO7gJd/uve0kHP1HWIasASGPjOZKLChbIK1hAU+PRkosGSjZF+y48SAOC3WFwL
YBOMViHYNRr78TadvanAeSOXgWgQfg/iROpMeEwG0UROqaDLGKpPcbfLl3LGMycEPba4U0Fxj4sE
VWH6JundfvRDrj4W3965Eg+Kbz+14Jt8PI7ZFUKswLHCnJG3ko6fuqzqNSYR66PoCKZyaXbh02MD
8103NUAljOHLaeAAgQEe1WsZxTcZ6jyQDF1YDzqOxvFFMgKhACC60NWFMCJ1bQys3Ike3xz9NXJp
6/YPuylvnlNvIlCcuK+t83hY80uRskc9QmziMqDE5pojpITX3oa/ievcEixpXXcLS3R3aACOQjsC
eS1gO6ihNaMSd34lNsfcFlAvNGtVz8Gum9kN8LGxGaDDAWCPt2r1eIg/urXTUww4qYw7ScMzA1Ev
ym7SFEMQMZhSYRW8V2hC//vpoxpkQadZRNcWrv9tu4pxSaI35pX39GqVf2WfSKnJeI0hy6rq0LIP
v4Kli+z+hCgICCCP/QN1ma41N46akgmYkBAttWAX0HsfUJc/fG83LfLb0ZpfcDnunBKIpPyvQfLv
vx7aQGi4NJBhcNjEa6AejE5YeH7mFpAFRi4NAtWqRkCvUwtclEq+Io3jMa43SDMk+Z6DtKZrPl7S
WZAORVnSi4YQTVGQeJbpgWRt0uRKyR5T0G4aGjpkGmjp8ma6qffp+xLj3E/0Ot1BKHaxyMOC9AKJ
+h+04a9509SaVyBVyhz5M/LzzKtU62u3NrxbugGz656xHw+PLkIThTcRFPG4+SFoA+eLmsWqrv24
qrjg1AGb3K40KwZhDmcKKPXHoK1i4OIzht1hb77xf5JTwxlSanRLb8M8HgICC0kJ0iMhIWhnqVh1
GIJeSbMsO7UwGz2VV+kzOkM8CM0aRJo2c2Qj2WU2u01AvTrs0Ltixc54Yi/8ZXBqW1ovJWdmrxWB
/eIlgZjpT7KJvNe/16EqgF/NRiBPQEiDhXhfPpP0PY93kITKoApD4h2KjtRlUYwJqsbgzz8Noh0e
gyf+Tb4F+3bj7tJv6CpuAJUDCg7KYOvY24SL5S7yGv7eaSgUoosABHkk6oPoDWUeGQqFkZJQOMkb
2UjBo3gqQWkb2MXCpTjb0sQQIY2ByDj6E4HrmU6loHVgzhNS4SQg1kisAiXK0P4jbNwt9Dmvj/cz
+ejJoMgeRvYOeU0oBaDUNbWlFiHTMZrqn4/WwjCWfpmf/jLLaJDfRBH0DGiBsRQS0rsN2SzUAXGX
gZEUOBe6EFj7quaHWpKdc9OrAMXlZT0rDTZCOM2uAZnO9azRfXQ86s3ChN2zjOcKuTqIwJNS3XRY
rTrm8cgk+bm3AW5fYoab7TGMC2rIP50jcDVoYjou9qos6vn8zL1G2xiQJRXccCGG8XjVaccPnthP
0hGZFGwx/DcdBJBTXc4JSXGW5e1YbnrOETUnVAxhqW14Pls4LgTnioCVRDyUIV9smlzimvJcvgqm
eGpuj8cx32P4ecIjg8IwkWqibsGi8VRuaHr8vCnqC3N079NJJ5aEtCNIAmleCN+V1az3muocxPqI
akkb+7o/Liz4zAgeYwTyvEgS/6j9Uq6rVqhV5LdufoYAffS3HG/wa/5xipCPR3MLXAuUYXA5U/dy
ljJSWwdyce55E62yRWE+/n3yhZMLBL9PXnl0HyEQmyllCW6nDfHolWfmJXmK3jWUAhNTWnRQZ3c/
zKChCkg/gj0GeoPasSOb8Uwql2ce0joxY0J1UbQH9Nq2QJdnANWVOkTzHOGqLovUz3YZKWmAxofo
JINc68dP//W05V6FXRj41VnizOy9eMqehqfw6AIHqgBfMbzyyMu168fTSjtrWCwEmCQZgqBJRsvv
dLxiEPOiG1f9uf8ToN6K/FNjckttQ3eMIKMm4zYj/aWIaaZGJLTYZ5C9lM5946TNtq2gON2p58cj
mW9xFJ1+GaE2IBK6SRCVMCInDt+vAv/SRgtNVnfGgfQUSBfIrUZCTGocdaBWvlfI55LfDcpOSbYd
iM+EhSWZ73QQOWElOALdR2sfGeivbZAOkQem7wwDEW3J/RCQEmSbVddswnrByZxdzzimuKFxHSBd
o4HbfWpJqzhBieREPnN6tEdWCuHOEu3NfE9DAwSxF/wM0N/MNJTFIB3kPHDlcxdZTtxZj9d8viDT
X6fefsmVGE6O8eseSak5kRGPTvz07zZQC4JTiPgR6WHq6gyG3lO4olDOpW9JrTEA9cztg2Zha813
L35dQawPr58AT6lFH2Q3i6qhx9aSHR++3nXxfNxZbLiVeGlkgPcAOSBz+Wtb5VXTik2daOe9V9su
u2pLQ2XMODb/ebqAFiHBAupOcJyosx73eeuOtaqcu8zy2G2TGFprxYzz/2eF8o5Gju1C4GaUMwd6
+PGSgzzSNfJs4XzMHwO0qgHJCWgIQTTQT3OVlFLSdbV2LhuDj/VyDVNuZY3IH7wvlmjvGQPEnBDS
we1HADBdn7jMZK1tOe3cBnqgGH5hHcINsFPd1VuqJ81iZzRuEd3Z/9oi3/JrLwyRWnpDyWpnDvy8
m/GTq3XtEqwhYGExkaUuKfne2dzIjSFcRzoaiUaNWq1crMFmxJbuuQS3ADLgqFopt8cb4s7uRlkM
JwfQCWAoaOCQG/pe1maMe+56S6ssF7dN5X14SwWEOyOBV4Cg/MeXwkpNJ85NVcBsc8U91yNIhSLd
Z7xFkqn5UIBrA35CRvszRjQD1YPdGHWX1D0rqS6h3mJKjub0/T+fUwVRPXwpXDuI/34SU7+2gJQq
socAgTl3IAEoX9zGUStDWgpm528ZrCCTCbAhwWzQEOyGqUuu9CLv4jWXIHYcpXsKM3O4ZvKCgzur
eUAfFm1iQDcC0ES4JqkLVE58Dw5U7V2eA/QNgclBlzszOTfbQNH9CEl7nCijdI2dkRQLtu8sGAmg
RcLqBh/k57T9msqCj1XfbVvvggSeixpm5dTgJ2ycfli49ea7D2NEExpSa5hT/GW6+0aG51RGFrxL
XB7z3FIbx+/eHp8j+kUFapNFHpKQlSPshVD01ISrDSkTDal3qZkNDlHPWn3mRNLCQMgx+e3MA3+E
dCd5jlDrQ4xLvUVl4EKMLHCjS3ZOL0ucHvQs4cdJ6URBtMCpBBM/HULAj1yrgev9Ur4WzZHbi0tf
P58j3DS4QNHBDO8MWeypgZoTEx7zlF1UJzSa5xhdTgveAA3+RMnnp2UBQRvBaiE5MzVRNRqic2mo
LxJQppnToxguEAnHDWvlaxAR8XrXOPL2mn2CeU5am8oClmeWGyIfIBNwOUnbzMFobtmGbh4JzWUw
OFv8UJHnyyC9mD8DB31IF6ts9D2BWwKYZKJgBcEq8r/peCMuETl/aIKrgCa7b+XYmp8Y83dgdG8Z
yIegLaXHFoQ8Qr0/uUsIwtlz+GMdVW7A3HG44ORNrfNCn7aDD+vta49iOlhiNSvI9PY71/Onxakl
azfZ/GSsv6xRNxUTxCnfsnVwhbIRpLoZtG9BbtTgGhMNTar1+DzTQGlcvMQafHwU8WTgf6idJLha
0nhdG1wrPV9HW++MKG/ThMCAsGa571bMrTalfCEZMKt8wyohCEH3FJ4WhH3UGCPB570h9cNr9t3l
ho/+z9RU3774vxy61XRe0+VVtQSqne/ZH6PA0CNMxtGUqOuRS0e0EEB++joKRvKdHRK0JXbOuJaN
PFonraEuZAdpj+1nkAouMkD2ERDS7mECH7jSWNiTjXEV+gCNyHqU6sPL38drOL8NyMB+GaIGVriA
pfIcDAXPw3d+VbbqV/LReHpnxUcuIS29wuZtx6NDtDfSC4H2Pv6A+zP76wOo2LpixT4c6hjLiS7Y
y9DroMyzWRsqV7faUdbmgjmyO6gTMhkvdR7TDtWjtoc5UDaLxjv/dRKPqEiiN9fZaScz/FoiqL6/
kgC5AAiJh5X2HiuxVEv0VoZXNtnyyLr3yRpcxk/eiV3KiP4fU/lfU3ReNxM1X807mNK0J16xol2L
BmMBuSz1Jdz4XwszSRZmNpPwFdCbCRYMqKVPb7YuFuMo5fvwKj5l7/E1Ohf7xOmt7ia++Ofoyixl
eu5dpcACIp2ApDJeSPpt9AIZkggshlel1ogCK/OhGDlE0fp9u19iy/g/jMngBkD2Crc3tS09IaqS
Tm0xl/EO/pC35y6KIQ26DOyWaAbXYak0f+eZglcB7xx9JyjMsdR0jm4vth0vh9fB0XwzQYfv+Rov
ofbJj9BrJgC/IyNdApZZiQoExy4CnLMbgqsbPTf+d3I7MLK+YWvdG/4yIJP6PC9skpk/g+uFcA+K
iNpx0fBUNBhyjJIznBZcUY//w1yz3kTv0SlBKnpVmNFfAWLLrbEaTwtm77yDv83Sqceoz0d2LGC2
MWLQUBy9d+HC2uM7+8IsteHde4/Q9PST+cZGQZg4PQfakMRBwQsRbBXW5wiy8C9IKOl/PAO0fka0
dIERd4VaQqTwEO7AiybXCeXfdnKXVwMTJFcgKjg9NVvG0L+Ej/GpuSa+vjCP94wRvOoPvBeZNuoU
hE2iILyGsXLdXhOnKfT2Od4YyTHcFAsvHrl46XHhoUOWH9lpZPspU3Keyh3gisk1tYNztsRDTPcL
E1+FvKP//Xnq3le8YBhSt0iuwWAomRmWThjdwlgftulX8ZlBxOxrDLFe7MuwSp/UQwdue29hOu89
tnCT0Czz01s2o7jqC7coVbVPriC2v4gW6JHGz8IJgMBUzq31pDm1wX5qcPmzVbVtFiZ4Vm8nU0Bg
kAhgkZ8Bwmu6UaVKABkzOybXHOX+Dg1mQaTHNjBNhjug3bIxoxOzEay3dX2Udv3NSS/tAYz3K+kb
YbUuXoLPx7uL5t75WZPfH0TdRj5qVpWa4YMknd9UH7n9SQQGwr+QKwY0CUL2EkQgO8P9KlbnbAv8
il5umcufCrKonqM9qSicBOt65e1j/U2wagftVPmIDvrmFi6KEP44s/T+/P2x1DGvs6L2+BYfG8ON
j/XkHMhGfK0NxuRfLO4iWc3KPbAvzbo2Vo/nae5BENVfdFcg6QgfQqPWLReitC3KvL6qTzDcrv8g
RCufk0UVuDv+A7qrwEMhk8Yx5IopQ51XinHBwRCA3U8juqqjHZI3+rhBo4LZL9zR8/duaoxa/KBO
M4Dt0/o6GAOY1T6093oAM9nz47mbu3tTK9SqJVqJYbqw0tv+zX9egsPOLy1Q4mCbovhAGl+pCOhf
P3X6W3ScyiY8+GLE4SqfhU+QI708/vk7Hs3094lv8CuVJPO+5zIBfp/3jeg92vrXtVbpETgDnhKw
MS2Vze/ZQ/EPaQYUs2SStZ/aK8oi9BQv467cNYZoYghBi1HRw+fi1h3Fz0V3dL7S6A5Dwgf5dESH
iNGm5pSsR8yUNtxVVg3+aS3CEgFD73hop8XwDw32sjChZMKmN8LEIu0A84w/hF1Zc1f2XH2kZuFc
3L/l6k94KCLDXTI2f4lJIZVUipAfQjqQDP/X6vGeH9aED+OaPId/i0rvb9Khe01O7A45k6Wk+p2b
gFhDszgaHzVsbMqaV0QiowQMd83f+lpHCr/VR2PTOukZpPqd3r49nsofN3AylSSHAEQHwl3CH0tn
H9HYKVRR4Va3fK18Jl+B1aLJJLFG6KvVW/ZUWgKMV6vSru1u1exKK7l229ocj+xhWIXW46+Z+wrU
11CuCJOJEaMGWnXjoTdYWBXaTT2w3oQAaBC+5j9fA5g2vj1z4Z6fATYVIHKRXkSXMPqE5txDTNgD
+1jw6tVkVvb6MwAfHybfMOTtgiWadwhV+akl6rDEvFRLXAlLg5PvynVq9vpXCqD7COJV0ajR8GNz
aPGpwQ/tr1orcFRTBkk4ZwWmv0kAyfPs8bQUKdO0gLOvonZdJgkNSYWo8KQHSISGf9VNuk6hZkKY
nIUtB/LbGECJLx2MGqAt7/CHhTIO4/C24kD6QY+dCA1H8UIOfvb+UpNFedxjLLDIxWCyOgPgCQAm
CHUX6WNa2HazF5GyQz2/XJVpWRb+2MmeCTcQce/BcPLn5YMQb1U7FyCqv4+Nzt0aYhSQF4QUP43V
1E7QWKZLpFRSr6NNZFmFlbQaV4HBbcLDgNbUEox4RxDhmRvMq/PY9p15xY0NvTckouGP0toPndDK
fhnmDFxyPSuMntU95O9yHWkn9MazS/U1fnZfQ2ACohaotcKLIlQA0ytUjaIsDyMvvNWgrmv2n+Jm
ML4hm3VM0IblocKP3jXWrB3kFNC0toRWmEHhgSRGBwvhAADMF5Vf8nm/bnBVrNm6F+LwJj9B0QMs
5Pmqso1m4ZnnySGZXKWUGery6rgiLENkKm+J7joS+MMG8Kf5BgJTfl3CbxZ1/9CAES4A26GgE7oi
DxSfj1eWn4X91EdQUx0DtaFUAT4if/VWDPgsoKSNACMzkLdBc2UPXh50okENXc8dVcf2jg3pCKF7
4/F3/PgY9GSAiQAZKqjqEEz3dM6Lpgmyzq3CW/URWUip2BqY7lxw7PPgwlPsxMJX2TnIHXsIKn5e
apDVQiTYCJxsJxkldDAhrfgm680a3HcO6+A9ML4R1UMEFpE9dN56ogu+iEP+ad6afbaKTjVS1sTB
pD7bD8O2jHgxvLW2APL6NVosCXHReUQjIw/qg8FgIQqerwsHMg7nS2N3NsCja9YWQO+ifyQAqve9
fg1M5rRIvDVfWuC6WIDl0HgGFDmd7uj5PpNLNopuva0dhbfCSr7zU2jy6AxVnHpVWmANATnpQrQw
q8Gixv/LLKCS05XsgJ33sgFm613jiOfsDMlLW7PGTYNkcb5RTKztkf98vH9mvR2wCl+ShX9PKnIy
Xb1hAyRGco+Nb+OuOr8Sklzcx4EV2iOC0Ytz2u1enK/T15f72h2jI5Pr7ZIbTS796VYgLh/6EVAy
A/kBnT5OEi1E2bZIb+57ajMfnBUtnta5v4NRAq2FPA88D0wzFSQNOVe4bdmnt2EjPjfvYK1694kC
8Yq5DH9rq7u6L9hS+whCKLm5KAtOLqTZCEEdQPC1PFqRqbin7IQ6KXwhveVQ/BStces5LxyKcimu
AzjuS64P2SiPzFHXMDdEbRyhmxCuZrJKzj1nJAa71g7lVl6jDWElmMWTdKjs2kI6xgmu6ZN2cy0Q
ur0oUFw8MG/x09J1ecfxwwL8mgLqzma1IGRyjXyTiSIsmEsLx7clqI3xZma7oMx+vK3v7Cm8QKRp
DhuKtCRPz1IvJVovyll4OwLQbF14vVrQ5Jq1O+Pc/LIwO61SnyU8P8CC+O4VRvccfUGUcxt/dqa3
14XVEFriOkB75ROgFEvC1ncuKIwLcA2kuUgwSN0UYpoKjYDg85Ykeoenb1WeFxHJsyMDnQLg9mAF
2TzS5EA9cGnjKrWXeNkt3XXfzB8Yey6e+Y9k419RWDalTeTq4ze4jU7djV3YwrPo7D/GgbUjWC4e
yaHp+rVlV2bqEML4DRz1L77hX+VdbDGn1Al8femA0m4psQZqVmj9IWEHZAX1GIWtNhaNyGbYnKps
F09RYvQj8qbdQn5y5iDRhqhhFV2dJHkxZjcBUBfD22ZP8Zbb5Ad1tXQJLJoiJ+SXLyaPbK7ywGPf
mK27z9fxEdowO/+CtOG/Vlx+BoXyGHhlcH0DODK1BE4RIXI5Lrt1G9HykWb+zF+0p5AIDp2kcJEt
Y5Z1gT0kCJBghmONkrRITWKJICsnF+pNOCJZ2F2qs3qMbv5W+A6OSyftzs6Y2KJmsR6ZxvOZuLhF
22BT6y60tZuXJVZ/+rKiB0RdVr6s9iBUgBF/HZ+EFXsEPnrhQN0dB1Iq6MOA3wpSsukaBW4b8VFe
FLfxT/chHPxPodT5F/fj8a07y/5jJChBIM0B+g+Sz6UuJh7cbmgCzopb/Ipy8/bi2Ha/1fHOHVz9
xTiviDzyY5N35u4HPIC2LvDoovlgOrAEXViNx1bFLbl44Pc/1kAwL2FOZlE7Mm6AfpDmK/AZgWCQ
MsJIXCb7mVzdCG/xJwg2+k/vK60MGdoPIkbHgvsjd1ZKB9GB0jzz+sbXG10ySWxClIuvhDX+8bhn
od7PN6mAg5Ke8HnuURmH0VdVpkYQpILAL7mY6EZNbW4LhQEHmax4JW+RLQBLvrZeuMZ4cvX/djBo
25Q/0xQt2lg02AYj7QvIU0JIO5VredMeKxvuuZ2tPzI7MZ9ZU7Vja4njdxb/0eapCyduc4FrPK+5
jTY4IRx0+cNrZZ187cY6Ah5bAuJLMToALPILv+sP6WYpX3LndoU7g1wl6TBFkZJWnJO6UPaDpm1u
Xm4E+a7yLJnZMqvqJd1ru6U9fufGI5xpKkpbaKUDxIsacDVESszESYP3SdL34VXar6ARv/p+vKV+
qLjpZf1thvLR0F2upEwIM4MT7viNdJX+cFvbho66fCpX7s6R3nUHvLStfllrVvhhMevzGUJN7+cG
malrDtWP738Ns8la//4m6uiVSVWndRU3Nz7aVu1eyI0VrHggjNSI/kMHLpvvARoaIQTsS8fgL+Y5
XqLL/IkOqIkBVQaia3QxwqOkI7NKq1p/lJvq9vp+/ESuiNHrdaGnJxDKB3qFeJ/E/IiWGIiLeGDh
IX/Q7fRD8cogl3Y4bKwNq28+4tWTYEGhDDcGpNl85BoHhAD/+dMRdbr1+fGa3juqpAEaPg3QtezM
kSqEgi15kujVjs+anp9E6GZeIfz4JJsdUoqCBSENnVmzJgefjllX29QpVv6Ci3DnXYC8B+IuwLIB
Z0MybHpLy3nIa4AYNzc0Ydsl5M6R3f+RU4BKATqmoE9dYgd5JjTMzCUljFlcjS00MU49r7zopWPj
+81N3Iub9ppDEcvyNuDsRmuwxb8i3d87hT0oSzc0HYbRdqmYswPloacybn2rrBJJFJ+QXiDzGO0k
5NqFBO+Gq2d2Cn0G7abo/AIIdgbaoMzTb7GWuF6bCTDPbPMdc1AO2qV/UQ7KvneaT+3k75dozP6P
VSaiY3DcAbCmVrlE8Vj2+rC5ub2ePEeX/Orb40ozsj/gtZd9HZgY5k24XSuL9QDZcg9LcM25l4OV
Jn14uJAJjQ91WWhC3iihwta3fgeKgZUU6WicfZKXZvbuwv4yQzmg3FimgBhxEEb6Fv4wr9EXCvU7
8Voc02whu3cnDpqOiJrScUjzMRBgagRn1fuIOdzHoClDunrL7vq91un12+Mbg1bjI9InqM3gfzJp
oAOeZHpWFXbkkiLBvgFTT/nmruW3ZCNJm86EjDD4EqCKl7x4qS4vcfbMUgSUYbrPUaxYhigu1jcR
T3m5kx3tVdsWe27Qme/EDk6LOCPybE6udaRM0fIAlgBCHwLXbjpScRjCIpG6+lx0ps8hMZKlUJmJ
XQugwuKq/EW2bVh4z+ZPOfj8AbCF1wCePG3O8uxychB6Y48uVZ1TVm1j+IONRC1US2QTymLtc7uw
Xcl6TUdJVJXQJkAIhNCETY0SLrsqDpXPnrkrDyaczuE7YwTNxzfXLGyde5bgHyOPh4IqknmUWygm
8agB8zCc1X1slKAIe75kkgHg6SIv4+ygE0wmesvglhMwB63iHXuq6sYaN4AvEUgiRJyqr/PbbMHP
vbNYPI4DTjqab+AAiNRRCMuG5eo6F86DkQpmLDuJkcWG4pSbqLQK14xfF87ezLHGnkAyFqQFqEkT
hs7pjsylIUMxKYE0s67uS1Qm8Yfb+rbcIYHXQ0zKKES4CQtWZ/cZZZVyL91CihmByaKL/A7RtC/3
JK6jXbNzX8Z/3iBkeNA+AFxCBMaVGh7pmKiRhoXsYYziBOS1+U4vQUi/Sx0g0xZGRS776b6fGqNG
1fpSGo4hjOXqMfnoDug1qwoz1qDNK21qQGpTZ9DNRV+dOMlTsxAkQsoK3ahw1FGKmy5hzBRK4aah
d9l+DpfwVZI3oyP1VrYO/ohQNM1h9PFAZxEwQeuDDxUNwsDuzzg3lXboWo4N04ty9Srd7iEHWy31
s9yxgVOAfn7gTggGiHpYmzKOAlXU0gt4YxlvJ6u75I37EAxf0VkoC6MZoXSkfbeubH63qAIx9ytA
UY8zCJpqWBcwzOmUDo3ABjJQ9JfCynfZIV6LZ/mMvjuwbanr8ay9+5fuJjmuLaKYq62XRDNnpT5C
kf/bPnWDlrmX9lgB8cIb6Tq3o03i1Nt0BY5NZDfQK+94a9kOV95RWvNn4RTZmc2vIDnoLNV35+4A
0bTRQH4OHg1ce3R7cCHneV8EhXQBnPA7z1A8T/beLtl5J7iSx6Xq9fz+Qxs9InkIouEqAkKc2svs
oMpVwzPy5RXpw3cR1Kzgjz/me3XUx3CxbWvueUDQErgURCvk6oPh6TpXbVGVTRZrl3YFQrGX9Frs
+TfX7nbqKjqGTmX5u/RrUTh89pbgNkIMjwgJhJakNXBq1c3ZUBmE3r00kh6A7xECCJ5zkJ8en9LZ
bURZoW4jLnbzpAMn6CXR7Zd/vsCpHyd30q9cr9pkDMsO+PHmMCBFdbx1J4Aacx3AMOfxMOZOGjEF
OlM0veIFBhfd1FQRh3zPdIJ7AVdxqTN/NDu9um/sWpD0MDDcF+20iHQnx2tyo6LbHt1XaKUj3M9Q
kJiadAfWExuJ867MytsGrQlxec3qgdG5Niv2s9yrh+wFubYlT232KsIs9gPYJND4QciXpmalrpBG
X/T9ayLaMaNXBtjCBBTMAba3Crta8DXu7ELQZoFSCocbclJ0ihGgaa3o0sC/pij+KijrCChZudAv
ff/XBSQ9EWCRhNwmblIc7umwysyVC6/y46sH4iJH/iqRwHnxXxjcKDsQMX9Jf/uFUtlsaJRFaiJ7
3vUgsuDFV+5PivLxCwS5ql0K0sAl+pnZK0UZojaK2PWFx3oYWkC0daQLnGpeWD2ev9k5pmxQd9TA
txD1iTCY9qRZSB08/vX58aJ+nnpoQQAPri8BP+/fsgOA4qZyiORV8wqckoSsUwig4tLlQb54crwo
k9Tr1rqC61UjTHbWZ/cU82iolM6WWkOi9+/ZFRYukFmMQFkja/jrqtLYdlRKMkDQAKrIFZ/CxgbY
e9xrJ3FJiu6eLdB/4elGSzPpo5za4vhGK7iKx1pBaxTwRpBC/xkg5bpiID+02H5BDs50HvE2wznC
xYjHEr1AU2tJMopF0fXi9TX6wOCCi2/HL+mz/Kf9iF4eb5N58h/NRoAREBYKgGXBrTG1JeRjU7GR
JF63nQE5X2+FXs0RHZQ++LZ74626fXwgK4qyw1KH2vwsTw1TERHYe9Ko9gURQP1IBpoy/PDW/sIR
m3s5k9Ghyj0dHSum0KwaeRjZ59d8/emuI0fbMGuQn1lLPWk/F+ts2f47lYAKTo2hHcEPOB9T2ZYr
NjPao3IRPKS5602wk6HH3h5k1/z3Tj94y79WENjKqdk4G7WRDTGR0bNw44FIDSzurOyZPeCe1uPd
Mns/KVPUtajlRcyF2LRXsziv22dmKThY+n3qSlS4volqlxOv/Bk6RyFv+qchMZvR8CAXWEFKCn0c
G/nPOFhisHRf3jl0ON7gfkU1huhnUfsxF5iu91JfupY7Rle27q623CP2iVNtl+gj5t4wSS3+ry0a
dRGic6uQJVe8sk6/C039D0TjSivbLbWNzKAl2BsTQ9SWrPxgFJlAEa/KtbzZAujGt+ybeEq3AISB
N1QwyieANwHQPVVL/Vt3HqCpbWpftkUvDGKiiVfwNXlb93TSR4d5l5wR7Oeery8avHOhTMZKbc7C
17wIvGMiGqRGiAiDqtUhksGPT8A8F07NKLVFkxy6Y0XPiMA3h+v0VOxRK3bNEhMqGO2Tv2leljiT
577IdB6p1wBAuxK9eNiYqpPpu95aONPzO1JCLA6sBShuOAlE+dQ6BVqcEFdZueav7Ldio/dEsZgK
2ugxfB8g6Pwl12Q2IORef6gJCSENwJHUQtWC4JfCwPtA0LEon3hrzvp3eAyxgZgC8aYGiiCaPiVh
+kALWhFtTGtx0+964NWqHVhkrSU4xLwmRFmips8VikGJRMm/lTazYlbQPt4U+3IFphvLXXHnYA10
+KZczEmRn508NpRZahIjNgyaboTZbuOfgpVopCfu/IZ2mrVqM+uFTT8LYChj1KZP/WZkGAAXbtHh
5kW6eB1Bxhjui9USfuXOZpyuG7XZC571XGh/+Lf/Ie29lhtHlmjRHzqIgDevBUNPGVJsSS8IdasF
7z2+/i4o7pkGi9isM9MvPROhCC5kVbqqylzJrfWV5nhb91Oxla2AmkKfye28qIgzJaHy1S7RJT9O
IVZwfBB+pKg0YMlzkzd+L9xEHq+hWBP82NexOZWMWIl4yT+D3ttWt966X0sr9wFHFsYO3Tg/AE0F
oVPpK9JGWt9xx5OpkVoG58xG3TMq5mNL2bU71Yo2ozkxyk70+B1qZi4M4FvVmGYSolYfLfIgE6Iz
4ybD7C43F8Nv9feeFdxhxV/aSt6x6qduCyWUayRqt+QeBFZxC6TaalHkjZYA+4dkV7uM5RAnbb42
rWugSW1mBwu/ywJ3nEQCM753fG8ffzm6pRwGx3/23nAtyMp6WEs47e0MLx/Ckctr4A3wVBPHaOM0
Fi4lhH9vxhAMbx2g553aMGlCgyBO5AIzqkLUYTZTx6pw1B8E28cLFWuezm1hzbRZMyhK8bMAJSC4
1Q7PhV3uY6cwY+u9xVDiZB3Y/brLyfAoPugPxUYxeQwWHp77X58FnrHN++rJ+g6VOgCECUp7ixrf
0YFlX4Bl1Hv9CdedvDnYqYPX+1Ww6ZzmNdrEl/BorKbpspGjbZhKdZPaXi+ISmVivl7oSB3wIZgB
Y+GJrjK55/rHr7eQlIcSc6tc27VZxai316AARak6/A/GHoNwkjKZKBGzVumgWa2jlkTa++a4w+x2
3eIfin39sTXDp/xQ/BBYtEO3jvUal7KgBMRKKH4Drvcho6JMFHCbzuoovXWt1xiU1fS5H0xldpPV
cKia+ala7ilx/jX9P25yMeoLxEKgH0fpMs1Bn7tCXjYDukv4lbx1V/wWA+LwWlA5AZ4ompW7qlbl
WtiOKJVTnQwV6N2axUN7e1zAN6AleMrQUJ6H77l2EN2o65na5cm5+aqOKNAz996m+CW8hAfh8b69
3Ka3E4XSN1kUyKmndpprKLwkoul0TNJzCdqD0RIQsPSNiimsKTG2uBVeM0sgpo+nvC3o3GUwoeJm
FqRfVMRPwTgGOr00PVekwNHVsw3z0f6YaiAfWSFkwbEDCowxOOVNA6ypNEbR2iKv3Sw9R+Yj62h8
u0mgcQc1Oapip+pRPEBer1zURXk/in2Eyk4L5IMDBodY9gld+qiPub9JN5o/IeHqHAwHSCzQmXCN
VLh6GxfjGJ0jYmmD05q4cS0nzon7MLe6ABzQi+Chf+KEA7PWNQ4vl2mXGEKM5iUUqR0lq0KjBcbj
2uHxQ17HIMFgZTE3ukAhUtqntk07tp4Yo+kw3x8CaZt0JthQzWJ0Ju4I95n5DHYTe6dRSAiFePxH
2xuYaq9lFHLdHYQgSVBZpRF5e0B10aa2h7N1fy1vHCIFQwkWa/6Q1E0MCzaTl7fTF+u++jY5ogAo
j1sZuR97OQDclbaryf4o2SEx//1LBgVDOV1ea8c8ryY50CcZQvV0cvRxO8gI27d3BxQOlT4owehW
RoJtqZ3egUiO4xF5oxPP1LYh6vvu786S7WIgFoobp/5avNBSFtWWvF4G0gQHqpd6I/6uLHD3YHgy
i0HuJk2f5JoBUerm92M4dHmQnF8Lgt4t1JomDkPVbo9QEwYIfvHAhcMAtPpapVHiggPpkAHDecCy
bfbR/vTEzCUXTPUKRbxGCfWiQAUBUMApKBBHWKNsFfecL2iR/Xq6vz1Li4aLLLwwwXWjooVShl7Q
0QsQeOmZ88lr1qNqJvTIen0fZMGpTtx9mGowNZ+AyuFanqw0pEKWGsQG4r5LDyl45/h6ZVaM9vhF
Q53jTOs6S/ZR6M1xXAqc19ElxoF45zom2xOT6nlp0eY4lEpnsdRLRgAc90kET5D6gEOgzVC1yWtd
hW5o2hyD0ma58DHtQ63T886dpofGnz2r+W7RMucQlF/jKi1rjabCcsUbccWbnM29S+aJ8WS6FOqu
JJlWc7Yr/FhLSiBAkhC9B065V0iqb7TyWU5RXf3COq0vRYO5UJRCCwLYxYcKQiUk+ogCYrJq3aeF
v7MxdP1jLKeCWoIk7FxvZCvcMrZ90TvPvp9uQs1Teaqzx8+rWzcniq2SY2muPwe0yBc/7pslSwHo
t3OtVL229NHSO5iNqZFky5mFlewFdAgwk9+lZGAuF2WbRs+3bdaW074gEXDEkERO4HAWQ9sYpkmn
oWGn9lw5QtkwYe/UTkWAZmB5rE1i6QBlnFncD90QYeGKr9CRN7+N3cYAV4QdnYa1uBN3nnW5v1Us
sagcpws5xcsHAFrB8+9kv12zRGKYDc24lbkx70o8AF5llL/Lv0DJsLkvAguBcgNdXnDNyMMw9cNu
dHqC0heW7TPiDB3MfNkb0VGNze9Qt1isShsNXj5hRMzFHOCPJqPI69qfDU3MiVrVTpo8mO2+IMNn
52zXOtpCPu8vGcMZoPX1Gqr0RjkpJRgN2hJC42lvv4CrtSPyj8pHQwqruIURPzEQ4hqukSpP4LnJ
tTmWouOhOgeDQ7zNTdYSLiU48yWknIEneoLr5d/OQAGli26Wzmgp63InY16macYmYx2ndfrfPhvF
O9eCeZUuZ6U0mU9E3jErGBxC+5fogWVE92P2zVCb2i3Crh6wfphuIW8qcHWsGYLc96Koqb4WhO/4
XgxK6B7Oi/VJf/R3pm3qrJ4YpiJMtjwL2Wle1R0nQBD+i2A292ia0xx1lhe97xEwcewapU0lAYNz
kEZ1Jq5/dBPP0Q++GWDsYPuRgg5F+2r23Cq1WQe6ZdzpZQ5XCpiCRS1i5JW9x3E+vDc6fg7V1PBy
ub9Py47oDwK1fokSdDyfxelZOGXPGHa+lXCBFa7ug7DEoJZPKJSu5F2AQKeN585ZS49/B0ClUrza
B7i8AEAykhh9UPqv8OU+wv9QtH8Wir5CxqjhsRsGQBw6EHuZ49GWUnuL+UOMU+i0FrcO4A8O5Uhd
v0VelUYp7gj4CwjoH15im2GbjD2nuz+ha7pc1NCqDoRZ6Pz50dvb/MAA+R8p2x9BKM8Z5q0ylFoI
F4OW2gSP8RyJVpUVHuM1yzwnb39vzSinGXdlIiU1jobhfgcGVEeXQEj0Nh5Sc826nFp2nH+kovIp
oajbLlQC3FNuXzF0/MQQ5fal4vsw9ef3KYtPjSoQygZ7I1RbjQiiJShEOHLHyuJJ4pQEVEG+9fwc
/Q5MrScisiuGQ1hWdBBeo5sCzwU8TXkrKq2S+810PQoGqn4jEG2NBxL0VZisWDdpwM22zZAot4Bi
0ibOFdwyi78LMD/jSscHP9SuP6Anl5FsLx/tZliUh9CSNE6CFlINqMHyzG7/Ydrxevt1kZCliAzd
X0y6/4DRVfW4G+vGlAOYv/FPZuHcd0WL3nT265SH0Asjc+Eg0vNl6t97Tn6d7v/+onvAVejUFYDp
V/SEtQKVDApYhhG5e8tK1hh6mBBkVvdBpr292fsZCLUfeQ52XqFHnqOvEEhXLyhA+jsEiUp+Sw71
cL6HFNt/BUUjVKte8WtGeri40X+koOfRoj30/896n1dPDI1d3OXZT1MZrjgEeHuusEDiBbRSW4wj
XzP2mYUgYYtmqVNe50aE2lm4MrwH1vbJff5LESi37OJlTucMAMSPLZrBbeYRetlXzRaJ8sZonOoG
X4OqNnby/DMzH8FuuS9NhhwMXf2mnpstVGyUEpCAMjy9/jQ+kGF+/pUx0C7XB/OF0IgA8M9o515h
gHe5uo+wGLZmC0W52mGok0zBS8453ngvYBdhXjcvnltmAJQ961nOFfF0TpJXl9KSduifhM8IwOTx
V4LQrlWTuzGMCphFcfRIdMZk7H+ff6EGGrTvsoROVo1+7koKFweKWsqQtuBknpmDQ1KPpVFLydEV
ChXmc1SsG/gnw4OT5PwUyCba9HiqGVjp/YKNX+FMf5+prpAVac9P0uD8v5kWbGDp7oJmofsYI4bB
0YMjCl35E8lS6oOoLcNJ3AF7Ekj+CsaW31ZUo05wDkEt1ogRJrrAAcJ9x4ymy0PuVC855iUJFzP6
9AnD2hfC3xUatWRGngljnavZ+dU9OHxhymicaZH9lL/vazILhzJJMAl3dVxNOKiLwQifo+keWQcv
FgZllYghnKK2WLnBVFeYkoiIjnofNKOf78uyEAfna0bfNEe11mnRhGOVLcla5mXCgncBAQMOwKh+
QIEAT62VUXeCwI1Yq+DSgepD3wQbzFgKcbPEMv+li6wrKGrJXK5Tw0wElIKSbA2HFscH2yE0wLcH
wv9gXfgs7tAfyb4j3MxAq1BqonCSTCGGw5mteYycL0Z4WfY2MxAqYwRhSd80PUAiEm52gz0ecU/y
wsiFmChUxjIotaH5PFAKW14dol1hei/C18vwgwHEWjIqb8GcmgjVCt9L1nwIa/Vkp+9f9/VZXLi9
Qj/sxGKK+hdQw1GpS9YJXdlp8nREdg/RMd8M2+Tors6uFRyCAyoS9m/9ZdhnFsoR7PvYC9kGxmaD
8wxd36j3oW2pTVN07ZcCToCCle9GhbwElvV3EJQ+tBqOd5LRTffCoumo+48Tq2BqKTO7koJSBokT
1UGs+fScleS1AHew5JFUwX3wE6uDaMlir6AofWhqOdPVEtJUdrjJY/MVPdylWcTm9PagbVisNAu+
7gqOUg3DF4XWSwC34393ARHe7u/Nkhld/f6EP/MIIN2I6xGtm+fxAS/dWmmCnyUl60u2Fp/vQy0k
B1dIVFwt8HoveQKQhpVoHqqV/mv9dwBUKJUjpQwldZweUnjzJzi/GAIseIIrAaiw0IP+PU1DmAqu
RzeyXcbkY/3FSAdY5jh9w2w7ii4QuyaCIgeolXWGxh6kNevO5f5GgBXhGqOM3FLNNGA0X4dsJVv5
xf23nC1TC9A/TgVDn68RIgkzwF0eO+G+gN3k3BnEzCyTEWdYYlA27xZqK+gFxNi1uKx+6f5t2y8l
A2XnsVD1IB/Di0JGDgEJrWfDjljTu1giUMbdyHnq9dWAuw8eD3OxVVgto2xvIV++2gnKvF0OM7uE
eHIfwdYwwW/BnLs57SV1tXKFQJl1HwWV6LpA4Hb89jC9HKBbtXdewIbGqFm/bxuYLnqtVTzuqcdK
w44UBdGJ6eE1vlgz/ftCLL6Sh7LyPMMw66jGnrzifCGavK2ZxV67bBlpxX2/Dgrza2EwhiCTUhnC
nDc1YSXijJWi0zxYpmyEMX6cby0QoWNcy6EumBeqjJX6Di0zX5UliVx1PvxhZ0rO+1QPrZLgMWQd
+e67XbBVXq+UK2u+4mZQMIU4Dn8yPzOb4XQXETB7AAT2YH2Tb/J9VUdfUyvBSDRUFGUjUZ5I98nI
gqTpO28MZYZC7XiVSmPgGSIMZa0Rq4rXBU7gTg0SFNDRZCDTq812xaO+NUNiER3V1bpGC03z48v+
4B+2rLvERdfz52toFQEfTCBxPGSOSPZeWG9o1GGs6qISzhCoIJCJWeYVLhDqmhgm97jrYK73I/6i
d5tBUKoRtWWeiikgLtg2FSiZS+4jsISgokCIBxJOrqHjcWk5AdH3PubLmwzVYOjf92vCzJDixi/E
rgOIQvyWVHZrGQ9OqFnZ+b4wLBwqGMiNXgVFjeUazPdydAyzHE1bebkPwloxKh6UvR5UKnblvCv3
DurzrPJSmvchWLpLBYKg7foo6wChPTjtLlyzPBtLrSYRZ/tRqVpmFBX2o84wdqQGr87pvgAsAMoV
GOmIt134//N4elUwHIRZW7zomv8YxveBcyaBHPZ+lPg4UILZamOQ1+jYEzztxVvPuS8JYyu+ua9m
QE0v5TUsJD2nvzLyAEsPPhk2fkvkPyViM1koI6+4plEbAbtd2DXoV3lTwdsKuGbx2BqgU6QtTe3J
Lsnpk1UQztBkkbJ9RfYbMC9hlxIiWFVIfmw7onzeXz+GSdKcUcNY5ENeACPcdLZ++SWswH79++/8
y/cr8GyTer0xclB+ToFaydBoDcbat/L4lyCU3UtuMcRol4TdFxc4sGOyASuuySpRWXpZvdIGyvah
KPXQTgpn9caqaXCFtanPxWvkyD938poF973Hd4I2/ToZVm7btRWU77XdC6od7A/nwc4fox49Q/1W
uphm31uQU4jsLy4z/+PNxkz7KVcRNl6siCE+AOWh3trbyiednDRL/y8ntj8w9POl3PZd6k/B+pVf
7YbvQo3Bs7Kf97V9+Z5mBkPlBKOvpXnhYvd6hAbUgn1+uGa6YtjU0g3+XEe+M7GZvmOwVzpoPtYM
9ZSdrfiWq1u4SsPjii8eME0T3oPV88mUjHIWgRto2TDZmFWnJAvJB+7RAmcNasG/XEL5Ojj5XVgM
coAlxKk0eQlWPz5SU3tk3agxfB/9LhXznKslgvJd9goi8E1rs1opmStGOQy0mfWJ0gPikKwdJ/xM
MWuNxUi6KAZ4aqfqEsxG+aYqmWkCRkQWPSaxIFMAb9JbBtIHdR38F8c3w6AsNI8ClRNiYJSiFYG+
SNjKr8OOdYm6GCj+oNxE9AJzKxpRnXK38E16Qi36VPCqMWRZvg6cwVAGqupdMmrI387WYPqPBoZN
Yr7ltj4ygvrN2C40EIJg5J+N+WaImm0MSAt1r86AE+UrTHx4x/hZsAUQ0wapyWZ7rM67cMM5+rYi
mKoGi0XPErtgebLJG+c++wjKZjOQt6h5MAkrZjvvqTFQYYUY8sMn3CqxWLFkWeFncJTljr6b99wA
RdkdxBLVvUI7FYqIK8bNAhOHSvODJOuSrNKmo12C5XttLW87fn3d90MMy6LJp8ukjQOPBwhasYrL
TuwITkZoyLiPMvmAeztERfugN3wXbFooS5nmn3dgDP1Puf5sUyY5Z4o4pIk/FO2kiCrGHvIB6/aC
JQHlHQKxRotPh9/v0Q9xTJlP+1P2e2eF6MAt6vUwRApW6Pup0vnp2cHG/AjZwzFZQJRn8DsRt2Ic
BJne9kXzYZzm4qTPJbMGnqFZdPRue9XNXA8SJQRMXGZD/KdLg0ZZ7sF/BLE6v2rxMorWFe18X9cY
Hpbm6eT0Lp2eYqdTuHHiHtqzjhETqs+aIbwoHkgCpno3FFrTRVzowSrhXw04neZS76LNS8SeU7t4
/JthTHs5V+ouiLiuA8ZOXaV7fitgevAgmR//7Zypo4cVPDPgCKC7wkUtjAIvCDLs1QUjGB3+guGL
Ctg9WM5z8Zw5A6J8mtomTVXwGKgGjwYqU3TIsUptl9pXwCfzRxYqH/FSYRTiMZpKcQRkpwOmSv/u
TcRyyyesW+ZFXZthUX6tr/sBVMhYtzYyj2DjwAkiwOwQVjRf1oM/IlHOzRj1MddCwLyO1rh/VB+a
/ROTZX7RMRg8+K0NaLOsUh6uaschDrl0eu5vneyj+0BeirmsQ0ZkR8SAmPtWupyh/IHTJplnul2F
YHXm+Bzj2szRGS5gFyGPmPn9KtiMCLccR2dIlMcrjNRoQwVIPGjsH3xLBiVxAoFYyrCo2zMcylr7
Pm04qS5QzgIuTA5xjvsP/b+GhioFkIhObdr0I3/TyW3UJSXUDSwwqjnlHdN1M7uaeynazYGoJUtd
t1cxe2My0+gYgCy6xeiY/c+eFJb4CxpR7Ytzbf6XjZqjUgvIc7UrjwMWUCLja4JzZQ3WvxZ3Qiyg
JVWfA1EJYy+0XD8kTXbWcC8Yv8lmRZ5TMtrlMd+eGHrOwqKyxTjkvbQusGe1gwxusIXJqpwKA5nh
K5z7YEvuaC4X5V2VoYESqti2dmK5wkj5t8wCfyLLHbG0Y/r7zHS1SjJy1QcMhqh+s4WBj+gB1KFQ
+dasbRBwe3CDTLIXFizlbFEnKmi1UU0OasT0JrDZWPKHbKN+t7bjY/8uXFT2UIolo54vKeV6oxgl
vFH9bQljRprLYGuO5hiv3Ydvengo03STV+zkkdlusxjH5siUPw5aqdeVEuKWWGU0cZn5Dmwm4HzK
V0xChkkJ6ezzD9YN1a2UxKoYy5PiOOLEeLh3hL1qJopNhhNLe5aC2RyL8i04ZodcjVYRKGn8Kdoe
+dVZzcbdPd23hcUAM8ehvEnX5V2txsCpYvIzsX3nd22nRxGsnv964Px0Cp5DUf7EGKPc6zJAjY6M
5/8e3WSYqozKP2Zys7x4sqyA/hJThenn5lgLgtKvhqnwT8ObDKYKEzvHiZs1jGVZ7f/B+Y6pMxNH
xqtwXvONU713jmCnq/9Qw2hglp2IOAbuQQxbuPYinC5zdaz1kx6g/25aM+6gfLAJ9Cd9onVbB/0H
3soxsBXzM69xvM7gKk+CbtewIyfF7jwqq5fI+WTo25Kjn+NQ8ihCNfitBhzwT/6qSEuCzeAYKwGP
v57FLDhdUoQZGr1BfSDLiSsCDaNIyM9+92u8bFmMPd+vFneWjq4MGN2uLPzJLXRgYU8Ipow9tJaK
CXk4Yj88j5aD0+Ojt5Flu/8K11tjw6KvXXwmmItJGXEc8GLS8viCsd0q2e5l9+QdG4wtPHYbpD26
eX8PlyLMHI2yY3dsIo0bgaag8x0XCc1r/XEfYcmu5giTI57ZVS8PPZQUTt37QG1b65va5j7A7ZQY
+KI5ApUDaOLA10oFGUpLnIhVRitFLbJGlE1CXg/eEyaLkc55lD2rf7Gtj21qfrG81NLReP4JVH7Q
cJoxesqU8qDnPcJFqki+WJyILAwqGdCCBNMyplSnuWxyu7Y/PIslxmKJ6FwOynMUVVoPuvKtDhoG
b5wDEtiu1aLa44XfGY/3N44lEOU+/JgXsmRyH9KDM8H05oCHh/sY02/csWf68rn2MrcaasQpXMSI
HzJJwGUPTlJGhGfoOP2WLA6jGPQBUDqoXQ8N9M3j198JQrmFVO4rneOwWFaAZJNE5mhGqFhi1fUt
+gMMQdFVsNjJCn0kNsJcyLIWw8vfJWfcRI/y+r4Ytxybk7H+AaAPwTkXpUIwDWK3Ut921K1q9iAi
wECyjJSI6se0NJn88ZOLuVGCGSaVf4VS7IVagbgbwcllREXD8JRdqlZr8o5ZPPytjNReiUWWl1GC
RUT+LJscpkSIL7ETmeq5NT98DO/lpybLdsXQwu8IeCvn1PsBG8aI9imCzlxt22E8c6FiHjxuGq3w
rTJ9nmTnbdgTVqa5GIsxB/D/IlEryslwRoMEJAUTFEntYDhyn1njqhGZLS0sKGoxO03NesEXpwjl
hFZ02G+nyb3MV9DpZ+6tHRUIMTAy0BMJe1ZFa1zXYuyQTORfgm12o8PSDxYWFRKR0KZ5GEOk0WnB
4xn6oDWTzOrhKUCbBOuOZvFNWZ/tFRUeq05JE7A5ot0ELECSneyNEgfxejWdClCyt8vWeK4y/RXD
0CcVuF3Qiblew3AW9TvTmiljlGs8x0cSbhweNg4K0LrDvkc91X95w8R15D8wlHS8LOUgvJOnexuD
NDIRdvm7+pNlWSxhqPge1aBIFTwIgyq3gvivU4vg3iXaBZx399dtMWDN5KGifMPX3FgZOIbwdmL/
jsl+OlSxsr7Fk+J81abQPNuc0sgbr5g2x4r3h9QCkyxir2SzFH05mvzZHDrCu5rMqT5g0kfL6a3G
rl6KDX/qPzoSmqXV/Ie6zZlU9IsSF9eZlrmwq9cxJfkxR71jymQe+vaiN4otY3AWqCmn2UaUlxU4
UFL6BTRuIlgTnNfAMi9NYEZrae074hm16pv2ObZdlhIuasYMl/K5KAiQ1TwGbok7/vfi5bF4fLqv
e9Ou35OMcrU56vpCpQLCzj2gJc2Ep2XsEEsGyvMpaekNBQ8EyYkt4Zkn6eqJ1Rc2Wfy1FApmrKGb
FzPrQM1MXxnLslfHmSE3Z2vDCkbT59376estuL/Ytznj9WdSi62MzeB7o9SA+6JykkPnmKxnQdZC
UCGtA1lv58lYiJ/Pj6zqSdZvUxup9nWiNhp+OzGZLPQLp5DrpaF9umdwjaDgxyXrubJArGLvPYSo
0+fpcn8PFirbr5Eov57DO3HttEQR2YBftiM7GPFJtYhjnp7T1e7dgg3Ylo0GOZtRt/b9XHpPmShP
76LvLypbKMDBee9eghfdTszfoAk+WO3Ds29xoHI218HJNhvrtD5iarvpOcbm8/4KsPaRCgSYZhPy
bYmPcJ5xg8eIZbfu/3p1KffftPqASab48Z78Zln5wmXx/MdvesH0RlEqz1Oa8yWyuWOyyn/GBKTX
4YvFsfj575s93RT2Nwt+M8ZTFNyxVMRpwR8ZW8n6SsrcC65y3aCALv/1L0/Is2yhHRvJcCdXBZZf
VuJ9XwFVenjfwPFJ0A34aoUQwmi7up3Wp1/rCGVineAOmj5pN6ZPmRKJME3D2U/3rhVJ14Xz+jKQ
1dr++suNoGxq0LS05XiI1BOT8dMSa5Mpk+pzFAZGKn4bh4aoINFTttraD/uBPJvWU0P26w/z89Ts
zJU18V9tpdAqWFkd4xOoe9j71vB9M/K/neDN5PrAF1DuP0Ke3XtD8AIaWs7B3ZREJPZvMKXfR2N9
+bWF/N1vTVgzm+ilTAzbHB9uPTOy5tsc6Uppv89zs1/2vUootQC/jGoeEtnKUQHnaUdYs5ZEFg4V
+8DekHFVDJxXB1wUhBweOPP9cPZsGU85a/DUX3Y2T06XNYuahmHy31dEMwG9qCqEZHInuINhuROW
gdB1s5re5x03+ZPLrnUc3zqHeP5IyY/zBiPan8na3iir7cUnJlg2Pwdz61msV57v0qF7Ok3ZqCuL
cVH3kO/Vsg7Pnw8P64K8nQvi7DKS2Hh7dxyQv2YmBk65Flj6QZ3hEWvEnZ75tXrqTftkb+XdKT5s
yWNgPX+FZL3Z/l7/PvJkZf6QyOHgYyDPWrfva7R4PyNV6esjzmgr9PkhogrOg2sdNgerw6e+O8q6
gjdBjXPiSGSPKR3ZA+vimWGZ9AVqOAoVJk5g1xLTZqnbN9XRnf2gK3bVzk/7YvIx1tkjh8200ivT
/nnGS45PULibYrij9RkgRAxIstC8RhTL/NXgqRselXEA+mZAvfcx1z7o/0i5GnORiI8BZa21eX3+
4T3Jm9fVwdoUpv5YE3u9MskJ/0XBJW7DVdvGB5qr9Slc6eiuXLO0lWGM9DUN52u62k6bDjIaRna9
mMcbOCNjrLaIUi6ZklX0By+pE63F3cyhFDBMs3vV1+gu4KyKOe9syZvNsSh/rPh4DuV7tYXXDDDM
8pdLTtNe3jeRhXsTRZqjTKs5c12DGyRRryogBjAP0fPPxIw/UATHJM9c6By7xqF8sxHrVWYowNFQ
bd3Z79LPEmzKIApLwfnIoZLLx225/fJVOvcFZK0ilTA1VYiLyfh7FTFr8l1D7Dlp3X9g9b4Wj8qQ
/NAYxiCHeFbsEikh7q8EShHDAu+Ls5gAor5TwrxO43tuzfV+Kb4WZW6vt+fXg4CaX8SDcs2BjdjH
m1a5rlEU52EClbaJf0+NeQXD2Jcc6hyd0n8hl/IhKCb05vm52qT2533xFs9AUycCP40wVDQ62PGj
G3GDAQM7GOgwV7chTo21Pdpm+vKXSFRM4zRJaqQQoljuJRytytpGVmQ162kaHXOu8bQutI+ciUUH
IjAhpmUbQKzcUkiH0TkCcTc8ik3BRKqhsZwwhLt9YpjU8Z9lpKNPJPejlwgQLn4b18pxZYq4OfS3
3uk+zkJxwTUOdeUjuH7lyoHRnr1dnq1lS2odzs53uI0XdwnmDMQHFzHezMkWg1eJeiw0wjLwhTei
62+gdNIHiXXlTxs5oI4tsuu1vhfsU/HzrxeVcshuyHFoMMImDqACRwkgGMGdF/34H5qxrgWiXHIo
ioXRDt8CTUQkCXrlOgdDAlZMiSavdE8tKaccYKTnEPeQaBp7ZID9oEWHEQqgj1MBNMYRwn1FJEBN
PBOZpaCUW055rsQ04snOHbAPPaoWt/KAKDzeV9Bl7//HDii3HMp+yvme1yFeN5doFYM67iNgPkgt
dKZe7xjlSxpJN8Acjx2TnzrfRBcOVGN1wO1bjiTTMF0nAFvUqnXNt2184DbeQ7VmPQkvSAriMFUW
RaQmYA+jFjTphrzMOHxC67xWYF8oUVJ2YkUfYVIISmGuUKj1VBtjHD2MnztfDOKbUU96UGF5pLJE
vLXEduB4p+EnE3XBe16hUssrJ7EkJzKUpXW+sy6c5gSbmLqzZdL6LljEDOqmiLJyxcArJotICI+m
A8UWrROrtkJigVxfuv8fDKAvPA/sOaiaM3bpW+oE23ot28WT8Tw+xfrUG4KHTDNHKM/WX+WTuN7D
p6Zk+5Kv0JiA2n4LbcEWvzaY1VNLedrVAtAePUuGNJ12GGvN62ZhGngS+unuH3/nux85nnaJuh4I
txlcXD/dN9YlT64IeOU3ZFRFapjEdp3bpArvRWEIax1MFFm7+/1HzkygvluHblR4BkKFi6QLOzz0
A6Swk6NxlB+aF2+rboqVYgdPEZolpkh1TO31rnc68tXgXe8rfeIs/N+ACjrW8X4pAb8SmooqRqT0
RaXhe0rnINq8TFa93R5rvPOx+naY60sFloTT8katAGW5q+mqDeRyLyfjjXWmWHRFsxWmogqPQopY
8QFz+OltH3WoTEdY0zYXTWiGQbk7sSn4Qh6AkT+6+9KWnSecchnJLksOytlFqhB6fO0iRoWPgf2L
W5U4pPyXSHi1/5RzQ32mGJY8JCnsys7sxkZ1DYJuwp7WtpRcz6HoSqXYE3oF4bADjRp6eXfSzrM1
+5g59Ut+YMm1dC1wBUY5OWNEkYvMYfWEB+GVhyM5bDSirwTLQRX3u7wdDt42tlT4E+ut2Zjph7LO
TM7c25JM4NpcYhabrX+QUBojoq3DdY7bdft23+MsnaauPpJyBiE+Ua1rrkVbkbtVfni7viZKQlY2
vwOl2RoTNIH887NAC2fgXBjgyzqsahLK0jD9VqdWqFfVQcl8rNBgdh+v/hZdzrU1ZWHBtjvEOhqD
RjMfiR2c5QeEhAZ/jUi3MyzWENSlO2vQkKEgHPmDLt4MueFFTvI4zINBHhi2uKMVSLFKreR3sXns
1wGKP99wN38KibxD3bDFKgNddoEoztNkSQbxF0+5wFQqXcNvcYqQGjP6jXFByQbaz2paWDTnGQrl
/bwoV4XUw3LzZvnJmdEbLoRZTF7LLnYGQvm+GE3soh4CBCH6oqKsMcDhpzvz5Om+8iwcxBVwIv+z
ZJT/a/iCL+UcOGBJexZPEg486/sIy95iBkG5v7FM9KSe1BPRon34/RavM+uLgbFwDLgSg3J+koJm
iDIFxmDGn8I637Xb6tMMVyzm1kVT+yPL97bNbrk8vwVlw7eGQbv7DfesOi2uR+5Ls3Qankvzrecz
FNUPNY4LIE3vSI6Tgdr7PThOzUaxVSdEf1CdacyfsTEFexvA2hmXJ0x8Kn8SxkoqYxl2dHkXElPY
BeczUkvObBw40Mdsk+O9XXo00EObHhjOjGXD3zenc9kTP+RTHdjFQN7PBhg6A9MlqABkqeVkQTf5
22wrKWfB854GqkO47FcrsA8HcSsdi1fkSgpGzP8/HFQnJ3wPjvYaeh2Paok9zXPy4024hGQnOGt2
Uej0O7c4Ekbm4mZZvb1ZzltfbF3EZoOgkyblncJSQBOZPYLHIQTfefHInBDwP5zVH0xqKaMibBJP
ByYeb1IfrgqzewPnq2Ns2dIzDOxCk2TMVkZw+X7hmulGIPNB2uRRh5tsdAm7FyMypV1m1jjH6U68
Nt+mY7lIOEvGZZFyKVef1n3LXD7VzL6A2kUZs7HrUfK782ufEpACedt2Z9jFd4F+SPhdetCPYJTC
HMF0xTy+TmZ3u7V/xKdiwmBIMtdHAO8btHttUuLubdLa9um+kEulP6gR01RFxhgvDKGnhAxCv5F8
pewQe+QtuH4D+Dq0xZp9iskih2AtbwuijFb9owlJdcZMnF1eIJzzIWif1B/RCf+uc9b7/mLUnX0U
JTxe37RRjVsk6phAEEemfH4BdW/1477sy6qsCxIKcwVZEmjWdk/R/z/Srmy5cSPZfhEjQOx4xc5d
XFqi9IJQtyTsIEDs+Pp7ijNjgSWYdcdjhSPsFyYqKyv3PJmFCaDAT/1yQHHv1fjFrP1MvlAV7hHH
yeiSpBd3eoA37gKvIyfJzvLbStwnO3nRHbpUz7B57m3PajaaSitJGK4TcJ3I5YoKdaEXTMJJMy9p
T+FX/Ey2qJFkf2is7Zc/WxTWfF3ZzPeDgXXIgZNHrGic+L602AIeDMUulcfOcHo1TX/hLl3EpS1c
jB59oddTbAF9as1hFVnnHFkzTxNTYhIO+02OcjfCyzwP1bhoMTgOlOdia3cA4/X03jRmjsQCNpn0
eHle5mRJUfBc6JZKP7u2RaZCXq5mZ0enKjV8xZBBLXEtY/36OiD6uLxymK1iGOmJ5nWcc0SZ8vor
b/AuYVO2/wK49ZxoTVJpWOj2wdu8XiDRy3AVp17gmCDlFfi94F1mNY4aePpGWCe6lOicXTGcn+lz
IXcjKAq5Rpm6v5K/hEJOhBWSqtjx0tf9zaeH2dZX3+DcpPgn+FjgJF48p8myJskK5TwG4UxQ+ggH
k4CrtD5oaCvsjO2MmayefoffhFTixY7sl9pe+6EiHHwGAilalc+xLlqanR3nwNhcilhya27f+VVu
1JkeLbWnasNKGU4GqqOz0rGi0PBNzBX4hBXB3WwW7WexyV+y1eCki3dMW2AVqWtFlhs53paVlyM3
90MRiLKMmYe5wv8AbhsSj0+SvEeGoiBJyMCqmQ00E0NUuMsRDeouRTXBKt4LaGyqpyw2SGpqCbPs
/EKaV0fPzsxkZZCmBfabJF2T8+ZF3vbt0KLyLa1SxN5uvNGsJwCLBpuZOV8Uv1nbpW9O8ANO0mU5
z4vz3otgQkyyfqPcY7sisDEwkgOpYQ9NTypwScBCK0kWNVGleMoNSQM0bREGa2GHnJGZGNOXd+26
eouWPSNXNun/o/TwH2K0QvXqFHPGJYg9K0hdoRg9x5oBHgP0CcvPmebiiBSl0LQ66eU25ZGtsBV9
F/EWoG7RHZHsK3RiSBGz6XfSuRifjTB69P7TrEhjgFuTvFk0R9oUWgaYHPoMsQDDjZnyMXhJJttf
BFXhZcpbihEO96kmER8Dc7dooiJuamf84U03sNjdBNMnw6gxvAxM12OA//5kRJn7ihp16BafoysK
dSPBWFbMzPNUtoLsCENBX8MyIoWyDVEnDNwMlcZTiK09w7Z8YqaQpnxsiITACeIcbSQSLRNCy8Vp
jsd8NdOvTTMz5EUObGLLyD+bDccE/pxSiWNylEQMmdheZ2JLRJD4RptThvF9xXohqW7V+joiXccM
I6aYOKZJRWu9J3UlIt8We/aQwdphcv8CLGR5kWLQbh2bFxP2x5VY47OTxm9MlnJCs7xOw2EA2Qtw
3zAptsNwlQCoB7GFgRdNop05t0UXV7G6rK5mtLlYKFwxArgpH4aENWh8kRWsm6NU2UWqvVQtOVLH
/Z2YijUY74nDwpiejBJHVG6vZfTOswhukl8ILV5Dof/ezXRkxQ2staj06hivo5VSsFI2k0ZoTJJ6
gJeKTzDOjYP1lvg5nEz7zWzWouk/NY7oxn8Ci6FgpmzCmB71TrpZxqF9DfQ2ObDIw9z4HLYxFsMh
x05ctA9W4m0yiygBtUNUgEemoqR/r2H8Sg69QIRdMGGFysNl6ZnIah/kVcTsHZpSnmNSlJapm342
x4ZmUj4k64v7QvdM1FWR+8osszzOFiiXsvhJ7oe26GOalGByxdCFaH4kPihn1Fvf+lObA4rGGbNw
OWn2iJOkCryqKmDnPSelslYvWuTBBUQ1xdfrbYAuZ972jcC67jvn67GkTLUdEz36FzlKUipu4DK5
ALmWDJh3+kZO9BS9IZZgzJ+5tcW/bq/YJHHVjbViWL9I3ghrqmMTNdLHX3Lr+frB49GXUMr2crlk
UtvPILOqYr6pn/FesztPPyj5yvj1Vb33a+P/UZebVPEjqpS61ZK6atIcVE3/YKd66RI8Ed4KMr35
0oXI4BuM+gUbhTHhManpRmQpDwAp5CAuS5AFVEumO5ytIieTs6BKRfL1j3hKPcsS++/K5goyjRkP
Rrbglkqt+1ukN98biwA6SrsWtZ4DeUiDrhjKW+ikG/685WznVXvHvLWDCp3RfHF2a25fOVsw9izo
mknvBDKInAAvwyuSqYv3kjSOM84n3kmDFCXAuqwGcbnPBFxhUqIuO/SA0pv3oDTYZocG+0SPnyoj
tln+3aS6GJ2IMqaKiI0cXhR2p/qqvzWLfCXqZaij89D9B+BCYN2IFCVIQl/WuZTgSDK2GNbbejNs
NQcNHLCb+uMHOplMASU4/yR1rdI6XsswBcMrEKZ8vVEHwEOUhzkKhpsnpdcv9pfqoopaLqLVddO6
DMdg8pXKMo9uUVXkkAuglKIPv7ZrQLqy6+VgJpVeLFLz4/EBWUQozStqHjBCr1CF/NJztFWiow6Q
Mg5CruPHgxwdhJL1QbtiqrwGjcLKP4Tl3BBYpmqq1oZH9BerKBmvBo2/JhUoSLpZHNDJAynvrM6J
7cfcmvZpRoQoIfdyoRQTAYRUR+LRu95nSIwYrzyaQGuzfiEeMitVOpk9RNwEHYFCA2JdylqlgIOI
gXhJrBXg5b0vKdSD19h6St6zfJWa/ywIHROkuBloohBnTdCdzr/9Tgd+oWiiQtq6pds9PebnpN8/
OhrFTi1DYl+NNBgi6SXEbqqDZ5T/PSgpVMWIBq0sMMAuVkTTcl/xrwB7sIDqXK98c8Z4SZNpgjEh
yu6k0ZWvhh5sC7/OqZXZiwLovsgTrBjPaVqjK4BCnnNEHhTqRD26gr3Mu3SIpOOt7+4U4yU9YbDh
8d1Mq74RGeo8jeCLVaSCTC3pamBICbL0F0c+vcQflZWey5kur9fYFdo4s+WXFujF6r/f74irG30B
UV6joKUZrrx/lfAFEdw05JFLe+6oOqC0Hp90+uZGdChPF315eaUWOWFoYES296Sa4uI12bfuP2ja
HZ+I1ukAP4kErwSli+VvA+PguTHmJ1lu5aSj9X0eOqM6XJIoqq+gIhyDk4yUVWFyNhOaf1oxjchQ
iokLvAhbi0HG+xR2AB910k/NwgoUe7ZPrHyDbCPjnoih+GFIRgQpQ3JJ89KXUxBsSHbssqlc3xGW
W7SULlYszFEWDyklyMVcO6990NLcGFiqnS5Za/HMMY7EokIpQCnEnmaFPGV+M6tR0/R17qhsVGBr
MVg3ZedlUeIlYO+g6nabLx09pUwamoQL0g4VL3/VPOU7LTcjVDAUZ25hm52ny6jOrFTPCN7+kbs2
ok0jvSiqhGnBBLTtZBfsvOCpseoXjkSsHjNZRq6FFpExLUomK0/JEq1EOu7y5W1Wpmy0DmqJwBTs
rArdp9qewdcp32ZMjxLJnsP+SzRxd6TY5lvn0JoZ3ELaZ6vEQzyJ+tDXxTNY08CTbohM6qcoXnIc
vNN7xVioXlhHCVHNh42NFb6iccBOzMZAR/fxa8aSnSnvakyNsjehkMZzIDZ2p8Tstzn6iB0fEdJy
6Fmmeup9jwlRFud68aNYlrPuZAqDebV4Hb0o7pdnycDUZNwbkYMfcjLiIGVasBjmOg9LnOmcrRWA
iIvvQoqEX2OxBIR1Jsq2xHIYtHPCvBVgLpsXZRUuqjcXo6s1M5k/pUxG7LuN1o7fuO/P+7wHKf/Z
L4CBPjOZ9cLJPOKYBhUv9GWQhEkLGs+tcV7F2zcBTa9m+AsY07luHBFdPz++qVvu58FNidSLHnwV
KMkNtMdqVxqx9ft3oS8AwiIE1kk0o96q1wa3Ovqma3QbAwDbe2nxwUxQkwf16COoZ+4FaSx4c3KL
m9yOfcNfdL1uuK5vf7gNq9lu0h8ZM5myPdfiKlzrAUfujTNglHeyKaPmFKHMzCq+skSGUiSSl1Rc
UYBSrJvhFslZTLh/sIqsE1uY4IErpDiCPinEspQCUds8SYrrHO9afK92CW/Vr81vWefXiJcOAhro
XfNY7o5Gu0JobfcoNICvrPzE5BWOPoJSLlV3nV+UAB/xbG6u6+Bpbtv1e6E3i8NLihYJFtTdZE5z
fGhKw8SX5loqEejl5jOQ9Quj+LM1jD3rXJOGXRWAnoXZEkmieZv2fSnkWHCGRYUnxWoXAEtgDT1M
m5sRDYp1eRyF/SUhNNL3VMHAtmbJ5nr+a4mJ+80lMlhh4WQKDztS/joUxTut0q4dF4Ig9/am6Pwy
9lEvPBwOg14Y/jJ1dotTYBa+mS+L45e7v/zeo4Zo/DKA89xYPhqkjOMeuo8lyOScP7TA6LMoXZ7E
aiEnhQijITvdql881nST9YTRqekaTRJcJCXN8fP8Vfcd8bjENub9nmHNJ1/89xluumdkJNJGmRdX
FUTMtDBE8wocJkgl4yRTjMKUszJXNEkUACl575+gW09VEyyxOJ1Xb5xsXFpdsIy9Zn7lRvJpMgcE
J23EmB51MR4nXMpG8HCoc48JZA0O7TPmDMzFYXFQjCfr5RXpOkMyEndZOb2eZrrr74DJ8fH43DdP
lhYQBRNemE/mBUkRqe+4xF4hZ2rbn85ntNIMwL8HLPPgYiCpA3yKvtat9wgzQ41zROLb+fJRTASK
GYP7rK+gMQ8bvqhLGWUFDCkJshPqCkbnPw+pEdiaJT45gNM4ci9f17f4j3HFxruvFiuzh8ZidaZO
9saOuCFRvkJdBU1dNB24YW6wvU3fxUtAVIs6PmXGGYBHwTZdwAnj7yvZtHrXWCxWzH+65zK6+3gA
CyoiGSGl7HYbyUEjelV7mgV6suaXzTq1RKyoWIXrytIQEFQOj5k/Vs7u5yO7J0sZcE++NkMrgayk
e7gAdbFW9YS9K+3nMwMZVZY4pKZlGbgC988sVSLe4xRUPElf4Qz4Q8srpwtbfoemra/M+NVsjqhZ
vzwW8p8G554oxVJOEBrZU+bIGDvFr9L2dke4Je5jGlP8E3mR19A/rKo/UDuxkKGdyYVC+NdbsRWY
koOZJUyOPiYz4WihHX1Eh5LQJK3CsshBpzYqO0R33/Vljo3COZYWsZIXtxble91wT4u6rHncK5F2
Aa12ma1PWqrvClQfFTOILWFxxsNYAtMQu7ONeqUalSkveSyBsi6HheMHZvQ+YBAQa9TDtWZFnqns
W8CISRhfhzbZmMyQnQjoo4+lLrnuYjHpa9SbBT1ZFNYGS+oUi1/I+jJ3PINxDVMSNb4F6rVcuUFK
0BxBbpvozA02zTIP9DPeu+c+5eh6UT1oMxHcJ/fcYvzZB5qCYsw2M+C0/Pf5t3tilL9bKH0RtO2N
e2Rb+cqzseSoZDi0U6ptzDWiHEaGHJbmguYnECk2cwdlQ1aJcvoNohiPoXtewS/d/37it1Xbp7dq
7c7/tN6/ytXz4+fHokCxqS6xpjTuQAFd2FZk5q5KIF5Mltc24YmT6/g+CcWpvpaV6wzwqifJ3p0T
A6bZVl+b59RmOspEX/x8Nt+UKL/H9zCj0CW3E+1CJwK+BTwNTDuzm0qnH+g3JcLb0e2XHBcJWgFK
pRUBrQyOcauLRxl4JBgx881ixRqknKg63HGRzuL1RZpLkQYuPpf7Ar01xjbd+abxWCQmfOB7KpRG
jgIxbjQZ1RoJS7R+Byb36mEHMVowFDNmGDLmiSiNjI28AeeR2wKChoWlFv0H6bB2/xnnEPkS4B9O
5DlKmcrczC8l7JxAJPjm72Gfc0wHzcyY01kdFhORGtg3IkWp0jbrlCKe30ghc4A5veDFMyN7tvUx
huykJVq+GBc2KfIjipSaKGWf9/MMVa9o0Zm/4023HNCy4ttAY3tMaVJbjAhR2kLxyqwUY2RaC+vc
KTr2ZCUGq4uZaIIf73dEg9YUs+YaRlrcodR6TvCakiWDXaxDUApCuvBXxcuR4VwlZAGeHi9QvWB1
bk2AcNxLAaUc5sIg1bMarMrOVzRxvgXHTWmgGwbeBrA/lpwxx7KdK6DzcjTA8B/iK5kPEW3Vtl7l
Gv+BrZpP8WIpLVqfcYnkfA8YTIe49VwOLkUBadmIywFBLnbIMCEdJ7Ay745Ph7haV9VVKoLIc5Pp
mzfPSOCzYIbS3KhPnohBCk4PrO3yoGOQ0+Gw2+QzcZiPnnHTN0U3UtAABfWSWLspMk3nNsD8AvRB
7r6mi+0v47IAWOCB5ZlPkEQGCOBpKAkr2FlGCZeWdCW2OdaYBBwApmlUGBa7HBlex5SGISUk/CMJ
c5Wjz6V0fhJ6pAMiRVv13MztZgVbgEGmxAr0L481YzeRcEZ5BcNgBElAwAw9ZRCKOBNnfQZZXpXY
+IdgaoPe4MaEQ+qH2HQ0N1Izc9RDWukssCpxQrXdkabsw4zPQikToUyLr8acIfXUrdXIJF9wDjbQ
5VjEoM+2BeD9jcBUjNbmn8RjZ7zHx24rrjDgusbKMSJ5vp04yhPDe5roHbznDGVWeKm5SikpPREE
ijlChxhfI1ktMNfso7q1tt5WWrDKohNdAYSqhHYUuFSYmqEsTCaV1yILocEEUCT7suMtZsB9C22D
CrD6lOWx1bPlzJSAytYze4on3J476pS1kdK50l095Ks5h3eAKTN34cVb3TLXlbfMubywcFKm/BEY
btJqAS9Y1GSqCSv28qb2RBxX0q+LuVk7iBt0aTkDyq9vs+IGntgwSj2K8pxsN+Y16DCJUtzXpO6a
WEGZASGXsrIxas9j/VG0u64AeLqdOblluXu0ZuqW8QpYyV9MV5nw78EH0MeFU3kJKlLnqBB7zuE5
AKp9FW+QwNsus0IXgHazZfamk3dEE1U49EKS/Q/cnM4TdYOcBrmgInvHL3sL8AJIWW2fUGH0/zx2
ISYKEbI4pkS96FJSuCgkecLY7dCvkMAEDnaB1JxA0Cz8U4beyMEAIo41e4uwwI/3daBcG65ymrPn
OiacjbuPoRyaa8XHNaZxYQtxaBP7rSx9Tda3NYa8grHas7LqU+ZhfHjKucnSqxipmULu9gLj+/La
IBVqMjjMOhQlwTGHan+SkbvEOq1Nqg+1AaCIaLHJFtHi+kFQeXLFDBeKU5uZ/io5vGmpqcGcEON/
Fq1x1cg9A3SL4+cSDbg18yrOk0K/x2Dj+U3dvKFKqWGwYmvq8HWIv0NQKh4ffmLS754mpZFzL8L8
QQSa3F6C2MyPZDLdAmTqU4Bu/RZzCOgr95jt85M8lzhJRW81Bp5ofLySk5FmLcIee1qwwMzQlltW
YMuiQHkWQ14imd8G/Sl1I1Mzkq2hfTzm3ZTmU0ZnoORmztW9xl3JGXTht9E5rLuZFP6/fh9NE9BB
I3fMi7gLX/U4gUl24Oa7Sn81vN+Pz3CzfZQiwxIbDNHzClLN85vvNCKSFAQsQOX7U7nkHdGSQOkQ
rzXjU0aDTbNnauuJa7mjR2mQQawwDzMDPe1IEphIKJZo9pIXvtNis6uCDnsO1dwT45QT6loinYdo
PsG0hnrz2Ean9LG1LkA5t0c4e3munXqTwtX8U64FjCiyQpkJeyRhWRfw8lDfVDDFd39t6izERmGv
708+Wg8Ds2Xc2MQkiHz3+xQHkzmmEod03p9Wq82tRoFUyin5c7oY+kL/s26sdbzWXzEGYGTW8njd
ZMB0/kAqgqE5hEmejs5JiX+khVhmjP0r6C/Y2O0hBJiGr2vbTo+Oh4NQwjitMTWsH8NMT3fHL/Xw
tdJOHysW0uZUSmTED5V+JsqsipsuRcmG2wdP3SI9NLu5m374yFhcGGeeMsYAKJujVgZPh+jp+7uV
IjWU0x68v9pkEexmNyxOmX3qVgiTHMdat2aOBqAK3s5RW3x9PDPEeMKVBKSIBowETsKO59uVjMR4
UPKhng+X4ZZpWqnODNBgM+CZZvrMuQC0m5W/mHLupLkCvxnrb2CPZMp3beOhJwsPBqi4TQNXR9Ob
9fXEP//eXfa2Xphr5aq/Xg/p01XvF8fMYAF4TTN89AGUsItSVxVpUg6n1bkLdR/zEk+9tfmd23Zq
HEKjMK3azAvA1VlLHohDQM3ZIXHJatG7JY5pLTnmA9FqI8aX4uDLQlkMp+fnTb5+K/Xf/cXwdWdm
OGjO9p+wA73BvkOyRiOCHWDcO/MaqKfWcZqHFcQgv0K5obfedpr9u9x0+uIzNBwrQtx0NS7HI2Ax
98xnPqnOvm+ARimU6rhOeY3QXp1V5y36eBN/DdBsC8DyNVZrvi7fj8vW/VoCWPoVMDq/Ip0ZwE8Z
DWwbBaoEBqEU/tZ7MWL/IGplFEkD2C/ZssEl6Ky+Hk8vKY/JzMpqAYFyrFNdYViNCZQHVChFQCzM
UYjFyAJ166HcXjPkded4bjPeCFBXsotNusFeh2g3+4U8UKQvtSWGr5auW7vPLuO1TyhYIKIImNXB
tBUn04ABghqmqY/NFegQ2IhGuCxMKPSvPUO4pgqKYzI0VEChxldVGnBKILDqKDSkb1fLf2Wn/yfc
mTs6VFbEk5KgT1vQmbnQnJvd7w4zg8bgWJBe/bh3WY92yrVB/hq5ZaLCNADI3z9awfeLvimk+UnJ
oKuD3cLBawFgjrU0Ht/UzwyhAulAnzKmoTXuB2Cimsh8EdYxHDW71PvXtTEw0X9+hgb3JChF7Kl9
1rXXBEZuOax0a73cHnuGcZsQhHsalK71i3CYFQqOQUBVCmOhr3vTYrBqIjlxT4R6U3wIfR5UOMhq
pouvW+Q1b3ulWGprwiu4p0O5/zMOldNLCTrPGwGNbNmBNdLCunRKJ3t9dcnrK7n0ct+fj/LB/J+E
6nbAkc7TsGpkGC74/RIuVaZjn+7xMYGJGuMdi+iccyg0SFM2oCAB8SiyQyNwXfeDdRMMPtHJVz8f
0qKRcBHxu/aOsWRWc9hEdvf+GNQzD6JZWg1oVYAfCsxaB6xaQqp6fc8abpwAdLynRNyz0ZVI0QUR
nwhKw25zro3z+S0w3N3F+L3b2Dm6/Tq0Y+9ghveMi/ppCO7pUo+fy/1rKZHHPz+/PTXYYmdZkf6L
8TJ/qmdCBE1HGmIkaEvqwWSRXIXe9YIOLGSIoZjh0enD6+OTTKBX3BOhHs2gFfysnGc3TfnrsCO7
s9zDwd/UlXlY7+PB1HJA4PkENoZBmXE8kQqmA+A1eVcelIN1fUAifl0CPMMOHeynAEvnh7X+Yl0W
6N//heK38vrlD2jGVA2B+R4msjx3PLil8EdSlM94RbtyYPSz+usZ+xZ0e6E/KQZgs1+srcES2r9R
hH/dK92LXqql5gcZyBVYEobt2O1qb/4jVfVNgnqBnSij9ZVE1yZQzC/GC8DSI5FxgRNFlXu2UY9P
qwCL11a4wI1p2/Yn/+Q8rS3SBxoZzyyYDOYdUS+uUwJF6XMwDbHtYO/sOS7JubqZu0ZWBEuSsCqL
1X/308++Px9lfRsuuba5BCYOq9o2tNNj+f8bLfl9R5TdlZpMyPq0xInO8XaDsYQTMop64OZbrDZg
0CKfeh8t3R+FUiUxCn4RfwH3zE2Hia3IRieWoVvHEGUvzWQZgImezXtylFK5RGLpcSIkY7VKdXOD
61osnhrD+azcA7zLJSYQNHSdsQzb3/hLf7GU7lntuVJMsxmOmfqG9LaEKKqoXpUuo3w5bUC/yVB+
8wW7GSTMcSDncNG5hbwz3ZaZAv9ZNrxjIY3X1Kd9eNUCIu/m2S4NlNgR3GJLMZbDHXMHLd2soIN1
KEplSH3Qxn1R9Cf5l4Rozl5gNbFoOug5BVaowWIh86oo5SHI80q5SBCRDJhhpr8pz0uM3+z3jKua
qG/e85HSG/NAyLEyGHQghtAZyIehXO9gw56rAe6GOWjEsqcSpTQipRg0DmCAp2dswHu72ZLTp/4H
mSjEVAaWSrOwF1jmRKL0iAbwoFD2QTHWsb5xU9qwKTuGPWHpeolSIJGH3FedQzrOJgprJ32B7Bp6
/jFcsFIt1jueyK7cXxqlP8q45Nu5iiOtQO4N9AL7gH3StmNlKFriXX/tPz44xnbuSXXP8yryeQCw
FW/B68gLQGdnCf8ekqLU+uUM8JbHOpiffNGj36ckEViKmSc1eNGC/oy2qre33QIZG6wzqTEyaGAM
jPWiyYv9ofRHBClR7DDGNJ+HIEiADTHeTwJ7w1Yt1pII8lQf0aEEMJF4TmpqME7CgrP25THbJsph
kIXRKSjJy+VrqsySG9tM9R2TB+v5Ehh8rvYEfHiW5E0qwRExSvBqpS/lZpaiUpAgbYBkOSsxMa2P
vinc/JyRlPm1P7soEY6TI4e0g1r/JOoIyQPMHLJ032SKYkSLslON0AMJ0MPFaHa0y11k/YGd+8Fy
Lhjv5pazG52oSv5z/cIxdCTn8fVPpJvvrv+mb0e/7pdcUyfEWX7GKl1SZn+LXftUOAsHmdb1YLSm
td2mZmq7iPJYR5vIN95Tp6yUovZVxWvg4AqdFMMimWPo44pZE6ADG+Vv4Iy4H+7xF7di9ikyBPGm
IUfH1rJZFvtAXDopO3UhIZvJkI1pf3okG9Sjvc6HWVxdyMlMJJHhfe4Q81TIILemsezdf5Awvuck
9YyvDXCqAFZFUlmAg7Ttfyk/05KMpbl/LDPTGa3R2ahXLGmZqGQqXjEUn6UYc+fVWO731SuDDON5
0b3MV0lU8piwMOx07rVCpcHDJiyDV1iBFkOR08B2rVZUSU0i5ZXJWZLrLXfF+Vfzhp5Hlv5jGSm6
ntWF88s8LQipVH8u9GptS2tYewVpWkxmW/F5yQyHJ3Mp37dFJ4V7QC4BeAe3hWyRbpbYmHc9ahuu
0UtW3+i0FzMiRT3nsuDrVIrwqhCVkKDkEzAEcCosw/1a7VnjR9PJqRE1yuBzajTwkoeDmcjhb+zU
QkF4cShN53VpLXv96CJsWH08Fspp/xPZIkwOiipgvymdzzedXOVzRJUCgEB2+fG0QNzAL3RsOzRc
zBB8fbW3TByD7LQR+CZLLnmkr/JAmOUqfyN7Pu8wrAn4PwvOtoHdqnC2jS+t1XN0CnEuyiUzhjKb
qCsQ5fJNnYpdwrpWEv5a9ei4rtbR6W2z0DsD9E/bLWus/m9eyDctSoYiIa58aQCt1TOgxkm9P8SW
eQfru9fQnRYc4ses/Ruh/SZIiVHhi1hlRIJaEglCbQJXSDYd5KX28pZBiyk9lMsopFopywqxtpxz
RgPwhjipnv3iWNt3C16qZbqM05Ff/Ok8fp+OskON2kRRR7xiWFg9hcighu28Xx0m3t/f2PJvSpQF
KlKuzPMZVNtz9UfRBbyOhZO5AzzwFwB0DthVi3lvxvH+xsx+E6VMkRKU/05yllZlrgKU6tW17qAx
vjaMD2mx982PZybOBBHBv+cpOonuH2NVBWKjER/zaprYLLdR3B06iEqzc2rG+f7GO//P+RSOVjeB
kqYpiTHetJ1nLnQRuXDjFumyWi0EwqpHp6JUTBW2mIsKSFBo2uaOuM6H1LHD1RuSj8iM4HzrteXO
DePomgBIcENzn/xipbams3Z/qRqFHsOBSlfSq3KzxWiyOYU68iT6sERcz+Qt4d2jA1Oappkp2N9w
JQKLMSZ0ZWcuAl91y7AYMosMpV9UwRfaawsyaqxrAVpVz70h/EmxTC8J8X+kTx5ud6kvMhWfsfjj
OOvX5RLxytGy9EVge+afPy/ohzyjy0nbX9bGh4dgdrm0ENbWF1YYPZ04Gl0ApaJmsldGHsk6m8DD
yBcYiZjBbdgz1NK0b/ct15RaCtGy3XkkGXBBf74xe+NsY++yZtuJxnl0wZRGUubZRfVJaDssCtPT
CUjR42NMJ1JGzKLUT+PzFV92OEasI6m3P6NXg4BeHNAnrFd4qlvLCJ+ACXPcr5jwUtNe618spMul
US55Gkcitw2oloZmcX+MpV8xnGOGWldu8jLyPGK1jKOO5IqAyEJ8LHirTkNAEqyrccQEGau0wlDp
Cl0+vfQdItIIqbDVW0HmNuBgHZ6Apq/z+tcSGJ7HiBEDs0T+VjYeHbHOu4AbbjU6eem1+nwPPSC1
iDfMx+LCJERpnCrg8r4i4e7F8V5h7gHX6R6ZgvHYV1ToBteI62JV6CAYz6scA5PalnsNj4mxv/mG
j0800SY29gwxanJvCpsZ74fSjEjH82Yzh8lPAcLnYHuKi5rt0XAFLPdlcJFhp+gepVhS27mWgYmr
AKtCsfrGP+1Z6umx1wRo3/tj+YBmrLDOgZTeQiyFvO7S81fxAhBXhBRM3KrbIqsHeurmoY7kL6iE
NptnkPjONt9WaMPf7E6LQ7j5PCW7A3qGekH//NR1o0STJWAHtPXqGB9712VxluEKK3TyLCoRnWbk
6V3N1fltZ5+emhT3iNSPskgMhjPMeg23SGB07F4Ih6Qgx565dh7ongv4GQIqxbhMhhWg82dSGPkS
wFhJxCZjMd1GzfUhMTmGVP5N4vEvdUwn0qLa+3chxMYeExS4NeOgG+9L1Nbx9lguKOMN3ELjEesG
/z+KZLVBBdp7ArrE44fNcjxvD39EoamQ5SllvLLeMZFQ2i0iu1r9gdYnrb6spleGxqKzcV2SS4Pa
QRLC5WfBxvxlSQDlbEh5KvgFqW2b6GMl5gR9tI5FbgYVsef/kXGU6gi6pIW1xFkwtvR2Qj4Ta+Rv
5YdV+puVTmIcjM6QZU0855o5aK3aL/71uv1iPJ2JId079U5nxuo6TKKM+K7p+wa9t7HhLOyN6NiQ
h4PvoDarby10u2NNPbqPGCLIJE4FJPkMvbHXEqe7WGfk8k9vtrkSN/PCbI0ht7x6r+6M/sXcu1/H
ZBNdoDtW/6OKonNnVR3Jg4o2AugOE5BmcFXRC5Hgj3HW6SLjtyN5G4EYPbdrJsyxXIfcZPiOHivF
4M9o6WJQYYkLFYkgtIouHQkmi4uRu7J+OfU9gwRDMQmUP9AHihpyMXo6EBqHS8VxWaqCkYtS6K2Q
80yLJL8EhfMm3XLGm54jMQQ4PWe2YLxkhlai+8NqQaxquQGl1gBu7NrXY+fgPG2vB5S1GaTmjyOV
W2w+un4/ruO2hU4/mWYr6wMarPV3pBMDhqfLEACRSlwks6KuwgEnQkR3ARAVIgaRUeVlpLgA6HXv
OgkzLleTHpnK1sAoqrnDvhJf/0RQq2NAZ4uF9qjRl8DgZ0EsTscNAuD3Nay35NWb4Ix4yPtzT/GJ
ndfcZzu2TrL5iWyJhZI2SVnUGLx+fGmTPuKIHvWavG4WlFGGO5P0Vedqv+Lfj39/OvIaEaDeUoU1
lwlmuCDpmIGw334j8kJJLtH11y0KVvvVP5PCEUHKTmaCEqu1RzioLxaOZ6OlSPes/vD4XJPPakSF
MpBqnmbdJSS+9WAC2YGlsiczC6OfJxpqJAaBnySBVpCnJO9DJ9FveXmGlmPJGu0oA4/13x77eYW5
etI5/omYeG1cDfeI9AzrTJOh/veZaE+5HQQ1aEmKOlj/xtUo2IK0kjGfq5nz15JVDptU4SNi/D0D
JU7LeP5fxMxNYnN/XJN1nkl1NyJB1RMSOda08JZqFI354QWpdkSJLB95AlYQzsuIinh/kDppyjQU
wLXEfAMY9meHgXXdChfob/Fz67FQM4lR2qDw274XVBAzz+frOtVXrSGibdIWXzl1VyzcsrYZFMnn
/4gaR8ej1UOR8QC+AEWyLO7i6EjR6qhauNKCJe2s66L0AgDr4c+SbldUsjHFgn4hR0Ldd42KBWJD
bdFiDO/58elYQkgpiRk6K7JLRV6xeNVnMQYzmHUfFv8oRSGEWt5oRAizRbjpVprRobn2izh3Ef5l
iPx0ouT7tmhXvR46udA0UHveILkOFgL1yTwARwB/KP+Q4VVAXNY6VkUyWDldJx2RpixyzMezqNcg
KFhNiYQzNm0hWdka2jHf+Xr/9Ke1m+WwFDZ+DBfadR9f5HSzwIg6rU7i4tKkpJlz9ZZ+lrYECd2r
1jNzzJohpLSrLg69z18GMFjQPYBQbrFQl18v3WPIyohOZ0lGJ6L0SshXWhuJRDY3pHcO2I8x3sIS
xS2A1TK4N+mxjWhRakVM/4+0L2tOXFm6/UWK0Dy8lgYEGDDgAftF0W63NaIJTejX31Xcc7bV1TrU
F733S+8IR5DKrKysHFcqZ02M4APUzql1UWvCw9wQwKJihgx1GA41zq37w3svQqwVoqbfQV/gRwjH
bXlANQL1eyyA49pnzkvNevKargVCcwW11t5UJHSlBeChOfduvp40ESBjSAww1FY0fd2usgcAlX4p
a+1MQmzr3QKB+ovrQ/GYYqzK0AaiGBugd5sdzRzrXXi8f0o8v5D14sdUoUyBhLc7u8g0deQn+l9N
skW+de8rT/fJcXSC9edNE1jJSkAZAlSztM2JfuB50rxDYic22ri/yg0VGlrQyOEX7dN3ESa4+5rz
aNLrcufNZJGGC926GEYJQhvsRVrGu/ui4v06YxjKRJEVk2aN1zoQiC7L+7/Os6Q37NqJZ5vJVplf
ZPx8a/crZ6C75n6Oq2ppr3ku+rzV0RFJqRbdZsbY7FhDm1KVIIYzf7UO1mgDfZW3r4T6DH+exDcJ
xgUMBF0uzBwkPGktP2ZE5poXHhPMaVxGDMOeA3gt6AfebNr3xFFKV369Ymsm9higJQn5Is4Jzb9B
30wx1to0075WriApv2dYTvXw6L6tbP8+kfnYQxVFCkAFqCt2CEMazUjqypb6fWdsBN3AH0PTSkMw
HIQhOTxDHP9h1gBM6DHug9Qr54bOAT6NP7H52FZWsJv3WZp/USckGH1T6i6uOqujR4WhdvRy7TBI
sES2Efk2PKwpryQw740BkVuxFAvwaBZDULtc1WKkKEutfSbxhYw+BTegXtl75JjxOvi5OmKAIfby
jZKs97wuslnVnJBnlP+qB3nXRiC/C/dwUQAxf1+g80mYCQFG94VINzspAGqVQqKHTWTvvMRpn5fk
IH6iHW9YHDGZlD3zUjDzWcwJWUb/IWwjvI768DQ4Izk/xws0u14aeLUc/mZVckJH/z2yy61BEM8m
Nk+8vBg4NdO57qrX+yLk8sIEPbTPrzEq8LJ2gpUQogcFtWft7ZNDhp7EH3ZwwgpVlYlRx3ajOlLp
1o7qEANe+XBrJETd6HjlMUR1+h4lKtQJJdSM+sw4g6GkA3BNc7GJl/4KF6G25IVWt3rN/yYlsw1S
smZGlT5C/dbozNR/pTIQ6tR4UYfInhcRAdYyxeWLPHH76eyNBIPLa42jIvM+xT+CldnOqTxuLper
RNehOFlJCLrscpIfjkcuQDZHU2SRMSZl2o2pFWBZx7rs1ihfnWE7fGO5/1ea8ifmgtJEY55QoW5E
u3y7xNsM2BhXAym6wDVKXtg4+0BP5MfcMas3Ar1XgRF3/opTEj+uQt5LNm/2JySYKxZi85dxSXBE
mDkFxku6xktGgLpsrH4o7tHhDuzwWGLuWqrloWhkVIJO/wMLqmh2uHcGtya+zbnXMo8Wc9u6ECjP
ZgxaLw4FJi1cgBU7xXbz3o62eSTF8uGhdFtP32k1Btuxf5nzpnLo35R2ctvjWj9r7QVKmTvNx9aF
Fb6vjjwG2b6g9lyVvZVSG3w6Batl7MJ8efISdSsa4TuFv/ZXuufbDjfSp5p3x7qwDUID8PviwqLL
cTbl53IgT+2vkHilH6g20AJ97ek+p/N+97easu1B2AaKLpfhRq8gvRsByDV90L0cWSIOpfvvmsyW
MMpYw9KfFkpD3ZKrjf1FD6X/MyO063P7o8D2NIfj3M03YUyYY57sotCLUo1xzQv3Rf1qVmVGVtw5
n/v+jnxLnk6UMbPiS6uO8HcwHS38VO1hde6wVOy+9GajrwknjDUZOnMsE3q7vcPX/V/magBzmc1K
KPKuwfdHEZwNsoDdQCMQEky8CQqOarN1hVaphyGlgkp/JMfxx7+zCWwZQcn1WBGvkNAmWHiGd+bY
PM4ps402ppFWsUqlhCawFAXmNyBU3T8IzhGzPTbaVZDCsgADwRKjABfOZktOVAAk4d89JKlru6vR
UzU9bfoVbc1tHvLYu2Q2YNbQd7g/2rb7tj0sSo1382cjx2/lZdttAGAtW1pDb/7qZO7hsZe988kb
WJwPHSdUqPpN7qFadpgFOoNBAClK3judQl8ANxFpfCAl29x2MiqvO4b69oRMyAHfIe7jlMozc+qG
2DKBHJG1RIGM6+7xBEiVc0JLEkIM5QiwY21NsNfrfCz95GUMjhEv9uBZTHZJbyroTd1SO1N7l02A
oLte8NECZtOI3yfFlgtkqQhCpYXoroDofq02VUdsrJnjWX/OlWX7e/LhIputjJigX21023xM7Q51
JAz3XB1Ibq08cpsdeX45OwEnpoqYnVWQNHxkLl2C1nbfxiZJXvvQPNjTRIRMkG1pYoKFuDinXnMK
LGDaHj+1TxR2aL2K55tzDBPbvqP1ijhWDbQvRWElfumwz6FzOoDQXwHEVROzWbmid98W3pyBO7dL
YV7uNE6LMMhAU2mB8HDIyM8GeDrAh+G8GjzeGKNRtIqsCgnguK2GxAG58Iz6fKuhhm4GoIualsqO
fFRx1+WyRUGgMTaYe8Ih3bzZ2BiwOsaewwXJm0+fT8gxVr41CrPF1jua0KbjZft0/WQu1Z8xllxY
jr9KiH/095yn8X8c1jePzGG1pShZZ4rNPO7W3tIT7PGABX9fXAtPlfpPpfimwxzW5XrulE6gslwD
QXG3DBz0D1PYoBo4/wA74xKkwe09gozX1QBvsIwCEKzRlkeHoTCtR1EOqcuKdwXPCmarHY7qzwc3
31wyxl7EgEqrmFDJlzVIepu+x5aWx+AoOyLJQntfrXk7Z/6H1f8mybiAlVg1US/iAIECciHm4wPF
IwMSE4ez+SfzHzJs2BYB9mysaQTwkj1srvboIW9RbK4xXVDFnQ3kKMuN58mbaV0ERZMTLABVjp73
nj+pP9KUBN6PonU5fPEuHRuzhanY5CqF0ccQSbjWPA9zyP6SrFDzPj5v26UCz4DXZkJ1/Y5qsnGb
UEqBahbQkrPhBFhcFsUcrniWi43XjABLy4yOmhJs6ZHJSV2gwvjSmwvdQ1rX4bwyPN1gbEhhpWGP
IhAM8RpzX/HrfdW7vfX3xMWYji5QwjzVbibKOckr7F/DepoPios0YPwgthvMGj+cl+gxyYCR5GQL
7pZkrjwZY1I2ahmnAzgsH87bj9yBDbk8PLw+4Dnwee2ds7G2gRWwmO7AihzW2a+woEcuywR9iheA
TOXuGSutKYTifanONjFrOrabAmMQWxVYPGmMileRfqXjzA7sRvdR2MB9gk22tr905xGtq6HXrkNP
336GQIo0XU5Jau4OTMkzh5prlYkaCMhjI06Brp3oF4e/ORsyJcAcmRTE17GKUB1ab7wP75e+bHza
7ImyVw4F+XwRvPsEZ7OtU4KM7ZeMc673Z9SKAPCyVt3Sjx993s5D+hvsVZjSYIz9MDSqJcagcTp5
zgBgn6TiRLKzKYUJCRZkOm3qPlHowWBX/TF5rX6idh9e7E/uiqu5t3JKiAZOEyPftVJnxnSeHi3s
wSpwHtE8kpEH6if6uvty/3Q46sbuujWHdlDiAcQuLuZpXZ5Fnw0esOtSk5EaRu2TzWBIYSsBr1ek
JXADI7NSQ0wgVtXgZS+U2MrKS4/NKcKUHvV+psKT0eLbx6CnxCR5zUi0zwEoeV9ms8W6KRF6xSZE
Qqnuh04Gkdo7reFBte57/ha78tvFIvGy0ZAR78Hblx+IWBtZcSf3b+k3Vt2nH0AfnskH9GET65ow
wkikyHlsPqoFQWgmLcjo+r7EaV/hniHzjF16QUPWH+yCmLtxAIqtP9GE2hVccqzfrNttqDLqjpJu
KLJJw+wJZ4osCWPV0/MDYyfpP0Yw2ZLrK89m3ELyP6Q4ocVctCuaz8/BBbRe1ljq+F4+Gn6yG0Jy
cWrgXDnHwEWD2NHWPQCs4aHhJlnnBTv5AEZZ0xQjTr2ED3BO7wEA5OD1+/BQDZ4fMnfJp0Jl9FUP
z4VyLkFnDXCO8jU83r8Ps3duwgajjUUqDMFQ4+czxC7isnVcv+aC487lV6Y8MErYRkUBtAMJskIn
0PuSxIvOVp2H1xzjjnZLpGXPcd5m0xFTilSqE1Ucw6KoggIUaYrg5HmCe/HI8cidj+FxxjzIQ6z2
MnYnUAweDORaoGKv1MP9I5p9vabMMI+walwHKUMumXo1mKnDekGVyK8cwzjrDk6pMM9wX0pjiOIy
qJToXB2hDljVu164zys/9Himgt6OP64vfDQ01JgmRkgYYnqRYwZHU0CsodsHXAlVQR8GkSM5qlh3
yLCJPSuwElWUVJChvS6nwTG2KkHnMQpXfyW+b47Y5N5lyLTAHA3KkbfJnWE91vajTSK4uZ/D/6Fn
e97aTggyBiiM5FTWQpmO/mC86PShOKqToSvxi8fabEuzMaHEmKBzJmIBbAop4iohAxA9XjB2PqK9
YP0ooqwL+xofxTXofuou7yJzFIXN9RVmeTGx1xvY5E7wOC4ejiv/S1uaNu/46HtxT1MYEwXobisd
O9BZ9yvrtiR43Ev2XkM7232dnHdAJtJkTFMcy+mlsiDNlxS5czRfeQNm3Sx7sVhscde+9j4P+pmr
KoyVKvWmGKoUquLUjnZr+ho8xZGX+YvsrHiSnDWJE/4Ya6VEcmhGDS6C09FBc2VbnAQNVp7b/Mu7
3IwNUUe9yhMTNl5EIqBbCttsffm5/eqRT6y460V4x6Yyzk0nSGVyHiDD6l15xUyQqpDGJc8uFlBm
+D80oZjqYo/kN0xNxc3azj7T30Jl+4LLIVFjqQb1l4uLFYLh1tu0C+VMqpiM+zfxdf/C60qdf3Um
JBn7EgCzMRclaqJPBYzm4Q1W8wv4+S/cg+TccbZPODtjjrC6aBCtS3Exy4YIrvrqf96/eLOOFJps
sYxOwb5Wkbl38FhNc5RNtIsuxq3Pn+eb5+L795lLljairHc6fr9yHSDiUvj/1rs6GB68z8e85zlh
hLlgMcb3u8ACIXQm2056CFfhZhRtvSX1Zo8y+VZ7Gji91v/Dgnwzx9w1o6uzRFJAUwOcMBFd7LdD
xfanSVZRRT4/uaPgc3G0oSvQL1GC3ExGmGraX7uAqgQ2VAsf+e78rKEZvkHesnkusYW0f+XPyVEe
/ngCdMs00YaNRNUNWmriM8roJW+sIB7pBDwQjQWi+ZFky8uhxsqPK0k9f5/ZsmhzjlPlkGXuWVSP
nRXLyQgXEsovJfbrs+23a1/hWkyNPtT3OGQecqXBdhE5ASlHfy+I4uUO1il4B3S2v/5CNfLRfX2j
66MD8rxardAmeKIxB3wLlIo+P4GCZW/fEOTsYQE4j+K8fk1kT4U0kX2I7HhqFviyjeJrMDVb7PwC
xgFvVTOXDvPMtyIAqkR6xmBtU2xkhYRLu7S/lMdirbuck519oCZMMRanVzu9kjMwBZfwhD0uiPK3
EgSY2bxe4Fk4OSyh+kd3mfsSjFFn6ldKCvgh5uKkAGU/TN3gwaeYKL5vAxa0IXqP6WzMZ1OHDaty
0JPfrhEocxNHs6Z28jWshTKiUMvEFFJ23se10nqWfXuXo2c1JNwxk5sPeE+tGePUCEYjyQrI0ZLm
6ETe8rCMdmZuI10VJ44PoxjYpuyXgBKAGh9XdIfO/oXnqs6+0d9cs0lGsVciKY2hWziC3n3H3lEv
eFAWGIlGMZBuJvr8u/hmQpJ6tZNrM14S85pdwXmQEq9aiQkR4Bws3Bj7B3ztreWW3jkny6YcwyDC
jIQAgmt1Aa9AOqNAsRLXMXbqAGTgk5fmmY/jJwwyFktN6kQeO0oPvc3J8brzfcAgcqwPx/AbjPFJ
y3goNANEUG08A3wRNU1uYphjeg3G8CCHLidtE9JNl2vP8jTRdvGQATGTB2TAM3EGY3VaAW+ncAE3
L3AUsSViICGQxemkMkdst/zvnXtnMEbn3BsdelIDWmbv7eTBwDAJrA5SqdJWBOjxZfm1R40lsHWX
6zJyHk2DsTBa0F5EoYY4U6wfcOK9cqDDcpgZsHOB/DszbjDmJVH1EBeb0qrJ+rSRc1v8LFGPxlJG
ojl/F6x9qzybRS3zvDHylD7S75dF+hxuAF13BOZOT4QHXhpm3s3659kwGfsR59G57AuYrA1slveR
IxTN10CHjI/++i895AlnjKeDQcprKgAShXb8RbsRsS4kyJv24em/yZiMYbBkswipGXbS/WCgYIFu
QgeBPA9Pn0uJsRttL5tyW0P/MRdzy/8BtOYBWfw1187PxhYTyTHWw0jDVEnUaESlB40mwBOi8MXw
W3gNJjx7azLGQ87LTEgU6Pr6dNl0JPdLAhAZmTuEOtuiMHFYWAc/UIs8P3eQ3XURFQTOWOwKrmHZ
wUPekPLqlDXRyeUB3tLnOoq3Vmffv9W3zrc7xstkLIhgWEWQXKEmyMJgrk+3lbUAKAIndoF9tQwq
OwBMrNeji1KO3dA2fbyoIXwJGu/w4W24usQYmVaSz6le4dZfV55X2dYV24aBSissUbrAnrj7zM/n
er/1id3Jmo7Y8qyI0CdkDjdYgbMENu7m8GoSbGOylp8calRpWFGbKhYI6IopYwk8o71VK2vdaGRw
BxWn2CiY7lr48S63P5PNJ8IcDrW5uzKlxqjwiOxa0VmghlkQkjux/XqFd8KNUOcShlMyzOM3ZkWH
Fo7zzWkQSAokPf/6wSv+zKrFlAqjpXmUx3mv3fwfdMPHAN4CrDfKTNzK9Wy38pQSo4DXKpHSLgA/
Nep2zYglVhhGtmlXIOKHL8QsFhYo8s5qLkKaEL191MR/zbQ8uEYaPauT04l0pXtEwe0QIH3ylJBH
innqNHPMgYsBUjTrenIspC96cjmpZ1B7+cxO/04L2fZ8Q0L2oqYHFyyiozIS/YyCKy0DJDzQhdlW
oqkQmQevBn50aF7A2XVRYfBp7WEc1MTOADQGhkSznAot57a4puSNpYF+3OCWjeWCgsz6g9MPYd7D
NJK7qKE3z9k4TUNAHYuX8d8XcgbIjH6+cBzQ2e4UUzUtRHca9nazwLHRWdBiocT2dgVjr9DW/8Lj
cM6Sfvef9uubDHM1QqtpBbPLYb8wkYQpaWCcPdM6C88b49Bhb4MqjVJj0iuIOCTch1j0EgOhjkBw
9xmafXwncrsd5OTaGREq9aEChvDuehQeZ/AHIGgjm0ffHKQF1rzk6+z04ZQktdoTkqWGDUBmBpLo
Agb+yPtG8c4rbdMuRZTIYryrzn0eZ1tIpwSZW6F0nWD2PeUx21UAoPX31wWHBO+86N8nPPVXdcza
tgRPp/EhrYi1T+At0SZL55O3f0Waf0T/UUJ2ZiVT9VQUO+j6ywkmy9FRqgcmjY9xeQ5XVJvvaPtt
3HjClWaKoS7HFY0fHdHeRXZRkdpXn4zV19F4o5su/w+7LnncMa+poMk6wHdAdNy9AAmfppgTp1yn
D+kTwDB4fYKz8MFT5WCe1bAp4jyTqDaevO6YBA7cPCw7QrH29fPriwt5Pu+SfJ8dY0DES4jSsApy
FETi5MDX9A27f+IakFmfxFRkYElb8LdERiGvl/Og16qJVDIgp/q95morO5G9bMGNv2c5mlBiXLpW
TtXQBFMQoPaaYNoIk0bCEsPlHFM1V4XS0C4qqQb6z0ws3/v9jsnROW+CRsU1VhdP5Yd16N/qCv08
6/Djvt7PFfh+o8Q4CEOtC0JuaqC0Pu28j6fm9WC5v34SRPqA/87snmhcz3jmrmFmRhIl09JpcYU5
sECMiqoIrfFJR67mRSCFXfW2CQRUt3Kej+WmXPxn8PGTZ7zm/D3UwCTAzRiKKqLD73fBxtfrWUrV
QqQ94sHqiS7sJW9XZ/sD+xO4gGw3PDDGqPxGjTH/YZljv/jQircUbYFlTrjhPyzvQj5CkngHgI9k
t21tbz/qrelhPq60AZrhrxFq3T/mudBHl8G4DOgAydBvajAxb3GnlW3eRyKqZ+uN7FYqKtTwqkVQ
9L+sJV1hw6FIjQnD+28UmUNuxGs8DFh68JQ9omJrGADJRDoYzUjX1z386hd+omXG1/2NInM7r52Q
hGOQiLQUuVGc4InCVSHdwl3XOudJ/EaJ2vWJNPPsPAKZNYUWdcjP7sbRkT9ffbv1radPvIMyRYWz
0cbJe6XUmQdDlyXZAsoJcHmgwr8TrgtZQZiXQaE0MngdlHh8AAaKi+XdBsELmdi0OoqsDNrqq4X5
ZqJc/5G9Wgs7Gex+7WNNCHCM7eilPNjn3dHpeGnDuV70376QOYQuOvc1lgnhC9sVChMA+d9A38Z6
0bgAeINobGKbD2eVaHRLofkBGL2O15A+Zz5/+wjmfKpUTc+RCDEBg1gjmHRFTcIzScJ1t6i8/1Dy
yXkwD3iShFZRWzm4RdTdHeW385P7/FV98ML7uUrXbxwxT3c/jnDtInDUrhzHtxqgRaNaG+w3a40o
JMIUYOmlGwvt/vBoF1hKu8GGByiE8GKkvs2tGs8FPb99D/O2yyleYr2jx+w4H+rb+KE7OZEAUdiQ
DvOBNGe0DixOAmcu5ptSZbtRhEsgXzKJUl1vrtt4L1fAcoucR3W5CB8GpAmw0yhyrwSQ++iru6w/
Q+e6bj94pm3W0HyfOtuWkhhhNFgmPuOKIiKyINhhH3gD9lNiDfsnx4xSh/2OhrEwaX1YZJaeVSLe
Z1z3IHG6g4/EBHcqbN6mTZhiIge5jdRaaG+EPKTFM4VIIdLigy1gzgKTFjaYC3PulqabsO4xyJi0
FAg6YtGVYLAgVzddFfboh+Rj50Ul0dATs80yUjhwUsvFcTUs7C2Aduw2BoYRtbA0qEfJ3rTT178p
Xv2mbYwpKy/FaEU67hzs6QnVKwxEYSsZ/92a8Sp/o8MYkaK01E4MIAGkg0RbiD31U43RQDkWHk9z
Oe+HypgRzMdluWRQYTt06aEbYrj8gQZUrR8teEZr3gwrii5apiRrhsgwZgxSALagUi+eEyQECQQR
/a70yP7mkkwIMWz1ytBb0aWmbNG3L1213lsEQ3mfzFxHKDynb34Yo4dkWqMFAci0duN4162yDgBW
90B+LmF0c+I3m1tQn224eYRZFfmmzI5sJqoZdl0LygN2Lb1ii3r4mZBxsDPcTe5up9lHbUKM8ZFb
HZgKkkUtgexe7BgmPcANxEaWI7fQPRO6TSV606CJI5WVXYR1EeBLIZu1hOZrzX2rF7zYnic9xrRp
RqBpagkqwg6OxxumatEKgs4EzvM0l+35jRvWlFk1EC2pvuuG7ci/Agf4wGqJadd2KTj+J+0CiXf7
/X2tnGuM+40qY6ZMOa+yPqYy7OxsZz60nnxqtk75/CU4n9GCuxN3Ljv/G0HGuzqbZ6kuDRDEcLvk
XDZtS45f7QeMCHeXsTRrsCa6yJiQyyUXzbNGaWHTzXtFvGVIMoB3HbmpszlAud/YYoyIOCZonD+D
VOk0Hl2dGFc2BlQtotupKxzO8Xq06/3X+Owf88WXQbtqOOaZUvjjKZwwy9gXbE2JLIvqDw3RClv/
+cJrzpqLf6dM3v4+uXAm0BzOVQMSrX1bK4pAVBgxIv3lAw/Q/uRBpsx7FUjJmAg6RUkymStxTjXh
0mO+4klf1SXpN8WvdHN+/hn5qyZ1ju0O4eCa1vo4kpy/FBO6zKUYjDaRygZ0o4f1qX5CrkZZIca3
j+iv41zAmWyGLk9IMddBDIc6vggglZLsSdqiEn785FzxWYs8IcHcgjQI69I0QaJ0Nrvu1XAx3nX0
swUvlTYfvU0IMXfArMRMa9UrgvbaR87uTNIvFEwwa0bb62S3Nol0qN3WSZ9ct8Qssyfse0TA5JnX
7jt3FRRJFw0FOoNdK0wCLDYiMdD0keZpytRWKuJwvRMqNPa2KbKMQEXCPyoLDX5J0/AiNia9bd4h
6NwA/a71wv7a9+jPwNgq5wx55BjRKlqRXK8FyKXEeX8fyW4BNN2MbJ99bjPNbHQ2ZY0xJMJVwCN+
oawhPNycdk8e4HsXga8CKQN5Za7/NXta36Jk47IMOVFTy/6/KHV7OMMZQhD6FC4GdxUDYyripRlu
Yc+dw2NDsEwJxiQNDdzvmCgf6bgSJDfGAuiVuV65C4yk/SIPAdmuCEWr0fXV3kGW61M/AF7rRwiU
C4dzunNGYCJxNkyTzVqoJCpx8ezWl/VicYiAR/rzzb6iS/DLbmTvrwZP9SlNxq0RrkqiZRfIYH06
RcifktftSvYD7kLxOSdtSoexpYaihyHawXAXn0JCVy25VmIvFwuCfmUBbr2d/IJVrbgILHNvvyKj
e0KSaOZSZ/jrUDjDZoIA4YMA7FZyApwYZuaKgQyVjToC7wjnvMQpOWqEJ0/jucN7cbmAHNya7mFI
7MS39wGGoZb3dWX+snyzxYgzMIqiu1BVMQ5HdNNh7vD+78++fVNGmAdJDrIYUEoCGHEG2Y6O0kI/
rdQPrLf2wx13RGjW652SYx6nsJH1xKSXH7svM8cpVf/qhbZ79d6q5ap597lDyHMYelD8bwkypvSc
9Cb6+cEgqqq5gwUj2HJCwQAXjxSd3Kal3J6Ybkt0lyfb+bvwTZqxrFc5DWUzi6Snl+sCDyTWw6U9
0Xmqz1ERtqe6LsyLUpQQaXPsHUAcoBrOiYlmY9mJDA3K6ETbq0tfXkcskoBLQUEIAaFs05G8g/kA
CAJs//pxxEbWT+7ZzRWop2fHtlIrXXwdsDEbAnRaV8DJIcW04DnSc5XO36gwpiMfZa3ucmjIi/Oe
JQTrWMNHkTyLBIX+0KH7d3gOJ/3FPx+kfxSDrWkN5lAqtQV5tjWRSLAcz7SxAOluFAi/OIc3m1hR
gMyPIoCKNhAW8CUZa70atLP01F5tR3yWaHFlWzzapscDZptrjdSnpBhj0jWN3OlWJtFHxhHDZYzR
O7fdra6Sy+2LmrXAE7YYS2LKWQOE/hy6cXJSt/YV2wEiFcddn/XDJkQY46H3Qy9fWhBxzIqIP3X/
eH7lGGD6UvyhCxMSjJHo1HLM0hrH00MX/NB9upDKNpfGu2SvGp0LIHLzVO/QY+9yngMOX0Fi72l9
cTGpXHa4znTgtQ3JS7BAJzzJPw4HlBydxNOADqQ/xSdMGi1XbrXUC9Iu4fByOzdmLeW3ENiLrp/z
stWuifRUmiTt/XG0kXW5ki/9zHlPeSpqMJfdqjToqAAVzWUnsjB86Ed7f/W8qkrChTOjR3dP1IyT
oGWtcY6vEDVNEWw2ywT4UR1ZPDy8rVZc4Lu5Tq/p5WPHJ2JhPCOrCWqbISZYY5fY6il45aFyzQbp
imYoCNMBTaDL7JVow0ZpkwL6aodbxakWwVI55P5wUOk+zRrxHaoqyLIrnynRn+9flvmHaEKcuSxx
0umBmlcS3Acgxm52ur2Dm3lokOap3cGmNVzfUQ9/Za+/ybIYCWUmVQ0W3UhPWunn/tYeQltdo/hO
9wb8VZlwIuBbXWvy2A6B1CgB9p6jkvCy6byCYLOO1TlIha+52FWzGqqryLcAcgytHYw8NQXYAcG1
pgbbk13dRux3wE7ty3J1/AL25P3Tm3+JvqmxYozloGzP14uEPAst3YSr4YMOMqalg2ozh9as5Z7Q
YlwW62yVo6aAs80mCR29d1UZrZaV99y8H1NsfFjwnorZrglMTf9XliyObFIHuTbW4E4hnZfL9sMK
iKHu4MoW6hjO53i8zyHn6G7tJBM1SeoyKEall568fpH7qncUOYtzucfFmK/4nI5C1oNCLTjXxwaQ
nSmWYyzXvNmyeZs8kRwT5ORRoiptDsk5yFjFLkqJGJZDTzUfb5oapz8s8oQS46A0F0y4a5dBQl7l
5NAQ8UkiT9VzYS/Nh8UP2053/jFzj3D7eN0Y83ZzQpr1V1qtT+W+AZPr982793StCJakETvzIyLe
1pX7PLPFuwOMqR7TcxmoDbiFXDXJFisSP+drOiN+vDbkmKzaj+LjvlbO5uCnt4CxKJFkREppgaa4
QGiMJqbejTdWbQsL+1KuMpufT5p1BL8Fy+aTWqXPjUiDmr4AeyWy0VU9Lqrl5cPkxXO3K3VHe9g8
UlL/V55aAewCJPs9ap1fujf0rmxyzzpoh1+HJyyMa58HX4jQRlIs9R6FHF5gSdX03odQkUzuvlw0
aj1IVJcw+1/vMi8HItvpdqgUNRIVf86pcu4NCz9hhHVdZAluaIP+bu+9WVrkggz2uoen4a30DxSs
OBRnQ6TJqTLGJ6vb2FKGlt5UaYfdtddbo5L6hFXkvPBW4YmTsT/yJbJEcwStyq09irN/yh+utgm4
24Jg1EpaAIPrbXDd14UKRBhMYGDXJaogluOseYLmKTNjoDRZ1fUoxPXJH6iOfVxsfVfjwnJDNcrT
PRVizJGERulzYIFnYIOrC6DeATQreS3xRuau/W/1lTFETSBJ2OUNYklmb9beR6XZZbkwtw56FxM7
/hvQYn1ihFTGCBUUek8Xoa5reIcIqGJi2Xgh/QBpnvt6enN378iRXX5XXq6qVsT0RXlxilW0uySY
DVoudzmWcAsaaRY2nMR1ZkcbACZmm09u7+RtacG9L2A8nfAcJLreXvFMe5s1Fmlsdhf7Iybpaklx
tt3MX5VE9t6ej9zZJI4LojFmKDwPZt6FMEMbB12bl1feAzYHxjE9x9vfJ3Yu6CRsZZQ6nGPnbdDR
pHilVzz3lmu56K9B1HbsP3Lb7hYrNAoufnb24+HxvGjRt/gcAekFOA6LcSHutp2LZcaZ7b8M/WJ4
vK8BsylNbFjUaTSEdm+RubLxpTGE6ipSSyX4GHPNloNzSR0t9oSM9EvrZVVjk/J6z0vszJZnp4SZ
Kzx0kdVI4Y2wuNdIHhOMBZw24hUj+qv2Taw2GMDmGctZr3BKlbnLVZhZUgVImiek5E67zfmQhrZ0
Rs+Vyrlas27hlBJzi89xowNPh1Ky0A2t2nljd5DlSnGljfF2/xRnuwUnxNimGcAit2qRgtgagyph
5aXv0U5/OkdOu7QLA29O5fpYd3R2tu5WsVe56+Ni6wbhvXu0Vsne5ul3MLdZjBB4FzVluo4c4ZBd
iV2uKNbNfX5nI+kpHebuSmFeDWdrBL8YNtrtKvuARUILw3bJCm8bneJNbF4Vdc5eTGkyuZe2Kbqo
GsHb0NofXoIsPNp6V+fGvs8bT0VvPSkTs1Gp6X9UdN0clcUbEOP2ps17qakDcu+gGKfhnIyhjsOC
AK3dZpNiYhd9nZFFmx8/+eU7ehz3qDFGJumKSo8CUAuwfT6xV6tu8aNc7TnaN+fmTQ+IsShW3DV5
E0rSk5wuhQNKs2NkBwJvLnhujESfkmFMiNZacpebVPde0KWzQ5fO8kAeX7FCHMO0xzUfT5h3Vowl
GQcpuSQZPat14zga4AGe0YW7q7xIQ5cmN6sy57tO+GP7EYY+yzAnDHLA2rG8fI1GeqzwQJ8AR8/n
fDhdx2yMrqmypLG+hzRqkaQAgO6pGH2DpnETe/zoI+d5hWp2At+Dm8GZ85SnFBnr1EiFEBWSAq9x
XQckFFC7RzCJTNh+Lzzc525WFyfMsQaqjMa27amSQIpqbmsQ4st9ErP2aEKCsUe13gkAi5elJ6El
1UZ7BS5La8ceGpfv05l/ySaEqH5ODFI+ilkSd+Clt53ssbDrmtBpyzUXu4unEYxRasLI6IIY57Pu
AgIve7XF4tZ0tz9SjBluCWZWzydsMUZJUIQmGQQVb5Xxs3yTgOd/lpxUdJA84aLr8TSPMU1R1DWq
cVOHtfe+G0kFdUDpFkPw3OiBxxZjniqxsDAGDyGWDrBsRqdYGM/CCmaCV5mjt+UPoz6RH2OWROD7
Fmaj0YzhpnuSDivZeaYv733tm808TS6tzrRHFWVcm3EOMkgoq4vT5v19t0SzPtY4PrgoBT7b62hx
n+RsV8GUJGMnulTIOzGFZgAncFMjlJXdqPaS7bpMCIKhfylInbEVvVm3iiWC3MtJIOoSZX20Stxn
iWOO2P6SyKiGRkpAIkpI/0tEu4LdyTyNmH8ZUao16OStoVmMRQqv515OAdiKiCpY4G1cestfj7G9
wMMIiB4bOx75+bNZj3NCkzFOWIqnNlGo4xZjSOi9e7huBSC083y/m9P1p7J/s8aYpqEZ5Ki6UDJ0
o3r//1j70t7WcWXbXyRA8/CVGjxPieM4+SIkOzuSNdmSrPHX30U/3I7MqM2Dc99uNNCNDbhUZLFY
rGEttycXr1LQQYe2GV5XC3UGj2QxjiktmtpM8XrYA0tdevLJnPvoGzeHH20Yd3SSC00Kc4O6PrxN
jqvcXbUhMFmVlXpMN5fJ95QfxYw79x+ZjF8CbUwB+HFohXTjsZDJNSSGm3wEF/KMfDXnbhz3tz/C
GN/Uy1c9vCZQkApbnWaPT9Nomlj/x+h0lpC7rZooihXoYnif6Cp+epplU5oNRwvcGZRZNkfcaPg8
EMf4o4upNn6vQZyAaOLYuJfnZFEcgPjhcASNuXQDxVEKoauij5GxC7EJs6RDGwSGPR3/bZs6gGrB
dBtHytgNNZTCWEKLhvo4rSAFpQQLSX2VuIoLijGONqOtoUM5jBFESd4oXQ45NxoQQFLsZ2gNxVTo
xwdIonl9kaN9mgNx7EUVyz1Q1FOIA0KL4wWIJ/bexiAVmkdW3Q7NCgbZ0K5+8lS+dduLRrZutyzA
Q4nB0Wm22uWvQMV5vNSjSZbhNzGWk4JlNw9LuqGts9pjDpuAYRPdOvDIgKz8spacc6eO+a6hQOYu
01ojVlBjlxF9yJO4I+o7ooP0GxWGxl1tyGn1dLYTbz97egIaemtHB+T4NBsA26mFnk5Xct2MrG3U
znhYbmMeYfhhzN100VpBLs74sEOBNhCLj0o35t+GApiLqMuqc9Ve6FJ7q9JORKJM/h/+nfTGu41G
0x9DWcxtVFttVor0nKJbFMNtyIBkzmwPWFTx7U/0qoMO/YKh7EPu83q/eKtI/37wFFCvTavV1MYV
8Glb68R9bK+j2cihYowDktMkLLvbLi2O7yH4dJ8MdwlrjcCizU9LjG+ZZckW2MQwZM5oU4vVtcsw
s7FfAB/u/T1zgEjiWpPUwdQpx+mN3biG8SOKUQywsWGrZRAlTg6rT3UfexxvN9pAM5TAeNVeu2Jk
OIGEy3PtovWdggFwdmfccf8owThUi4KrGwFEOPQ0g5lyhrYZfkvoaMg/UIXtCW37i6pEVk2tzPO6
1T7c/CV/aN8Rhiq/u+k0mvC2518c5T+qsX1lPfBbWrGvcFccVx7w8uChJlsErnSyjJeHGK26DPVj
nKQvm7XeStAPoAb78y4gwTwJ0WtOUKGbgMPOfr7k5Bug1cKWNvd+cWxxNMM4lM/4QjqGEvUy5HcT
9BHAVaF3E7E570ak5sDGsUMxjEc0tKvh91eYCwYzShKsrrSKwbHJf3GFPxvHuMLEBFJAlEMXJCdA
D0ziCoCAEUk95zK52vNvzHntvk9AduechbGYbKgc4zsuiKCL6gy5MBd4XvOtnoqf5SdPDG8NGb/R
tf/rEBeOuTtaZFV9XKfqFb1iEXYNqLET2tPC0W3sTTXUjXElqdSGiXyCbgCsX4FB7UzCD55ivPVj
fImu+/HlQq+wM0m2KuoSt8kqnnWMhyP/WAcLtasVRVyZCkwQdq55s894jib6fokgzLJxvMOn9dyu
FupCXmBkgLOKHA1Z6F090wR4fLiUhSctgrll597JWwAmjyNn/E7+0ZHxJijgypXUYyUXqC+2V9II
tLXBQYYJ8Ief6RU1aj7J3ehgwsBGWBDe3mpF0aqgHUW8QkfQDWQOhFKYTviznSzf3NC9zSaU3OcD
50iwc5biRetQMKbr2vaON0PDHxATnoUtbXcH2jC3Rs7bR8bDxE3fGWcF64uGCZByKlMQTpc2mt7f
KM5+4KHfCmS7jzeVdx+xML2JbFyQc4CSGF4FhB/u2v3fCeBOli5mxnlLOirNlERTU1QJ70xdZcI6
K0oFP6YqrnoPiRv0AJDcedUmc2iIZljC0W5sSYfyfi3p1VQT+iwBitkcKb2S7NGw7XQK0ey16M1t
TNJZaE/hZVbGojCM5xqyptCIT2OeQ3JyCesO5LUwWq96N9A2fuEd+zHrHIpgTqMW5SdJKSVYp+Ns
PhvvmeOcR4OjoQD28u6tQNYSCEAmiob+aJbAqxbjQC5GMMBFw5E35kGH4hjTEM51fhVOWDKzIHWA
DvC/HAGjnadDCYwxVFrYYhoCElDLRT3tk6Q0AgIA3GOj48phbmxASdV+VUMO3ttHoB6G9n5i7BD6
YMCeI4p+Mhv5DFVibu3w1CVIPt1UcuAYE0+aAPEMR4mX5xp9MA0lMVd1VeQhyDp76pzQwyeVgNdW
r9Tzh2QOVFaHj1Q+FhwMJTIXt2nU5wKpDmxXTtQ9Ajr+jcY5pmwm5Xy9hLHWQERF2+YQOyIaRx75
FZ0Lu+/D473i2DfLCZRdciUyTi0WsHPDk2dKXJZdjkdgc+/norOyhmoDXIcI2D7zqc2DxB9NdQ02
hXXgSZYWOQycJgSOR91W7T2BT1i6p/0anLNcsxvN9A/lMWdWreLYrKlXcI7SUfw+k2K2QSNnOlEb
u8f0zXR+lshLHpLd8xfX5sdvj3+8OPts18pe7ZuOCncaEOBQ2DveAR6LqYb6sQe4zbtEFnGsMFlQ
PpWgas9Iul1PQZSJJmCOCfI8k84c4rrzOzkJqYUcVy3w7by96TxNSDt5+eLEFaNZgqFizOktLxk4
ORWYOyCylWn5R3v7enyeRgPDgQT28d7XwJ0Hcy6UWeECVKYngqHV5yc6mIGqPhrbJs8NqCQXvMIn
x+eyL/hMa/teirCIp8mO2yvI87PsiJek1HEuVvj1g6P9WYQzpHNRrKv3qmYnCTDDkG/hFp3+JSz7
x9DZaa8w8U1NCG7OHQkq8EIATfMzcN+A7vHh2uWMd0VyfCE72KkAv7k1IhpaFNvT9pkHysvzUuyM
VywZRYI+FmrnZ1z0sZtOS7Iip4AoAVFrgG5XMW5j3mnmriNz81/iuFUAHkBNEhy+/TR0KC3xB6hU
pzs0tvwfjzPLmiPWbar3F5wABBorT3L2OdhUNfAgz+CqvniuinNZskQ5vtZoeSTfzpvmrd7Dr2AX
b+P9eQZf9f/hIDAO5KLLQZq3VJyDaO24OoiTo+VFkh2cif+EetEJ1H2PXQrv8LGveKPwe+Bs3rwx
UiDe5mmi7ifufH6bX+NignGuF/bdnpsnpcsMaNig5+S4Wvmowp7dqRW5Ox6JACc0MJnHQp5er72q
3PbO356XeKfzyh6jheuBO2bf6bV5RkWevkcAuY1XK2Cp31D6eUY2nXe3jKY1h6KYp0Kc5pdOzXDM
0PIECCs8kpFHDcAkuTWXhCzfQDYByhMQnlB2FR7oDM+5mExIgmbbMJAlKAqgAi9xiulkYrtoIMJT
gjYecF4TN/jZByE++0CvtajW4g7iKhsZY+SowX/bEkwgbifkdZl9IO567l6fk92FwptzB7JGwQWG
i81EKElq6K1hQH5MMjSoqI5/It+Ixjl68gIGlkUHaCgnQVCo70TpOXVDtKLz8sRcG2V8SqcLBqhq
qI0i1u+nyuQFjRUO9xLnhSYsKY6EnONJyiGn8I7orcADcJ+gUOs7T7MrUR2C2qPt2tNYsHlZAZ65
WEzmoQZqZB8rEH2kbSre5wxMUrgV2iml55y0O9+b6KQF8cTSXmMugJQLYfmVNISbehmr4QzsxmJc
DtDL4iKpb3aDxFI9w5TObE+zPcBVeFtrGNWh5spx4Jw3I9sYJCjSxZLPEBrOro5zmhffcyB/PxbC
Cdktxvu0pq5GCj0Qzvvr9PFPjxZMhovG+Bbpapxin+ZcvFU72wRo0UI3k+9yxPBcmMXEKbUg+6Wl
QcxhpSG3s2nxiPuzXQJ8CA24Dme9eIkki/EgV78vCoNuygKPOO991TxtZk8Y6hQm66vdToAIxDED
7vlj3jmdGetxfktdYXi1mPUOSrxoySCXqYtW3NpV7BfM31P0Ks7+0dP1wFlbjIPpVbGLxYLaRu3U
rz2MHBziPO0eCzHYpiBf/1/tFskSN6C3x+kGaMLT9s9r59m28Ma9cEcjFYxsw8+byNuyjYNm2VaA
RxHgVK6oJJZk8wR0oAkeWhdCOX6BBHbgdYeP2+hAJpN+rLom8/3Il/fZTOwn6275BtgC9+yUGxqO
PT8Dd4bX6Dz+Ph7IVO/T06ekaRWrgkwnnK0utd0T9Uuan4ELSxnbKKYix15G/dVAIHPe/abCovcW
DQEDlcioAPvgMrMfSxl9sA6EMKc9ChRgO8kQotri1n/6r14hg59njrdx1rPI1PHzFPXIiXu33ref
XbSkWIovdvFCiQkeKzQKRWQORDLnW2lS4XRVIBKjpwmp+uMf285WxgwQJXZx8XZca6Q6/DrXA4HM
uY6tqgjlU6CA7vpr+n34rxrSBwqxuQyj7wpVPMHwFggXStAynu3Jm+wglzt1eOYwHj7/KMMmMIo4
EMGih9Mck8YGWwi6ejZIfOrood0iLvn4gNg5JYvidcLzzjSb3AiFsFQECZIXR7SJ0bab2ZYsTfIW
YAaRB1g1/hof6Ml4EIyqla0mYtOAVwp4SBDKgslsq+8nV0yLgQ0y+OQu7ahrHohkHEhRKACiE3Uo
uMDM+6Z+TpxyEjpyRCS8WAHfEdNKnoO+Et6lwDnkbMqjMM9KgoKbDBCdw2oVblfx1EPIicYZZ7I0
Jksb/PMggpzy0gKck2EwziWIY/0cpziKn3uagLuuHh917iYy3kU9XYsko1fPCp2FngfUgMmW0BoU
uOB4kcp4+DXYPsavGGZ6CrIGFrN4L3eWfd6C7pE3sv8vhwBRIlDGLFW8DQUMWtv6UyRFihQr0Ogd
78ceRjnb4i6dRyCO2YHgjheKjz971B+JzB5JJcAtOipxkcze6xmmhBB41StaJuKlAcaDvYEsZr+K
U4Wx/CtkYYrCeUdOynuCZ/kDYMvExWz17uvrsYGMAnVhDOCf5WT2zFelLMj1CK7Z+ayeMPKSVk4A
bLC8BY/FjMgzsiSt+wEe8+kz6uffIUl29Okx7bcxwR3FecdScb9vip/PYW4Kq7moUlxCfyeedg1J
Z+mzw8vm/Iud/iPkdmgGJnTNMx8dt9D5HE8vr1rhkSmmNw9oSni8uBxlbqY8kANOYuPan6GM9gn2
NEoyoHH81ujM12D7bvY0EHFRiyAN0lBBvnujR3TQde40ZFojbfRYl/FExo+h3EpNA0lpkoX9JcOi
ofiPf9DejjeW1DgOLzoZj5Z/dke9jyJr0G5H4QWCFsJz+OxXQEGeBs+7k0h4WP//cpX/iGLix0ub
yPEposa/uvV9dzbUQkpMdN/Tl2QR7JEVajAukKzRQxLxfDNV5IGty4xfaSoz9cXyRI/e0Xv3ZsB0
oS9Jgs73OUWmo5ChPHsZv+d+NGb8S20EZW9QmZV90OclGrrmCFeE7eKLO0nyL3fPjyzGtZy7Ko/i
C2xzQft2PQFNorMJkOlcPCCBls9RjXfYGM/R5E3eRRakOaFPpN31MP3mBWA8x8FCi2mSWckBhuf3
C9oQg+ZakLVdFgnQTFSe7+DKYjJR2lns21aiJ3vl6XYRgVM18IQ97w3Fu09ZQLHu6usX/bZLYN/W
J6v3T7LHmPTbW+MAqoq3S1y1mKjS6rI01GNq9BJCPBNvQzQR0e6Ex+5qFK9k4Bhvib6Bu6qsMMnE
20VyXF1m758CwRsfAR2GmSYYrEBpDuAdF7tDOy0v5zwa02kmaARFTQR8IaOipsAfK+pZwQOhdHv0
dnCuFWrJv/zG4PcZB6krrZKWXYLA3MILBJAcVyJ+dbyxnPGM8kAM4xxV+GBfo2ocEAwbKyTK8bh+
vEujE5zmQAbjAmvz5JexBVVAbuHR2ik66OqFeQKaf7QKJxeHO1I36gAHEhkH2MaBD7LwjG6OPLk6
qFNZMRK6t1lO3k1GN+LRRjEO8FRdjSi2UgV57MKhO9UuiwR0klOgtPBWkq7UI1mM+zP7IG1UFStZ
QY7jhY6O0imeabw7k2N8N6sZnCvKOtGroIjdRxen3D+jd5TH/8kzvFskMhChXTKjuaQQcUApPX+p
SdLZuelxvTlne26uaiBHjvPGjALI6SaLoz55T+dCSzI0j+S8RRsPnn6s7hbGDURZZpGefQ27A5xI
EFy6iCoaQrt9uXm/0ZTYQBJVeiAp8YU8rUxIyt2js7nhZ9+GsF1EuPbiwKvCjl8fA3mMl+hLv5fq
CxZRuTHqrjBr8mTY2yuYJN4wRgAWNF7SbzQ+HEhkfEac9+0VlDHK/nTQBcymoXFqZ+3T15j8d3fj
QBTjLM4JWAZKBYsZ04jXAI8XWjgxS4MqDCbzKOczxx+OBjEDgYzHyM/+qRN0CBQn+vtitfFQ8OrX
5R8wov4HPQK/V9IEnoesWqA0kWWVfQfVvuVrGMtGOJPG094ziLoLc6eW59fUMV85qv12HPfCmHim
KWq1luIcpxqw3a2DxA74Gqwdaib4w7khRzLR98Ko5oNTYAl1noL5CsIoul6/LEISOjN0NpUVLQnx
xP12vvfimBs/L9Wi7huIK4vl1elseZ5TBmHHWC1PNrqnW8rk4nAW9HeYcS+UOXlhdkqTFiBZ6O3D
k6WxQItWdh4wo8Cd1wvcePS3Y7kXxxw7KRIsqakKGAvAv3SSfYjo6Js+1olnI8x5y4r6FDRZBefV
OB5QNtWtCF47234sZSShc68Kc8q6AnD/qgFVMAEs2nHmngNMRHQbtbIrCZEAzzzo9t/fzffymLvZ
MKOrLpSQ5yibVbGPBdKvkKjiug+OGbLPk64HeE8h37Yo/Vu88Azut3O6U4OFjL7g7u/1HLuDeWGM
34k4WQhp/gAOTnXT8MngyOPYN/swETBJ01/oqq0Op4/Qa7YZz9ty9uWGxDrwEnUQl9KlgkIY+15E
e7VxdMFLDhe8+HlIaCOR7v3iMfeyoJ2MtDch67ByBDTT+bMa42838i/Ouo3ET/eiGMdghEBVMH0s
nGARsIxV2xByeGmakcThvRTGH4TpWb2eTUg5rI7V4b1zLdJf5pVT6PRF9+zaOnkDbcdaeFusFsJm
tXDsfEOxRabOfxES3H8L4zf007lBbzg1/JNOqsnfeKYkBEh6vDLBSLrtXhDjOWIxMau+w41JGa2d
JpoZtmXYmU4cbisKxxfe6JcHxllJUVBegxrJQ7JwLjUxl92fmDelwrsoVer1B1L6UlKVpqFmieFP
x5xYoDTc7MlkEunoAT5wHO/vx9fd8rHQxlnhg6FcxD4d28DVSLEE5mKAxitX29Xhil+QoIfqgeNl
KbBKGSMQ4RlriBbnMJ8vUeY0bEfaWhhA45y6kcz9vW5MDCDmcikmdCVxqfjvaMIChDEQkJ4mICiZ
LdG0w70tefeYyvgUo/KvQd5APQfueLMi6aqZ2dyYlOOHVcadBGVu+tceUsDjPk87gmzUNSVEeNEm
8JSoAPDcMifSUBnPUnadldQKrKTfHMxdjhpSxc3RjLzI7reLcRlFeL76TVPSSPvo9EhFtcBCWsWh
+9jkeYvHOIw+k4NrY1EvCZjDRcb5dZ6rZyGI00tYiHUNLdLDWSfm/HSxS3MGquazZ71Z08e68KSx
SIAZeLEtrbitWe2IB8uTvyqZyNOSz+DFObnsBCDYuwxLUSCKkkKjDuaJq9LL33CT8bJ1I5Ppd5bA
4gtXXXHSANev7HUU8496AaQli2xQfirJLJiLz0XmtpMcxxdoS5zIkOc0WOjhPNNLpbvgPlFQf1iB
HAONVic8VdKVAYCLCq32MnmxK0BXZSuOM+bcLxrjPOQsruKUXmXJ1VV7ey/YieloPfeZwttJxn1I
PkLSqoAcCmLQhw7eRYmHZCJCLI5GEnUMD9y9xjgOqey7VAHpFVppDisLU6NP2rp/RxYsQE2Mmwnj
BQMsCpNct3hm0gcYuhVWl0+TPFMp3PIzTyvGhZiGmqaiBjGNfTgaG8+R3aZyUSXqXXd61XiPI/pz
jxaReawU8rmLdfqWPWgS4vtFfyHiBKANLdi1iqkNPIPp1ODyg/L8MTtLGCRqWncyXcywJhffBoRI
7HxjNMJ57MTGHTIw7xQZuFki2/0Xn9uoaOIOwXFFwX+EnVranFP9L7r8yGBSHbUlVV14bajzWrSv
LnIPhD/6Nn5+f4QwKY7cTIu29yHkSNszS3uW2ugGWqMVaJ6BhZfn++kx/W0WP+KY8MaIG0UsO0QB
ixUoBld26VC6X97S8aQwTknXM0XvAQe2P1xE4oMr7PHmj1SfqK//0YJxRvVVNmOpwO/HYD1SHGmN
UTc09XDE3Cq3jxaLcUT5uW79tr0ZQPlheT3Gi/AH3Z/XL8vO1vmJNEu7AyULpcf7jl44Wo4HUD9a
MrFNZ6S+WlQQ723AsjsBOTI37cvbKMYpnTIARasa1fCICxodwps9UNu2AdD13rCmz3PwVnzzztXo
ex1cYKIm4/jqrI8QYrW5Xo0eT6KQRMt4nbyJf9VNNcvcGENNz9GU11iojKiJlgdTlgC4r8po88Sp
GDyPTA3t6nJeyAhFMWOUzJACfg8Ke5OgYBWsNzNp8STYIEZavurgJbuQJAAJQrUsl2v3pZ488xZg
5CrQRFUUJdHQwLOoMauepJpoBNcA4cLVPvZOFBILIJcXkNmB9xpsb820jRx97fPuhJGF1ySsuqXK
GkhK2N6Pa1snQX62sNub/L1+9ZfCfP6tRETbcrzz2J16J4lxABgnD/pLCEmFB4rvaG+5McB+gW1Y
EdMuvMcHZSz0Q5u+ZklYUcwcGcxdd05yFZcBrDjGpNMqz9xaJn2AR7CCVoWn2lbR7l72a2HV6qSe
vKDOwJ3bGbmP0DYgAsQRtA6qojGf0AVtW6i+gPBoLq8/2+n1RE5TBGOGOElngIkG22S/aXjenN5A
jIOC0qYsKsCGEaXbJN/ArsUmTgXDl6w9spFuvZBn+Swk8uuOd4BG2NtNSwLpGxZXFOF4GVeUCpGe
tbkCQU4HYtD8Q6TV1uKQkI2O2ZqeCCT9qPFfykoK7dfohKy5MhcpBoNpEGnLc1wjvc/3H8QcoUiy
smsiyNa+dIP1KvFO89J+D6YCMdZJQup15J4xDc/r06K/+mu9B8vA7LLfhL4WiFiG5ESsp3gJi37m
7emIcxgstS4yUYdZWWUpBZq1X0Szyu0su248a62Scg/cxsyhjPXz6MxzDY8109lmhyyINTW/6HSD
5XnzoThNSSIvtTUdVOeK7erHs8NNJPGEMl4ibBIh6lOo6hQzAYyMa4op9Ng3/A6vLBFdGqaqqypO
Cgte0GI+8nrOY39/FN39PrSRUDzy+p1vcA/3ZnEvhDkdOlqkrEsBIYfj5q/nLUybTu9hFFmqSTo9
T1YeJpPRtruZYQYsmIabLTg9Mdv3sV6vlXm6RZC8A5Uwmc9PHtgaQCTPe1PdsuyPPpFuxcBTBCcQ
UPgaPtFBR+rnJx3rrTE1emwwVbyfrOdoMujnc8nuXUxozwNAPD3eh5GQDWukmaZlwlFrQKu+/4D+
FGhyUfg+kvS9V9dEm/bT5u3SkWR63ghvvJrvyCPyTh4LNBLkyvXc1JaPGyibnUoCmCXRzee5bdnh
Oni7kPZQ2DLn8I5EjJZoAVHTUDTQ1kPXey1P+cVss3Om0iEvSsml2sCjAQwswEHeltjtFxSAeXs7
0qCHSwC3Opp/0aqEyPheaFAmflSeGnWPsEZy0B+FanPu+Jv1R0PObuUauBWfPx7v58iE5b1QJjbW
s9CXgE+qwmHAqMEHBh7Gv74z81bHBcCkvr7OU6eppzmYl+Zz0C7t9JRYF7I7PP6OsX2+U545e6Yg
1cI1x3eoFMD0PE+c0y7Y+dsZ6Y6Zq7+qn8L+scjfXutec+YoycD16qK8UvfgUHq/gJp+VgQeL0Sk
hsKc1zu1mOMSRHKZnDUIcazNu/73qU+AT4LU8+6xLr/Dljtd2NaBsMyMtpBrdW9Ows3TVpkLX48F
8IyTbZ7uThfDFy1I6Dfi+xXPJ8VBgyzaY1Vn2c6bYwIYiobjbEYagqEWaNoN2bRk0WCRNeIuPQt9
0mH1MPmIllxKlL3aE4HOviyeQFw0sTX7WVwAPiEDAaIy4yg9uqwD+cyJFFTA16daSw9HSvH66Hh+
bgMQOl3NYnv7SkcG1y/P4Tx0kWvi7OkIfsO99szRTIMqO0UxtK+Ppw99jpPZTlvyBJ/rbl+X59ka
c8chr3g35vru1pw5iHjQ4K/pmtN5KsfbaNP9TBfQCg1MYYrVPv/uPumKA/mRm/sdPS2D9WaOpNKV
elYBDYEWMQMk0A/J84z0O9dNtx/qksLg2NZ/U0W8X2fmjKqKURu9gV0uXS9z9nB+AJQl7pvBs+eR
8h4kGaKkIpBBroudGNOtU5QFpoQdxfH5lBazCeg4MFcLFM/pyekIr2Y/Ajh1L5C+JAfhwvkUGFep
h0DAjgAucAYbegJIku4Azx257GyS2XjKcXOko651oCcTEJ5R5EOvKsSiKru6eJI6S9by8svYL3bJ
O+3h56URx+Kiu5VlTqrRp2cDBLQqqmJAkY+n+aSetq9n23r6i5o7ICCJ+/HyUqxirLI122kbY2a6
iauuOQ5//PgMVGcOrXwNwRGR4kNi1IlXXj1rQZkEP3laLpcKSBnnZwf1ePE/qF6MX6ED0czJzSM9
lbQYonP3gC4QtAmfJ0WHeFQEXg/PT4ykBu5Nizk1MoiAzpeLCEV7u87gmsTnt3mJfp0dTe9zwn+e
biyWjRYC0cn3exjyCgG5SWqkitEzTjvGMZPO8bwjXZR3urFYNmYB0g2lgB8yV/kcOAKETNCvjnEJ
ipqauSfH4Nw0I7W8e4lMwHkO4/gUXyFRQyb03ZvEs+nju4zne1hEm7K/pmbSQMLF8bRpQKQ1JbTF
AwHBCC+TM351/ZiiyTiAk6IVipZhu2rHnJdEtp397cregm5QmCTT1BMcweHhlI7HCwOxjBcIrTSS
pRhiKQIzRf5CiOLNTIeQP2TZOHgcgeXQ+5ry2r15p56FtUkUw0y6MwQfjpRZwPMkHPrziwBs8j9L
F++w+bPgZHZiRzbPVn8nA+8thzn10TUpG7WBaMBNb3VborCm8O9L9Pu4gDt7RvpkZ/JY4qkX+xXW
DhaauajTzoyQqINQkTbtY2/3gDCeTQDHspbRHsAxXZ6KjKuJwjix1AquZrHQGxtgSFNaUuEC3Yy9
bYeXCAt0c9UKMw5NWd2Hb+Gz/KWjGCC8gT+BC6h76+N5sH4srk1rgeNWjBXYS7jUNvEa03ur6lAs
JedzBtizK3l6wpW1XMsY9lzrBBH20jUmbz4pTnS2PP78v60wC28TBY3UV/S8yq4E8CkClB1gJit2
6KpPj0WN1Njv7JUFtbmCk0wHQjP15EAHED+8WUsIOdkw1xdAN8Jcv3lH5HcB5l4k441qNC4kYqbh
GXHxko12XYszFOamQJiynGYBMHhUpK03YVmm5LGyt5afR/vMOKQoCrQiuULZGAzmBhHtq+A8eXvF
qSa5T9CohgY8muxGuxfO0cJZPE+f7be3V0QLvf0GRhfeUaICH30QE56Eal6EFxG3gA72qk8Bj4mZ
NKlB2DD9rsjXY+15QRmbbTbFSxl2JdY9BtRp5SJF5QFtZXaaSCmR/7zRgRhjifwCKHY/kDaEo3z8
ATxlGS+lh3GVdZGKS/XzT8zld5Q4S8l4pVI5Kw1YPdR9hGNLgAAE2DT3sQKc+B387Pfxe9tfT+DX
gOfTgoUHloYeqP+hjf5oATURgTTVBO+i6xO4r3NrKpLshXN06Ar9MhdLNHQRVTdAj9M1GLwfRL8K
TpFl4bBmS+1T/QNcEo6E8chuIIJ5ogi1b4RKDyMRbd0W3cn29VUC2B7leXS4Qevog34gjDH/IoxK
X0pNFeMxRwoVQmd8n17AmM2F2+WtHHMti+010MsOai1OmdMvVKc3HYcbZ/H0YSw8A29gEkoGDXiO
aPtuwaL22boYIT45383UAuDDwbQf2+R4IGkZeKbrCujObjWmoU1EFpypGmpon3eSDY4yXOl3s0AY
Pv3i1uNo3PvbAP8RxvbQF1otnJs40hAXOysnMZFuMomN+V6upNFL4kcttp0+N4FKGAQn7dathEbY
85GLdTX+ZhrIoNoOlq4rLBUA+/7tXfxeg7tmYk0o+rzgJJMDZ5t4K8ecq3N/lczOhyxrunIUVOg9
eda66du64o3TKaPR4EAt5n5FxTbLRVmgb15nRcsR75tV5V5mTml7+ydwllkg/V6C3aJarjHpO//+
BooSt+V3/A01+Azmsm0tPwz8AoYJ+mU6aefPvGomL3j9HCN4bAgnBnIYJxKf1KqK/AAHYFE7OVwx
EpOYZM4WSDKgIAHozMze7RweGMnIzMK9XMalSE2d+EoH/Q7H1dHwqlW/W79Q87G58f2Y96JVeN3U
RVWW2XHtuqpzxW8SbV/OUQI7E73DA184nGbqEaECwqUvHokivS3Zg66AUEyXUXJRRIvZPC0L/LMh
UonkIhHw+31If0VOODZ6nQ6FMDtXV2EimPVZu9FLv5cf8Rp41Iv0e3U8ockAqQSnW/4HAH5jR3Eo
ltk4VT3r/qWnYldXJzzR0UWAvLr+/kpKZwI4CxeUSzAZTvw1+gofymVuB/Vc9ULTpdSlGQTwPBTu
AahYS/cFyDzcu3Us2vqR9itWuZZa7csy1fKIXi7lNV7O6xfAGvEEjWZnhoKYoKROYy2sqCDKoQNo
Qg+ZTcAGgsyDoN1H44Mk0B/8d9tEb8q9245U86pWdB3Bf5LQLjX7+4s/3jp6vod6MR67sC51UuKd
AjGFczQnBgqPBjoiLovwKYiI4/BW8ja08kgxxnH3UVBpigyJyJoeVxqShkdhKuaktxz9j+1MDxQE
r5vj38kOk0IvL3O3t1+zBE1lNubmed8zej8OV4BxAoqSt3Wn4HuQ//dS9zxpn0DKpzSEdzmO7aiK
ATmN5uJR6mV2tADQTNWmDQQJGVlZRxk4dV6ATO0z7wyORWhDScymqrVgWlEFSf0zYk4hsUEd7NVw
AGhtgpej+UsCY+Jc/mP+eyiV2VhL7lKjzVttH1mki510Il6RMenBi7ejMBsykn5fvMw3/U3WmFSd
suChk1eS2WmiusL8S9FpGrB6JeA4nNE7RCQSeprlXKZ54fgElKWgIrGraeoDiKybPFZ61LsPP4BZ
6qhoBaFN8AFZ6eQHVKzEN8teLivk/XBLEmPyaoto9Al3fcRb77FdNmi7GDSXDImlHBCtDHL70EAS
DpAZm9Xh/BTswoS8vDSvIcosHKsagVOxENX/yGP2N03RlFkZkLeILojsQsnWnRqIzGf78oo+NeT+
Om85b4i11IALdnbDSYf+7anyX7SngwZUkVUVtFCWbLBP/KARYwqNY+wTNB+LKgmNXeNp8yvNK3fT
5nO3U3tCSak4ez1i4HdymastLYzQR4u6gYccUB8x+XoEUbG0/+xhcE/qTN3/yYCrN+/f59fVVJh9
g9z88ReMdK7da848/0GQDPAcGV8QTLVXzBJ9YjBldziq8+OinH8FXjflbPrYS5m2fBoamkPwJL9l
v4evhwuGY1N0reybeHvayw6S2d0i9ehLeVcuwon29ljF28Atc6LvBDIqdkl2CpJagJWhV1BKQf20
aZ3TVKxd4SWdfcyf/fXz3CXh4ZZbRw0TFcwr4CBjNIc+/pSxO1+VYfKWjgELGbXD+yu463WpMdNc
2AuiU+Ai9KIvQXK1RY+7ybOJubGllbh/EVEi3nF7kEYimzvhzGnrE8HCaxjCFdmOZPvv04bm2S9u
K7ho7gd875SjLb1+7hYeauqKYkro7ZXQ6cykfczKFAWxaP19YNre6ry+PKtu5BkGSZD8Xrt27aJi
bKcbzir/TkszcplVLi5mpIUy5JbS7PpaLECxCszN0lameFM5+5WI7HDikUnpTfaZ402CSYSgIApn
z4lr6WgOyiaJrWwfr8bvd93tq8A+h4XAyDybcDDrq5+FqoKeN+OPsrB2mj1/4Y1+/c5V3gv5lWg4
A/bIFCEEb9d0Co9ikOPi4tShq2/jCTpjza3hu1pHRAxOe3BvyB5/Y9BO7nl3yS9ro1+CLkdZlzRF
wv/cm7qVd3UiZzrUVXxUkjafG8qBHpVO5qMddh62nF3/ndBhBDLHXMy1Ikxrzd+3xfR6RWNd/VWt
jFXvFut1uu9dEHDi0S5POXJ/X2L3clmY4Ky+ZD5W3N8v4u/FMV6fCYgSMhK/+95rfKKNEShf0fjI
2u7ACPHM8+Cjp+xnoQ3G2s3knPwPad+1I7uxZPtFBOjNKz3L23YvRPfu3fTe8+tnsWfuUVUWpzjn
XEjaEiCggpkZGRlmxQrMHJTdSyaodKXWtFob1DE54MmAFXmuxI/I62mxIi/xDHhrGYmsEDZeo9Q0
71OXNW+5x/CQblxjUEMDxXKNX4HhEJgi8Pl61giM8HvSToUfAK/PP8+/4/ERIb6DiEUZoN+zjKFc
NFxZUaFmksFutEgP9MD8CY0aA5TXSzNGHts2CJmERss+hQEjskdd9DgDGVa/MeM/FzOIMKBuq3Yf
PKd+iqbNrlfD69G2Y0P6/Bz0zytciCW3YVJl0rBKAg8oGcdMzhphyRWv8Cp3qCh0oJsvHqL/8dLu
/bdkx2vRSra6bceoq9io4KzytrKqP0LMXlkVjKovQdCZSRTxKQpYfuCoTd8CkOn9Nc/lrgaTOW7d
NFRzB7tm9ODMRerWRx51yXWYWbeCxArDYIAnh9UTwuogbMpCCqkpjZqcmo82Qv5B3As/n6weG+3V
RsZKWmxLeoznFDCl/yOWRG20kZTVZRJRSEDoEdbIh+qmMEUTnsMSi/rcBVNYAczvHP5g8Wje72fU
d0oWZpDVTsW1Y2ubnN1do4/LdK9UVFPB7m+c+ddsj3Qr6ppfUK9u3WhLmKvHoHpa9M2HEDoW5QPd
jxE+5GWNsXT5t2l+fGzX67Wdg6Si2qdQPVHbD38vVaE2VyO5MFOcULzjTUmXcxfT3XpQM1gexPEo
4qDH5H5bMEGE95umw92TVHebAsYcaF6odyYLFqvvbGLBXSL1m90BhVN4GTUjRVDIoMCvGlegXdG/
UqHm7ws1fGM1eeVrsW6C1E2L8YYaKPim6mHP67Ed6UZ+WkXmp/RpS46g16Zid96iD/lY3lfQXMNN
zVo0wlSG1BA3LUO65aL02liY/SMf3HcUL3i9w+StxomvtLfwkj9u/SSPx60DYl4USMRNn6SM5Clp
ekUHu4dpHT/d1/8Ba/dQt8CqOEWWQBiG3CmgsvcHnAXTjIfCz66581azKh2uxQtl0etyQPy38Hhw
D8okI1fCA6IuIsp/6PgLw6RLmKAvrt40gwf9bh7cUhS3OrXdupWmHBo75/XnQh+7wpR7ocQzLfUd
jQIDhG77C3v9Mr/Cczzq8ZqxRm1Vo3puGppkoffiLDha2NoL4qec8P0FAhIfXXaSgP5kliGnhQR1
xYmlzJdXdhU6W+pt31hJoca1hqSKPhqxr4qBSqvj3xyc4CizGKlVWpiIuuAt/VIskN8houIGBQY0
nfn1pm6iv6KlfLQUyeWV23c/0p9sV+xqxzcZwHK9S7IxMWkTVkUbzWjnqdJWsMIdKJrxiF5j9VVD
ByQ4z2iQHAJqQmsvIAu/2oLFmsE+XMjDPEbGCsaq3Hwp8dgUec9xpYcvZfalWcHLmSiqRwCnZd03
Xcc1mR2/j0FW3iyd1Yx+3koma3hdJLoFshTlVbFZLfC0Hk8AEgRvGLLHqoEJT1LnnGydasK7q1Wr
zMjWnDPFq891ZsYAYgdANQv7x0ki0Ov3d1Ic09Ln5LC60qsttQ8vo0l/7gEcF7XErqeaM2xfPSHE
tNcGQO7EwYVVYy3VauMzVwvzJ3ZssE0IwDp55iI6d26X5ClpgxBDgl4TX5elXQYq2aq+gs/VuYRn
wVOrd8k6ywj39pLOnp7vxiMqD/qgQG05ETeZ5n7zdjeaGzF+L8RSU18HaOYBHbG8zqZasR1CVbnm
Hz/y7ijA7Acmo10FJ1nLRmg0amULDrvA8f2YYp8+RWFlJClphcFcq/uDEZgEPH1VWV0HLb00ooph
Spk2Wo0+vEWXwfENRc8WfM7HKgwhczqOm+WXTZiBdPZXpgIEUL5pULbgdLwIBlJ2U4/PhptIl40U
nPTPt/43aiWMBppKeYYRGUVgGZ7w9hu3lwNgIqtrtxo03mj+FiotqLne2IVR6/HBW3NfvRqrjEab
rRbgT07rnNagnR5lqX4XnZeSKbOfBF8EOVJM2GZlcswnVYo8xQlVcy312Ol1Ruf/+ugzGFHwKJGA
N2Qn0BJH3kdOB+qVExr9AGHWuD1cCYO3MfVDXQiJZjxHpFnwptEAsqDbmbSsSufKSpFlzZVJ1cIq
rswXjaELhqJVZg2rKWm5mqKUxdNAVejCZo1spmTy2rpFtrVXi3W8pKWP3jo+iFOQ4sUbK6LF/F5j
eqYv5bYtm+s6GdURGECn3WME5WnYDyhvjR4emkRtN3q+YrblUqA6XYFblVHQz45MG4MGNHiM+I97
4UHLyFLDe93V6/T6bTDo0OCs7G+VAvi8RR592HjAschap9vMYh6ddGbwzvJI88BpnPr7JTJgGPuM
H/O4aC9Z6LyN0Ib6y92j96zbZOfnV+MBsjuJghso4MSRS6VJHGIjNkw7BmWL3h7RKjeyJa/kVfci
rzyb0VOdMiQjQB924TCaYmVOvmsc32Yx9UZZcnAedhyV9imXj84QloOhJN5LAd2UUYD/fen3yjkr
1WrVO5VWaPzF3ciUWnpqu0o2m/fOGdb+KmAWjMSDfQaqAK+mJCNEQGOKSIK1m2xIo96VaICIULZR
QQg7ITj2mG/YAji9eW30EVfg7CMTszgS/SHl+CtcFtDcyzA8sAaT+3VjHZswCbpaSpnLFlKByeKt
NxaVT0Y1MTQKfRuWFQFZ7FwYNTJGFRiSK2fg788p0zuoP4s1yAf79N8fBN1AWRD4JnIgYiu5YVyI
Lo2hd4DiZtrlY/sBPrdIG7XG7KxCj3eltbbP590OnKHR63O1fEgLTOKn1lpapnkGRoBw54e+ziS5
xH7Ipeq/jevA6ne8zaDuegbn8ILqkalGCJNAXYHwAS8iXFvCE4DDG8WUUAEO94ZQCIDUv89XQxoy
8vcJzR5Fr0i5oAag+lsGPQXyK067lgVrwe+bXrE7k3W/DDJ3qzRcEbYDlvHBrH190JuFQ1nYJtKt
TKTBKwoKv8/orq5smffnu/RAUERs029u+uYO1MKAKVstfn+C2kj4p9vxq9ZR/UDLFmSR0QwpinBG
FK7LpVyBKHf7FRjCNlx4Ppa2ini68sAVuGH6ffbHN2VFZZc6D5YETP//Zq+CIWoaYVKpiQNcApe0
jKmverNBrnSaSYa/XhZOZ0GJf9FvNxJH1087WsKSKqNCFzbI6DAMHX956h9EVsZg9rvl2SbTzXum
0oTjFo4SVyYJlolOFlGjPm359L2wrumoCRGwMXhv4WNwIk9SRUSUWEX91Ny6pbfpmdGyVQty2hBN
3utuwQeeuaB3ogitCIOgl/gUqPP0PVpLBggR2fUSZm1JBqEYSivJGDcDGXQB+i3V3zVLG/bgnIB4
AqVXacp9cAhkiLvjxxJdUzEzqR7iSQ3RkgW036AuyZnxB+7kELuFthCWp0QAyz3ES/yn4zmcFR1K
1d0tZeanX3pQgZsVEXtGRblbpgFWBGi+uxAEz57HzW8TD3swjgJmqOO3k0pFpqTbLFJRLO0TcUf4
TCjzaup3vCS9fkLLCm9yaMhOT0vx/IwFuDsQ4pkU05QpRx+C1t7J/Io0DoO9Fpywmft+J2L6hBsj
4wnIqoUUgP7iauutXb01OodeeCZnbP+tjF9X7EZGCMyciBG0/CU4NVb8ouhLtBmzAuA3oVQLx0ki
C3pS6LEuDeauC6cyuoc02HOLtfTzkz7cfD8aGPOMT/Dz1U94yKxxAAnUcwlz3pdM36yA8L5kl2Fr
FwZgypZPHLSnU6/+XSnWxK33XNTSYghjIg1Z2vZgu7nowmB2jZZdnv/+nFMBlIig8DxyHUATTNbs
ZrfiKPFbzOOF0k6UcIH6t9LZxb7rmdf4TghxJHU6FG3cQYiv54ay+f9cAnEatFQIxdDg1zMEJqxm
okQqoGN1yQt+KAzAKbpbBXEWXhi0UZUCKg+048vxJXUEk7ExS29pGsysHbk5EsKwdyPXwWhhPZPv
koBy65Jb+sKezZrdGxmEScd50FkQYi0vLxJk0Br8FfA/1WDC2xz/D9M4Zw3XjbxJz2/UTBGDGtyK
WFNgO1vpBFgoGibXbzt9c/15vrQlSYS5z8a87IIIvUjsMTZ5ZzMCA7OUG13avekbblbD+1EWyjVW
EzqVGmxWS62Ii7eSsPNDOTagucHxbNfeLnUuF/R58pl6fL5V84qmALACrBSYGQkpYySnZS0IE3NI
6qrZ38bXr9kSSmlOCOACAtigUFFDk8D9XrVZI4VyhnaEQZOtwWAQGXkAWpYLfsScobwVQ16avBlg
BNBcIluB7ZqK5e2fb9acXt0KIG6MW3kSVY8QgBzpT3Fl3/6Eq2HpWs75KrdCiGviZl099DSE0LEa
HiqVO2aOuGdWnl7ZS6R6SztGXJSwQN1d7CGLtZiNa2fOkjs/LwAUJhLylMiaElYfNXhgfXu0So0Y
MhGovBOO8Imen8pD2nwyyqD5RPUUEQqq+sQqarENo9Llpll0b5xevqZrQeu1HDPUXo4cTEzznwR6
oBYF7I5DIgqZT0IRRtob6gzDmS7ga9+q3irrrX7V7jSbTiYKwm/KbLR+v3RaD+1Evwu9EUuoxpC5
oUuFMkh233SBVsMzBgjmQCTpP0dgcn5+YtAGxFplyyiKCMChLHm3j5nQaadvPoDYaTDr+a2U4QOw
06OJJ/DlpdYjUJ6rh8PpxOzOP77hGz9LeNaHTvDfhU95bpSUp1oZcbPT1u0SOg+n5xCSw0RLriJA
pDmwyqudZjA4bvcS7gS04Dfq4qrnornfLPv/SCdOW2jZIKxZSH/BLIC3tclEmuuABNN6X6Foei6m
HsrUWip/zPoat2KJ00YLElOLFcS6gKjI3+kK7CVTM9zz2zNnm2+lEEfaBzlPeyWk0KK+n1CcmGTr
OaD0fC7mAeBDHiHxXkpV3VBxCzkV5hxjANG2OzVbIdZRFzl+L9jQ32IVGa3eLop41aI6qikhhjAe
kwGQJItVznYPyukLAJuPzghfXR3u+oRM6LHidp2Ih4yZQMm5FuToh60xWDf9C9imp59/VtfPK/LH
Cw+vMD16D98I6lgMjUM+XSDpCjHEQhQiuftvF+/tl6JYQppKtiYMZ29PRwFiZv4wMKh9YthVYqh/
/kRA74Omp7Rzo0YxrtJDQ4b6r+xvQLs71QPr7E9u/fx8L9q8eeODIggHxltewEt+/4hzrBdnQ4Ik
UGWwx3zTo6/wklm+6b+WjllZleo57p/U4rRVsAcmTs90oK6dBS2artrDpt18BKFFYZ9k0RjjI7h9
vOEAbYjPyTa6KtsC0jzTXxcHaknm3IPMMRwN7wg9twCN3S887+RMptsC7bFvlZY6o9Px6lDqq7wz
FnTiAQ8xXZJbUcSVZzuKExMp4y+opo2O8Jo6vsYUlvLxI4EtFC6Ti9ylbHqgin6+sXOeza1g4nBb
GfBWbsxBX7cJDNwL9IWEqyVTMyMEWAKOBS4bBSTo0f1Gpj0/hG3d0pe1IhiV5f5x8XzuF5gcZgyN
wE9eJk4MPQDAEtxL8QO54MZU6EExy6rMqCetoSqlKjjhdlB52Xx5vnMzb9O9PPJtElMpYAS+v/BW
XJ+FUW/tYTBxCSfKNGD+7eEL/9gB2jwG9JfElr6Um3vAKij4fQklGJkHgg4ZFUJD3VoUm8aXAHry
NVpzremv0uHM6d++1pdmz1r+asHIzrxPAHZxcLhQC58yOUTawO1ZCSRRTXepY3MrimjcVnxNfjPG
67myF4RNin9/79EzBJUBFmOipCYhsCKTMknW8N1Fwewp1zKlYeEZnE7piYDfaOwmnCuovOOrAQLW
gtouvX2PVgtfz02hr4ycEU2eT9WneTjIbnehB1sOBrOt1pnW56XavHuNVTb7Zi2DrwPwigFj2NLP
RTLvx5t3/wGEXalzJixjwe8vwFGY7aWJkOWJjMaqtPqwF0zO/MBkQ32acDvouza2a623psYsMVui
H31oIYCuwo3iefGXJgQJtPvr6blD0gxSBF0FaqTW4gr+66BSgHiUb2FoiWGoVvypeKurWuVGzR13
SnOqtcZ9X7i3syd+8yFEaFJEWTYmQdZfhH2LejL2nzlVAF2hnYGxEiSHY5zISQq11gMHTbcZoxNT
mvWoVVGj14U5wr/e+4ynAbb5/NNm1QU3WuKnLiZGJK5zFYaAR6EQcuHaDO3mxfdQr/3k87mQyaI/
KLwAbx43d0KeEiohc/UgMCHOIe0ZSs3SQJNdOtBF9KZlbr1RwqXmkdn9BkRFBpQMIH56+v83Nyzt
o7ZLmrDHiNA0XHHVGH0OfpgumP/ZvbuRQuxdr3BuLDEF9i5q+I3b8d4653zfzIRaOT/fQf7Rg4Mq
SwKn0PAKgFsjZMkNnZZBjS0UW701MQZ9xVqsRVvulTIxAv0N2mL2f/TQoVfANg77zPI2r5EzmMpH
Y3pObjQmY3Vm+uN/CpJWNQ7+bI1zYE7kb8+/dSabdP+txHFzfM/xYg4LELK+moGjgRHV3t16+TFi
WVUubNc71dslCq+Hhqzf236zRYRf4RYhF4hgJrpQ+TagPzL33HKOnO4FMPYnh5yBlXm+0NnzvxFI
+BhZJDMgZov7i9QGA+LyvjSypi0dUQ6EhSfj94o8XCEJ0HVwUYi4p8TiSjatEy8o+0tmdKvaZK30
wOjUH/E8nW76k21EM7Uq+/kCZ+/tjVBigS3Vi2j3TWE/qc5dhy4XaHmZ8Zuy8gXVzzhPjSI0jT8X
OvfWQ9X/WSoRUCVZWsmpj6WyXWb0tlBj/kO/L+0uM8sUYZzBumrbGVSyZDXmz/NfgslCEdP0guBy
sNK0UO9ZTGkZMkOmugVj+L9cj3/EkI8BsC1xU+f9RVYOQ3aIFFlr6VXgqqz07b23qa9KzJlacgzY
6WcfNAjDaUR0LAL5rxC3MnHZiGk8iA1o20sUTap5tQ4stgh0GGNH6Eetds2GhpOQejrwwzrPHKr0
Xak+C8mhPj3qh+3XfEZpIr/krc95lcC//vNxhHozJdWmEYerlLiGF1pVc6zDi8zrQ+ckhtRocmRm
uhCtw0ZWa8yxUf5tKABM1o18QtOpQEm7msLR56mHHqQk20SSUeelJuVLDG3TPj+eA2C+QLWh8Plr
6W/eJopL25Yv8Wq4/Bs72GLzLlKx6lvPb9H/ctz/iCGeQFf0UjC0VTDClMnzr+i3QUByrpN9JWBS
QagLcHmAPu9lPYauCVAImQf0G/5HItl0tu8pDCoK1kzUamzALNzxpT0gXrOA4guZbev+0iKK4CNf
S11ToLJj0y8l1OYNJ6a5/L/tJtS+B39Py9ANXoUoM8NgEym7ogjfc+WghHbq5euRfufGU0Kvwtp2
m0YPqWpFyZtCof6DRfOg7RYAKqRFiRwhGch+3QvZAPMiFf0nH7STHL7X+1xkNm2SYJLecx2YlJbU
tFuBk09xo2lVrfChXyA69XaVeODoWo0wuzwwg2yVsPGCsLm3AiBZ9DAh6mYeevlkDIlk+8zFDf70
sq/Kd+hOVptCsrqv56uaE4TwcwruAY6WeOJAXUroZDbvhktfFDrSCGpNNVcU4ewxC/Yyv2StHxOy
mEckY+IGCvA8oKiEZRiiuObdlhsuYyZZUXPt+sRMxlaTmxWnrJWcWXHBj5JWxvNVzr1Ft2KJR9Bj
ag58QtJwCdijVK2C4i2KzOci5tTjRgQ5qHUUelT7KXG4tNVb1+7LErB33wxiXpWjSxktva5z5wYI
KQP0wFQ/EYg7TwVuAW5uarjUPmDEEcI+6cg2ttw1tl8uVbYehYlALcNXZuAssxKJXUSbTx/6Po1E
CTIhpdmyn9xHxqpStPBuPBqyeznkFZPBdBh4kEOhLVf6GKW3PNOG0/ODeoxm7oUQprxuYyEeQha+
P88WGsu79IrKBnpBHWYA1xCDSWe0BMztxLBxby6UiBnoNuQQpPYocshf8H56IMt7Y6R0r1KpsXWy
Nzb4poaXRFhLw/eADELuU7rgoTuID22//uMHf3l3avJL5dxmeYfNdA8vTdd0WrG0LY/6e/+9xN5n
XRAIUjfC4mSHYTzWdqW3opqxuuj92xnLe0nEASSe0FVdAUml5PiyEwmFEXmvKEFqdEibqbiAMJlJ
80EeHgik6yVoMNkdi0VRftQrWFkUb7nWt6vcKNtzz6Gvo2vOKW2lstlVtNqBelVBvz5Pa56HRItr
1bTTtBqTfobpp891aoJ2JX+hNP1om9CzizQgengwcUn5deBv3pWulWWxr9jh0gyMa8hlARafHE21
bRT+fa75M0XAyVpgLNzUJYQWccIMchkjVxKoAC98iSe615je9DJDGs6KcBpFIy/2reirEXUuPUHD
xBwhO+bUEQ2nYvATCuvQD/8k8rfEHvn0XWzeRE6jGs/M6gUFmTEDt59JNoh4DEZsDy7PXlo+Yk1G
HI1aKoKVIsjRwR/qQH++Lb+YzvuXHe8fgPjouKTxKJGTAEq8Skkk8SC1Q08EBUI2UL98fX3x2tdh
8/r6+v7+vtt9rq7ThDzUamLt+7n8mWOBfORxmOlewKhP+3GjAbkvip3CjMLF3yQADYlWbwpmpSVb
zwqses2Bcp07JdZoiw5jZHvRoC0UFeJVeG3s558yE/XLmMA2lfxhsmgAYO8/JVA8WYyVWASHQA6a
q7owXM9IDeq9shdz34++gMyhZQ0xOIs2IAAN7mUxfigFZSOJF3rlv2Niq42S+A5joOxyIbMwAzOA
JLSjoRdQ4tG1STyWA82FHMa+icCYoXu2AZvUGwqmf3lM3sKsL9AxLALKZ+qYEMlhA3Gh4b+RXRdS
I3V5Diwm+EO35eGyx2QjUNtqg6YE6pfpTC366sVUYVZO1cG2bc1eGYalhlg8Ru4svKszAeH91xAX
3x+7lKKzXLxIamBkrV5dwdIQXEJb0wrwzsfIJq0WW4QfDdudUBKcCI1mlL7HFiDgfNE+hq8iNrhX
bjPuUlRuX2ogrM/e+bkCz2T27oUS6QA6CBGC+wX2HVTCH9u9ud+DxGjva9Q0Ve5r2nQg5WROzZxy
p2PfzyBZ+mRRzbKPwqFR/+2BbwozfRCabxClKBhrSOhemcaiN/SViGaM5rQ1y00cmJtX1lQMawTC
mPkLZED0M6ykfCGEmM6UtGq3ggmr4gOLxFAsBI+MzmrZVjmXrVVEiP/Nmnt7vu0zWSasEjSyoMUA
KyBNhhG90hRZQNe4YQnaNVrl2o2qKx56b+u+SoEWnvx1NLw8F/rolaJqBs6uCXKFv8mWTqkPqS7o
PfmST7MvjWtuLcF25u7NnYjJabqxzGmg9GnnuhJGYPArBXcnNAOD0lr19dXTeBv0MQtv0aJE4qaO
dNRwsQc6th6kp52GKam7ch1dmROrZyYU1E63Sw3Ev+aP0BReAS4AtUAkUVATvF+lyBQDIAIVVgkg
abv2NcUotC9f9/WJxyNXEzMD88AJbbOrwqq2HaY9TXuQWJ5KmycM8bNDHbRGglWCGSEE+WQIJM/0
9Q3+K7fQ9oxpbq+D7mndWnDiLeXUaHl3Nd8pDBCrUYs8CrOacbMgQvXFpEwCSiqlaRaEd7xm+yVg
9wPbEW71xNAH9CUI0tH7TXjLEqqaNZgJpUut8xq3dg/UKTfB0YiW0tGOPnx9tL1VZTGvlVmq8joD
vsFXa6u2Ihyie2KxDzSoEdxdt/yuTrKJ45zA4GizRD5soqq8P85QboNUjgMZCP0BvUwfpSOZ44Y1
VA+jcDX39fktnEmNYStuxBF3BOKSeExD+dIY7aZC1dqUDOSBVMX4zNDvH1r+xIG1OPZsBsZ/L5e4
KZ5b+XzJYZkiunprJ9sFgAW1amm8Fk5rtTvXeL7QGXs6IWgQQiCWQAKDcI3GMpCrMO7li2uFOmfX
axysSdvFggu2JIZ4wDi5YJA1hRi4gXbveEcF/Hu5Jr0/X81MNRfYpZvlEPFpLCNOKLpOvrylaAH2
zejoOsrJ24qbiSohVSU8kUhqvi82Qk4/TKonp6DuAqoIRUEu8V49RbjyWSwM8qXeFCsRMw9jvTR4
XbKGc/RHODxf5qR8pDAwjSN7wQPyKZGN7nToFqBU95ULVxgBr8JCoYjmpeq4SJsz481OnOb/kkTs
p1dzfjZ6oXJRMCdSE3xPw0x6To+as2h0jMYuuHSTCXtcmAjqJW6ib5cJ7a/AN1aPSapc0k14Fs+s
Pv5HO/cvAWS1v84GZnAnAeKWshmTOnkb2uQXlH0u3hB4BBpAMAkKjAhhR0XPU6RWLBTA/ejPYsV+
lz/hKTXY02JP6dz5wEsAFkWSEeSR7L1N4vKNVHcYmo1Zv6fwj1SryJLHauer46e0sHmzxulWGpHj
qCOxDQS3UZCeUxlaZQs1w6RbMDmspR0daeUHF6psoi5F+DMP3+QK/WuRxEseNpTssgzEKvt6H575
b+Zvs0SwP2egbmUQj6uS5RITRK0Ch9Zv1e5T2Mn78icz6yWGjDkVxxDqXwA6KAtI2AETuOjQTFJw
ZEYVRuJ0V4c9DDqGwVYbxgBUMb4+txUziSLgE1H3BmsYqKAQi99bpphuU0quIZBegZYdAMnRFtYN
3k8fVWHAo0E8nwADwIGUNdeadfe11Ds0F6jefQGxt2lde/0AxkzwVWSqd1Qlwze5r8oSndcdqycY
YBVfQ6v4t20JcBBT8QyYEvC1kD2Dg1wmzCiBpVCiR9NlnaJkVuMPVXfm8w1+PFBlGvSLvZVBYYaa
zf3+lmJRVU0OYkZayVfwQ/8UoyfZSQqcX8729IIrPf3anYUE84fCIIuBCIGBFhFu0MBFYkDnEXuJ
KRjhqCtTPXOF0mC5htOeL4x/uBNIw4swZBwCfXjRZDEKA4SbcBg54UKNO6ZY0flaDp1cUSWMLHap
V9f9DgJbCbc0YCbeeewPAtis2Su8NE3irP6b9j4bW3LPeayNVwYVbPz7b/mZZbYin7tSo4tj4K2H
PlAb13Q9van0GrNPgKQvKyNO1OY1itW6NcQCjnmCGti1j9act4DQeXhMsUo8ofArwd/PPbw5fFPW
STpFlKkvu0ZRDZiMIiGNGOYNZcRBWNg+m3tG0QzugubMSQZbBwCEaBeZqP3uNYcXek5wwSp0QcsL
Y7F9BBIhjs2dqscmg1YlsaQqSo+CMiwV+ueOVpgAgHD7FNA0k6DUjioLL0RWDPAb4CQYlXJdlY5W
QnrlQA+9TXyzyVYe0N3hdvRWobxPlUgrQFTdaTRj+5Q2+qrwpQzrcTSrUvXEA9P4mph/sJ4dyQbX
BphKQGUv8U9QbJPa1ZB2buJ3L9FaQW0iTV6zb+lK4I+0PE4cvW5nlvKGw3891+FHP/5Xg8E5h+n0
vABSs/s9FvlAgEuBdFxIswfETyWgmjGG2BW5Z+dVPeglKIv1qORAmSJUxzoWaT0airMnJo3OMq6s
CYqrd0n6k0wr5L0s02oukcADwCWcWigCr7YYYe48/+5HAMiEtVOATIM/O6G8CX+S89lOHD05voLm
N3YUlkl2LCU6fhwXmBjeaG0PynzO7U0lx12DS5ybQhJWC9v36MkAxyuAchbB4JRJJo1bm3FVHpaj
e8nDJFNrJjuGuLJ82amYoKsWOMlIrA++9LLI7fOYfIFoGZE7xk3zYDkifUHeFbmCLmnvmmSW24HI
u2PMlra6Wg+uXb0CHFNw//LsQt3iEa49icWaGbCtAd9LcliLUcbRaKn1rmGjyAZNoVzUuTQYj7PW
t6oAZDNFW1X2CBL/FetTrSn6ktqEY67LnO8aSlfUS+7kQ2zBo28bGHUwarM8sumEDvNtnQZiWHnX
MuKRaQsrDRM4BU2QFMEsuWwwG0AK9aguZEvx6FELwyo1QZwbOvKA8SDPNfMxSYCvUaCTeHtA8oVB
JPc3ygvpIG8A/7kyZ9nXkmg7/NAV5vtpdGaFiLNAS9oZaWBw7p7hjcozAc3J+EKlk32c/WE3LKfx
uZ2ERox+QlTHvofWEsJVJhgSsxY4XVFepKvHaxK1tI+Te3r/duLLMbsbsx6Q30Ce4/7LE0FovSzp
oFEvrqj6HuJdbpMcG2lX8Ipa1W9Z93dYh6OViEvU6L9EOw+yEX2iQoU/wbJ7L3vgOrb1xty7svIO
xsPVvdNAARqn+vmqQSdFa0f8oRZM2tVBFPcZH+lT98IbQ68L4ZrRwDzCqtxBuCSy3oFjgZpI65dg
2Y+O2nS0Nx9JPkhNIUh+kXnXHnZlT1VWzxmctPK2AuqG9Z4x+HXyOr5xni0dKVj9Ugf7nrBwTL+F
IWKr0DSAWziBWCf8xv1WcSlmujaC7F2rLjKy41C8pIXRe5abaaL7t6Y2bW4VzXuKWSgcv/GHPyWt
i4wlARfUCyqTWsgxgIQi3BQIR+jciFudp6xxWAnhLo6N0D1kINwoDSqyG0VlYkM4ct+okLpn5VSH
TllFwLxpIfWXF4/oqlYbZtusxvpdUtTe07zACc7R0Kh0ukKj8sLtEmd09G7xhN3nqaTlk4D3ruK2
Es2BKtSqPwXeVmlB8x2Er0WhpnYSvXZZg0dbzYP39BBmdiToo7/xalMUXtleH75Fz/GoEw9keLaS
wCsFi61Ue9FF51l5grVR0/7qsQaauQpeC7qDJJocr0ofLu9I7TWOnCLdA2Xow9wNGxGkgeM2zdcx
cKWB2lIOpjvkKBxnL2mp55JR9Gswx0rH/M0rFhzemRcchSYRAH24aMitCKTHi069/+LsO5ob55lu
fxGrmMMWIKks2ZbpMBuW0zDnzF//HXpxR4JY4n3emoWrZqEGQKDR6D59jsdzqufUka0WFNj4wtuA
f7M1AdaKiRis9JoOh6xeCZHVgbOFpmbsbVWdqsNBrhaGM3ctXQ1nCuoukudxamReV7meMxwSmUSa
XUVmhyK6z5PMf6nBVSlbMh+ZulgumL4Nx68XgnFfTSz2YyJzngPhpyRB52WZU6PSiKLaVUrKFMSK
cbpg8/bJj9gY0T+cPZpcJhbq6+k23ijJZen5Ts0fOdw84dgffE8nVQ48RUp6KbeiaiCghdsKCJpb
HcfRHzaGvkRJfQvSw0ikX/y2OOXXWEHXJMzFQm4k38l0pSMiqhhHpRH7VdFqAu2GKt1XWqw/Z0L3
4NV8vUsNrzezZOiJ6gviW6Y2Bh34ODLFQsi+c85dgnrPjhCdk2DOFnmQxWjM1uhcXwuSyg+cxpXW
ZRCahlZSQNkrbZVXtt+0VsVt0rA1/ewp5F7icm+UdqQBrvx5/46+rbeg2D21J0/dFIBvqYwjV3NZ
GlS0JjrqKgKkSXjV7OEAZxXJVHQ3orJGxvA9OqEHzblv+RYgNFk2YBw3LCCMChOrtMBiiJXhx45a
HFPDLr2dpq6zCAokjqR+hdoBnEou2i34Y61alT5Jg/Bvufjc55nppwJFPAOg6VsHSvMhdqmeB1uY
SglXU0n59vWV1/oLD8Cb9BIzZPl6iwtyLHOIuyJHVBPJ6eGG7LCrKqB4YtFKyjClcp/5CwH+9AWY
Sw51PkQiaFxFEpfNTnApML4BX8ZOCUjEvsoWzu201e79PHONBGJXAqeOnxeGoza8dN+atM2PrU6X
Evsz8TKyEOjXARhp4mJju+60MnEzCTL3zhCPWy88yMNWKLWD2+wLpxhlq8ve82HdUsQWJie7z/f3
28wDBW9ngB+gvznl9nUmrkqg3dq4vus7pTD1V4YQJR9I3NltfABpPknKFb/Uu3K7X65NMocrHnTO
FVrDd0Y/p5HYkFgS0ID1DtqwHw5JpvsznCZw/SUBOQfVpazxaNeD4sb17kSDcY/qtBY4kt/Fpt+M
FeEznnKdFtH7ln4/1Y0pvPR+OSuQKmTWMisqrxe0MHSydDeoj1470l5Gr5n4g4yO8tG2VpxCUgfc
ud1e1U9GbY+HHtdOU5FU3EVLFdyZcHQi6UDiF+4ebL6ssKpW52EocnHo1Nyh62mWizThnpRH1+ZG
kqeb5KSjJDmQ6kFyDPWhRJN6jjRfT7R0YWlu60rIIoK8DqlZIH2RN2HOU873SZnldeiU8neeP7fl
Y8U9SIlCB9/yAqK69aYJHaU3JdSK5a1rIDqL1mIjEjGz7n+mue03OQzgL1H7wWVzvSGirOg7ge8A
k4LoJG2NBqz9UlgDl5uN61ArYhNBwtL7Zc4oiH7BqjzB5EH1e21UiSofBORB5MS+rq/ltuI3XfMu
1O0OKKQRT7zQWIiEZzIgAI1NQAgAuXlMlTlmQ+EGELzBqo7ylzxsBg3clQneG3JFknOPYLwKLKGx
9CVY8NyBUxRIRaAYOmXHmDBL7Jo8xCM8dDS1HQ9CfIiiBL0udTku+K7pXmGPmyZMIQ1CLPxlJig1
HT9ouh8hweETXgrgvBYumTnnLF6amD7rRbDqwjdziRJGjl8JRNCh/Ao+5O4bzOTcC5++DxKBOmsV
7UO02C/AHed2zKVpJhhSPclAOFREjp4r2lFLe46GsQBIUq7huQvSFhqHSbL672cDOlVT7xIogXEd
XM939H1h5I0qcuohRMPssysVpi95NOxznMdkaYve3rJI+aNFB4Vf4IRuKCjcrI38McMc0a4q2Bl6
DkgNuY/tKIxPXFBypGm0yPQQq66FJgcyLESrLkRtArPmSnSO62NqRcDY202lfmvhIO2agAtAnS6K
SzthclA3mw3lJiS60UGFFvnrlalBhJAno4DPkewaBWlXtOoRXTpWGbqat2hN5atVtMRJNrv/sETg
qphkSJBOu7bKZ8ogyYMSOUZSmd5QrY3izI00SZ+R65ZKu8ELvdd3FW+i55f3lqKg6aiyk0YP3VQb
NXgoCYjX5mveFfNRzCGQk7XBgct0tFDrcfwQyr4TuQF/SsdsXCm6m9Ah797/815E/gJ1NyA0QVDy
G6NfnD1F8qK8z+vYaYII3bY7STG7wpIhn5H/uW/pl26ImeeVKcaTcH1quJFUxY54QM/l5k2L7dq1
Xpu3gMpArMQ2mjC3eUQ1EOEnpzAiw9o7qYvV6MkMO4xJFgE35a9yA3P6WjeRxiiIEwfp6crMRIEM
Y0Ri7b9fgIAz/zMzffWLhS30LE7CLkqcZAzRpbyVR9MXdyPUoJZynTPvKGCY/5lig1ux8Hy+0WFK
OourEQzXr/o7NEd0k9MgeIIUWGD3YLk5j+eFLzrtzJulRNSDRm4NxAS/SZGLOfoSF7ZlkCcO4GYW
Eu4fg1MdQvsnPEEwPDR1gEs6s3pQdx5yHzvcH0vB18zlBLD0vwEwR0cZ1AAYwjRxSj6FELNqxJYX
Dal9f54z2RQs8IUZJq7w5AzI/TxLIOiiug9NZxYkFy09Jbluc+K6ehbLrZquF6zO3E1XVhlnqOpV
qcgGJqedvssv0MevmsiU33qKTPCmpNKWWsPn432jM3cFbEKHUwAqH/qojE3eEz1wGNSJw0V4UfaF
94lLI125zSRo1wbcqunEnspptgQonUk9T89xYGoAaENO1WCOJSo4HgpFTezETeGfwrrPBVzFntxQ
L+cEgLGUYtTPU+7txeOjoSZ9nJXKPs+yOqNgLU9efC9svyPOqNpvvPeqAanotuFAyWHopY/2kQK0
2KUg56XJh6o2HjxlBI9IUFa5imJEZ3xxEmJlu48yEEb6Cdh2hLj3P6U+8AKz6cMyOrRV3Kc0S1Xc
CLJSp515f/lnjzKgUhML9qSxxwLdxKxVlCIvYgeZhJprTb0iggd6BPdRM2i3V1Cw1im0O2O/o+jv
RWfr/QHcaLXg9SZdDoB5QgAvlIYxaE+cIVw3Cg8IaROoJIm2lUckiUYF0b500e5t6A3kKI3YfkWU
HdeAuqf+W3Jv/gtWOa6fwIeaKAExknOhHlBt+R+GCaizgqIjAn3wP1171w6Nr0MejrEz8j/BB78O
95wvk0As7aAx285WS9LqBI8kWngNLZU3zj0mQGK31Chj2iM4jzaua6FMGYm0jDZtvykhiwN9Gg0K
b88Lo507yTLK58D4Aq2Jl9n1aBskyLmxF2InG9aFumsKiKpBt71DZQCAXemn6QKrRm6/DQXSRm8D
NFrdbSD2GBxRUcAsNrr0YgxU7dDN9jqETwPgDYlZFhzplorucx4Abyg85PGen55u12Pl/DLohtCI
HVT1W9Nr1NwsksElBpbcQjlVJXGcZOuy5JbIhGaeNBNSEDiVqSEHdDfXluMyc4tIlbFKKu+tq14C
OZo0jEclKfKFy3kuBkDhUUO9GKz1uDqvTeVa4SnlGMChS4IMqqdmsEIje0GZZ8tHxVK5ZPb+QFAr
AtGHFBDIaa7NcYgvgwY8Lg6foM1JMOywIXVF3fpZHcCLaAWv0WgO/tK1dQO7w1m+NMvcjq7uB25Y
NIlTqEQtHjTl0PA73cYB5aJd3q+GJQLxWxTXZHG6OwAcUwECZz5hrxSV4Ptj4gwtchBAFhG3+hQB
Vq9II76iGKI/+IiGQosbzLaims3jJgWo3wg34vhXGLauvPDWmgmuMSJUy1UN0BlUqK+Xni8ELmg4
DrGRb7TbbgBUQaiVs8hVygHUq/5OyAqP8lwS0AaI3YXn5Vx6AIqwYLlRka5CYoIpTESa60eKCElM
riqIGr5pA6p78prTtpK0Svt6FXuPpV5ZQb3kyKeJsbEZjII0alJggtL59cRlIQGKqIXlTiF98Vjx
qWmMAAmEVtQmtOQzWqmvbb1HLz/xEltRIS85vQVzC232o4BCnm/HxqlIj33woscm71LtPxNIQB0D
22XK1uD1hQTD9Ri5oVZCIRFSp3Zjykkbr2rBiXEwlvA1M/UhGMKL25jSkypAIteGiqJR9TySUife
l2duA5lYOlF2gnz16askYkXvO/y5nOCVPWbXdWPa1lAoTB0wdvq2/Hdq2nj6GY8P0V4lrzmRqFOF
/x+398yJv7LLXDTQUaj0MRRTp/3COyCSd6n/kWorJctBmRGs5FInrnIARxffnytu52I4uRlHVo/W
oWaX5Va2pLU2c/6uRjR54osnAjfKqotnZ+qgSD51CUDxnU+w63si+D9Vv0gWMmsPUDVegebWpLp1
bW8Y4kCrctgberRPridG0A34Ns89vjmQ9ZQnNIf6eEistqB03RHzO9m5FXm5vwNueT+nrX0xDub4
JS1ajn0DO2AHGhKw60soCJMKgpTofWzeV5W5TwFphbyJc+4+Hx+X0q9zqeAr+8w1XqWtVAjFtO4E
cFbXp+Uer5YsBONy5mL6YN+1A/PR+7w/77lKx6VdlnkoGBqwTASYd0MHhaDJHo9sGruWP64gDXrf
2PQtGRd3ZYu9VuUuiHUfc9S1XStEJKwf3OGl934WgTFzKaIrU8xVmuiRnA0SpiWdIBloIBODzuB2
V3V42pJSPoZ/OkAUD+5SRnvec/3bR2xhRfE8BBU+TvQgrDPoWWeUP/Av/LiNfoDMGSOTA+1KZhVn
UV3I18zESFdTZnwYtk/XxSNWl5ceVQFQutDueyouBsezPmtKZYOkEsAJlk2j7FROVj1gOhVuN2Ee
FTsR0OwgQoKAg1ifNtV2Irv8EF95paG8bhvhEfnJBEVCo1zC1U1b5nZL/RsM467SRoj9XsB3DvND
61s93jUcjTgbbfAxcDu7xOSW8mLzu/ifScZjTY9ekMtgnSVlL4R2PUREfgOuWFikEpkJ7fFF/1li
fJIojmVopNhLdmqirRGcpyc6uuv7h3KuPgeaSlREJk55QMmYJez4OBeiXE6dFzsj4ck3q0PQkzoh
dDu5nYnPtVufaQcM1MK1OwPCgdO9MM0spcFpnhdrk9M17eYHVTd0jab2SPR2k67TkdK/8SH77HJw
HkcVNe9PfP7Sv7DOLK/adF2U1ph4+VVZObRVFVyqz1R64c2t0Vil/diRRyTazSWa13kngRo9cKDI
3qDd/vrSCyTOh8ojnjMxyJ2Rq5YyUwW/egjtgOBJ118q8CrWMRqjNvBSZQwG1XDh4MwgKnQ8GcFf
ABQsCuwsHE6T425I+TJx+paE+gpgm7o6eBawWzi+dPhJInsITT5ajfLGWEWH8lQW4PmVbVXfpHvh
Z0wsJNLqXRis06VGtDlPBvYB5JXgSFFUYLZFF3qt2EV84hhCjS7RDPmLYkhhOszB9FEvARRn3rEy
eH1xzmQwsfEsrGVAjqlQDQWZ335Yj0mcEmCTHtGkvrq/4X4VGlhnhVXHkYYtwGiZkyYNyFS1ap06
KnoUP9ucZNxD4hED5ccX4d0tCP9T5T2tOpLn22hT+jaA5WNA66++X/G5qYUmbuYxMWN566H4I26j
V3EPGlnxAXR6Lpz9Xy+xcMf43eP9oc/ep5dDZz6J20lR3fgNrm7VBA8VLTqqZkBEHPgS3T1cuEkL
kq2705JY9C3fB+IyfdoMGlSb4SuYWy2IBs31NPhAV6Xa3hAIajxm0JoPGZWpAo7PVU2Q0iq+g1Xl
uCEZWksEhpt+xRWp9oG8aZSFzzj3aL4aEhO0I4b1/bbHkGrbHCygaX/sjfqwStFQ+5X/ldfoQE1s
yLGuGio+3f8O0jTdmy10sRzMFoJWAqC0woj7bqM+Rh9v8t9T8KTt1E2yD2i5A4Fhbf2llUm3CRhW
lc1RoN6JShT/b4tmsOBF5p7LMvyXMWkHow/iNzt58VrgQQZVD0WSObI/RMUm1Bow+tWulLy1oL57
qYOp70UKhqKkrhik52ZM+Jeh1pO3TDJib+E+mfMbII9QQImuAL7z++EuRjMARKDgPZU5Te1DYb7K
UhrJyVdV88q5Lfme3P8Y055nvgWK+agDyshXoJ2VCdmNXgsbpdIyR5M0eaMHAt4HyF+YGmcoVCr0
hMRlvJQfuSXPB1wHJP2TYjhwUfBC13eHOAiRkDd15oixqSqkhDSCapbZWnoq0aW5EoYn2SwOpbqT
hLWWk6hEbKYvLPTcawWKdoC9A5IIijO2VVga/EFU8iZzuLUqHMSSdOCH2Rdo2B9Askwbk99UspXq
ltjYY07yL23hKTG38+BERQ2Yd5SzAL2/XgbZ90TNV4rM+fyMwMCQ/Mmea1rYwef9bzyDvtRhx4Ao
AjIf2s3lkKeiNPI+ZgrYG8FEq/G58AtSYzcVSEXLBUlUdLAoNPKQjCk9Oo6W8hIZDS2UYGnZZ24q
UHMhfQ7qJU0Rbiatai0qLCm+PUiXs62zPXPmFmB1giDl+2Wh03HO54MoBCAZcBupGm7H6yUuWx+M
IcqQ4UmKwAQhwK5MiJpS5Vi4EKDRUsTaZCkom3ldoKcKfTmIRNFfyb4ukAHjhIbnM6fjcwjOFYNG
xEaQ17nigj89SweitZJnATD03BmeuxrbRSTeLxkKc7BxuPCxEXroEL1mLrtWKEIXJx9jcF3+FeUk
7jvtgV4yU9FFIUkoM98gCKDA0991QU6MDFRhRzdSDH9VuG0UmQBwpMBq9bE3gn2uacK9IQWAdPND
JL6muSS/aj00xinvV11FZEgr4M7QMmHvdTFvEEPs/Bc3F5WXMq3ayk40TnakNs116/72nrvLAKCY
9J1EAdBalmMyhshI6Rp57mQ+DVVLyLG8o5mhVyFPKVd8iu8YDrcVQXDw0EF3vhGo+tm9FbYKFC0A
0iEouMDueX9Uc/Ex2qQwHpQ0EAbKjGedEOkldIE8x5DzlWZB6hzUZkdVW/U+rbfepjM7zQVvvTVK
Cwng33zT9beHyAOaJhGcg5ke5YbrTV80nqxHfRo45tufwUo3h9GsN+BDAtsZFoKcJh36SQXdN3VQ
QXwRQs/QpXqkW5d05n4/0WS1IIJ5R64K6oKPENs5n1N6ziEzkEKsa7vd0vPSe+L23sOBmWSjUIzB
2Nl7D4zOSSEZrvssFO9p56HnaBP5D36/EPjc3nfXZqTrpfHdTNFRGnOfG16xvPhYAQkL9lKajDsp
WVK5m0nIXVtjvI+XFbh4IljzOnOg+UYDS071N98fDgco8tDNzxeKav22p2Q//o0elAWA7MzJuLbP
RHkCEsIdP9k31VUdkIP9OeWgkZ2UHx5eeWQCVQRUaHihDWkW/Pytm782zQR5uhjpWjSZ1lxbzv8K
0SlS1AUbt4HktQ1mn3te7iVwK+4zQPVFg+7PJWLCmZsTFtAOjOr0VC5QmA/Idb0Lgc+Me04gSvWD
PGa7PaJd6PsAsTrFXCpG3uZKJmuIjKdiOPoTmDXjC9VrpbLhnsH3QPp6A1ZQMnBHrfis1ddOWQh8
Z7/Q1KmIa2rqqGWiD1cs5ZEbWlhTQLdQrRLtRRqyJTd4m9wy+KlBfupQwV+WFG4YO2DQUo4D835k
JSt9r5MttLoAKFiwNOdAsC6yok1cA3hoXZ9steh0repd7rlHZakHvV0lkao6FOibv+/Z51zIpSFm
3aQKcq9BDkMgPcfbTSKtzBOpB9Me/xXHi8nYJXOMx6qqRq7c0uAmuZvoqYOiF4cTjPf1l0DB1Ei3
6m7hoTx3rBCSAhCDeAngRGYlS6mQ4lHGBGMDDAMc2tnxbr+/hjN7DwGgMNUroIGActz1x8rjqm7E
IPGcWC1fy6DcF2hWIH6QWPftzJwotEMBq4zp4MnxWyS/eE3pWtiF7Yj+4LTKtqInnFwlejPS4FMC
62qRtDb4fBeO1UxWamrB+meT+WC93Pu+pKNV9GCDdDI0PYI/UJz+2ZDVhuCyhQace4zxpj0vRLu/
rTHMxX9lmnFXQomKat3B9NsbT19U66WjA0jyFGLa9sawMITP58n/I99QeiTdyaZKGpPWK2QJq/Uu
N82/C5nZmd17NaJpI1x8AI2TjFCpC88JAmOtjq7VKvy+6AUzKWtaVUs96rPm4GSmVxWQlizoIRRy
8OEknudESOKLVtAoVNXXUb0DkG7BDcxdriAaEYBbAXoJRW9maiLkpeteRjNusy10WnlYUImkOuk3
4al+SE3FpZVL6hgXrIdCHIT2XPCRyh9dUZLsHeW/+1t9BvABtODFeJjbAyh8oSg40XPMxhLeDqFM
Q1s69H9BfeBRdyHGnKJXdqddGps+xMV37b1SidrKQCfyuCqe2j0v7D4UJJKUw5AvRDEz+DRMTEQP
k4IW7EnY89oW19d8UkSxP5U1DyMRBGv4/t69xMhNfXdraQnaOhe1Xdljcuqh6ystH8BeF27aeido
TrTzWxu96VDdCtw18gPBCAB7bMa+ZEryrg1OAv+WGBux3nUWDwAbt9VSS1M4s0/3kastxD2/D8ib
1b9YEeZtMfjx6IJs3HdARlgQw0bRA/wyBOHlt7elR+GPGJo1qa2f59PJftpzq/hIz4/m22G3Psuf
wQkiqHTtWt+aOUlRrovX+1tx/mj8Gx/LjZ9KWj5Cdtt3RJBIA/n/WqHjE9rbwDxq21DZZFvoSSET
sRHN+HFQD8UzmjD6j/qJS+mAXmn/4f6AZhJOV1tIYe4b5EaCoKvwSRX9ULvvAgfBS2MtubnZ1Yaj
ZHZWkU5C7okvzRK4w9yUTM34KfWD3nokdhdbdmfuWCBCkLDHGx0dlCxHOT+ofZHyiQ+5UH0LLojV
+Co+BJR/68D65LrQBuYXTuzcVXhpkbmWhlQ0ktrPfEcr12gWHyo7NtPhD1LzoK77X5YbhQhpojnX
kM68PrENMrytMmC5C9mWEiompnwujz7AjobVHWOSmpp/QmuDFq5GC6yD8UiN54UxTGHYzRmBVivw
9hPU5zcpf+GhmkEtEyNr8Mnr1aiC04CXtqH30Xm0EJHfTcMNCuwr0dVIzFdUWSpJziT3fsHb0BxD
fIOriPFaSqu2aZzC/rBSSPE3AxKLZADiURrZC/f+rIfEYiPXgxa0SeHser3b0fewnQbfSbjE9qqX
aLQS1wfq5VEMdqEq47angQQGqvciJx5n8hooUl4WFnwuprscBBMXj7nB+30y+k6jncHbYehrIdzr
PdEzc3iM/MdhqEwhC0wZVbmNiCe+iq7U+2OYKcaCjnjiplFxXUx6SNcLEeWjEI81xoBSqJ3EplCT
d4mmx/ToOE5iR+DU9SdO90WtxNnJT5lktOMBTM42LfeVooOLQYXHo1BcQh8CR931qrWsD4V+Z59L
6rqzdxSCnP9nj/niAWj9i16BvWZr9vvyOX2IrHqvrbODavof5Vo6jltudQT7QU5jEJ43nx7YyJc+
+dwZQwcRBAvwXkWjF3POS69sxCSuAodrzzFvBo9aaQkZEb2tZhyTaO99c1tpCS4+G+VeWmVuv8BX
wr5sYdWXqP325+B/TfKY6P6Y7sE3vMzTzUA1cOGqgfUAFCoZoGxAj85RR3N/SZzz8LpbkuCa867A
WiuKjKBzks293nhGHtVGAuClE+Qrv34um10qvmvSzu+zJZjXTE57orlDJh+qkyDBYpt/I8gujbHE
I73XWQEk7YdDQED0QY9QaFGo8L/cnXAs4DyeYJ1gb2CmViZFKUVc4GSNZynyl6cRSbRy4NkNw27U
B6A6g8risr918VPsk9D0IWahyhQN5rGx9PiejDFeHaurINeLLmy89Jl1RhmsKAIPLahGvVLjtcA/
dqDnVRYusMk331iRkImBAUEB+931lHvIB0jxIIVOW285idagdbUG/0Efv+/7q+l3GDuAq6BPEpBp
aOWyxXRRBvy3VrjYiZrc7MH2h4SP3GyCQymtAxHND3Jo3rc4s36gsIb4BQitARXkWb8hQPAj6oG0
F+mp3g72kqrM3Oa8MsB44LIKBzdtYCA7jrvUFH9AjVMSxHvEMI3nZQrN+QlNvGRQ00CynflURYoQ
oJZhT0YrQ/WKhtp03EK95f6yzZRTkJgGiwN8O0iI0N91vSOEJCnFqggT56WyABCrTY2EIDRu9wUR
9nhTj+SpBar8IYXOQJpa9QuU3rfn9f1RTEbY7XI5CObF6QPg5LUNBgGyF0see+jNfd63MLOaE50Q
NgZi06kn53qandhoQlehbVfocXGPmyAAYW7x6C3swpmJTPR1iFVAjgGNhGkYF7FZmbpxPmSYSNkm
Lxpf67ZQlkv9FnMR2JUVZjKtIci+XE8IJePUtltp7waQa03eYuEwZG/SuAIUmFRLsdht8Q/tTBdz
Y+7EppRLf8x99F3QSIPI+N9qfAzB+OI9CxXeQ5vFVvYZJ4IIF/LISHsgD8GGHmUWGFB/RCcmQPcN
RDbC6Gno30sI2ooNyf3Hpff4zR6BQ4QhdLBMNIzgw7/+eK0mxkWmZqkTDCEUhWIwfXgr9NgENI7E
hY1y44gZW8wnlMFU20P6OHWESjPD1gCXlJ1U7Spwe7Phv+5v/ptdCWMIoqe0pIGmDYNxJVmqDZUW
AB/Uwll57WdbVt/3LdwWBScTE/ABLfjI9bOlylyIw1YQWuAUAazwURNq394El4aK7T2Iux23tBlv
wlIgHHC8ALEArzLg6cy3kvIiDKJYzlH+hsPatCYHPDjQ4CrRViPtTATD92d4+/RnLDJfDHV4tY84
KXfQ7LP79EiwamlAf0K7JeNg0ceGfK9p9GUugs9nvt6U9MOlBlaUiRfzeltmgRtEoRcUDl435h9j
53Lg+yaeaH7UKyM0v5fqDTfHDhMFmEJHYhlgODw2ru15Qabqbt8VjrzKUOwGcbPiUzR15z/9Qkb5
JrZkLDEv9zAxkGbUYKkJvmPVPDc8OQ9L3B5L05mW98IlKyEnpu1kJCHyQFN5rRrE0V3z8f7+WDLD
XmEqF4mlK4AAyYJWqhciEW1YETjT35XnILDvG7sNRqaVQ78digw6HNbvrX4xKcSJSoTjUWD7q3/0
P3byx6iOzeajXZ2h69Va/4O5iWqeh0SIDHJaZnIqpBnrHLhLB7hXjeyCjyKzK9l8BUnX2TNV0L8v
xKm3eS1MEJbgT0QEknAs11+Nd+W8CryudFBdGwhY5/LY5kHgedKQtUKjrPwMXbfM1FwwTJ9r7in+
GZciytu8MzMGZue0QTLiCViXDhgWGu8ADdg8IbVPaQ6gQK+Y9xd5zqNdzphZ41zTWrcw+tIpbW8d
7+KlbzjnRi5/n/GYfOXrUqZWpVMEG5xrYh5svSB89d5H5lp60J7LpU06hdxXUR2zfozHVKooEjOv
KZ3UOCjqqn3jROyeMHks3K1RATZLllKBi9uGiVFCLVeiWsK2kbKDwJljAvjpK1onEzv8ykUit6cs
aUgCucwUwEAicBGV3gGVURaPzE20hMkDTIweDCRtEFkzd27dRUAgcknlCN5T0psx+A00kNG7tO7W
Yfc4Wks19lvEPG5BfiKOACgbZ/83l3bhExDDD6AdcSunL99Aoi468auClGQywdTDo060Q7rrOjJu
dVtCouj+7p2JZ9AcC38EniwZ3aHMWeH5Vgpjw6icvHkLwQViqu05yYkuL9iZuTJUHoSgUKJDRHPD
9gOwX6ILWVI7Yfg0SmuwBpcHbCRwcfYL1Zlfsilm+/7y7gNgiOqMzt67yIkUDYfcucNbYDuzP4Ez
0mxvGzjPhxCKOeRjKyL7QsE3S9KVd0optZ7O5c/urSBmRLqFic/FHxgOclE88JTw+Mz5HYvBUNxO
rUHpQP3E5uyksNJ9sNP6v/iy65g0q9HYRfVGGdcihACRb+dM+aj/jd/KaMGZ3KYjsdcuB8McbW8M
wrYr9RqXKlgidp+d1QLmSkYbFF0EFQ8C7U1QZVsaQU+XuVtK3cz4MmgtYg8g0ESvK8+EKEKVqy2X
D41TqhzUAwwJ/EK5vDjL6ZJhdwCQjngVT0hDBHjXl1DZJZLbcJOZsSTCmhPB37kJVkZLqsQKwdC8
hm6IphFvtORuVQBMDfoGtIy0H3r36oNuSd41IML23++ftVt2D9A0oL9LnLQ+p7/MVYHHfNhoidiD
AJGoTy5nDau2tKSvyNTWMfrYvBXoG4acdsV+FM0uswTpFIMYkV9rqdlFO4DBm9UgmHn17YKFyQIT
dphZ7vgdiePCRf5LVH69htdjZdYwiaMsEjy+dyo07+Kc1uYfVA0m5MCI/s3Aek53+VGh55gikvi+
v1C3/BvMQjHbFFnGQM+KsceT9U9MD4OFnCUYo83PKXn6fDDIn9eAvH8oK4E69Pj6sWD/FokN+2gX
R1YPhXQ8v5ikFGfIfaoXSo8wrYtJBEW1BPDDqETvrGd7pgL9Thf/FsxOS8ou+aVV5nQkklHrsmL0
Tt0fBwXxWQxmJmOdoKnz/vpKt+fwen5MlCYqoywHFeZnJ8Q+mX8GCl4za0SrWA34hUX3yFJ/ishg
JyuDlgQs5+gZ3lF4a7KUp77tRWHWehrrxfUHap9eLQS3B9N7updeZfCtj+unGKZ8+KOC1thw3je6
4c1HlA1Ma5EV9fbGv14M5lRCI1SCYhEG4BXfAriIIZMn76NGBm/xexTmE/Az9pZu/dnzhZ5/OEJg
z8GIOo3qYtpc4GUiL3CYNhG+bP/88GfDfdWb0FZJ/vEhaUDDuif3KJF4BX5dDvi0+3vgFhU0rTv4
nJCOnCQL2D2ueIEhjro3ODA/xOQAQdjnaOuRpx/5e/W0ic8r9AoqVPyUj9/rv7SkS0X5286taQSA
JoGRYiKxYXkyONCFym6SDM7L7u10CHafkl0cTyhVBeQp361Wq6N1Hsh2+1Ftjs42hvwRQL+PS/qo
0+e9OXUXo2A+vxDXYuaKMdZBpG35CsIXkjXBwombO3D4nGB5mFSAgQu//tqAHuQaKJYGJxgtt9Ks
WDCs+9/zNsD6P9Kuq7dxpcn+IgLM4bWZlGVJpi37hbA9Y+bQzOSv30Mv9huJ5orALm7A4BrXxU7V
1VWnzhlr6f8sTI50UbqZ7BcU3GMJ+HEgKyYIOLiR7XGKIUG7QO6XBOek37HjvcnJyeX6sNPADtmD
EOxlv0exICPb/nS97t99/fhM98+44g3wRJ87sh7I2l175FnYrhPdJsQ0nYwjjr/BbUe0p9UlJBsz
PaA51vlO9T/G48mZ86yCgB4PtGSiPXSaIRSZsUCb4LC1oLRupVM4vOeiGSTqwjLP2gF/Id4OgMtC
3/x+mUN3GMJkPFM5cuFj6lNFcMXKAFBU349HNLdrx8I6WmgA9AJX2L2l3BXypteiHv3SWkskCQ2D
Mt+SBhnQ/5ehKal82WLu4vGQasmby28rFtQx18cmZmft31imhL3I8ZR5LYa9o0TQgfR2CR4GXPTq
5Uu1uoVJmwKMm1ryNNymvVOLHR5YKc5hmg1oOfLXj0c0d9xvVucXBS+0C5legSG3xZtKQ50/W2Kw
nxsLNOkQ4sJ1jh1F9xugVnkxY+OidxrwlHIxwKPeAfIjj8fxA4aeOsdbK5NAqFW6lqcprCBVBGl4
PE6u+yNrHq2nfNWQc7c9nxv9rTHfPkSefLDEQH/G40+YjQVvP2HiOoGdaFyxwAbMjSt4o0AmDDoZ
yzqecVXZIJMRTinZfZiZcVkBRxHrC65jbimRftfQxsOrwDdMjnTPo3PwZ//XHUDiWUrUaIFiYn4l
/1kYPftNJADRJtkLOwywjIBZ8A3Ze8m5JYTe/7KS/6xMHYaU8EoZw0oQrhLyss9GdMJxfQZFZuCc
26cvkYAwjkCMxTgg2hvnEj0YC/5xYag/vCk3Q1XaUGNZFR9Rjf5R+ys5sWc93i9zJlDEw9vvv9mU
J+eCazpaK16Pc4Hu7TKVLJeqa6ot4cVnXtIoFgLTA3JvpDXQKHS/anEUikLNNwPwLhW4ZTKgbNF8
bqyjPTF3PJSmi43ykeurpeaymezmneFpdW2k05GlCoYFUvi2/BFE2/KdfaIN+G1sCkHwp+zz8ZTO
hRYIEtmxWxOX2k8kebNqLFeElZCVg5MAxNSnpghQQFif8U5+j8KF7M04bVOHAzvo5UcLKotH8v20
pj1Nadnyg6OC/6+OLzWXG7lA2CsTnjQh3yR0qWdn9rF3a3KykmGVZllSCgMee9seFK6AC0H1/F0w
ni3PIUkNikkiLGGGfrb6r4GiNiQjQ4GehmkuoOXTCMLV6uAMkaXFFu1YAs5NIxFeA/AZsru6hpzT
Ekprpv7AIWT4Z3W8im+W0qshJ69Rd3AaMBPJJG1MgIgVUW/qb07XkqfgiQMFQHJ1+dXjPTS7rjeG
J260iBvK8jkM89pTsOF4EkdvbPbmC3axAeHkY2NzgentKCebKFNc0B6mozHv1DIekf7mmR13pyVs
iTAG1b8XcVSGHSVkpGm1I0JjrZcI0uDs96W+tZBFWjXP1GFMG12MemCxhsPpX71lfpwSuIh6ldvf
oVlvTwuX1OyAwbYx6u/hoE57aznqCkGraYODTL2gWtVK8PVUX6yszC7ijZnpvJZZLWo9zKTgBTr2
lLRwBCnRdFV7qfilIzL7RAZPJDtK3SMXo4xX881mLWsuALLMZx2OrNeMefbM5+PnO4RL34+f6/V5
DXIVy2MWccm/b3wFYDaUzJCjQxlVnbykaF2ndQ3aWYcdeIeRcl0Slrzcb2E+bECk21F8Rz1wVCG6
H1oGlSZa1GHrIKLBTSzr2ie3xU1M0uP6b7r6eoVAOPBzo3LiZeW4xF99bEDTdlIM7/XxWZnJv9x/
ymSWgTDIldiLWudFIMIR5B+Es/CAA4QosYGUXrNr+/UNPXKH8ng50SWc6m8c02Qmxvv8ZpFVRknS
PoJ51bn23+j9148cAQk66DLJWd59vYpHmbwdDuDOJv77N6r1j8c/v9r/VmLiEYdILOWowkrk/WtS
HamyUCuf2cX38zvxfBX4wxRPxABzozAa62qJ+jB2X1UeeTKhDrbebfTV6o9qagsud8bZ31ueHFe1
ZlulyOIWgWUJ6ikWL1JD84wE8rAxiFwUUPzHts8dC+kpTrdJvtht/Ns93n/A5GYdKpUd2ghzK5Br
dHhHMcY3noXVek1EwzZZa5NvLvCIS1HmTGx2Z/dXmOkPXcSNdrcNQjPwfMXW899z+Gq6ZKP75op5
WqFZ9vE+mknu3xudPJUSRgkTPoPRVpdqYnTG+/6zuTxHp+dss17bkvkaI3mdEtZ6Q3BIam4swYN5
cSkynbmU7j9k8mDqpTbNgh/fQs3xOLfm+3v1rBHo/OLlJOvPoXG20y1Jdrs3KHke4MMJ0Ad4O9l/
Frbg0un+2aI3p5vXapplKTY/s3q5gu+CIraSdWvtGtXWN85/FXNnKujyh+6ZszlpxmnhdC9+wHj8
bz6g7po+SXysCr+vDDCRIbrD/YFJCMi6I3a+eoI8wKtpbjAD8f7k2wsv6N838/1iTNxb36tS0jCw
76O90G23au5woDZxUz2kC+/I35xz9670p3f8ZqyhqtWdNrpSaiYo6e1F87g2+fWTyW0OOo+LxFja
9IvTO3Fu4KvPa6iltA5QCZLFGWv/4pFmjAvwrjwD7rTbJQYc9wYd/a9/oN0pn5f6+mfSyPdTPHFz
SuQyQcCPpx2kBtsRqAC0ArspdljoaAtfux3VNJ5eX2tDBYWEKfRk1LOFLvoxJ4CoY+lXq4Vl/2HQ
uo8M7z9q4vqiNKFe0YwftW/NI3KNuNuR/jzbXwSOL3iCz/ew25fIQH+eDQ/s/uyRmz0waD6TRKNd
8CfuE2JUu72loNfWNc7n7rwjzAlbASg7vEsXjtrCTv9xyjeWXTDruBELywKY2pGvsvo82wYVBH2i
wcoa3nzsb2dgE3czPIW7FUWZ+UkOe4VxpR97YYd4kNithRLdE4Z48SxjYVFn3mz3JqdRGyhImSiG
ydxw964tWcHGXYlHd9sv+c3fWYx7SxO3FSf/c4ONvVr7fbMDkfHxmBqJ7hF3Zz8h5ZbK5CCYF2yj
7ZIW0NJSTpxWpXVlpo0nSk7sqrRddNwnhR4PayZauq1mylD3I53EX5Hq5nmhwVZvG2FArriiKLFQ
fsJA1+cnRf9SL28Z/JjhfJ9Ab7Bd2LbC6B5+nRgwYguQHZIlUI7d3xBqH5dhmCJKEvfba43UJtWt
c7Q/q89Bq9s+MjqntW9VW+GMqgWEL0EZrKen8bJaqcOI2VsEcs5ARjAnN580WX3qBWpRhfik/iRC
B0zfw5WTtTIAP+paX+SAFN1Fx1tgYSpml/3G7GTZ0RqY0ETAUoCeypD1XH1Lglx3qQ0pt8eH9wdF
9WjSJ6ueQbYvbjTcGxLpTw1kXVAmQfDP658pukCx9PiH2z4X2AVrnOrDgTdQ/IV2DupEvFW87F4F
wHhZkAU15G9RkTO/fq2tt/AgbUyQBBkntAnwe2Yn90uTNM79oy+f3Hh87POdKCYthGP5Qx2xDsMJ
S/X5+TcZtuIIaIcKzbQiQt2UBpo6hk3ISCljxIJslIvTr5jDAYg0dHWY6GFZpSiebb3PFV1sH/u9
FyDkx2qyAgFB9FlN60sD5csGoo4olbCxEVbVunaZQmfd5AANJpKySmw83hLcGB/fT+ydxWmhiaYN
14Z+2jsGw5PobxjqITTMT4yBzbhg6rd3vTc1CdV78FRFEATtEaqztnTcblV9uwcXFmIW36ALp2rc
yr/GhbosPMyY/5oi7Lgmq4qmw7hAPx5Qgn5XY+E0zaAnMR44rxEmqoHGcJLzDkp0+/UDCrGg1xib
7t/fvRVoCQby2h/Vmhz007CkBjXjo4CcH7XawO0Kmd1p/UlDza4LK2/AHNZmC8DY5/E8rGSjtIDz
zdZEd0KzJd+hvhTvzdzCQNOLaIwATRDaFqZ9zG6EFwVTS70T1pu+NXNFBjXRoawA6QLvq1J9gbCB
pPlSUvH3PXFvdhJmNjzv8wGFWWROTfx2BkHmLoT60Prx7vzNpSDdG5qEjiEtlMZHt7rzgiRbahyR
D4m2z+DJQ8+fti31z9I+Bmapc8g2xuCVPq53Jr/dBIYDumHbySx51dibTWMfqHWpdPy9yawLS1jS
o/d2Ccgyt71BcYR02dhlDPKR++tTrqA/lEv+APXiS7ql1NECK2r9hS0+89DApNyYGd3yTXTJiSXV
ihbbjd/UJwqRI/srJrZpHsZC1fclNvVVZa0uq4/IiO3HCzLnCpEPhCsWIQWG/X5vmqd5kidCOjie
6+mVdnQF4NHCLSMkaIdUF4zNPByg2sBDDRwiYCBJlCavd80NUYXMUBdId8w2B0ketgCDx8NZ0T9R
o3tVsYouYfbInhT2EhZq3FpTX3VrfLKYvFsWRR0jwevFK/kllxHsKMjy8t8l3FZBEYBUi8QTc37/
1uZkZSHOrDVeggFzuw4tvPlKUfSAAf9xIZAe1dBXqpweL+icB0EDErRoRlIzPEUmgQ7XpnEjxFzj
KK9w+aA0ziwqGqK2bxw3WeNOf2xvZlbvzE2CnbpIGOp1bOOIm9BATxw4N7lEZ8onz7fdaoFVY2a3
3hkbf35zUMR4kKq4xNhEXWGsPjVocaXHyluo083OISKDEcmLki0ak+/taE0lh2pWtU7HQqVTlqK9
2kKawXd7yaxpwazbMOGICAbrpPY1WxJ7ZukaH3fGZLfioEAxAfxqI6J2co0DoSpDiUlrnKCDmJ0t
5SOTJbNJXvlz9kk/hZYkn49XUp6JHO5MTkadBDKXNy5MiqydF2/1J8N9ioGeB1s2JRw1gogE3Nrv
3lgsc2dI+Z6mpxw8tqndafvYfUn6YwU4pQTO27+RVoHvdaN2etfvM/cs4v+GdiP0zVgsnnTq30Fd
IHeWPxgJhIqoHqh2nNp1TtrLsBFQlaz+hGDN3aSsTqtXP/6Spa+0Pcu1LrRrqYRavQtpG7NT1sGG
hg04TiodxK5yv3s8Lb9ZCSVQDfBwVmhqQm+fNPEbTVejRlKgZCLm2+FScjpj1eIx6seWqszf1B2I
nE1BBTf7U4oW7FcIcT7+gpnL+e4DJk4EiYc+FtIAaY/WEHuSfPf+N0rUSWPX8sLOn+kvwGBFdOKj
OQRB188euTlhAptXfIXLyOGpJZF81xj5TjCs8NhYhZXa8Xqr+rpvDdvEca0BMrZ7QXetBE/Yi/Le
6QUEne0Ds3BvzMWAd181cTJx3jEN1+OrQG95lVyyB2x2hM8y5pUBUV8ZbGvf1nNnwZfOuBtw6kDP
D3Tl0HH+ydLcTEYi5zLohOPOSQcZW5TV0xrBEVLKFG174fXxKs8ceAHi8oDMquh9h4zBvc9BAVaN
s5Z2jlIxwUuD1ykR5c5d2M0z5QNV4KBIDc5agL8B7rg3I2mZz7sqYPpKnI1amVbsGlrnG6BqyhtS
KM6A8iqq9FARaxMjgBp43+pxq+hif5GLTVmCu65gVrlvcoL1eAbmThr66jSAkXDW0OEycUCh6nF9
NCidE6ILqrOKZCdKOTlR/y8PLgwUK8EojLd0abiMTqntsQsHbeZpCjnEmw+YHvUkDOCQAR1PXsDw
Zb235tXwPiNy+l6hsrICryuU5Pi3hiVJv8V/WcrBzZx0sACMgGlgscDkNLnfeNpAn73Ac6oAdh3Z
Irc19tHKOg6EPcrHdhc8letws3o87TMgNIz6xupkS1TtAD4nHsClbWXFQEyQ6ECJYB2t53Ni/63I
rrV2X4oOWGu73nR7R1/4gLnX8d0HTB4FmAuEp+L4OsY9wFmg9GmM7oP3ANG6LNyrczOMwje00gF7
g1jf5FrtM5aRvZ5FBIr+MwmFiu4lHZ6HZNVra0VdOmwzNyok2aHYgtcD+qOmz2MZoUJadtzg+Iku
XOuPCDAKJN+eiGx8vb4eGhPtsaBO/HspIox0aVqXrI8/v3Ffis9QtVVgvaJ7cHDCbwpo/CEaJKx6
AWTzZg1il2il+Dr/7NODbz7eVzMlWjAzAbYNyRplFGic3FtxFMlRXvWAVikW3fscUb1vAAG2Pl6y
sbvzpOPQrLyK9OyC5ZlFvjM8HXjRKuBr6vCeClc8t/Fkwqs7RWxIxut+tvB6m3kjopMGWiMApUrQ
gZzcTRrNa0Yt8KyohF3zKWrfRfesLUmNz8DR8TIa0wKqAkVciN/dryXFC5GrNNwOAnnp9daUruEf
+bvbcRbY7nXJouR9sBqD1YedarcfnLV/tgFtGPT8A7c03TXm7g1tDhvT3u3Mj37NmSJkm9avg757
22y+TwuebG4FRAVk/JB7BnPQVNNMSRu2DTO+d+L8BLpKjRpahE6bCoIzCJof77OZshCkRG6MTfZZ
gaZWVglgbLs/yh+xAbp1hyjnavVl2ya6okEgyYBznX9tFx32zOvnzvRkpzWaUAOCyfUOb1OERQH5
tLZ/XvajCmD8otmbD2YtLXiwOW95Z3Oy4doyT91Kgs2E0BeFXMP1njvkL+GC+5h7rItAYEP2HZRJ
ACpN7MRiVTJDg2nNkABLjUyX8eYApTS7xgO2RPzlWpWpXhODHpm18vRHegbtxfOSnM9MKQyre/MZ
kzuxcUO391t8BgjjOfD4HipMLr8ZrqZ4ZJzmE72WHZr3wPm6vnDoJ5QWtte4eyYPMUDQ8ZeMFgvQ
DUyWWHTLDLOAk9dnf8vwUKrnx9v3B0z72wAeFzy6s38jUIdwQDG1KzsHcI73Zi0Yw058UTfA7suA
E8QGygV2YUZrWhiK7VxQGtGM71EkAORqzFODBsYK6kE9UidLp3h+6P++bHIv4wlM2aSrOidQ2HIb
eZJ6kNT48nj84/w9GP4PtvvmlqparRK4vIARl3/jea9+oSmiS3QtpfvHlmaHg3Y3QN1HSehpbtXr
0bhQU0y0H/oXqqLXXli68JdMjH7xZjCCVEpN6Nad81L3egIBCCzpMbd+MEG7ZI32Q1nQ3zYX1Kgf
j232tEo3g5uuFd8xA/dj+cpv9paAPrPMPgc2AneDGuYbj/2x+tbWMaoqS5m12SX8Z3uaLpdTQW1o
3XROI0urFtqV2icrD+bjEc7dszcDVCaRG1sxHfiJsBm97G/lGkr3ygVW6CfG/8EMWk6QhMdO+aUk
15Ug8GmErnPy3NPV6tMTrCa/lHh6P7Yz99hBvPDP0GSrJEMEHhW+7xyVK80kRbe25BYEOygjKRq3
fQCHowDJtJD/FkJFz8G81zQoT7mSaFGlW3u8+KJ1ycIOHq3+Oo03XzXZRoIEMLzGYikHFDGf+VKN
LD8uAJSsgD/xfRqd+kb8LBhVWIASzry1MR2oeqCHEH2b0niybk5OAmkQV2LQFV3m1anlA5PSUz+8
SCm/hYb3Qsw2A4tHdQetBjxewGgPnSaiu5TBq58iL+uWAMsEhlyQVANinJQQ0Rv+iBVa+zbxawUm
F9B1dN9yog8CmA8X8pmzd/lIjDHWz3DHTk+OJDUahGuAAqbfiXd1OdGIBTNr9qHwoYhW2EFEB6o6
g3Zd2HxjuDhd5pHEbCyqqSLqd/ez7ft8w7qNxwLsweoZ0sR75pCT5Ml99RdyKHO5VNBYIm8GFVsU
CacUEWnfNV7KJ4NjcK8cSE0+7RrF7pSUr/WCD5wJxnCDQogHRUIJcfIkYBEieSjcFLWMcF3VemeU
QMB1PYnPSy8bEEf/nj+gp9HxKoGFQUSi/X7+6qgUqyhH0K9BsWSvdYMrm2WFZLAFemNOJTGteF+n
gyt2VswrzCftRPfaZ13D2KyadjLxxochiXwcCT0TfAk0so3MZH87wa+i5zqFsCF6JFTRI6wH8Lue
idCYPyuyVwJ0VFDkIYI4y+OdWimBbMq5qGVmliB7+yeKI5e1oCbHqEiwqlmgq6LE9kYhNmx67PxE
GiXH0LFsji2lqZXWQLISXqhAuqBBFEIgXtT3gdG1Xiiv26HVTkLSxMIxU7Iu3op9xnv7wg8KxpB9
xhVIwvE5aw8Z6ihbECvw4TFJK6m4KpnSZE9NGBTauquAlrSLMhZyXO1yAIzo0MaipXWxwEGWvO+L
DZ/I7lhD4F15z3MsRXNK6wqclcal9wwf6HeXpA/icu9Lkq/oxcgITQqJgnA2K4IQrzxNBOm5JotB
9RQlbR5aAxBjtZ1kmloY4pD3aM3oE6jfBS4TgYmHj9nalFxe8FdcoXYBaJ0oGzmZGDfplyQlQLIT
f0CW7DPhcx5aZpGbMf4B9QExP8lJq4krpQMx/0mhtY+esr4QGMJXPM3MuFTiHlNfdMGgq22SJe8p
GKtkM0DCoPyqVN4rvsSyTjywVw0lk67qTNTajccwUvgCRhs/NH10wcbPWRTyESVFiU46KBokoXxo
GkUKHMgveGhjQw0ITfRa1OWo9xSNhqS859XKKMstp9zZy9p6MGL8mVaESjX+nWspVMM1aPiabe41
3rYskBj5jj0uiNtN2cSSf2DqWpbe8GtywCMSpW3eK6GqKsjXpdpzPMR9TzqIGfImrZM4M1wKQmaT
x0zji7RQ6Q5Vwfi+WfchL9teFgfhruY1HzphvOhG0g4JGibYuoXLpnsmRkLMhgNR8UvRYb4VBrFm
SNI0WWf2QZZ6Jpu5JU30ssikSFcp+oFBf1WmffHsQd1QCKGcorXpJc9zZdilCoXgSMx3MaOLDNqj
VkIa8YIpK5gkjuRIVrQGvqXy1hX0VVOwdacpZ9ZMISRbmrEpJs9vKwlqqYhqOLS+VZHaETRLagxp
yjah6yRpOfoEBoJYAby3p32/cgOmZC+S2gEyM2hyob57raKEn0NW5JLt9YxcovAhB43ZuLHW6zwf
NL7FyV4kYKmETjwMMliScDZquuH8XgZpRc7XrB2XRZyCsYVy2heTJhBEYL3ak4wBem9/NaR4fAsq
lp5/9IvcZw5ckXKRGScerUxGDbrM4gKezQvSsEw8GB6aUdTvNk0ZE3Qtw2sHah8Pqkdt9/fxJTPT
lQk13pFmBG28PPzJJJsa0yDJugqdSkj01MR1TXUDpF98iXfNargy1C5f1LVscNtE1eV9CQ0Nu+sM
BcUlz1bLTYUO89x88S086cLT0mUxE+gAsAKyHojGKSonjT+/iTe8rAPMJ2hYx6VyobcNRXaZi8BP
gSkkfOdCB3MA9V/QMXQhkJ2rZkAgEnyvErgiQSvO35vWBhqlLdeyeIcQ/jSo565Ef3H/qWyKyNY4
KxD17ruz21xHKr46BM9+sBB3zF1fo1AeklZgmP7FISTytIgiPOqcWIpbY2iSnvAUbbm52yx1i3Mz
TyJIxKCigQhA4tESdD9aVoJrBOSS/XneIk0FGOJ7ec3JJrcf77cZtOUo5PrP0jjqmyUta7CACmzC
IjHSgMYGVBdk/FNtdoa3km0IMOqoJRKUs4KGbAA0k2xwYdTPvfH9+EtmV/j2SyaRSBArqVxJ+BLk
8MeP2KPJy35C11Np7DYhutcW0m1zSZK7oU+SJHmFw54K/21wZEs2moYgDzaOrzE9Xdehf7iQF/kt
g4AVvR3k5ASFpccLXo2FBbzs81M72BvP0EGWuZhkG/3EJFi9MzR5kwStUtcd3DI6Xixj2OaWuNYT
o9kbS6Hq3FZFnU/jcS7BczHteJTCJFcbYFedjHiB/u4XZvE6nCPUqV0ydmjVxp9wwUnOuSGZA1BD
RIkFZY7JwsWhm/FF2bGOJTE6d2YGfXPil1TNloxMVkpGsC/RGEbiNQQQdxpOhY6SvmYsbPuZNxwI
d/4NZrJQscKUHc/Bp0KIJHuN3yBx/BJqJ/8IZCDoKLYQ5MDNGodmpZq+QsSlUzC3UWQFtw3S8Rrq
thMH0GYaLvC+5Rw0w1QuiSCtCcqx2FKvB0ePltoR5naLiuQoyEDxAJCmJOUyparaumLvMBm3zsot
l7DW4wmdy2yjDf+ficmAqCIn0sAIvTNc3AgsYR/vFvoH18UW9L5nCLkQbQ8ht5QcUJw8IQj8s2B/
vImmJ+/W/sSPZRGjQtQNQ1QdqUDfjfH+HJiZrRqBHbWbseELzmXFwLe4pvRnqdVtaYInZ4PlujaJ
VWAF87g7qHK2qhm81h8PcRzBoxFOjkaZ41i2hYIEvmeBTxZyUms1p1bp0uf/gyGUiGRQFKKJeSpQ
KxW+JA5CCCSYP5a3teo7GyxRXD+2IsytGB72yFQDwTG2w9/fgUEcdEmmusBXCgT3AHft9WtxNa7A
WYKxKNE5dC61b4FumjmBwGy/vTjlk77kssd9OZ3V26+YrByNlCQsQgakN/nJl/aMvG2XqHvmFu7W
xGTh4oADnh8c4gArZSRSeqCCelLU4BYUlpJFY2bx12hQdQMKGYTXAIPcz2kVCHwGfd8xryBdkxW3
BSY//EzWoBKNAdb8XFjCmdwMVEb+Y+5XToi2qg8tV5B84CkF7DbAGZ2BPs91piObuwOHiem8ucfX
LwRsULy5nGqyKOe09A2TZGubBF4iDj4qqP2eKiAuyk+sanioSbTo7ZTKj6A2mWhRrXzuAsHzl0WW
CIIIgKfcz7Q4NBHydtngBBX8TKhtm9DBiVQCB6hGokn7Ln1v1GcafQLBT6gffHddbmju3yCBMoT2
/XglZlNXP1y5AjifAZGdHKYiGVJA00dwrGcxFYHMNWcDgKISTjJUaj+2NrOhgcPFvQWUGUY/pVVK
Nc5loNTAOqmsJpbAqC+SGlgpW4dGyPaJ9djajG9FkgzCt4iXERVPJdqEYkzZN6A96UOJGmkVeCaQ
9m+PjczF/khqAnAECD3IHX/ak24icqGq1ZD1QXgSM6CkQgGvzg9cjemrAOeRnqUBrdsVQammMmMP
JHxaYWSqasiLjDZz2XaUMBHY4aKG+O60iwBAWS+KOCR8k4P84o0ok3qjFNvMCoc1GAjQJ8y0uraL
CtIvgYDnSjMjlQ68Byr4Mkp897taieNYDmnNOo330fGXLH4NKhE3ABGHjySAXlr75JfRxo/ESxU0
65BxbToyM19rQNuSSleDFUV/TPVB/cyQvG9pAB5oqb925uJAAApMmMAhdYqGjvuPHAY55iMRmAlx
v78Cmvm+RcTRfXUWXsIxouAM/KAHgJ+gXo7ezpeFjTLjb26tT/OpvQf5PmRzBqcrN/W5VUiivLKM
1QmnoESLbbGkOjlDNARpFyyJhNw08hO/stKZ2jQNJ6MA0JFeCfXO00w3cM0+OrDI8Yj+HqjADfuc
8CYPLPzCcGfuRzBwACuCt8ZI5jRxLKHMBrVfMSO/UmleO8vIejtmTNA2A6fQoBHQfGxwrqHlzuDk
Qh76dOhUyWOdjgLVCXRt1epZA1cWGd1nHQ1EjfUCyMa8+fI8O88PDHdkBEPGy1m2W9EuAhOJPbHT
dG+pFjPj82V09iAFDabuUfX7fuNB2oSpmATUe0iHv6ugEfgoo4Wi1qwJYAgQSwOJBNmwexNF5YZa
0eAAJoTRyLDSnO4ldhameOaRhbzhPyOTNYVial3JSNeh668weDCcBpvExpUt64Y1WPkuXUs7q5V1
aGRgQ1U2XAC9+Bt2m+4Daym7Nb+/oQWODjtoFYAt7H7IqKg3vKfkrOMp4ldYByZfros2Mpn4G8K4
cmuFzN86sKA/RNJFhMrMO0yGv+PBAo3S2i/IhJKlXSgMlHXajiFdfQ0IW7M6K5MoBlx6IEg6ET/l
rMwfCJO/xOHT47WYK+/JIuhI0b2FIiquufvR1/GQqKmPtXDDSy1fcyTr7fpF9XTfh0iDeBFQFhJL
FrKcdulDyMGo6qMALqXHnzG6zEncCCQnHqPQSWHRQTS63JvbD4FOLgexzDq8TAT2ib4UmhGsS98Q
IXvaLyC3xz382xgymYI4kvlNecwUtRzEFhl8h1MB08c5EkQkyBde2OMefmRkckn0lPJd2MCIVtqd
/ALGeQ73enN9PG9zcRcm7j9jmV6YUUNLXmQY7J9e0RXtrWpeknDr+ydV2sed2SAG49aPbc5O3xjj
CVAPRel/MrKsUzgkx33Ogdiedmi8hV//I0bya+b+/f7pkKqIoo+AzXhH8Dy5JyUrBieWVXLe8lg5
TkngDWlP0jAdPri2SC4MpBREgtpMSo0QGQJUHzTk74noQdrbavs8NkPJBdFnqyGzY6Z1pO068Njh
Bgs5xMZuVeOtPECpVSKsSqGVnbtgmzSTlon+dElcv/uoxbekKwbcCEhWDh5Ru0T9qPp+ANzL66OQ
BGXLpTYnNW2l53i+gkufQYpFT/NEOrINYhMzEWLxJeNSVTR6kMaCVFsKqszO+8G3QnkAVa8rUeZa
tEXXWY+XbH6b3MzpxMeVTZZoKLki3VOVSGwpK3A6Id856L0P8YPHxuZSMUhf/2eD/Dy8bw4z2wo9
ZZqQc4odZ1glxCTi9WAFK/WvxevVcThDePnQ71TQovnb+jlEZ8TCF8zFSLdfMHrdmy+oWRG9vXTc
ouyTykBhF6WooyTsaGzmwxOqb12+UlPViAuLpVdR1oxGTg3RPfW+FVXgVFCftHipm3vu1rv9qPGd
cfNRfiah2CnDI8SlCcfDDnrsvvKLCKO5G/zWzOQG78sKxdscZsBVHgo7xTcbzRaQw0zKhZM6G60D
tiqOLTegg5u+w7RhVBLmsNASkSCmhXrBFu0Y0CZI4FBDQGnZnbjyCb+KN+Gp/YTgKx1rGYvp9Zms
Azbcv++YzGyU+2mGlnTOSRqjeqqgWLlVd+lATNSUXx9vrblU/ohuROlkJKb8pbfI+nFX91nKOSxk
XG30R3INqmGGdvKuG/erPOaQsrisFozOvThujU7W1B1o0vdyxjn+GlFZSVJ5nOICYBRDPTZOkVvx
knjG7P0lQJ1DGYHUv7DavOe7UA7OOeRT+U2WGnVp8v7CrT97Im5sTGIPz8vLJOdgA1Km7ElOTTZ1
MjxrSb/UmTZ7Z0HOB7cV3mtoVLo/e1izVCrRBeqose3Gn5K8ZbOFqGK89n5dW6owCsAieP6FAa6y
oRU6PBedLDMpZAvQ++TtcpmwT1K3DpYYPP+LtOtajly7rr9y675DRjoILktVPoidyG42m+kFxYic
M77eC5Tk6QbhhjXSvGhEDTdO3mHttZasTaau99w6ElJYKxyrA6791hkTbCHavLOFnN7sfXI2rnER
z64tdqhCl29gSYn0Ci6wt88Do2ne0HF4fZfP7QbA+GS4wyNQaIo55Yve9Sq4TSf/K3TBhVj5QPQ9
pyxIwKXfeQ/PbU0GlSLn2iZ1wZ+GWxbOhOpThnsX0Lqlplp6W6yzpXzd3AY8Nziu59ksSrVP5F6F
wRC9FUFiC+Qp+rw+f3Nb4szENBmqDKCYEByYqMHcagzbl2aTPCic7i3kP2YDpnNDE2cia0GmRlwY
IjmogFxF84YHB6TzxeuANQP/eCce62Pu1bTzpdX1Qc56MufGJ5GC0qVuE6UJf/JUqHHpWDxIiXOo
rxyATVlSFF0c6sSRcMCAVDY8hloWZlRpabRysz1TrrOtn94NbKdFlenXdrkoETu/X0ZmC5BqQCdi
/PnZfhFLMY/5qORPMbQbx+yOroDzU7SL7La7j0ySACbmGkqmA4UkmcMi5HYu6SkLoBOBdvq3ANCl
fb5MGQdnFIm4SiuqYwLCCL3TiCGkay6wWGlbiqtO1NW96i8ETnN1GdDN/DI9OSoM3xdVhYD1RN7N
0CbmsMLxLLbQRQJ/own5+kTLtRCERCv5INrgAorW/IZnKY8/jMVY4nbQgJusrOs7b+5B/PVZwKFe
zkhAIKiBsgd0DyC+h8Q+mguuG5g7v+ggAY4aWNMRcHJpwGXyrHPagju1yKxamae3GUUju3uPpOuC
gzzXb4ZWMzQLjlkYtElN7r8+BTmAK3bwRXXuzdHBqrpGbfIwihn964PC44G6L1gzJHlK/Nj1RRS6
LcedgGlqw8Z21FTv+NJom1AvipwCfgjakAWjs8l0tMIQATVXlvuh85E5Mtv0mYLgGxz3A1CIvVHu
yYMD2K4RHjfpZsm3n0MnSygPQPYe9XTUEsfdc3ZeG0Fohh44wZE8vNjuWiuSaW5qri7eXZ/QWQcU
hWaQBSOWZZH7v7SUd0UIcLnDQeX4pWU+GXnVuh9SuUqMzCoCjfd0ljWKQvOfg3aTcwuP9NwmPbc+
GScjlr3qpKN1aVOnlviau4+hsircW4Ks8GKX8cw1hM44pIXQ5Y3s75TkvvNL/Kj3ebDChYPGQxNN
pfnwJCQGGjiAQEeeyCh2SWjH72VuHMXIAM8tgOA2WUE+snO/EnckwH6+vgYzXzWKFqMxBsUQIH8n
D2A5gOYpHVvZVETxQ+6DuH2poD93Qi9sTN65uo8biU9ggylFs2ViU2TErVSe2truil3g7jpG9wpF
y9LWTPNbrvi3v2Dy9kHtg6+HEIiKtEfBq7GKAZF6KRodvDOO2VSOu2lyoO6dipZtZ4pqvMrLBfTd
7EyDYgGsArKIWGSy3cDDU3Z1x/anXmheOkfWmCBYWMwZYmZIUJ/ZmLjSipxmcj5gpnurt4Ktt/JW
pfECgTv8sSra3SG5tPpmn14fa7qUAZ6rN8A8ypiAxXyfrMvzDGAwpMo7QDegl/TmomGP0cC2aIea
BcjIaSRqAo2A7VmHJeWvmQft3PC0ztdXQABJKhArNQTnpRu5fm2Tp0haKCgsWZmcFSUd0rYpsIuq
2I81Na/3ZazYQ4CUG1sz5vWD+X9MJmDrnAqsEQTbLicz8/45mbVW6bvdbWKWlm8M9I5iNsFeXq/A
hXX4WGKvnNumCPyAd0P3/ajofGk26FjSg6kLiBVpHbp3PHSVrw/s+6KbRJeIif7XwtS554QuKJDV
QlGWtr2m7CDHix7I23tsTsgpP6g7dddpFX2PtQ77FvzxOm90K9C3o6zy+UiZdWURjdOQXdcYgbZL
+fs5YoSL75ssMxNVxE18fB9gnMgvIusXmYGZWunO2Tuj1JdxAyK40Cys2IwMpG/RW8eYiQan4/pM
zb3EF18y2QKx0qoA1AxoonFtUQMpxwsacnfDTR/8zmY7X5PJBSnJBYdec9SBYwy5HCcdQ1ZWnt5Q
wL3A7g0+bXiJ7QZkMAsezrczeG0/jDvyzN8IcZvEqvRt++V+gG3wK1FvFVO4HRSL3tH9e21mRkMr
+3P7CNYuik7KRIt2rl5uFvFns88VCjgcNxbuQT44+R5RLAXB8Yax07pAG4adHhS9LW5E4RhznA5w
Rq3QEByWq4XVnsn0QmPtl92JNwQJnFqpItjlLQgoPpWfjkrR4mvr/6ad8Zo7m+/Gb4XWDWEnpJXJ
rnUygNmwpR8LZuZuSxmcBSA0lFHHnzKSNdDv4HOpZWGGvN9CPM+CWB4b6MMD2sAg+uzcLERbs8fl
3OJkYAM6pgSuhcU82ycEbS+i1kZIJ6IZv9l6O5XcOEt4tLkYXoFHh0YHHv3qKDteTibDilIudgDZ
7hodqb8XH/KEK1WiNfpVjIUZndsg57YmkY6PvLDChz3CtprunloFzfnysNONRcXwGeJ/RBsYEa/g
FHDwVi5HpXi9o+YtB/Q+q2i1lctbFaeQW8cri96NcrlmaWpfyU4BpYd12Aj3D+LNg6qnJa7CpVUd
j9v0eoAQDWhUwMkGUNA0WC2HIeFEjHoXPLkHWePWWmWN8r1fOPwLm1aYyRBi4L+MTe7+Vo6c1i3G
5dwM5tuL+VJbraWsTWzduztVa2i02d9/Go/Ga649FlZ3ijQ7MlTdPS7Hm3PwfgXfwo7q1gohU4xE
2ylhpDKoBVSNmGz6MNYLNVKw5gPaDtGzsSZ87enq0KW3LOOOFC+9vAkTKX3wpYRdEZTmrIAd5Jsm
9cd2s6y10GIl35b4D/VrV124wWZdFkUBcQ96bAn8lskNxgy+lw2MM+YVdMeSWSpCVJjVA1vH26iu
DunbF6NDp2JVU0VbQrvMLZ2iAvaACg7QHlMYP+gDFK9NkYEvB2Pg3gTuvmdMj2akX3iwlgyNG/bs
/lSCWPAcJPtPjXx6EetM85tDhgnNliilZ9358yFN5jOQhBRDQhpFTiiUAuGP1Cj9GsWzp1CCJj6I
ZNJwr2wyjWHoh/2wcN/MnbyRe3esmYAHdbqcMboK3SiG+axwtUjeEeFTDEDe7fvor/v6Jk9Gp12T
o+JIy2zNuUYoDvfXP2J2TyE/MLbdAnOPNvHL2a6SzImUsOJOiWuN0gfq62NpWhWUZkCV6j7frNcH
+Rm3Drek1cTNPGDgTwdtFDCpuA6nnrASM4I8FAAP1uuQQrC7bI2hx3yDT8c+CPuaLrh7c8sNXSgZ
aZdx0tGeeznULlQi0R/neyOgV7qjj8XXqJkERQeKUkiiqXq+STRh9WDb1yd59OknV6yKJB0CjZH0
Du1al4bzDvePUPAAobammrzk7nvVbiOI66BzQwh08KAsxADjSK4ZnBwhwidomESi7RS8c+lO5gpd
UpbAfjPHFIE2x4IwEw3NuJAuBxXz4PxKc9iIm13fGIPmD0C8LvAXzGGOLqxMtqcopWXm+bAylJq7
vvUPoc0a4LF751UXkkCSjTfRjtsHNjMWtstcZnDMJCBFB9w0j2ficoC+5Im+2uC2VRIIcShHldum
sRGjCTSheVfrBZPT7hNU0j2jReVpSUJxZui4HMD1NHZOwWudcjf4mcjFzVDxwI7yB/l9hGKEhsXJ
N+yT41MbKITScIxhf32vzkjCXJqdrOsgekwCllb+lBQHqXd1PgGobqeaSmsXDVXAkp/JpqrjE2Lv
ldyxyHMQXdw2D2oI4tgF7+TnHYGP4dGWjvGjkD4VVmvctgwRy/Jw/1Y+9TYLhdiZWOTy908OClLo
QhvVEG0DXJJK8kr0PQ2pRY0Mm6Q4ihKk4sqdGuh5v0qHXdUs7bGfB/XS/mSykYTomngcH9/T9LHb
l+TeCXUnvgud1+E1lG7lVpM/UrDMAL96faFnXOtL25Ojlcl9I+QEY48idICbTZlRJt13j3lpF8BJ
G2K5VEoYHejLawkWRSD0ULkAhnHallfzVR8SEHudhLCKgNZkm1imch2hNVduJfEYOjx7rEu/0fNm
GIjWJh6Bmn0BThcq5iyghU1MhN7scsXfDHGYZaB7bru3cGj715SNh49UdvPYuD5RPy+6y6+ehAUD
yBF4VQJCqBA90GRKtgDcduhtSFdqgRItWJvZEWiHGXG7I9bzB4cIx1WZkqIN7+STRzFfKcF9XJvX
B/TzOYKQINQRgZUemUOmLXZ1pLRC0jcjBgbyVmWk9Xm5YrxQl7MHIdLbKNbSdCkF8tPZQboL4NWR
pBwNP1OVVlmt1boWRYBEwiIAD0/02jUes+A6zvgUsMKjpgJmFND5fccfZ75j0oqx6/gef5JKwPuj
dVlQX9zVHuQhIsdsmjygZTHoSm368VMRWXV8iEGdR4L3JfammeILPkUQCCgakZFGO8jl8+GWYS2F
TcyfnF12D/I8nRjgVM42pW4odDASkQoLvtxMCRomR8Q3+uHwaExTAoyn9DVLUKrrDykFlTPEGEWd
u+m0m1Anv+G/IQuNVv+RY58D78/kXCBokmW/jQAigKSAARhj9sG+8lqsgZ+Dg7IwrZ8k/I937WNg
Xd/AM5EbqpGYWSCOQO+GBvTLufV7iXEYOB8nL6WoY4GK0HZW1UYGix1k6ipj/ZmvALs/IXRcXTc9
c4WdW56KZaHhN45cPhNOXBNqTGaxYO9rAd00BlDKLTHiLI2Tn7ggDD+0KcNgnOxXpuc3gr5y17GG
PmPntjBENB46SCBWVujRfKmeNnuUzub4O3A4O0qVMoixE8J2tu8qWluJ7m4EdHNqrGdoDGhZNphf
LX78jZTPxeJOveUKHnwdyjAsZ3r4KmrRLem2RGPv4WBES3L1c68g8kqQzUFqEG2I8mQrJRWSa4ra
AaHSbbpGa1T64RIzU3Vgo1vvdSiXIDFzF/yZwSnnKD9wKvTpGzy7APCDmYUHdYsubUGeQNbt9tV5
XEeIQZai9yWrk52ERHdX5R2sgtuMTbSyBsv5b40MhCQSwjkInE+veKbl6yoMBOBt+IeKEVcCN+gV
yCMJf8oFqjCrmFVeuOSrdMDeZPKBzTh2Wy48AeN6TXwMghZHQDzxinJg5L68GiIvTDPWT4RTq3Wr
6K1euSbmc8l3GisDV6xMFzEDZRNaTWFlVMwTXzq9triX/CldoYy/lMCfiVvx3iNwHQkUwK88DdH7
Cs9MBDpADEmPbbCo8YnWQWzsvX1X3k88VTkqbfjdcItWcs8UwHB+lyxFezP33sU3jE7S2W3QlQMJ
U4JvCNF+o2q+vxfWDoRC3xaZf2firsvhTt4VP2IDuR6HC4Ju6cNyLfpIhfVXCrXbcqkYNXMsRlZw
8Xtqx3Ts5bCYoneCbrS1I8bH4i6Z/+2I4SRpBCp+g6LPJq3mJTdVhVQA8Xhyz2tmbIM6stRZ00if
sU3060/TXDCDwfwyN37OmbkilBUAccc1ooVZfrUWgNV4Dtnbenus7Sb4rUMgjnhu4GdYAGYv7RGF
y7MwqQUooAS0XTeCwSu74M0/gByIivumuGOHbZksanHN7kWoSKGtEk3NoB29tFtD7oZrw5Y/6SDl
HBCqBNqNR7tTe0Ti6LCE15kBmY05KrwCkEoHtbk4iRErJax7r8oALImNjNVDVXNqX4/YCD2MoeFG
io4GY8zBNst82mYp9YQDJ8MB81qj6U9ctPGGdQSS7DK1K4BAsm3IQ1fj2HKaWGjSiwABsV5nm48I
dZQlJaIZ0hx8PaoM6ljmRpZ7MlleBtR0S2r+9ABiNtrYq1BrbBaXIyI8cN8md/xGL2Xki0HVdH0/
zjAHXZqeHOSgzUkYu3hz+gMPMftCr3Tn0OgqJT4VHtnCMJ6Re9NEnz4/WzfNDtp0S5QJcy7xGAjw
qJChbw6hweVe6Vw0dak8nneBQirSTTWHA7Ev+kEP7W/E8hemJjMtOT5wwgNMPej6k7jOXRoylNux
cNBsW1xAu8xoUGJykVVURyU1xFMTa8i+yW4R4mklT+Ur+yBvOr25F25C417WrC0HciKQ7B2K0/Eo
nE4FdCgfE3sLVfT18QCZ0+srPZOlufiWyULLXS8kaK0HHBuNpiD7MomI5RaXMhZz5x40piBxAHYO
6mGTSlVDcjnslUE4VeQuUGmcWK7RwTVMDD88XR/RnOcNwstftiYPQ890vAP2PlzdOppj1CMU2N/8
E2P05jZ5hbT92s60L23B6lzu7cLq5EZtUO0og5YXTmMJACy1W2ctrZt7CBvsje22gI7l6zBonk20
8uP6gOeeKjAlISsggSwBkNrLc+I7VTLUoYRIQ9GaxqXtMWifr5uY2yUgfEBCkwf0hXwHzOfP0+CD
Ma/E4KIeoFwVrLz1NojX3kLKcKanbAxbQNOCvPSYZZrsRr5yFTlmMJQW7WT9g/uI1uF9CaqPxqZQ
MH/HBkVI/A4VUMZ4E0rq9Ra3MJvS3HSef8PECy2J6IH2URFOKQG1JeXDMiJWIgzqo5p7+akK0x4U
i0T+lBxVqvW0dtAtLjKevOvcAb2Aat5UsVG1PQgU8yjvBUpCuBhUykL2jY9FAHPSBkUlmudMSTTB
BSsk+kicBH23XBAhT+WS5D2SxDgyJSeWjYKp3wa0nNz0Xp1BbbsY6mfg8evVwHV1rscqQ04yX0r3
YMaN9nxaNEhZVHyWa6CazVNNSCTBNUogmlz8d69/DlK5QK6UyzKbEWM4ZpWsAnDuBcouJEJkZ5E8
2F4muR88Qc1Xq0UC9v6kSjg6xE21VhKeWUUZSCFpxGVyo2V8VCdol4/Y1kgKtGFSUAkAOp14xSsb
tQVLpbatHQ2NuuFbjKkq6ajV1vyOV/Nr6SBmcnkSWr9BYyeUN07Bfa4A5EyOKlg5+ZQyK2/jGKpr
ut5CQm7W5T23Ob1tFKnsE5RcT95W0rzjbaC7B87iwAsRGZFFFg7iTM0PJwQVZDRQ47T/6BhQ2ihR
g8TB7jS8rd6YO8jh5AAmpfSJ3IJb7zXNwEiqS5GmMamlL7wW86OVkNtETWWk75gcDiL6Ti91sXgS
G71hDkN6CB9ENAoVlF1hT8kCqLDKXd3d9EvYuPE3T8M24Zfl6QvipnycDcQXT+oTn2khFQqLT7dp
Y5XNfsEdmL0B4FuACRp3KplCPNATCp7bLhERcD+p/a5uABpYqF7M33RnNsTLrRpnPe8TFjYKc7cB
uQjYqDz97tMx3W0DYaG1ffyy5dWDshj/zg4OkEmRA6YasdP487OrnBEGpufcQTxtfJi5/kyMjsuP
NTr73ROPrUbqWBbG392fjPXJAwDw+u+fdQlHvOc/P37iOcmkC0CFAwNKYDuWB2DhU9qgpCeinCdn
dBAOaS1RNd221YLT9u1tXhvb5GnKQQ0bZzlMp8Zu93JrAq1F2xx4H/BYbrf56uZmzVP9KAcUEu3X
hz3rjZ8Pe3LqOjfIAtdjxbHtYNd/vSAeoaKBBqHVXbSxsq/H5/j+Zn0CguRgI4fwW4f+16xPUakM
l7FCG2DozRO3vR0DAEeHQGl/e6yAfrSChV00e8kgYIPfj/AUIPvJVHcgzuY4H1dqCLTjDrIRRK+M
/n4Nnp0PZ4kpdM4zPTc2mVu1awN36AnSCKIRrmUturO55+vrN4O+gzcKjAZopcC3Ch7NyzOXNKFb
OXUkIlVhZhvW1OzDh72klDyba0JIj3wF5LwIz049UJwLhci4If1Cc77Mt5wmDt6FN3Vzu3puDO8O
lN83GriYT80p1I/XxzjnIQLoNxJoQckWX3A5xEiuYwFibeIpkN7y/rVP72PmteeN61ZmALGYyTMz
kzEygpBEUing9noab01Pa/YBEFM5fbuHmjfOg0jpljkotN1qlSaFoEX1oQTDQCEGrHA1Kg7XP2h2
9wAbAnQqB0TF9D3MPD5n+V4WT+wLcxu1llSvUl5HB4W0UNufNyRBOE1F2IjlvZxfmQfXdap45FTp
imQKb6xjJ4nRhHa2RPImCDO3OGgdwLw96u5BE+7SFOO6TBbHMJUaJYSOmONgDoIWrV52kHPKjmja
/XTH5FREuUP0ZUCV4x4krfEeXcm+DtLI0/UpnqtmoN4MHiRZQGoY3GyX3+PEjMq5HraWvmu1XbFN
Kcr6WvEYbeItWXsSNMeXTuyMADV28ZnNyfOsEMdjqgg24Wgg+wH6LfqCN+ZoYptR651ujSrXDHsk
9z3oDwsDnlsANB0BvgK0E+Czk+uirMSR6QD3LXPMItUUoifFuxNAE9QlBnjPgi4D4bsF94vB7l5K
ws++sefWJ2+s6DdDKir9OPSdXuzVR5lF6y9VAu0LvIr2wljHzTR9VuEVSCNOGPnxaYZuUJyOY3xJ
PMVoh6lW0LAstMST9TBo0Beu6F2gV977daOzb/m50YkPVPt9UmZwb+GzPzw5O0C56O62pKvPdr/f
P6bbraDdaLatPSxdFzMOEjgDgA+A/w6eNWlyisM8cAKpjMmJ/wJJSYs0rw6umm5JHnb8/smkXpiZ
nJhUdKOwgvoBsi1DZg2Bgjll/EDrHVQgrs/lXLYF0G54sqARBNPxNGR3oWhIhiYnJ+Qi6cjFe2ft
La2g3qjfuFk4GuOxuxgYHjdYw7mAgAoemckrEw5s3kbEbU+JErm6V2NgdevVC6/Mz8TraAYSeRCV
GJ/TaT9ai0w8KVylOXW34Q2nC3a8Q1r8E3Rdlq+R3WNliHqpq81hYXjqj9MwMTw5e8QnQQJGm/bk
SjdOsWGO1UqIV75nAtXaVK8y/xH3mqdJWzTdpGbomW/qayQa0IuO1Ge+BHmkHt9Bl3qXn/p6FfqP
4KeIeC3aelbh0LJBd0apl3CbDfc+vU0jrdmqJy54VGLN0yFCWUS3XWaRXCt90IHZ2VHK9wVX0QIN
agwN7OQVuoWHUjVdHnGuaGdo8137AIEG25jTW16PtRA1SkgHuZQoRisAjsJXkE/txu79XU5iisYg
FNsr5hFsJsgLiIa3E9+CcrG1fTxKP7bK2RqOD+pZnKM6PorRitycCBr6HyCjKlQg2t5yIPPDx8gH
whilZyxp1/14pr8XEDUpDoVw0HtO343Q6xt5XEDO9G5l5KocaLYu3JlLNia3V5OiuA9di/a0ES10
v2UbfulMz2/DX6OYPECgkO2V3MUxgwyCntxCXKx5CLFFaL5xXhfujx931WTGJlu+7fOENNxoi6JZ
kKS2EBnkcOPQjHJabrYbTjuq/7Ko12gUEBjEwHDewKV/uTniXsrLig1htCprs3aiiPZc2Blpuypi
II66Ciq4HrvEWPUTF/ptF/4relwBTRUnExunQQwlUCxdELywA/rVeHTD3CQ+N+KJS5YKYJzsLOnD
57fZJ3tbKDoEK6hY769P+o9cyuQzJnMO3GSfsEnQjtX+xGRQBi8wZMfwUc/Jb2N5Scf6u1r64zCi
iPPPcU8OY0DSQewqzLeYm5VHiQotCj9YFaJevaeEygOkKVJQvmnSHtLx8SqU7fSd+2ygsIYQ22A/
OKAI08frs7C4GpPQr/T8OpUh8IOtl0Z2WN8RTvPe3Oxe1WLoCq3qp9bfhpgSaHNJeshs/P7u+if8
jOyxEjLYGeDqQRIGxdXLjQgZMAgeZaQ9ldLGl5Aj3id7VdAqKJFnz8RJaGeThEarnEC1Ay0jAVXv
OP+xE8wemlpo/kTzC0Eut6VCYAntThJXZBFnM3eVju/gSGAJJ3ya/e9RHRP5RMJHFlRaBx0WUDok
4kqqLLezIn8dkpdS3RPheH12fiYCYBQUCCNThiBDEm6yQAKiypKRoHDo4eL278qh04YOxOa5vw+E
l05iQemzLniTgzY7AwUtSX0p6gXk6zQUQJMjlC8U9OpB65RFeDvZuyHjyCWp0WT1JFpP2CFKQJVn
BJZWasWWX2tAqvV2aKINZOfcAVmlS7sEUBLy/ef6hIzXw9kx+vEpk/lgACkDmn9gTyxg7ULY0pC9
AZjbiRfGPI0Bpoa4yf0ogIKhCRkYKsBw6HMfnbNX8oyC284gBTGrWIs3Qg1x9OqlrxPz+ignt9MP
4xMnz/WHRkxLlj1V6X366sTHgV37je1zOleZErOQXJu8pj+sTVxyjmWUiumxvCGKOdK937YQZKr1
uLiNoTF2fWSL8zo57lC5YruUoA0zWbGGW5o5aycQ5gPhTqBVuP1tYnSL9BrfqzXdNsBbgFiBk8CV
8h3wn7lCnF/08sBjNVEObRQLwj9mADpt6JAAfcm9LTHczI5ypDTCVQFJJ8A8Ly+1OmBBigoo/ikQ
DRJppLKDlSrYeb+HE+lFX6VqFXhxOed9YXrn1hI5ZhZpQ7DRAL97aXgIcxnayGg/E2rPeZDqvrU6
HhU16KXxVIi9/qX3m/gBWp3BimPl3o6ZHm14UfocD8VXyMWtVcpieoiAhbsdUh64JZa8Zn2Q2te/
dO4goxCOTiaBl0R1inXuYtZLIwcf6pdmjdfQ46xUF5REu25mmi773tyjpwEEiTRipSbuaNM4ZYty
BghBCx11Ii3Yg6VzHx8kI/horQoCCoxBjK1s+ititXq8Ys0cpTKQmx5CXV1BDgP+um8ySw7meISn
O/L8u6Y7JOV4RxDwXTL/KcWR3ZhV6Rsd0jqu+yK3CGOERCN/t/of791/up/p/u+/v/zbf+Hv79BH
LHwQyU3++rf/rsuqeI381+QPWhefr/Uf6dcfx+q18svKfy//a/xl//uP/3b5V/yuf9jSX6vXi78Y
0AOo+kP9WfR3n2UdVd9fga8a/5//3x/+8fn9W+777POvf76ndVKNv82Fmt+f//jR6uOvf0rY9P9x
/uv/8bOb1xj/bFV8Rq/Jx/QffL6W1V//ZMhfRuIKvKNoIZBGDirMe/v5/SOO/Qsa0mWU9QToCSpA
3Pz5R5IWlffXPwn5i/DtuiH5JuOfjoLfZVp//4j7C6IE9JXiXhmRHfjRPz/tYj1+rc8fSR3vUz+p
SgzlYleM2JCxu4BHU/WYEPoBQuVcGd23PWLNnOefJY4MppqlvBEMMWORRF4SNp74f3+3hy//ZvhB
oC9Prv6QV4YOJepMK5PQdSnjDDFK2S5vNiqfmJXUVJbqgPkfqckCUr8SeYI0hEiDSkxXGcj511Xb
3XUkC9d+VHM6U/OhEUQlfPizJfzHPJ3Py3gafp2W7+8cAZyj3vqo4DktH6jQ/xiSIEI3rVy85Gnr
rT0hB5AT7NMLpZefKyAjjYPUFBYaAKXvxNn5S1GXHDuUWQEstZdbbddJFh8ostFA+fxF7tQlKfkx
0LgcGXIsMjYOHgoFbXLjhX5mz+cjNHUCsaDxwARqPWpMmhcmPmT+QtRd2wQtIAAnLdw+M4OE5hCs
AVuHtOO3/PyZ0SiI4hLdpMiJCTKjMRFUa7IyBFFZ3ee2kDJf11dvUrIflw97C8rKOFhw9dkpaUZV
Fq4Q+WGuiUPi+bT0w+bkcaGQUAhrlk8B6ObAbldzzFGQMw7teUMhHXPoPH3IbBqptBUyJEPdvuAS
yNp6RDY8ps4CDWMYOt0JROk+4hrh3WsT9iX3SdLSjB+UYxCn3FJrzNzcYYPAG8frxYvTNpXCzzlo
oWa51jUsyHcL6DPGZTdsYzdMwbnNS8b1yfu59cFqADrXcYNAJOrb1ThbKxKAtYn1VDwGrJ9vmNSR
V3wUgPksR0bnuinxx14cidaEsZMAVXEoF1zuRQiXdkoZAz7R9pCjElQ1sBXFXXqSJ7VA7IYROYE7
E/gmqDWhnHNphhCF4aMCZlhJ7YwgUwPkuR3lrWsEzghTRDEkdDod7XMDnKe0suoMIkMVJIAXKto/
zh6gldhaIg4fvKUfEGBXlgAsIjEa5MFHQpUGGzRLErKJuiLTSx9clIKrLrHKjwf64sCPhI8AkYE9
BsVdgMUvRy+3ACdBJznVkggur4DTT52c4TWxckNaAnRtNWwFxm5/kZp1buJ5sDlD4ATRtsIqk9ue
62OBMD7G66E3ibKco2pBgFyPw8T8tmBcTmsBw70JpILf1NDZ1ZVABgW8w3cL98/cxGOPoUyLSR9J
RC7ngKsdBiCyACCWGNUbxk+3ceADAlaWoIF0VWY9sEphX9/cP+cdZSQwjOK6HeVdps24UoKGuySH
UrZMoszqGz7Xhool6yRwgYmW0YmtpALgiaDXX123PDPvBFKOIz5xxPIiMXo53Mph5Lz1JDDuSkB7
q3GRbaqa8ywhcf2HripCvQ/Rll0xoWf4UlEYbi3GOlh7Xev6l/y4S4DmGRuykXvjxjbWyYd0gQJc
T6ykWOcCqe6kBdMphBW0oFWW9Gx+3CUwJYAlFFZQtkSb2+WYoxal8IrIqRYmCvzuKIIaoAAq8esD
+mkFuwjHCTVRsJHhxb600nOeJ9ZdC6JUlgUayo/9O4jzSgvb9ee0IQuDdDZUeUS4htMCT8WBbMUd
UDTIMhkAUy8OLU8MIbncJEvl/Z8nA28KIBLgRkW3DBzKywE5Qd54NWSPNKbwoEPeZiJjVr4iGZD4
bjR1qJ1Gi9CduZDu+Hk48KChfoX6PZATyrTe6ucFUyZ8k2qlzIRmTxhh00VOsm24tt+WFc/SGO4w
NCGWbkNV+WEamsNQHBu9H+SW0Pp0OeKBSJWQR1molYxcrh3omSdAM/D13vdZcMOGXOlbac3WyEDW
nbuShEh4aqRU3aS5W2MNxFgIbsReaaAIPQTIColKkjUaz0j+mglcCZyOsgSnI1eT/lOIc/KU1yIT
r1zR9XZeGbsl7UJeLEFEW4TrsHQDwSh6LnnA+QMNuEcUr7M8RYEakisSAg7OIgUoIKn4dSYU7iFw
1EampSz5iSYqHlRWUp5DzUPp0+Cuq4fsNisb9jVHPRleCRdBtwr82H5H/b5U76qBYA8JFXSuDD6t
xnoU2/EK7cQqf1ARRBRGmoFYlnKp35g53hOPSkUGobAhcHJiA3PNvDt+Rx7gsaN7A65U/hRlQ7kP
6xKY1Vz2ZVvOWfEwBGwLmGLrsjYI4gWyhSpk9Jym6A0BLwKbvzlRoZzEQpUHPfZcVW8FAVI9sexU
ot7VBJwRbeuw762Q888iNEOifc57gqx7fdmBrC8NwSTRJqNudewMyGW7sT/e6VLBEq1Bw5tHC9Qz
WyPNAy43uMzLU5pkrbeTE5k/FTFa+v+HuStZrhNZ06/SD9DcSJJ50wvgHM2DZdmyvSE8SJAkkGSS
I0/f36kb0VGW3VZUr3pXUZaNIKc//2+qI2YdvASqKQbKuCQ8HEJw29yEKStvIjoiowd5gMiJFVOP
CDRj16hoWcYZBKUAlsF13wrzwYH5WzWDH6K1NpqlnzdHYEZlVxI25PusNjuEzaovM4mhCGW92HB9
wdX7MNhCdMcd4vahZjTGabQPcr1dl3LDl6DLCKm/hIdY3S97mh63RGukJgFAYQisK3poatYkG9oo
zmEBKVGtfnTM2R7n6DjObb5WBs68TiT475QsT9W6wtBaVSr6DE4rrJwxwV2JJpjZETxX8ORaz8aA
3ENG/6RWl1aNKOEsWSeBuM/O7phFCtrIr8WagfvnFi3vh2wL+YokubXca1PuoPumqYQr4ACey4Ho
AZeJ0fjpbDC51I3sjIBuVIsNrb/Qd+d52EN+NKPbtmaFZkFD4bLF93SqenbgVkO60HVD6A9mYO4G
Cmr+YvdVglcd2+lpyjN3n+/EwJ7R7knZjIH3t3RCFk0TMK/dse/EPNeZltPdOoNOTxxK+UMo6Xox
zMnM634jBvlBrrJH+P65sXW6yL8NJNsf+ZpmuAYoA5g3ZAv7UVgT73Ufb/ozL023tQitEPqYqITZ
JmcZyxsSyYrWWyn9hel3WWFd+pPmYiwjGEiOA3nBJ0eppTVA/HZHUvBL4AMjjUpspA/aTKFqd1j9
iEPGk9w0ELZEV4Mu46V1adfPrV8IZA3zwNDFonbBKh9A0r3OM26H2prFbG2U5n5q9DylsjE9iYBR
B03g2JtFrj8s0ZTB+lSv4duYZA5smwjtfY2urK+12ZxG6M4MqXZeivwTjSwCCUc+qaVdBHWHYpKw
smNWVj9MbPDLdgOLHhfNw7vZ4epwZkFjHxq3zucrId3DaT2nZ3lYZN5gZ7Kfo3Stnk4KScQQoBUD
IC4sjjUF9rWlDutcPVelHnZcDgl8ln2cgWZWBprWcGdmmHWOommw9b14z7RBxjggJRFhitLtmsMt
M6ArQCb4zOQqf7ctDrtB7he+NWobxAeqdz7XIxiDPzK96y8ad2Fx5uyW6YsOS7qNezJkjU4sbgm6
CD5pRi7MQ74wWLX3evHm6Oy4gGsOpLtvnPPEXgyb7O54ytINi36s4iYrBiLrPDttz/HgYOFQdIlu
/dQnT9Sp8nENHYFzKJyAv1R7IaeLRDvJD7GL0k9hEDSvBz6f8o5pDM1ePxh5o4MC/X/ZN/48FEN1
g5W4fhlsEN/zkQLNzzZBDXb8wk3tRGcLgbaLwhUuy8Md4pcQZELyRUHV5vrsx55F8LRm0Uq/GK4G
pJJtECSMWiamtkheWpo4islNbMoJyau4vvOjzbMtaYqQ+vIFw+mWB6d5FrddmoPjwmHMgsgA3dMf
Y9dPe60wb1qfzcWHLYqmL/tQkL0dotjzxk/OkEsBswQQBPRQwfpxHt0n3P14hxNkz+72RQ0Jduti
FuedZSWpGQkW+YBDAswWGZ3+euWlQ5bw2mXfbVmN06ELWAw1l3lHW7ZSWzau9LiZw7ejLy7KWagM
h1gEk2VPQnQhrQgefGK/57WMRSKaYY2QxNKN+3I95m4jB7THYFUniyHFZl4girbe5BJFZzQV/E5y
3wV4+LApqqvQdR+QjFRsjV+kAFwFUccTDi2Nnddl62FFC2RoxrXbv+V8AQsCMzS8nw2R+BqzwvEd
Yrv2xz0Xia+RM5/2rdFTpfCnuUDsK5CRpOF6zmUboAK5mLst3+ti5sW3suh4gjPArbzuUodtPR4U
4jkxtvRa5ANVzTadXgE9EfURxG0xtGwqOPDgofOiqaKARdlbXdZ6E/AAz/cV6ymdCFDqUCQvs+3m
Df7nKxR6IMlhOzXRtHwG1yoaGz6J8ntc9cNwvbti/WJjI+d270P6kO54hRrRxeM1aivlG9rZ+Hsh
C/KcR0vSFgQFFDxibPfS21IUtS6pMYdpFt2Twk16qNMkWbPWzby7ZqVJfiS7Q0rrsosvswnZXTf4
CmA1T9T9xCN6EwmY+eKomz4XeeSBa0fgq2dQa8EO3xN9wAbDj0gowcFCEgRSFb24YGKEJrwQo2tk
slgN1WNknsXK9s9ZNqSPkUjdFS0kkHJJNzUcFiCkn90W5qyRwwzYqkuy/CZNFrB3xj1zTw6aIpB3
4Kt2g0g3GhqQ6syTRZH01Ztqiy8GufPHDlEb2FepKlnjyBQOXTppeS2zYvyUZh26FZVctiOV3OIb
Lhz+B73Fvb82PcPCInwyl2ot1r4RBr2ntjz9TINDN7x0Zp5RFMUJPABHK2f0MkYbv99F6JIWgUf7
E+KyItFuMMe+HYWEQajiHjdVgylUodnqK/XgU7eI2naieJRuxc5M/ZZDiloMmRiaLe5BSYIqRvsW
PbHuq6GJ+rHBf+oxR1AQ4lpjQ1cYrIoNQRunxk63qewTJm3xOKxuvcQ51xd1NRdwW499OS8tykFZ
tSlhOZx2J8FkW7hSxzWhUg/HblzX7jDGU5/V1TAxhFZOpYAvOvHsLBoj2BHTidJPEZjBOLnmaE0a
Ge28wIlCh2s6kETVRcbpNzQIVsT/EsWqA6vm8Zss/YYsZRVAnZJ5FqPpO0t2BZNPPx2AmlVw7ZJ5
dZ5uVPQ1Jdn2Xnf4i01VnVhHezaeG2IDvHLScf6MBAj6gBtP9WOdSXiMCx321o4MaTsLYRzl11rs
AZcP0n3uJmvTGgcB4ruSKaL9Oavc8m5jgkAyXcyI50B0cXInhy2Nm67sRlIT12N/L+H19YEtOTgs
fgio0/RoIKGlKARkI7IquldjjxItl3S5sKLHlpRESN1LOUHBt+uwvgtxRwuME7WXq1oDgbWURXoa
KgJWIfloPJVps+vkgYMQU7ULRCD3iAVWE6qDAuY1eTzg6gFUiTUd2+BFuPY2vij7PD/PxYRsRl7S
Q4qTBBLqOMB6Di0IjIwx9t6HAdV5Bw8tNGT9lvKW0C3cRbmztgkUDZl3J8XiXnf74KCNtXv8nKJE
fN6GSBX1ilwKBBf3El1zP3czkgtTB5Zd5mBQeS6485DeaeYP+TQBaiiMNJ+VKgKysCzBN+2wmT7L
si9aSEhjWa8jR/wmZJAsOogZMohjbg0Isf3SAaPI+BJUoylfMJdUJ75aFENdrTqOq3GVYGduFoW8
xGZSECSOcuPJsbDeYx9ARVirgoA/EcXKw6lsP7XgokDIu5OqCywcJkXS7KUBgDEFHdLWSalviiTs
pukrhWOUb7bmCc57VOX46bpTmevQQUvsc96nCbQvcxbDhzGeMYRIUlTnXjg1IcIgAU8hs0WMjL7c
+sexnN11qQRPao9a/4LHa+AAp5PiQi4WE66b1vTBWO8uT7TTJxsTiRsCliZyWeCG8qWjdK4p2lry
uEvUgwAPEB25ZVIrXOBwVB/WKPXvuiIqulrnvHgMeR7Z2iPRQaDZZfbuEANK2Zpsxp7TRKgLRENG
iyCAsGBn21ka3yPfPXvWsUZZLztwKeGlP79Uid6+86Ev/e247aDpLKNBPVhAonOG19SqEVKs8zuz
zcknowIrmjId0qguq1gjvkhVYDMNZMPK6QUx/DDgzB3aJRmJbLtt3Z+AYab+iipI4I/b6JPbeFoA
pJME7XC4jUbyfFcBtzmPaQ9/0alIu8OGmhf6eDbPR1cqyhtYlo++jpDN8jEKtLItBj++m1QcOPpe
CkCw2ca9XcmWXQLuy9OGjhaMgH2phutq6xF3N4gc8k/8cxy1SSyWR54NeYngbc+/yymGGf246GuN
cApkz0uV7w3amtNnVyj/zvVd9DyWEtL9EGUdv0wsR/KWmy30mMjDNTd7f9pTXDc6CGUhpsVFBWH3
yFSTa3lGZbF9ropl2s5JWNiFTjb/o6pCEs7KoEzebmXE+nZfY7QUoLvpv6UmIRgwsSxNjuooaWA1
hzAnO8Fw4lB0Oz6ojCN4442SjE3K9QJOKJQ5CcgQpiItGofReNSwwDsfUgmDFJjU8K87VnHWhsjM
11PU42sPg2W3NLXpy6hC+rwxqq5KVhT2HMUbbnDeVewj3QtwvJce+wUkvF3XILtwvAsoFqoGAzdt
zSKX4UJpJkD6GvP0RfJtNG1aaN9/hp40RfsZmVFpazdFLtGbyMpaCeiLaxPPKB09H2FrKD1HasWW
k+xoR7n6RrBtnM5wsk6nFDeOPOthL1l54IWKrnyKINIa16ERew+zuCdHJY5LlHDrd02HETZnone3
POH7F6+1vt5YiL5IP0dfJnSWyyb1guJUD9WSXPZSJqgKcHJqOEqtSoIDbEJ/xI1x/aoW3RWn9R9o
s2rRT41Z5768TeOFvF/YWISDLd2KNsOsyA/tS3gO6Op0TRbwD36Ytk2AThWD/lVzFY+g8Lr004ZF
7C9mLdPnwNz+IKET6ptqSgeIQbY+XzH5Ylibi6wr0X+RuIHUE9oyVxybMP43F+UHWLHP1RmDlx3o
FsJgSxmwCngNuHDC3EyD5RcuseV1tXCGL26H4QLurznsPtJBoiSFZcq3Ih8BW1CRbsvFKXbJwnxP
jZcb/FRgRatEh+RGMRWAsTtPChirgp1xLBxabvU2jgB0piqfGzPmBq7VM5G3AL9gpzelc8jOpN63
j2CcqTvJEjSnCWIvO3SA8iU9zhIdmmaZqfqBDAZsnTuKvbGePTHv5h068jbvOf8ExAc3U+Z0lVwo
LGacMQJC0AMxK5eXw7ihlATjE/fLOttikL0DDhvX4k9LfedGkX1jMWCaetUhwmG4mPGJDnqpAMSn
qmjzuUP4Tt+HCCRFEQl+Bhn6/gLUrLzeUdoj8bZi8zcccf56i+d8aE8tSaQSEAem4gIJRNYC8coO
PYRyiGPVCK2FUWSM2BfoQLp7qSZUNv1IS3mJ/sl4hQtF2OrI4ELZyC3N9+uI7S5pAnT2U83tuumm
WiuG8t7bKubvPd5tOToTpU1soTVXOslxOUpKkzZ9AvrtIQ/UfsP5CwpbVdDhxvOuzy5Azy2Wi1FM
GSqgIhfZYehPk3LMp/5uEqP/9J/ZvMRk0REGF13E+9XK/cGVvb79z6XjYc9nB5h3WujUEhza52pC
j+T4567/L01y+PbFSQJUOYPnM30t4M2l2joQASWQ8ihFs8As11GUmHYbC34r56h7f9KYvEFB+BXF
wVNBZ88IUGzYd7yWRNic9VtvmGwm6xJRw0B9bNw4qTOVIiiSRFN3EVNkJE1oBbds8RSyJfgA9CJL
/ykegd8EkCUUIJDdw+H3FckryspNJH22ggpq6CWTJj4LrPTvc6L3NyDSXwCW06Pgh1aBJw4U+jVi
RI3KI5Vin0vRzbtKOSwLkXe4voGQ/fYpCLMBCHGiXbwmg23ZsMWyQKWf9PF+mLSI3i+CqzeoHb8+
BYUoRLwAOE7ClhOJ5+9UC/QO0YU9Ia9G7uK4JB0F7wWgw1vigV/gImQEYFxA/oO1Dbj1r2DWZZi6
xA0a2ST4oXN5ehHRp2gR6sDemAm/WQkoWeCGgAYZ8LbXFouBd+h6yBNuTfL+ct8310Q9bAbjYkY/
ddfVwRSqeIMm8DvEJkGDGjrEE+aWvnq/ZHbDGuMwQIcblzhjUaC7UeZnKlu+Ia8ttBsg1qbjxVvu
sr9bgvioIJNABolhfL3wSdSd2orjqWqhLq77yYHamJdrBoN3klzD9gYtsnxECMyqzJUAKEMauSM8
co/6twyiXkmk/iK1FCUyQ7ACM6i/XgNXiEkEXKPwGUjB1we++amlFj015/dnY529hkX81mw7TPH3
SNsLm6rpvEo33/DhdIGzbD2u/Qo3LVHIe3Bw6EXXx0A/4Fbyxob5y8wvsbJO6wom+UDcTwS6v8/8
eHKkK7VBIgj1SNWs/NCGhPDzP2/Lv3sK/Mywuk6hfYASf34Koue3NV+hxEpnWKktovjkx2h99394
SIGoPADqGcIcXu19FlzRmJgJF5iEp+cultM91Jpvpqn8sobxxUpwlZB1CG0CWCo/v4tJvLLzggRO
4EnpbYIUx6PF5nKNEjuqNyABdVwpcsy3dHhnCB2bfTMgS9NspO0wIvd2zii7KjcfwUTHll///BFe
yQJOFBpYn8CLH/Z1CGKmxasBpdYz0EdH0axz9kJYLz+bVT7kbhdXSYVKbNqCaHZw9se6cIW5QZ4A
kgQL427zPoANnEJwSePRPf359/plZ/jr1wLNAuwokHxeu8+oyoQUrXbRIABjPvaCoakFZVNbzTm/
3KV97qdlPsah+vHn5/5mtNLTlDhxNE82k692dlxASrgjYlLwHKWn7UrUjh1aro7Mb3EBXlHJ//r0
eNaJ6gnP1fSX+Gs0d22EKERAq3wGnrpOpJ2nkBzmCcAxLMJh892z6lZsS3GbVftcTxVybf/8vq+M
Dv79S4DKU53cBnAyv3Z+nKqASlsDFbAp7RqwLulhAr0HnkKbwq02gNwdfHWJlo7/ukaafkkq/6J0
HoPmg46RpNFwx8ttOQxSFvfgnO6+prPM3w8BLax+VVEMvGf1tJFhzNDCYKRE84q8RUD9zYSBxp7C
5qpEbirMZn5eZuilBrLGcE6ScWqes56VDx1K50Oms+VhL7roKQa+cuMT3G3+/Al/ofGVqACgZzmd
Ipg1rzk5Q0r0StBMaWY8+ZsrO3JGQHx9AFmHPMhQvbU0frM55qBegTwCmz2cX682lAVgKyUDnZsJ
BMIHcNnMXVjS5I23+s1CgCU6kslAogMp5vW+AB4HG+MK6OuCgX1PlkRix+rZXcnX+K1wi9NO+zOR
DQU4uDcntgqUhK/9LrzOUuwwakZscjw0cTJPuIMEcxXbCPCV7oHXORKjoU+wVhhFaKubP8asu0aV
0l1RK9/YfH79wjA7BpOExn8VXemrk2GdZM+NneEaHiG5GTltCEcBveONpffrvAEzB2QVzB5sAyAF
/TxjK9qHKcEaavrJs6dF4SpnVeXOF9B0b8WCpsmf5+mvI4rnZSBSgXIK4vlry+40QgJeSvE86M/Y
cUuBQaAL3x0H6IP+8eTBo4qK4LyjsL54zdJlaIdO0q8IgzJGXWQnFtLOS3+RMTgf/PmtfjNWJyIa
6PQnKiQoca++IgeaVcCMHL0pJo7ZnKdng43fMtT/7VhV+cnjFVQqwJ4/P6WMB8K9wwt1ABcxTJm6
WtALarRPAc3B3/6NAui3Y/W3573azQovCSuVxFsps7+XeWlrsMnH4+Dnt6i6v3sUPABOB22SQZ7/
ajtR1dY5uBJhGq4K8liEFzSbnqCXN336xuXsd4/CQXcSAEKlCfOBn79iT93q4Rc/AS7V6YXVvKsT
P8e3gug3VTG/jhg48LhRwKUHLaWUnO47fyM7z9kC1FiDT7BAXPVN5gJs2HQs71fYop0E/wpWJ3Nq
PnC6A+LeVDieyv37HDnRzZitcq4X2ZWtBsEcuIheZQs1xVvR0L9O3tMviUkVnxSZ2WsxGdGoG1eD
TTb3fG193MGyDO3l45+XyK+fHVlpUDzAbhJFNXKBf/4UaNiDoG2L6RQGPZ8hUwwSWJnvbYoQkjce
9cstEiIsHBrQroClhCvrq8kkmMknyA+gU2P7wlvAKcVHxMtVAME1nALIVMR9Y8vwVhX7m9FOgc/h
XCxT8GKrV8/tKnCNUhTTjQ0u7+ql75GmWsT63MbdFT68eMDgb5eY6vsttalFyl0hzoZh6w9rAWJ4
MxaWffAxvycAVh5j6fZ/vPuC8JzD5Q/2+qgVXn+ZvoKHCNEgHShamvcR6cWNIeggDH30Fi3+148B
b3QcXtCcYAPGvfrn8ZYzJ7jMM95MUVV9oZTD7wKgtW+VDuJehiG0f55gv07jCncITGVEQhcE3aSf
HziuQGjkCkKykOn2AakqAfZYe67e2OpPv/fPZQIKuwTG0wR2v1AQv3qvNesyUXIPqjtarZe7n0Ff
M+h4gldW+hNPDQiidaW7iNChrasJ8Pg/fk90Y1Ap/5UuAjehn9+TI8W8ojOadSijq0MlDOJ5B9+/
//NTfl2uiKVBHwB1Fwxo/1KI/X3nwh6pwEfQI1reiX3Qwb6D/mH+lE04av78pN+MGzQ00CxAt4ND
+nWoaJB9xFxkQfUgVXfs1tl+K0i1Pv75KX9J2l+PWwWZAlj66PLQ15Z3u1ghyJnM2PhImcNINZAT
rkvfFnCdbxmv+kO+TaFNqQbQNAVz8Ln7rrOtPFvBbjoCHgdVcAy6iaEm+T9MKkyr0wWsTE+Xh5/H
FESWDkXXBvCWDdvdBsZUs3AgGvvmAa1hNeMqnnfLcc0nMO4giHjj+b+MAb4LZg12ZeiaMBKvdi5s
jqozWdLV42j5hyGq+E2xdfMbT/n1mo/S+uQ3DKEi9BooOH9+TR65acOBPDQELIYA+vUwnI2uA0dv
mdDVzzkvz6uxBEkmBj3tMA/71zQe7BkHE+8QMaPhnDsVHwbgL+1f0+MfKUlv2HdQncWL/lkk+rP8
9L/u1uflvVbPz/rm6/r6J38Sm/7/UJee7g3/u7r04Xk13yb2/SSa1cPzfzQQTou/a01Pf/3fWtO4
/FeOOBFcSQjIFyjTMEn+LTWN439B4YncTAQnYhFjt/8fpWnyL3ROTrdE3CwwrbBv/o/SFNpV7NL0
pHTA/ePkNvVPlKbY4n/amNGkQ6FPCvRM8E8ic+p1gCwI8qid1HrM8+AhdBKhv6loSJJrL3cJ6r+K
CK9LXL9h04XQF3/pqVefhtRAsoPDEvBLZQCfNuDMBrB0O2NgiLRnsDRarMhFa8YQKlhli/k9yFkg
x/owSnHgWwA6PBlXQcgw+3AAiXWY24QP3csCn2h1DLFJH8FRBwMNCJK50Yno0M0iyZ6cG2AVyRkU
6ghthJ9KQeux2HvX+qr3HyUrqvnC2C0OT2WhZLiMg44UbHpFn7eSxek5jcEcb2zmc9asYxTzmu6q
+wJ6yr628NGa+npcIdCpdzB+p5ow0YMxkc0DQseXjN2AnAc3kpyaVcGrOuwRGL4RHJ2xgX4huaWk
8UkW1npUZfVxZyP7JJVZwrH3lb7lgAE7cCCm+EVoDS//UCgBpncq8gvnne5rdMym+0HEpTgkKxXw
vl17yg57Golw6F2sQbwUrINsB13tRzZ6pfBKDESVPJERLgKa7+8dY+h7Q8gGKrvLhDjAL1uJFgBv
lB8Sz0x5RlajzpAzo78grw5hdlW+FPd5l6vbxeSUtXLb4YnjjapAHdscN01KIEWpWT6NX0FYVw8i
7xn4pUxD1qQmZ0Nb7EVyvSR2N2dkt33amJgttI2H0ni4blcqPipSyBnEhhwsH1nmIwQSyur8YZ+l
Y+fMErtdBBMV68VmRsmaOaWQREGDZ04Y/RSTw1ydyJkUBDhceKBZRQSFijKodS092XblLA2HrNd7
dBZljGgwkCujr1k+RvNxyPPVt3GuSAlqAcRgAKxp9EmCTjJ+KwNIu2iHORDdTFStY40+gwQtIwaN
+xyiEDm2s0/7EvhtsguAVDLWzYw7mrkO41DBkBZodYVsTcD/B1ChvDqPwPUPIB+NPAYP2bL4RPXC
8f0ohMuzYx+vuFWFEG3jpeIuegLPTfvjwIosrVU+9uyarQi+fWBGbuZDNtFxaD3afu7zzMaTjG+y
mj1OEQjNN3zptkvvCjtfMaapve39VLk7pSvtLqTzW3lc9wVkVGt40n3StOLgbwwVLLIrgIdxu2EC
ZccthJgBkaBifZc5CyZJT+DTfBxk8LAnCC4z7Tr0ml2ARbmCCyYGjM2cBzndZmouyrtpOZFdh8VH
yWWyI0KmjTqorc+GKmQvRbZohysMW8B+zmYCRg8fNwhu2DyJo7QIKjzwzM3DuU80Gc+qZEI3udxn
r276ziL7aepApLilvsfOBbhE0x9iXPxaz6Qz+r6KYSndGA9R+zEDyaU/aMReg1BMJrGAUz0ROD5E
Oh8O63L6U5oIzs4TKCTmGzqhoDh3RG3ilsYn7NpjsxguNtCU1vNJLywDPyiau0uFBKzybEFkNgid
IFxBFWJi1bWcxXPUZskwxEg7T72qJ4F4yPfpaPhSryz1GUieofyYVhy/DkYff2kptvKy8wuSkodS
jJ85LdSLDF0GHYKP13ZBK/+JuNPT5y3B/4gGq5C8RTqSYInNKgW3qls77G8Ef2oR7BQwhzTHSKSy
gl1mOU3HNPL6jmY6tnW1r8XtYHfyA3IKIc/nwFeF/XscVC1cwZ6BYhe3HPIl2C5RI56gXFQvmuww
XN3SVL0EH2UvEBot8LACuTqrl3hLsViHSTyV8VbSJkPZ8AOUC0yfCeYA0JkvxG+16cASqRN4mGf1
uofPlSML2OwiJ6HB+vUwFoDR8wRBz75C2ZWYsrygUB2k9cQyxS5UWY7muC+d/+gIAMjreGb8EfSa
gZ+5TLnowkJYJaAWENHaJl2afMoIsJrovKcig+RVsRgU6Xkx4tqgU0/BZgFxo0lHTDZwdWf7YY7L
5BlmT5y0OdCMB5AnJAS6nvSu6TtDHochyy5AacclHMzkDjTUeOtuLE2TH8oAj8SdOQfqAsvADYpO
5DMFEPKhiACsN+lrKvIMVP4qzAvC6Epxa5yhMTJoQ/IIkpBijU2oruqFApJq0mVW1/PaAWwwyRze
4RIK6YZmSKOsC9lx7EUQRBQg7MIU+Ep21cDryRP6KPF4UHrmJRuOuwn0qushPqiXvNoYBCgn8jKJ
5v1xjdn2rpx8/jRGDPxuYEfFJSIoZ13jFjN84kucYDMDC+8LxV6O8fZqQjShk3loikoC3cgTPT3u
RPHrnMhyPELGoD7rpOxvXOXiBRyIDpwMWNw9rXp2TwtotZ8i4qsF3Hg630OEBKIz5HwxjhtpOhgt
dL2VB8rU/CHW8qRDh1EAzphyLraWdxE4YyNI0tFZGiICfktqRzLVYISDwmpXCmXSuoOC2XKoMHJw
xJPiB+1gJnv0LrfvbLFsj+uYLWuNAgjag3xYRwhQSlfeoQjQ6pxsg6VNv0gcb9BQIZ1wglKaNDE1
xa3xAjGqs2fqAXp08Y2bMlnaIfcnRUSSQD1QIaUTXwiceTDsxsJDwhOz+AnsbfV9Wk5DCd4RuwcX
IuJnPXRXc2MF8w8FcL5vaC4zJOtVjLVoVEJhsHq22kNZ7TQ5gzOGuBVTgi+7gYHcrpTPG7TjmfoC
/V71bTfZ9EhBN7mKB598hIjO8Db1k/iBZtsMBSdY2lWN8LcElyP8w/KYVxOUOpPK0ieJfViCptSf
BhlcsHOhiIoaU9Jtbunp4GjG2G7fQfODKo56UbGGLGvl62kEhHqelqkMBw2uP8xCiPbvIzattEmm
ebSQP432XqKDkx4wn/rnLDN9uJyCHT6DIGjmOioIRYYGKikUgiGUrM00MlBrQ8rh+2ZngfRkFaX3
cBshmPq9gIykiiTnsGX2cCOL0SfSDemnbTx4viPNc8dhdCnWKIJ/nFv3so2JgJxHrl16Dg+q8V6s
mrrjJLFkG3I6TmuyZOAP7vniPrNsyq/MSBMHfV3EfAMe31gCwJApzAIgTvBHPluPRmjXy+KYKbTP
2iRbp5uoB3HlGKfCPaTVAgZE4Ly7n6dq2A7VsvdpDRHXJlGFsHTEXsH6T1HUJy+KoEncEgj9wOmN
wFOpfR/NH1D4ubsFZQE6yVyHGwAsKq11gG1ADQAYatcwyBNP3u7LdNxW1mX1MIc+qlfllq8wZZHz
BTBrJ/+bvTPJrhvJtuxUfi9b8IW66OJVJB9JsRKrDpZIUQAMtcEM1bj+DHJiuUH3iC/RFdLyZubK
iJbkkvCIB5hdu/ecfQjn6sMx7ugAPrfJ5N6LRmhja2aiLmPBHdXbCfnTLgK8XAJCLYuRjnIfIQG0
pvlNKGbHldBEmJQ+EMDGK/tXp4xqFc/NNDzin2f7gPNUATGJ8gAVqFdRp+a+PUGNbrVotkHvV1ey
N/JX1I7ekxWKCdsbNYO7LVhgqbNTU7Tgv5ADxTz+rn1sqDWv06oiX2asukTEmnMyoZpO51+nfRY8
2fNA6GVn+tlXM3ODaNuJYflsAZcicz0d3S36bEGgTNabXmwCDf1a5IEuGdSObELR0BRI5vCSErA1
awfzWljMzyAqseNnYe3iUEV/jnXdq6ubVLOtxalpYhLgeALSFW2W4OIZKkrpZ6jDw7mioEem7r62
k9foOPWa4VF1Pa2CWVjt66hkInE5FT7+e2U3y06ywZEqY2gUmn0XhhlGyZa5ZCJnVjSG0MZD46rE
v+m9PnuRUTU8z8uYXoXMmpdrD5bygAltHNHlJg3fqDaJKt64nqqv50glDSSJGuNJZsqIZHDTTc4l
vCUntrVvnvUe1ItDUk9IiLWzSL1FzpReE5LpefGYNqXYWOMoXvN2Mt8yey77OIomn5jIJZ3OFZpg
kwdzxJabzLAXFcQUInucor8V/py/5rXFoWRGLXnvo8h5mCzRvSBeMCDpsjvfN3is0c9oVdz20MCW
TVSzVcRg9IsHbF8ciAzBo4NSNIuu3TqyL+mIhk9V4U/9Zu02egdbhcMTAn1QgFPTgURG6pN38dBR
uHTdgrstaJ3sJWo4M2AvpmmzSefIE/HguepL1ef5i5E54qXvI/WYFnIh0cewwmKjAw/kokw5EfLb
9U3FDPWZ4005bOpw1J886faPkRClbWLG4NV4RAmV4tV0OL7FiVdJGZMtVHwupsgHV9gYL2Y0oKQL
+9x7XOwwRfCa2jz28xQuYp+6mb7BDjDiKaTcuZhHhPYLAKKHaUiXl2DqQShwou/fdOZ1454HqzoL
6pp4264chAJPnsgMLbRLS3fszeGx7KLmGXyCF8C8WKNMcyvT4T60Klya0itLquaJ7Xa3FLX/WdmO
HC8jETBqR8IehWe6ghm2nUdK0dGYsnRn5ob1Nbdmxk6Lk7riOltyI9jYzeCtC1g17LN6oR6scp/f
qFGFcvS0SzKcs3quKBhU8+B6mmq9hT1CIJPppK99MViScW1WfKIoBj9Cb497TEqh6eySQjXLrTty
moqjFNMwq4+SPCH2jGzPZtkmdClfeHEzv0X60TaBtQq/Kn+XIPxCXg3ftN2GHYUi3s2lSS6ipe6d
uCuUG97QZO3XPzRl5tNkK0EtZfTasAacpWW5bHCGNsnOWZbUfsi9Kb9KW5yvmEg8rH/n/7+jpuaV
1wY641cttc3//m/19l9f/xe+p1y+fd9Le/+Lf4Hb7D+ABYWI2GilQUJidPGvbppBn81ExhEhcEP8
5dA/+3c7DaZbQM+MDhwjbeAdK2sIJ8cKbnP/cBgaMsEDPxOZaxv3n7TT/gxm+65fzgjW86i/kQcT
ER8wBPixVytKZ0rIOmM+maTqbkqYHVFrL42v73oVUGLgfENL++SbQCqedV4V9g16YnuWp2baWZXa
jjzhIvw6dUbBSJHsS6/5OlYOy/nFlIT145JgIttEmEOMc/TF8hanT9Ce1ElUXw34a1/SfihfzDrJ
HkL8zYyhXZxipzofZ7DSYlwyQI8ypay1lulbpN4b9GWXQdZAStJyLA8naL/YZKc4rC19N+hFdHHV
WdrbLiPdjzgC83CNV1OetuyZb0uK0W6XSct1tqtkqviEnEdwlLHorD3alsz1JR0A64SORvXsZSiM
sCIpCDgIRMb5W8aY99opFzRHmK6yZ7czsAy71ALnoTEm+OUixedNisIeCaTMfG84H1lh1vop5Ig2
sZQu1+y57OWqTwt7E6hQW/e2zvN2bZ4IWuXUoU6G0ymowj3ViMPmWKbjg86FWzBRzNwWLILj3pdd
4JfbxkoLZyMhTmH7Sb12PMXSMmanXuAa6sIJjU69VBZK80fHyS1WnA7KxIayLPMxj+iM1dgf5ihm
us1IhHMZDD+frMt+Y7XwLGIMGik8C8KkifRzrO5rEiAq32unbM8rsuZylIRWehn5PcYWWCdlhFnN
UXfkUyNtcRafM0arzGa5pKqe7wJ3SqptMk2m+4q4k66bkw1NyBzNStNjFmVMzD0WvgKckGBfDGyO
Dgeh4f3Fi1tDzAiUFtxzz+IfBg+hP/Glj9WuKcwq2RTTMkoqnNU4XLu1BTUTtdaTDEtSnIOlDf04
6O02hNxdRPc1/lMgAgzET8cU1VucEvPpxpxxQ3zk9NMoJkvlFkgPeSg2lHkGB7DACL+O9Ko4SkQl
YuW8zvS8la5ew/UybDRH1y3qdO8GS3SVpOPypZ1G6BSzmUQW3JGsx9pCyzOIl9adnoGLTTcWncYv
fTsZbIs0KvN4KOwkxRBh0r2lx12AJEmH5AtiKQxFvs6i+7yDQ7MJ7an2Nm7Kv9G1A2g6o6o5NJYY
D6MGp7/o7LLbNtWYv6QTrZ2ZyeUYj4OcTsqhN+jb9QA5KNtc59DnQbqccHfab6OQNT8ZdMPPRiaq
e/5kcEXSN/5lGBbqFuKEc14RazfygDiZTaOpJjWg70o2uMl1U7puIhqehOOv/jRLthO3tdTgF7LW
/mZ1dnNTYydPN7J37TE2i6UDuYDr5yGdfbFsvF55Yl9aRcn3sTbrjEnSlNBiNfItgfmpxD8UbGeK
bsbx5eJfjpNIx73sCtM87au+pp9rSEVZGiRfqgVl704KrH1x5ypxtK0KOKMx9QkNEJmPfBdIJ5KN
nYr5zA/q+ckce/XiTAGnOof+/uXiKiLz6nDpJD3ADADGUJscePBqU117dRmepqmkgWsY5gvnjAGb
pA6CjjNSU11zURf8n6xx4HiNFXyy8R0/2Eno8dDRNjj2beC/NHNHDwu7aYCXnVyC+15H2SVsiPa2
iwq46s0c1J/TwVRQMVznuBaQdmzYhbWHiq40fv5MP+bVCEplZTB0Z22dd/2+6nvvqRQqEKdJZ3DK
SY0Es2NRGXjq02puqGDDDn5/Z3YXkEPJiKjN0rjsnKBotmlU6dvKyadxa7Mj3up6lfBknqqO/NyN
3GKTX0JIdHlUcvxcO1ah6GR14YEXeNIyrO87o5IW7cBhNLfR6JM5OaRlN+48S+TnLfqZguAn1qJN
Cr+gjJ3GpFOAvSN9MZySlE2qrSDYIq+Ur4WsxHwe6MDgSC1F+TaRezTF/pIklzizWEuXfB42udbj
lZO2PofyZkX02X4jiOPJsuzVDiZBKCdwGDJPWpSpG193FiOUlFnC1o7aINg5dYKjsU8k50XMAk0M
9LL4Zre+fnIElgUK5n4pgL+ZEYZp33PuXBhZfqyyVBPA1A72BV7SDvhV2MwMfSgFPqNEcm54UvDV
mknmfI0SnLY726yzxzQtnTtcYQDOErfp78t8xmHLiFbHNmdNfNxFl7xgVcIUb/dO9USmyhwcOLfT
u9Ney2M15b6+ByQzDXClAh973gx4gq+6CF9Vn9WHzPF7EbsJdNAtprN22lcGDdUNu0KVgjWUEVgW
ixNW7IUrF6AXGKfjuq/Gs2Y2Iia59NyuvNBn4pCQicrX0nnJp5qzPRyuLsuMreRnruLCMMcTcAJO
tI0clvSYUxdEKMOpMc57QHrAeiA42yhW0R6vaojNJAmd8dj6qpGM8MKJHm2/8Hn6qoaaoSbUd3Gv
8LZul6H0HzHbybNSU+gzHQHaVFtlIk5aN+EPO27SdLvQUmO3h0JTDXTW1DIdwrpU1kEhKOovNF0x
9DtR6xCl0hlvPceAu5FzYB4vUclPpuyp4qyPCojX303qcWMpUpeP8AOCmrZBZGeHuu6Nu6oaeBkm
BobcqrosnS0mSbggGn/+s2FXNoddJKlfSJxdOL4o/oFtMxc2mQUyGDc2QCI8hog0rhO3s77VATMm
S+XBm2w5KW2rPim+Zc24InSagGNQW+KKbS0tv3FM1K+hueC5H1sfTPTE+ZLdyVoShoFCQlOq1ABi
CLH0edrbBV0Mzpo0bHtvB12Bdy7BXhTto3Sc9YbBsLhUlKK0XRFYVKsqvXx1A8MZd9r21bizJ7yu
MSLF9gsjBiwZo6OiVwYsxTkHHeeevS8QR57/BK9htaiLLG1VeyjBCVTHSIeuPsiixmZMe/BrZMn+
bmijarWelf4nx26pmJpaIuJMZd+hfvF6962NpAtdwsmmT5bb9tPWY/XD1Dm3Ka1cUVfYQS3mubH2
hXmrdOg1Zzqz2ujA1EQdc5Nk3q03lxIXtWTMiZ3Wd1hrUutS1LyjYDp8VlxatdSNvrXYMYG0FntC
NnbY9ZZAPdmJHR5lI4bPeQtRgnZaLQ51tYx6Q0ovc5J+CNorWVBAbFn2an/Dr8djr20yf1kpO1bN
dEWApC5gCp+5ItG6UdhsyGcWhGojj36oxplXQzOfPheTbdDhn+eGuSU/1JmsrfZ0AjjyJVDMMdN6
gk8zKDfnuTH78Lbz5pR2Y2P3jEMINfZ5r+QMZWpq3f0YGJ535LseP1vSjb6hw5dg5HFtmkxW50If
XFeDIaqTYHj2hG5LJn5GzlaQwIvDUzA+pfNMs6Uz2/quY7W59ZRacjqvLnwcp2QeXo6tOCkNcxcY
sE3gJhn+qans8o3WqbjTtMDNk8IhPmgCuPuQwIQ7+v0Ae0GVFsAzdnRdkKDsgylT5TKeAZOEItzo
tDpakwioJ9MQX3rrUyG0HeCxbRFKjIpBVmYZbYhcHjJ/hblNgHHSPV18r2CTDfRNlWY09moD/2k4
kg+7HZakN/G7DHYRR3oxB1L/kqTa91Un907WKX+PB7ll2iPs4kra2k5ja6yHIMYdQ9EfdTnti2JI
fWNTdSE7xz8/U//fpj9ZswL+s/4kxjeSf/kvAOf/dfIml7e0GfIa3eWf4PT1tL3+/b8EKNEfvsWB
OMQi4nuWsyrF/hKgeH8g/ECPx6kXWTRugX+fmF3vD8TfZGdi9kQeYjpojv51Yrb/AAqM2cgix4al
GpTjP0CdO+8eqv85Ma/yWYfdDbkjEQLwUb0PJqaJwser6NwzwpH9QhfGTQxgIGV4AYKbOjWq2/5J
TcyraOengRcjT9Q+D0qKyEtNahR7gasESWyvxy+pGq3P1DWD2CbzQhHf0IFjHAAFiSnw4FnpboKo
VvPolV14ijJs1Ft6kdHEMbJiZ57wDslLz5zqZBv1s/nNxDdHp3jwk2mnh3K1GhZGeW94Paminm+n
CwA3EUCMoe99FtjQZCHY2NF9ZLj5g0yz4hxHFGcUC5L17ThmPj+eh1YtbpBBnsL30OMu8YKR30ht
68TKBzLFujoyz8KZF+yCg3K4HCpWomOI5xitSVj6uzTQ8pi7ZXRrVpF1kdNe3UL75p916nC4JGVc
XOazswrfxMCInu4YiChfL91BMfPc8emLR1rU8gjZiU4ss7y+2OTFyBpgLnPOqLKzmI8ZjuhupDGq
b1Q7VXIsXe77tisMSBHsM1G+JUVJhrtu6CPnZHF7MzkvZAF5b/ZM0CLM3AHr+sDM4gBv+vOIQpQy
UQXRJ+DmGOE7NXoEPwxlemGI3n82QNOOsSYe6pXTZ/AKmA4yD4yo7qi8CHtlIoFZphRcUeyEFc7L
gSC1z2ypHi31oJ4AyJhFcVmFlbrs7d40YjscAO8FGSi5TRaqkVrOsuxzEvuSZ1vqhPSPOrfvbbRO
pwVIIy+22NxOKryHcsPN1woLBJKY2Krc/PMANayLeS/azyKo0pc68xn4aphMYdxV1fJQhdJK4ypt
K2O3gtnWS5tmB4ShLghzxMR7tQw5OXEwvSmNa78MJlZcaSdH39c2mwUS92AXJr51RD01p4xx8nVY
DqbZQnyTqdthcfloXaCJ85gjcVpKBvWn7dwhWxPVeBn4S/Gy0rUuJx/uD7S11IIEBouJutZPbhXk
X5+zVt/TGUnYtDcYFnJna+V59TgO3lzvDDJBik3os5kmzXI1B3yJ6LPG4LlPQbxvlqmXbKl1NVuw
cvrs1kBcTnmUz+FrLgbjIWQVcGCeDMYXPtJ8Dd8zGU68mbZBbPiDx1wxH4tjm+BKusBbGaIPMhJT
bPHTAh6dUt+69+jGrFtDr+5WfdiwIbZbhhvPGKB1StvXOHvRxlTbsghEd0n7ADTgjKruq1mKhjls
ZCxXRRHVD/lU2q9RUsm3GnapRWVecdvm4hoY4fjIqHh8LE27uMGzDVpl6M162vQTVKxDMxTMdaG5
4kobUDbHSYDSIba8iWppAqJUMd4OJRTt2mRCZ4fleB0xirXjWVWg+dRaaun2wejV8pr1AfQrzZkf
FCZILooX5DF30eR1eaxQup6pvi1tetW1+xXwl/tkKRCacMhX7BDozMDbyEGmO6hDQIrGLM3KXZMW
hBH2tMO3SQslfyOTdWoyTIHTHSJaNSgn3OTGZAnjW0nYfmn4C7ShXZEAm5pn1e/kpLr5nLfV470O
2ultQXZ6vYzJ2jU0EcugOKn986DRNOFHuzM6DkTFCGQuNGp6Xl07M1ey26MRLeQY8AoE+cb2Aezt
jNCaHsAgruNa5Fg4wrAXLugHJpDfoslmbxNNzuTRORAMEsRiquqySmX9Gkah4DaOo75G1kAegvQa
74Ypv/nWT4VjwiOgVbD1Q4e9YFGL3VHuLYtHGmwExjcIkXgz+UmEscnyZmUXmosF6LYVzbyiMjxW
dKoOULiTHGnMyJmBX5ra91YUlQF4SEJrTmonDW+NspARxWxbensjNM1LHqwq2vhSifa6yxNfMNjk
S9rQcIMdShUMohAIlLhdWgxVZ9SOhvHZj5hkXWdsV9EGepGydigGVXhMIy9FeNhakcGxgNlsNAYO
KaIjU8q4CAIV7A1t2JemXyw3TdPjy4yMTDN0CfzpRXNEevC12+iThmCAY+JapYrrvNevCjzrJwim
fnf06iCt4yH6lEFRHpAE8zoBDStSCFg6y56/q0eu/ty/v4/q+NHSue7qzPpDoBRYYzDrf8yDdmuU
OFWIziFSor+qIAadsmszWAkUeivCPbflEJHZJqgC/3m19/+mJpmd4bsvYUuizg+RNwed128/FIHv
f+GvyUnwB1b21ahMJDpuIrw+/yoDDQtJMQwEB4oB8xFGgf8uAy37D/Y4n8kJhkDMXza1419lYPAH
7wC/y/9IOee/OP+kDHynAvxPFUjbfP2XfADgROvx2HzM04BumCJuyi4MOcovUwnsdJOH4YDiYGn9
rZlX7pVngfrbFhKJ3w69wNAc81qIFy/U1XxaqH6s/1S3/xCT9J+f4T8/E/Uy2nuACQTxrF6d721o
VU2m+VReLPPc3lal4T21zFCiLXCe4jnigP85otfyiI7Fsv48svzHS3+wAb3fjrVo516YGEwDKvPv
L12OtpEMgbioUSfv06j2zseKBpdh5+aVgnf/8t2D8pO39WeXs02MbLi+mNCs1f73l3OqieNDKS6g
jokAspesXhHe1s8ApJCMBFXw9dfXWz/+x2/7++vxxP1wPWH4yOTEhWUvRM8WZnuKAMw8hIJf/vpK
COX/fiVm22QuYKB13n38332HWc4MB0TUBWhUdQFmtjoVJNP+xgT942L354OCPywKYSThWfx4EZS7
kUaodNGEuiFTQljfJOEeCIL78tROVPeiO3pssvR/lxOwuqb+dh/JiEKHAQwj/Bjl0ZMDXdcA7CnI
QmRiOMn3VGjpTbh44Q2iRmjDZTRsUEoYNwlyub/W2v/4mP707mLc5RF1ObzZH96QKJBz4Zlcv2jM
HUXqeEhHOvm//gp/8nDiG2OJwU7lclT8cEAsvFAJxJ0XeZh7rxpI8IGDobieiiK7sFuprn59uY94
mfXdw5eBsweuHRd9J75898jY2HpgBaQXyOqbo5xa47HJ7fyqMZ3kOrSN6QndZn+YfSiPQAvNfo90
CWga4tx5/+uP8pPXhNdx/T+vJXayD6/JUA+smkl6AVzO2qi2RMfEyI4SBwroP77SSvEJI3PdsFlz
fnwhtTQKDnfB+WCr9BFzAJG00QLQBxXjya+v9JGcsd5eDIeUgpbjWmRpfPg60fhzIeGc52Zu3Slu
5XMAcO2ljYpFn3FK9+8DCJPtRhOw8SUxdDStSMvxN/XJT94cl/2GnxSxLDvfh1s7IT6uW0AYdqvX
ArcPZtCE2r1ol6LdVaDcL2Yrre6XuaxOAbb3vwnb/MkzzTkXQxD7ykrJ+bC+V0uGaRWTDZV7eGKj
0NoXJWxTUcxyn1h1evrPbzrDewfKL54ik232w/cbuRkbr33u4mYImboUHuC9IGpWMndAvO/gTOcS
i8ZDTrF+YiS18yAR+8W//hg/u+nff4oPTxkLfRKART7nrNF+sjnYIjRKnI2BRPcagK95zSR6OMxN
1B6UE2W/efJ+slhB/DNpXvHQ4bH94Bb0a8arUKDP1VQtZ4WyvRNrwFbzm5/xJ++sy9YGwGxlsrAy
/nin6RInZtta55xkFW2dwT6orDJBM9fqNyAz62eXwk+GgIUKDQjFeru/W6gYKw8GkeEwGhdBfzzD
R0T7NlN7MLRhECdZKi9msx9Pc3umzeD2xbknjA5nVuV1d8HYNJee2zmXgN8RR9qeDOff3Iz1Xf6w
P7ku+hqkOqGDh/TDYxfSOmYYNp1brZzPR4bSO+wC5RXzGf8wp9kE3EWmb3ROfoeSs9Z/+ccrW+bq
u4PQR/lkvf/37+5NlClj6Az/aMx58Skpc0xpuat3/uD3B9Mrx01GZybmLTQ4tufzNZ+hOq19u9kH
vqSx15rh+Jsq4ScrH4GSqJmwc66hXx9XPmfSYxOG3nHAU7ZPGBNcEI4S3eYV9C/iANIbGQT6JLLm
YbtYo7VHpjjc//oN/MnmZuFdoKlLPYvr8CM4S0A5j5o6OILm7i8aawnO7ZQZr9dL5oxeUN/QbnMP
kxD22URDFpeEU1/5DTTH33yQvz+873cCUys3w2My8uPDS/iIA5TePQKxF18T32u3qTedWmgQt3qY
kRHM1USsNjK/EwegxrfWSZxHl07qxsqc5TQzfR+HoSsvw3F2f/dm/eTpsdmg1pMSLW6SIH/8cMyQ
Km6gc2Q+gT6TTBZSx+fZxYYCrrerviR0pncUWVA76aTsZlbcDRO65pg0ahUUOMNvKQnrhvThgaYb
TwufTdML/I9G7NRVk1HMJmnTOfExDmS/qyUH89Qqao+0bcubOerlRuv+S4YwPw7DJjpNSFO4zuhB
/y7I/mfPMh+HAQFLHf5z7wOio8UklWeBc0whkx4Qg/hWLCcLVckk1W5pVHvnunNzMw0YL922vjQc
9ppfP0J/X1wslj1vpXCsK+DHzEwNeSjoR/toDrRH8pyWR2hps9iqzkEgMfvydLT6pwKs2282kp8t
LlAI4DQE1L7refXHxyOvXbJMApqzdd+dIAjLD0PaBHt4h+Z1iVbj2ZpC+RZVGQtyYebJ6RSVp4EI
XXD9kvFzFanfrC1/vxdotrkPkec5lK0fl5ayNqZELuKYN83yxUSJd2ovcwrkuEhdNNLKB/cWUOKd
+Anq7l9/D3/fVz3EmOtqwq2w2Pl+vBv4Dl1ECeIYWq24UWM2H2qMEC+/vshHEzxlI1eBDWaxhnLf
P1ZMHhgXu1uy4xLMzeXMqPNUVgYiJTmQkqoCd1/yOBwEMpAtAA03rjyyBtBqgM4o0bQ/NeTdCJRG
Xbr79Sf7ya1nqzEZX9HpoiPy4WEgvbr0JR+Mu2ODSLNoXbpRvk8moMxhHUw4IwAI8tL+Zilfb+uP
C8KK+OJUy8VRvX6kpRa4qxjIGGehX4TlFpw7sqx29WruMk1QxrYcE1R3KCan35363o91Hy8drhUO
NTwb7McfWdGWdZcpO8rAa84xjOIqGnO18YR13zfFsIEw1+1Qh13j4fKP4yi9vWfM/d54N0UZkiEw
UmxMgYm6DdzuU2TVy/ViefICsvOw6Yb0VZr6To/COZsJ9NrVLUleEtPIzueXvymO/16LByZbMvsh
1QIF24eqNCArhjU1OLO79f1A0RBulyxxAJminN859pJe//qJ+fsLs14w5JHhAAIm8cMLw+OCFNP1
z6YA9Xuqw25fFN0/BMnwvtCHYHUCCuutJ5wPFzFz0S6G8M4qw0quhsCtkrirU8HQwQLqjwrYuP31
T/X3DR0MHDADlNn4O9BB/7gM1MUoqTrkmZq7nMnpNOzKzPL3Bsl2m19fiVLlw7NPj4qSl3Yh3xs/
4Ef2UleXehIMQVG0umrfpZ6NViolS82syUDahPngoRpOmMXZLSsXklBD2rtgdIb61O8T/8IeLUpe
z+idE3MsFvukn23oIcsE1ninsW5+ssY+r7aiDv1DGURTclrhwP3K3KJ6Myaz725nNJLMv3SbwA9e
lTrkOxTng4N6p+/6OdsGq6bHepf3qHepD7mA3rgbVwWQbHVQIQfJ9Bi7q0ao5evSnHnxWu0RSCAj
klPl7ZhrIy5q+rJ8JcOJeGHoRj2uQAchUg77LWHDXQVK4M2KK6KckC35q4KJlx/78KpqKt4FTvm7
2EmXuvzWv0ugGHL5b82qi+KEan7rAVVfO++yqaxdJVRMoq2X+l1YZbyLrALaV19E4yO9GlYVlltZ
CLKad3FWMpriWBduca1L/GVxgEr6jiYAcq4EfwlqlLzup+MiMMRt5Lv8q3+XgqVJpOPJSAQ3D490
rFrdnAod1ShfEZBJDj+f1buqLJv8iCe4JZCJ1MVVc9a0s/D3ZSYfiCeqh230rk0TWdp1u+5dswYs
LMJXo8T7JGpVtFWruM3JTHlmroI3WRf40B02SsRP75q45l0fZ+bzzAxYoSYjGgAJXWO4qHOQ2qKs
U2Y5LNC/E6JwDB+Bke3VGWlv9YwmD0E1+rzeCceT/l21p94VfM27ms9bhX2VHFDCQXZF71es0j83
qYzsIMUwnql3baA1A/fZwF9AKI0nG71eZ/Zlukt8bGTAzleNofeuN8zftYf6XYa4ChLBzuYuLmvF
s9W/axajsh7ueRlWJaPpoWqMPNmrnSPd+dRZFY+UVYgfWX+SF+1l6PL6OjVI3luVkhoP+j1L44S0
FYfxHcj37JFQtUmC75icr/676NLLOvdGlihGtokCIratlhknGA/nsvargHnwjM4oH0zXeApJClM7
jepWbFbtxbEEEuQdhpxTM064oStOUkCK+Rkm1dXuWYhAxJhxYAkkigiTGMry/Ir+FGVZV8GXJ6yu
sQ7Mkcn7IsKnSjGyAl4lUGRpcesys/RWiaOrj66AmXFIRUCBHsEtqQ8jJtgGobKH+TORFeVSNUai
2rRwH7EYVaQubrtZJTVfAz5axL/F8OIzsSLvxw2yZyLRHIVUwCnNfSSH9NwdzeWAMQ5iSuMpkoSi
Cn5XWqekHFISZpucIBs/TsPMPUfSjx1zrL20O7WwpZ9MOP0IkiHfO9wts4FYAw2KPJL7uaCF5Use
diSuJS+un2KPdAozLLZo+hqSuIDdqxNYDeopwRuvPjFjG2+8yV5nkEk+qBilhUhpC4TJfd0WOaFa
BbivWI1mS8a0iwtlk4y6I/q9I7gFW184hXHehpBeVQ4qglrLbJx46H3yZNgwo1eiiSx3Vy5JGOyQ
9lbheTG3BuP+rkE3KEqLkn8Rw4AytsWS0rkZhRCt8dclKOwzJMXhnYPzIootnkiTUIrCqA5Wsthy
J7FO9JuiSO1gY+m2v/X9PIBnK2kTxAq/qEOzDHfAruw0KuagXcvsPLf151wXYOSssamx9xeCukRb
9Xy5VMby2YGWz7I22BUYjwZldaRH41uQu968GV0/R+TpTQY5rhPHKx9voEdqJctvXNj9cKFnw65Z
fprm2nd6SeDWBBvWtIbxybOlfcGd8mxc5KH4zBcw3KRJYN7ahNA5G+iyw7yp0tpsyDFqXLEDeRJ1
WOunHhpOZGX13k7z4DbiTItivmGWsOkdgT7F8ZanSFOAEQoC8SIm/hCDPOl+i4kKqjURveYj+j04
FEu1nV12lg3prM5XLxzzC0fUwtvM/ITtiWcs2S10gvahzxf7ZTCb6XUKKu3v/AyDcaATFiIho3vD
d8fL1EE4jNoUjd+u7k1fx8JNsUTm1aBw/s6d1xJHPJrXhDKibSQRj28mCibP38jWRYpJRgKJnJTl
xlUT2krh9ilHYrQc8UBijPVGQza5KhmmQbMyJ/+mSVjQYLQvWHepdc3zUvDNbV18mMGB4h5ryTAu
7JV+6CWYO1HTfBtNasQT1l7CXUZIHWLXoovS21z1ZEkOPJTNttWyaLC3euMjnDDf2w05Lo5Tk37Q
YyeiYtjyXml1Onsono9zmBl3sxF4CCO0kx3KscLJWS6RINKTGfvnwhoikmS6xP9EoGhJmku1KmYF
Ohtr42Nh1qiFsLrHrp6tc0oX2vbCmBBljkT/NBvyRiQWJeK6itidxuaNXCOHLLwGufJmJlREbwLp
RcNpOxX1Gcj484G05OJTPjJaefPIvzqx2HE0Mgaz1meTcrBp4BkBwkSQS/hJuk0OrchJWdKdonWe
STguui0l0QJ8t8Yeuy0IkH4qpJ+fjnYPdqPDm4S3ZLCMm7pEUxfPtl18DZmWzZuJID+9D0sib2Lp
gjbZ1E6lbzhzL2LLxf8Pe+exIzmSbul3mb1dUIutk3QZLkJH5IaIVNSkGTX5bLObF5vPq4C5t3Iw
3bj72TS6EsjwSDpJ+8U53ykFZn27+tERZDVhzGnH7jwtQCwOCcku+1qBLduwX7VMXmil/SNd4+TS
rw7+Z+QvuHPJFHm0Kld8b0w/AXCw1gSed8h7WxJPfWZAulUSRom5XfHC8fNn0+nnS8Vbnp0WVTuH
wtCjeAMG1InNqkrtqNGTrMc4difxXjX2XOwwBfjDIZ5krdCSt9hDkbgJ66zz/qEyXGgrbuTgjBrq
o7KBBYFjJQUlxR01otavSzMqsFoZBN1wa2ITv7vJ0oHpeZT66/DmNDGVxUgIKqM0llIR6bftR6eI
dgkT103ybUvy9Humtc5PB2dXHSAOwd8/A2//ib1pekT6c7d+YJFNcGC1zuN4VxgFRZUUZBjcTWJo
+riCZM1RTW/sdeI499ZFkiHmJjplkWfaHykQvIclcbxnjKrL88Lg9cXUU8s+CAgNnKLc8O4dkCOz
CAXkaAdJOhJBr5G8GLrI8N+tpVh+AVDpZdiPpv0yd+n84nuJSYofALF6sxoImgE7yBgRSaZPWzws
ffyk7BYjQmHbWB0ReMYKCfOKwyfpPCK4Ed/7+vZeXp8FtYIMyMq6nz1NOz6605J+qxDChL2/Wmeg
il0kEa+kOyp63inT1MF1gABoXIRP0vE2xrGjBQV/8o2E2HYO01nz5ijn9Xu2h3F8WW2tUodcszq5
V9NSPZZolne8ZLJ6ly/SWqMkdhgExEZqYTlorPhXnGrVkyxdaEBWTaxyn3gEAmrTyjlp8vqEgJCJ
yoHjsah1g0JJ+tu16gWRyuWk61hNimKl0B3833qnpBfMcVcVYYVuTG4WH3fCGcqSkWylbyUOtvHe
QtEwwFjdLGtsP9flWL7KlL+1LTjyrWBEKfY5prkApdCByjp5cbKsASFZSO0Yjto/c9R+X2TpofN3
XL6T0NG97jvlLuZ+v5uSetsvPYOfUZp8J+VCzFvo95b70ZAVZqG+W6sXTVU2ZRqK1i6yR8bRBNHG
ybvMJv3M+nj9Nntz8Wb1ZFx55ZC2gTSm5QnTpjcGzdgNO7i3LonkclWUP8u47BzGpvHeHLEgNLm/
g49d6ShKKbZ2ZmuIqKb0Ms/IbOkT3DzDWpLZ3gPnrZWiRNJcSmxcfHjz9/lYzemG5UbzJNd2fKmt
5E4FdbS1C72pwHtpNeMnMWLLU8VNVWK97/F4iXlo6pCEzt7Z83qFgtGhsSuCFcHmiTUMwmKfcTPf
/iJbnfe2Nf+8WxHzTUogBzls/GMi2XXjp5mM0DNyndzceUlIVplmk5wOgExcYLOPnwHAkdKedEtx
YSNd/nbvweoI51brozHsEdFbpucAZAiLs48Q2rB5CbnM0751C0+nvVIdel8F2CLwpEIWKspZMUz0
Z5R2JhhRKxAoNeHNpdryYGkWFBcSX+1iG9fxmmzWEsOnrfLkFyMtdyRkxnH6sOzF/OHgyLN2LmEf
v0t9NA62CaoT+0kef96XEpe0X5YMM18xRbzf6yRKDWN+g/kDXaTsqquXlAMOwtVKpwecruUzwcGu
T3y8hzvF9EfnvMIc9QJqP4JmRrVYNCVD8j1tO8KsLUlMcuinCDpw+iR2F/jwQwNvIhxw4xiVuA2G
teKPTehq8O470++1aMWwbRddgDkmW5Ko3dp3P2v+BP6B6p4wNOu3MubSgEQi0nhzT8n76AZeElvZ
9S5ctbkhAks6aSUCDGfiA70SCIlUsYzeTqZW/S7cWryo3Mu5dnhKS8ol3+cn2YB2KELvrAdEeDka
VJzIKHZzarWoQnk4bgVA6qPdsqHdtvZAxYzTmCCuiqr0XvNZlNldndrjuZX4qyOnmUm363GTfrOM
tu4iZi+EAGtA1q4JylYoRsrLsHhqrbysvOMFnsaMnrKZxfLZtybEn5IsuGY7Nbn30vZp22711Ehe
/xqj/H945/8w7hTL/7d74uV//U8E6Muvf/gl7n/lb6mcZf0Hw8072f9v58N9kvW3YcKwkcMBC/A9
AqQ8jIfMpbBi/sURMP6D8TSbGQ+hyj8RA6bNz0OB5Lq2js0CvcF/Ryn3z9EX9AITIZp5/3Smvnzk
H3sz1x86R+KKDAqZfw48omPpnyA4A/GYEAf+n6ty+3ug+1/1b45z/2H/Oej9+8PYz1H+IIi5K/P+
OdMrhs4gHdJmotsACnuucqnLYwcMB/dhTwu9gSBl6OfU9vPf0CVrb1elKLkjvRs8EFqV4P1Vsa+4
b2Zi+Sg8NdiHIkmQhBrK9mryEliYbW3U9UR/w+uYyaZEMLV33Mk9m1mpmmuR9saDDWIyudRpni0A
EtpZnVIMWkSe8vCl4Vh5yRISIm93W11ohBLqOPWiQoGsCmGV3f+SbcwZzahtFrt+6PsbyEpX345Y
zczjAAIb4naNen9vTRbMBGmM1yUZ+El4RYAsO7KSn37hOYpWdTVFoDiYsXmPKZcCH715y5uEfASJ
f4LpTrtCzFT8gGAyyhH3VLNqOraEXBs3vael4oxQXTtYDhzqsO2nKasgm1qF2tUOG4SHkZOxtlhc
aJTe+erE/cHw6zwOqmXALDFJOl0IMoQP7dK1yRhCTNDUGIHyJZJIey/07G5I3rAgrvVhbUYLtNvd
38+p9j3Jq0jXxaMcbWAFGHMBB2FZTo1RRFMGj9ToVswKlug25nT/SUVch1LwiagKGLUMkSXgbpZ6
14cDCO2N09sX2q2nxEllqMc9zheT2gZMerji9BWp8YFW+YWp6pOo+yJqhXG9b6fPnTQ8+quaciDZ
jrGlBZXW+QG3/kEtnn3wQSHQS1ac46ufBAW/A6NEdcyc4egvGpi8e7yex7gFNsKuqVQVwPuEBy+u
dCT7cVynEIrfvuzqNiyK6REExCkzUuoMZJUePSnuk4pjG7dTqPiyqyz+GU+kGANYCnRdHSfIFhsq
sz1Nh3E2ZvvJ4gSiSUq+0s44Lm5ypuuUhBA4Y6jWmBkG0Rw4eG/eWIb5PMgw18WFTfd29donNEWX
Ym3FnlPrOMLiib2BhsPtUHnn7VnE9B2Gfe7ExLyuXjjEl/261Ffib/aVbByC48ebbaS/oFJTvrft
SzuMz+agRTZzDgZRf404X81+PIF42sOGWKMB9CfXjyUkbu5wEf2HV2rIPdwsXA2yhjVnvf9uWdD0
YCeMnpY8metD4jICqvsVRbsnnI1V3Bk7PCcho5d3q6U6Ev5wJQ6AODHouhuUapz6mIaF/1MXtMmJ
P19IUs53qd2h1sfWkizDGBKXzU7FQA1JNb/q80YW3Vnq1YtTNEzklX+ivXyoVwR3RrJACXADIJWX
Oa6x1Cw2FgKtIAG0zmFjQbHbxmZTbTxDfzOkDzOSzga0ZbejZN3YTv/BL/pg3KdZfq/98EURwelq
2Jynv9uye4ox93D4jztmTieWCh+OOe97E0KGVQuIQHZHVYOAcojNYTtYDFdZ5olwac0zbpeTy+I/
NEpiO2NF+S1cBsDxesitrCMMWEGrxUFsysba+VLe/CruL8x5gU6pdT8Ihs5m6v5CgbytGq8BQpI8
SaIWAmbd+IJtvM+Wwrk9sJECQL0+WImJIANaGDVK8ZvAedAQI3zhYgl6fa1PaKsYOaJHiPG9taX8
1WTYzhKDsakP1NVG/2LjsNiMVTZvWsLnQAEy8HWNKw4T/qTPTl2qyV0mnK1ZZSDIXLBI9DVXC2Z/
eu/r4+KkQVvaFH4faWP82BWDRePNE2q4FcOzvIWuaVMV2sThFqb9lnh3uLI7poEU47DBfJJuXeV8
0+3xZNiFd4txQES9rI0IK/bLrBz3kKtpr+zi0CmM+32i9jBJI29SB/K3oaG0UCeNAtSoSPX1qbjz
ARqrOs9kfuwKMGHQs9w9HtcDE5mfU5uCXZiWnTA1BphuQgRyOpiBGWOs52XxYy31UNaesaH0JrW2
gJaeKGNr8Z8PrHmggICWPNSjOM7ewm/KhqYLEngYb/QT6X5wBwC0MrJMmJokyT6WbnJxqvaHgvgS
010BJUnZ43gsRDubuSERU4G2ZC+V5odGN7kbZ+pTfC1tx3s3AUvhRViD3cip0jnikKgv3OtNpGtT
q59nhlHMNztx1cyqCxGmJNBhcrUxpeJ7JZ6udLqj64s5amPaH/YfJ2gWRyXNLmh997dJ80TPVhSc
i4lRMlHWe9admjp4tTjCydBOyG0botvjYj80c7onb+gRJOkncUhnptcvPWy/TUVP3ZJLMwWM7N5r
X5m/urwSl9rQ/Q02szO5HGdGtBIpzGqz6F22Xqe++zLFxtWQW1yRl2Y76uo6w/JYqKXczWa25fD7
vrrNJ0HazOgrtRyY4e5jo8ShHst9OjDvz2vpRe3UINZivhu78fdlTvaTsn+PGHwCY5TePrdSeRur
fDoxLmN8gyKKI7KuXtg3tbsBRUjAogqzps+XBJP2lRmFvhno2mieAdA48slgjBVaGa1wU/6u6rXb
+gOLrHkxL1nBA1XhNiUohehsfEDg3mqbY7YdrgOB4QZvurYOmZ++19RqgZSdx4MPyQf50lvsIwcg
wpl9QmoLtHjxcnRbeRpIlj9oFK4BtsoTGGqQAYmm3fPUP2vylg9Ssz+8RfoR2J9vmAsfsaB+x+tj
bibayLPBBDo0s8J60AiuBs45wLuxlAgrK9+vaXH0muzRbtqz59bPtpeZkc606H72QQxJDetp9ReE
RXcac7Jq5bPnrJ/2PGC/Gq1d3IAHb0wt24tEwF0aq+FRdTI/WYY4y076ITj7z4QnArwcLGzHzxfe
5g7LgakSP7G0/2CN1Fz0OXtCykHukkvJg3VMfwOLscUtlO3oHEXQrM7nWldyi9zF3fYpGel6xdeu
xGJezbbfdSte8RrnWTRqMbYPM8IDerCM4Yrw7muy5jN3uPXgjCAqnLgkh5sJrbD9Cy4RnhNGIUHR
czhUhU7J7N6RMElILutJxyXIPnP82WhlhFXmdKcNb0y/+HIK87q2/jUHsy1HK9S18tym+NgSWf4o
fLURdMgk/DpamK3afs3sG5rIRwAsu8WwPuYVrolLdUEhlwa9hwAX8sZXjzsKP779xr+WcZ6av4+T
8aq54FMydzqBdnmBGfNUGWwrrcEZA3yFcB3Zbl2rquJWZOXEZlh9YhGBjLHGxqXhl5kPOZ58Boly
KYedh349fSS5q+JY8YQ7B6Mz1aCNDbc4pKmCcVsgcX5KsD7O54qD5z6xAXQftiuIA5lVmrNDQVCL
TZMTLLq3HFervwAkFu9TPjSjgkzATABWkm+eu8HSKAmR1gc50JI0tCATdletNQkB+de9yT/VL/fO
xL8T3fg0YHAEov0h2khqg8tXphr+bpeaF/ZAEzbcdA/1mMYM07NlbsmCirt/I7T6S8bwz5bono1G
uik3IOaAP6UH+A3GAaE1+DCdYRoNEC7vzZT3DDZLzyMRVCgf9GK+oP0OcqfieweZRSJAgT4vRE1T
PNumNe7YH5gfxf04nO5p8ECGehYbRKuUoUeiuEZBuNonxqzzpjIxt27EAvJko7W29jK0DUG2iRjn
23/3qtLZOuZdJW36mvdnZrFiQueWozsEfdWWb53tl2+jVkKwNziFBauRD8Bjnhb960/9Q5T615dJ
iA0RkDY4gbtr8I82U6y9mWiTFrBcLbPQqqX5aird6rbtPCNcaY2R1XVDLhVOZiaDxG0tjMLv75eS
aAnli39zd/1T0/X33WXcG3aoBMgv9D9+oRE/5iiMFoY8d/OpcmvvNBedOOc0oDchpTirxo1xI08i
/zcf/X/1938NHZgkkOdMSKT9h25HT4U3+KbsicCaku9j4rH7musVppdp5Hzrrbs6XvivvwAGGv9o
8xFREt9o2HcdmU0eyB+fOaFKdEFfJeFQrsfKhSWICKb5+Dcf8ucji/D+jpsgmgPxPSGffwjl7PtS
oHKbKtSf/W0Zrocrsay7bvP923ist80HlupHDg0duJcRBNgiNv8u4YxP+3OiwRhUc4gyx6rFOxi1
5B+3Wk6LBzk6DtDpnuDvv6Qx5ZckMjI03SZ+ntOJVbOwjzMkUlnZB9nz6sXJ2u0RJbPT7JjcYbli
Gdzzmmtcv0PHlf52BDumZCgL8r1xK3FWFo8GssBQ70Clm2363kuoKR7o6J0FYND1URt1zpb9RmAv
zXNT2kc3c24ynxjmt6EjmkvfGvu+lCT8iPbQKLQKEr51jON+048e5zXswfvysX5AA2hENPEpfOTp
NpDsgEsy8u3qGVbxj9VkhTB6pD038aV0pvfWno9oVSH0L+N7PEyfRjd/aqN8j03jmAORF7xdw7zP
I1fSUs66OoxsaVDq+C/JZMCF5juKtW2ROTtChA+ajoZvtNxT53k/ckNs175lE50wlVo7WIAQE571
tLpIy9kumMQ61ztWphc6TMVZWXybYvWc9s5XpuKHqUj2y2Q+ZY3PrgPEmO10n5VOcWi271yVl2Zk
AWpo3hYKKCud7MgG4IMKja45uUC9Du9BFbVI+g0iq3dI77xJdSD8ElS/JXZ2Kn6wt4BVBzzbkuOv
xmpeeE8DPO/X3ZRNxxhQCUGmdiia+LVm/YVfHE1zykYuc59S0/iwizSYBtxBPlykyipZYhfaRs53
Kxh8I+nANS4OTQtRSPqf9WwfkpXXCIACY8nfpyS718b7Ypy2WTx+IToZwS43T2Y2PZc567zKjLRO
/yYcd+91PvUrXyw0vmvXlS9poh8rS5Ws6LpgteD5cyWbZpusNb1MXn86GcOcJGfy4FCmBa6WPlNQ
vk49vHEmciooNe4ihzCOx0EwUZj6KxCul2RYpq1S5DNkcVv+qBvT3baa/oBtcLca9cmphqjB48bH
oQqJRfZgre5x9tcRWAvfMXLHNVLMKdbU2wlwFBvEVTvAWg+LnRFRYXaPYjD7C4kgVL59fkGQcaIR
vgrVccsvYDlFah1zR55oTY8+27fNsLg5W7PmjnZf3d2AyigSWHb2WMMWOMHygVCVXRwPKwOKHJ2L
NsFMGukwh46iz1yXg9WKV4vp2MFSg3hkOPM7v8u3RsBJfdl/g6ntBqtgu6ZVVX8YeNoiZEKf5KW8
OBVRXvPizOi53C3rqR3vA7bRSwNdnZdGXTUPAjBVHxdXrmtYY8zfpLB4AmcFF2csDev1ZnaCDCp4
oBmLxkiwjawyu6eE7ctmNd6WeUWSuQwvIN1hiC9xWLH0evckh6FizPbQTvATG8rEjY3SnwXPhDJD
74dTN6vf5E8c6yFhry2aNFL6Wmzc1jr7qf80dQPAielpYnEHIn0N3NiE/mUyIpM87TTi1ofVauoo
VLpfPdAMZkqwSeWfZb5E0IReNMDLJT5/YmBWEcT89jA7rqQbXQBffJKZg7hG7Vpj3uuVvZOAJPoO
1WXMrHFtlks26NfYt7cGd0rbZF+ok45lKyJDDOHIfEKoeSvZhNVLcR2W7DvisihttH1WWjcUVEHr
raduSZDhkVui+c1OefrnsH7pqf4+rDI/+nlvQYzGl52+d6027vqJMDTXpD1ATBh29SAiSIASLKuR
8MtlKmJnv9Mr55cjJuRcxHdqsDAXd0NA03qI7drsImeQ4sutDUZzLLXhO+T1c+lm9hNi5JaRMBfd
592IwuKki7F+VH0mL5rI5t3iQy5UHStTekNu/qV4812EgbJDPwfROn/R/ULdGCL/7IV+wLsVM0bR
QxsZkhgcm1ngSDKMY2ZE9aywf6MJb6srGy8g2UP7Pa8MSY5pPzDgjEvmb6RNnAGFn0CS+0wZ7GQD
xg3MYIp5UWbaq22M+pOm5V18X1W9DpkgwK9jK1xiL7/VuQ6Yx+AfefLahnLWdPvvSWGpY57LhVGk
dgevJgWiDxf3WOL1V/Q69Q5Rx8Hxs1M9QuAXfQx11VtXloF0V8vknLOR3I6pFLDBvFs/GVYQ0x6F
uGm6II0535MhP9aJjkLfRUjhTJS2adG+9Z35oeYZNVFbABpzOyNoHSWOpqcu3Tw9LmP/YC012kRw
GM0PY+l/mlU/oRlzdJaQ95SyezSA2JAt3X/62tgEM0JR8b1MLa9CBcrMcwQRslkaBYZUyuOYWStK
Do/2/KnS14xRB+EYV2ZV1i+drcO2Y52fRrlCHLLpnNpmoohwcT0tsE4hsqxQTEI4C+WbkcXXlqZB
HHi1sss2JTqtsIP3VCJyieeM0BiYtFlq/RgSza72vjvpF7hOwxZVYI2OtCI8VjCwCPOxS7ttRk5O
hypTpmfmJ86m5H83a2Y+LnJqt00c03e1k2y6iGc5i5pxZXZaekZzXdZu+EhUqS7VoCfEAXmiC3PD
I49+brzv3VC5Eam48ol0gfiQZPmDHVPMmNp88dIxIzvHNkeF+Hj2n0bqi5deJO0RfDvqZFDW1WMx
LNzIuR6SVJaGHvSeB27GHkTRvLW69LZAndl5onkbGWiTJSFQqhhxCI8zi3J0oMG4yJ2XYt1oMjG9
p3b7RFQ5ulbi48AETs6jQtgZdKPrf4g+NRlwZbH1uzZN62Ul5miJFiK9rTm/VmTeA6qPLKk0KLQO
P1F5b6qR+kZwOyKlqmWg2jnf+0btCuabTfl8hzdtXKDwh3SyS+QMdfqqLZi7XjDDJuPGG5OD7Wrz
mQQw653AE/LtLC3eGpWVEN3hs6FBNxbaUPKhBMfzLdcne1esZH9b/lD0e9tazB3tAwJXjiRe6LoF
eNjked6jSVNRjMiXiIvxofbm6YO9mBPO60DwwbCe2p6gkkaLY+Yjhe8REDZcEWOrI/kPErkABV6A
cGqytpTY+c4jY6Q0tVNhyy8uzeec+pd8MLbsvg7tKnc5fE496dxQuUDS1FAkGvP01r0L8bxfo53W
D3GybnMXzBc1jzYf2qGNd3cy7f30hDG1NY2xPM0GL9FaII1a2Yid2BGxWe/QFIB5akILXc4BW+Nj
XDgdV74kbse15a1xl50XkyxU2200rRX479GPEKjJAysRbTMREnMapvXMEwKMRx9aZHcTI+22+OL0
r/aDNkVIv7xt1hRffcKXgwrSDpUx3bpKEpN1h2zx9k6m4Vfi2E+OITpal/Zo1PnDZExTwMT7Vnj+
D5RPayjQHyzMZsLRho3EFgbqV6LvcxLdWpPRL+46muxkOmt1SxbK5B9zIYmeSPuz8rxbUoggIwZx
b42waedx3s1WNkaElZCiUIK4HLJ2n9QZxDTUyq+eHr+i9jHIsuBzSUF4KeNaRabdcO7WZQ0OzqeG
gFQFNRuq5beJIgzCHRWlOeXrvmEJox1yRFaRVNbKtQaddBsmdq7dCszXljDHQCPc2jI2z+4grJ0Y
be2DcWV/jDuC4uvK3UjDB12nqF8BnSa00IAeB5YBswLb3drugasAuNICWN/V7n4igiJAVqf9aNs0
HRNIA/3PDIrFTjCuuCIFeixLa74UGBCetUkU5NyRyt2VFeHtVv3NmbrzOIMVQgq/g1S3PipEgBg7
i1fl52+9nS0bhJ4DM1Pr6sYaiWC6QjlmLscExu42mQgxcoBRVVrvZxxwbndthmX8DfxNhrxZPgla
dY+5h3Cx08aPuohpFtYie6iADIexppa9zTxgq6CSBqiwhmhK2HN1RESEAGy9bWUiGqzG5LbE/how
ECO/vCl/drKaHxE+EqLloq3+a9oQN4fVVoSoVo9U2ayhq35b5+Jtrd3HZmy53BIyC5TjZAHKVnde
kE+6fMo6eIB9GXXa3FebOE773SwG73tP3ApTzNinmrsXJQC5DymJHYQcceoh0nKs5Nk0xxJjiT29
OWNfyx2e5Xi4jU7TFBvZ1wLVJfEfa005PyzMCh1CcJik86JnT8phaUzxRZ9yqFbIrzwkcKuZPbK+
BGTaXZ1VXWdYiIWQTwMkPMlYZ4esG+mNy0ql7fzfbeFhaOjrnqQqMSJ6cmEFpxoUjFgQyJmRCdJI
uG1LQsxQXkP2biTErNWIZDJVuHVFtv+LM57WXyN4fNyPxrkxrJM+NEcmSz9YZVgRL8QoS1zrLoQW
m4nhJIBdiQRqQl+Xzu0Nq+Fp6LgDmjF/Lms8Zmw6K89Yoa9PxaYlPI0cl5wIqPaieqO9zZZ/8t22
eLLKjhQwHEdtjM53VNOtdBKkOrReilUEeLBiRqQrtfds6XlLJuZhHjUj3cS1HraG8QX6+9UmqvCJ
zTsFldVPn64OatrNWjK86iLhW67e48ogGGfpPxuRkvJilNYhy9YXsfjNo5+kFPo4GaPJ9iBULnW8
5fE52B3Kn8xI5NbMGQk4MT4EzZm1kDmjfnF5uQd5mn6gzJ4DfyTT6Z48g3SrigabGnsazhx8BgxM
YoacOnZOhjOaWwRUPNCZ8Zh0/lMsuOzK/d0ayEeRXT66hPREmUJ6PEN+DSxBi27XF79ejF3psYov
tSlY6v6Wrv7JdprqkFHbbAhpXIPcTNZjKbMlysckP/Lsknja9v4vMxO3ikp8IF0rsPX6y+yck6ry
9lY0zAZG963nCKalMA8tW+hD2ZlHvWa9pANS4+Ft39SCQBmkf/xkefmtYM90HpPKY4g8NYE5DQ8j
2rcdeTuQ5hijGgFQN/ekppZ5dyqPi8MBaS1y5VReuqBr63KfDMayj8fkme2G2Fg9c3iKEHKxnT7Z
arl4zFr7MIix+kDZDxovB6GyCJN/L5zPNmWTKYnc6bXxuVeg+byku9ytTC+jnbMUL1ak9nqVRZIU
OM4GosWU1b3N3TDvB29wjnDk6am6pd63NsratI7xY2TfrbWefzYTAVIYPfwjoWTftdbwjn6zBGWa
fyp8EcHqys/KbG8rMOCoTxxxcCuIo8VEultVyBdUN7/ijAS6lXdsVFfml50V5EZ6iM5nVuNdOgGL
zGdWep0KVpkd8eggV56TG6FPYONJXrR7IbakzV3cZR6D++QBHf6zNw9XrlAWjk61n1GXdwP7ntR2
MLOm4PxiVewUr2MGz9d8jPHHKOlfGdR+05aV5FvLe10G/Tf7xmEjmuagGdYt1UdrbxTZR8kccEf/
K6JsaBXbMAeduW04u2kqb0uSs3XBZ7K/u6QJxWQRamrqu+yYmvd9ITaU+pfOsm5MqlWAaeWKtBap
vcX1t4X93UZA+lG6Flg5h4wOJeVTMZpegGSoDLGBn+qKAOwyHYiMm/NjSgjhzxK/0K7nr4xO/jEY
PJzJ5D40PKrnUs739AWUhx5d+9BJskWJXoTJjMTYkK9Kaa+L796SagYJjxUmt4w5jG3RBhBvX3Q7
uw6SB1po5SNr7292Ty1EvtRJwoNGDq2WTTtkkJf72cSUXbY8MEYa2LN+JRnzZ2Lx5GS2CNMCemNa
UyJWSkN8lJkMmUcf70x7b3M8oJnLNFrU51AHVk6UpfX70OLPwHguD90iX1NVPq8u8giVixeUk+SG
pXuuIsFnNv9nKW+zrD8ofg++osOl92Cc2M5FeA9J5h6BhKvMgXASg4W23ovIVvJ5nNrXcmHMIzr1
mGfkojWyPeUqOZvatEcp35Knl+ON0IZbHOsnCCxnz++e6px4qbaz36yu6oMW5mCAVvu91mwmreUV
3tcrXkFEINm4hbp/IDzny/Lm1zzXdo6PKCszKwStZf6mYeAlYUMjg1ZrH9gWdIz0KhzunNobEnPQ
EdfLRmfMyDdu5QfNtn6oWQJ87fOt2de3bHD53PHDpkDtciJ3uyrXCPVqAkORXiwMixkaE6XZ3rE2
vzoJ+oehQz5D6AdFzxfUjj0wUyqPXCLNhKvFfzKcbaT2PMr0TaXrLx5u62SRlxayhSqRmiucck3M
hMx7LMrxGW74d19n1zy5+rj1xn6Py+DqzFSUxBeDE56hvQl2CtRfd85v4W/TNrvRGGZ0RCtmIuHd
FqtSjJhIymVjGlW9UxBARtqHMssmnHgFWQsrxrLPiXl2KhUtwuN2qvOvMukeEO+NO9rcrTS0NKzq
KQ3rmVhGR1WbsrMvjBCeJs/+UD5avtLCTsqrr4cOvoI5LWfme03GX0RpfuQ7NimdHX/fQF/dT1bb
frNn8i1T397RYa28FWcBojNhJIM/MDZC3Hj9EfOHHRrmXFDqazeP1psARZumLY6vi10+LNr4wMrr
jEBYHc12wNOnzd6Tay+vxGO3kVkOn1UB6MGj00KzfkTTB4pr5SBsdAr6mKgIrfLSS7oSCpgPzhdh
QAtHBx+LEjeOvGF61G38Wr2L+souVR+gVzgW/vSmNclL09G0+qoiytSEo68VLxbWKm6Iel9WMHCH
PLYDtq+MRaf/zdl5NTeOpOn6v5x7TCQ8ELHnXJCglyiKkihzg5CF9x6//jxQT+yWqIrS1kR39HRN
VymBRJrPvObSE8U+76x97qo7kUmq48dBDCivfa0rjgCsxG/8VKxijT7g2FoETEW76bRxW0QVMZRP
D7h1UZONUfx2xkycao1b3Yc0NYPMWUMcKiiVK7HTogU6k6xIcrycjAKYoUoWjJIrFRphV+teAmsC
CuQae7N+EdNBuhRqejMUHQRMDKvXnkxCoAbpyFQp+sK1evZUPMe54RnhtfpBFBTOtAx3IU09eLav
zYYqFcdK46aDBBdI26F339oS8ANCDMlLn8jSpYkq2bwR9kLu3B1IPJUCKKB8iHyUsW082FDbB+6U
wfqohL3zMS5dpTlWSTCariog83CgYdrxptJiMJvbyqWUEMcYGMpuLi8lzEfp7+ZXLqt1pgWG4QyV
2X66MpYO4kL5CaRsdWu4WXUYYuEeOknOUKJLm/7CNYBQyHLUqMRZDcaAtRn5O09wWXJyrmoKouTl
7RINa84ewriseNGNBu8k+n0Xqm/byzJTtRktV9h1Zlui6Ff6R1SVx3mRaM9Yng7rdrTcNSEfab54
wETgtZIyY1Po+t1YADgFjTVJRcdvkHmCuV9ScIqM7nGMQH6MvnHAhWRw8JQ9AWu4D2wDZWoCCDxT
pi2Tw9ShZfaGkrSMt0RxhSEFfqtaqKxpyHsrWepNp656SoGD8hR7ssRu5fWNul53iCuVUqBuBE3O
haEq73Ykh/gry2TYfryT2pHz2wJ2JUCKzEy5uC/8iKDPzBbCs3YDugfbXPLuNHL4JZDDRRGNKW4V
ADo1mYi9UfpwVXxCXKiLVS4AZNfEMosuaTrG3XI0WpLQFmxMbMubxOdLRSaHoxoGi4aKDig94rnS
EJbT4OI8S039pfHdvaZ1SH+GgemAmdL3tVznl0K3gcuXQzmrdJ85k7e5Vfh7JDILR/VKKtzq0ILK
RF8b7y+95G4AjAcRGhtER86Lq6JL74xMx2Gzi2MJwWBYL9GyHIuKeqtXZHMopvR35FpWkpWONne6
KFHGxaagnBpJBmk5CurIBW0rxKZgdRSgvqYKti9XZKwRXCMl36djEpLfGtliLODnU+hXkcJQD0VO
x4oDZ9Om5jL3CcDV1h2XNswNe9YGOvrR6EBjhggyUCa1xS44dhppWCiYxNB+vG8l4yXBARPZH6h+
cJHvoI+wrGxoKBh8e3fUH67sJokRRhlCpxnsYs0ZHwHR1NZ9KgswWRJhrK9l08tEfjlTRsLAUHYp
PkkKGNxiU9uYrnrJo+7aK0rhlJv0+DJFVAXxaFOfmVK9SUZQarbbA/juVmVm35aT9yzyCY9S157s
Lr1sDZIKlNaoNQQDLrED81UDh/LuXb99gMNJGkfpvU8ssZRH+w6V45uOdWsiw+dQeqd6ay/6lN3p
E0561VPiQ8zDokxbuGi7OzX+GKFmDfCasxNglUWNogMSIZdNK157VTmWvXyBVJRCiaFCwH+oPWxi
230KvghyjtPBRWzycrKLio5xUsFkr0FX8sQfgGX3IsQWLXbb66jrFIxIMJfDdD5myHhRIG/vjdbO
LQGn6ZA3qM+2z2oychq1sqOCmXULTHjNnsJT3h5UmG1q4c+pzWyl1F7ApHF4snv6zbdu9d4NJLzk
TNBv51r56oU1t5atDHNofOvM1B6wNDtmZkHTzVMdrmeklvQ5evZbEso1MktP8jgu0CvA6LqhhFTT
dLWOTYGshVnXl5GBJavpX/VUBlg1G1KWlZ4HcNaryfN6SDdxb65rXQal2W98BIMSpONWtm/ejPgI
zZDa3dXukC7xJCRuz+BmaUH4HrveB3YNH1IxHlxduyIev4+CeCfn3lTGVk8ecv9ObLoNKDKNqH2U
AK2YkdxdIGM66X8T7GlKdxdiZE78Vc8UX16SbOzsJHa0giqnMLPMWIadYTExVH3nkRivFC1oLuV6
oLyWtO1joRgkBE1THNHNdm84o+hO45mKprombxFNoDP/aXWq5omjhRJlfhSZnFSaTH9jqTY+qhg+
jQ0dZwm9ngIdJOV52oik27ginY96pi6UIb1TApQHWqT6bYV2b9mAi+gEJonqZGidYpHhKBEmUK2R
C2fK3gPLd+ewT19xqCtu4KFDTm58w8UCW+8oOMlms2hHfQFvgNcNkSgy/HFTly2Ab103IYeCjkGy
3KMggwNMu1I18UShFOcWgnfE+Ier0VQ5InIhr4jpXiuoWVeWmj+MGt0c4Qb72kcilGsURzfU05ei
bhaer4lj4Ck6WhfGxQjMABTEYqDrAycQjHVe5jdBYYRAyhN2ntbhHAf8Wc2lNyUPLBwKAKbbFTC1
Xs+zvZ8jYiBZ9gpo9Er0I4oc0LaA1OqvJcnSvvW0WzQ8r12TIK4cXyli4o2UFdICTpnJG3sU/qb0
RzW9twYYuyNVprcZfGgBoXdCmG8T2/lNlevbLm/mkZ5Nx6RInjEmwoih2im9iFc4IOGUwB03y+GJ
O3ZsvxKbQABBhR10rfXmxZL7Eo6c5XaqFJD3VNRRikLCmgInpgoDwJRan1Vda/HAI3h1uusifx0L
CUX0wb+A/FDMPPDQUgbCNnSNaO3XMEwykkFMNawHCUX30civxIBgSq/Q5UuanuajoUPp7mUmy1yY
Iw1YLbSxiMRuytEVMowRsX4pc+isNLPAV5GWtkFM963jSem9l1avRYRIgZzRGjQvkhFnEU/HgTli
z2r1ockapGxiU1pWMRoI6N/PKbzjMR0auHzhkDIjDt2FOSwP1RuQiLcgsgmt3CLov/DHdCnXOJnU
kxp/PtrjsiqazWCpyYLvvoXiWmzKjAJ56Er7sg23kqbeJylA0QrHj2VQeYdRbdpLaQgfy6C+yzpz
2NQVzo451Lq538ApzfX6iNjY0o79bB5DIp43acROEdqyzCNzoVMtoeencaW64A2attgJuXkYQwza
QfeSRrq8noNjFMR5LcECzA3NXVhLy7xJMeEYPPdGtkzohOX4AJimmRNzH9CcWHaR4YLqgdYpGul+
qBqeuNGBkNJmwYBaRdsaGZgVs1GGKOSFD72GoXWp1jdam0JkSCsO5UgZacmDDhl6Ynt4k3ORJzs9
BNqsJpI9x3D7EPieelTgAGBOUencNrSv5yWY/XmPOgYU4vwE8vxCH6copCLuzqxTlZQNbTLS1Qjl
gT3WFrAgqWDQcxoah3LnJs58BbBXsTWk0dgMAZFK00S3ZqdcR4mROFgBKqumFqBZuohCCdiiCe/e
pDHJfeW7JYXfXACjkxB6X4HGRKzH5528Hd9+tJdBboJotuSyMjFfKSCydIPnubOuQHNm12qmR3UV
IU99h3QT1S7RRI2jgngfkONISuVKiYUeXaJTwlDp2MOakTytnedFI4LbXqFAuegxpWq3dPttcyHr
aT0PWsSw2DTo0awi6FA+qgzN8GwqCLkt6kzOjYWMa3qw0Ls2ZDUMRrMYLS+Lrlo0Qd5xn1XAiOQc
30XND70IdHOoFqZOcAfRJmJDVjZhBmlUGL4bAezyU9qzy2cJEbxwahnTwvckrrj0ZRBh60HWxvK+
pNwa0xA8URxl9r0GTwrH82qAl5NOwkD9GT26WVrIkrruE7ibc2p/8PVVhS5OSGSeVbR/EVhMkove
t9pyS2OIDyPjK/6IdwXP1RvtyA8F6/5SyHU4vHYKSh2vPeCTk9+5Ilho7AQeC6Xi9egRpB7bTs40
R8G68VKVW0SJ5TDOVj1Ui+FSIImgORbheroyOk/Fji/uVAA5XgFkwyJfQvsEDSpxo8ttvVLQ2i2X
bYMmyZrbE+5uPorOXSL+MJgHFNxse4d+uNU8EvVh1FCB78ywBp7kBnBS66SHsAqQGIA2RO7qR7Uh
KDb4FOGkasxUomd6wk4Awn6hgRtDsIpmMNFZqY4rD2WPeOVWnXyrma4dLCB4yOOqRaewRvehaoLL
3DAlf4MIC0IBFjTA5I2ajN+vfGozoIxCoyHE9bsGu1wqmGnrbmmtR+G8j7uivEL030tuKskwCK7o
F/fXWUJnegvjOEmduNAUbetpbqBcdiY8OWojNDzcPKQwEpWqJObSIHp90ctdi9K9l3aEXFYuLv3W
JKoXIgqpW4tIEUfZGPSH2iu7YaEWDYgFFbX3CduHojxgurBbWp5R0hD1Kxk4RSEr6JeCHd0KpEVK
8DDx4JLiNXnWzCytVUx4HuQaypUMor09GpisauvKC/gytIsBu0IwzswLvGbBiIDGLaHvxwqpf5+j
CyuBgLPoccWhdIX58yhdRIpp8LNKc9hlIh2he0tGZu5HI+YS4VgHHG3LWduto7ECPiraiuKq5IMG
QEDM5fgARujfaNFIGUZERn6XIheq0zKLx+yyELm1C8H3vElD3nBv6l62prHQXYDYv8TNDVtLbkFQ
J63U1tdJnlQ+NOYUL5hKH+q7Uco0woUIQBulPglAv1fB/ZapXW/bPGkhxrkIZOArG9MGndqWeE9z
KcZUnnEVrenNgo/AiceEmh20rEU5eQExIr8EIRcLgjifcExiK8nR1FrXTrneinJJpmbnl0oUBj1k
mzYugeozO4eEo2wqQ+YfKk6Y6SpFUUnMO9EDVQsB9KobqzKUewlzZhpqownHAzo6QB2vsppwA6qU
BD5UEgx6WmR+9HVuBTAbGkPqj7rh30ZBDzi3Vzpp6GaK2yn5NjWS7sNj3GifUjah3OajGrFAqqVF
U86nXQU7U7utqHcUILUivV4o+YBZITCjksqFrvmvZl9gsZyG3CwNNpLPSRTnh761q4OOwguXmhLS
laOGRY2p94Y7M+zZynYV1cpVj/UhomueGm8gp1uGE4Za/ZopCpjzsm9i5bIF6rfW4gSizohYIQQ4
Pam3hA0RHZlKcHiK3oswgCwjBDFMFQAXwbMEsR+lFI+zRWF+AZBwdMrgquA5fKLejQAw/pDI4BTw
GqP3UU6g9gF9JYeiVLGH28wRSWvlrkaxBxFPpTIWVVZExRqdCz6LnfcBWFurlm51SEOeE6qqunZx
CbmoKfoiyA8FSiNNQCYKEEKxRPZMvlUGu2l5WIG+GoICm8rthpvGz+QDJQ0K5nlBtXJeijRxrDjI
vU0mq2zNliqgRqWKMtvKaFJOtgKVmSuAWdkDYFuOECpLFf6GOJwNa1WMfo0Zusf5SB6FAmCSDOo7
7BMViYQSnmAdIBbkhC4Wr5QogHM3Ae086j5pucyFkV2UwWjVM9sesg2aYO2D0VrA2GVd5h4qe4rL
WZZx4WYW36nHovWpxGo3mRtaYmVkI7qOcGAlV5f+YIgXcE5E/6i8UcPQfO8KfA1/DDMPlgElJiye
kd22/VnhtuIjAXc8x6AKuq3byTB1rTCwtJk3UtNccLz05TJAJ8edDdAqw4n/1xoLfIilcCusRAJC
wm7Ahr2SnmMkvh6rsAfKa3X9AaqzZTlE+vGJlmE8LDq5Au0pJOCi9Hk9bR81Bme4LDD5c/Iqsz5E
ldf7Fh8VgANtDiaq4uJU5aFOIVUk1mOb9TmiLkZziY229FIWLIQ5DAXWUqLEkFWRmjJuqtQA8AkA
EBqfNljP7hhoDyDs+L2pQgRxsMi3fEdwsNN5cSX/aE++INStzPjW9asLrY7RpSMXJ1qv6v4W+SP/
wa4Kql3CTDSQJpEfp8+VUNLrXhLiRY9BHcRtk7wEhlxQttOhbUuRTDqFYw3Vn7hJjnRPQNsJKVcd
kE0iQ0dOazdVUxofQZ4TSA2CqAQGsrKkChefgKb68JB03+PLjEBzEtEKvG/lXr9p4qKS1hqtlj1V
mHahdHjOO0L1uyP57m0d6wqHldYBZK71Ibwd8AB7x6/wuTGp9hpU4sbF2B4J+72Dwm10jWUb7muh
WQIO7wMbGrdvQ8QtDXzl6IyCMJmYumbhHwo/ay7ULMMiNDbxhwGmVO9H9JeAm/uy/xp4tgtuRKuy
uyAOSDBHsD1zWn0RBGCkyWZCHstrYBLWG6/tXWuqC8Co9jLpQs8rcVeix/GagTiRoNU1trVsaQvT
5qMqjYIgu3MT4ENDKEsRa+l71HaBEwqWdogZYT5X1ImTiwOekYBiGct9SFpRLkZw0P0qprzBhvok
TYxW0zYrVR1sSpiJfFCMkXVJtMe6l/shNQCIJuFctWJaDkNle8pWqlP9gwa9dCV7cUhRX7SUvz//
XBtgqjCHEFI4oCnGHegu+6kJavkVGU7Oecpz+dH3G+TQjFotKaKAOdrg4syZgXIPJ0ycqixjF5To
CnFz4DaVCaC/Cgsun4wbGsyRzm8T036KvRQ9xFgZ9I0i6O53VUvxELwjuKuCZMZzewJuv/Iafjq1
AlDvmawDRQnD6KUEVOPgCq7vRGFw6rbYRg4zn8LYNi0ki6gVxNZrP7RqtUR/J07nCZyBd9IL9zKD
eeyYQT8shWdGToiEw5ywgVagOVJyRFYS+eEZnudTIk7MXFAnxco3sZV2EoAxjXQBLzN+6VKyd1zP
fXhFg1uZSxn763phU/T+AKisGDPVk41Tx0bmKJPxMV+lmIzlcxIFv7+pFFOhhaemJXjSAo6I3YlW
eas/JwvvXH88UU2JT2xgHTAiqQh+k6ioUHx1IWWlo4wTcEr8bJQWooFBzIzUMsUt/tVyL8GKS0g+
WcE8te3+UIpgQCYIXDQsBJ4NmYEoyeCVJaGX2neG5XkrWObajZLROO2bXj/5Bm7vs4SoS8xCMroH
Te5TiI2aBXLJqP1rv+rHPQgr5bobDa90RJ1OiHXYo8G1AU7WRftLFNrCljxCpHLw/WsT21B1q9bJ
uGyKMn+I6RmdfBuDyzwo78oMlHJpFdGbPCIYasMqfqHCizyPnBGxBwLMKqyxUuFPG1B1C/j08RLv
B1oSkWhZLukQs39Gl9xulmV0BLEkzZqjnAzlNi+1YE+X81VG+aOZCw9nkYXXorpxypRoMNCxLfig
cRJxj0RlrWhrYftSufjn9u+CBqw1lEy2FmqqjZNrQ38YMZrL5xZim+6spc7S7jSPVTrD/pCM0vzk
vdnTVXOJC3ilLhNWSjlDcYAy8+cPoBLOjkBhaQByEGZVfzAKJM8c1Z4yN6PRuaQ6JeP/0fqejY/1
I+sS4rws5r2R+VI9B5clXqJprYCyh+KoCzEsa2MMlUsD3fHosh6s3l2OyPDv9Ka2DagyLRMUuQU/
BNonF1RXD320Vsu4sFHiTHVgGWNDZqzUXRut0fLi9/9zCtCUcY0tzkUVkkpWVPRzMKwRfM/PAwya
gYnSLIlAYM3dugMx1/iaS4kkDhQGAyILICbLGBKftmjs2HS0cJBTSptME2swnODpwStImIKBlfGJ
00Y9IpdogdcJGIlGgjwT7F+q+3PrMyCsOHzEXVJjdIOdtqYmB/BpdohgEYjEOfxYJVp6uqnZa0Sc
6nIlGxMesmOjrkY35fAaRvYFSOc4OklJUFRzar8GzVzQPaxqcJrv2IvXFPnBcqAQ0taGOW9qAinE
Qd1RzFOfvGoeGAFfchB5nF4gjCWH6yZm7NnkROQ7kpSV96whg8Jm1uveoo/7hsqUW4JCUdGG1uaK
Zns3dVW6BDN17W1zPFyhRhiVgGcdRLA5CkUZYlpG4KLxbk91aYXALVz0GcBApb7TyUCsBWERJMKm
MEBKmdIUvodmG5/++YYlhfhqGVde1KzbNBL6rOB3Z3PyVfuVLmWrrqgE0RMWaoWkTaDHDaeKVVtz
4QuMZ4cGi/FZ7Lu6tQxVG6lWAX/9mnzBRZSuDwTkhC5JXlWDIidn/jAkKGANlFz1rha3XlpqxU0P
Osfdktmz/LSypw8DKCo6VarNkg+ovKROYkYuqKGwU67AWeAELBk+whwUF+OKDmEEj99u+tReV72s
PhHlWw8o/i5CSwJDFUCvmdC8kucdpZy1h37cyQuUnisk3rcdpg6yStpDKWKG9ZV39EK62DDNatBK
9YdS2o/QBzkRdZ3LelmL/v6TOfhXQlW3WcLf/zX9mVeUncvA8+tP2+n/+dX/zvRx9Z7tn5P36vxH
ffnJ1f/7/M/eeza5LH75xSKtg3q4bt7L4fheNfE/T/Hv3/m//Y//9m28HfL3//t/XrMmraef5gEB
/aJJpeE78t+CTdOTfPF7PL2n72PzHqPq9P75UJ++39Of+bflo27/yxIGsvaWLFShmCok6X+ErCRT
/ZeqmSg74eH4yf7kP/1byQo3SAMdOA0rA00IQ518NUCfTyJX4l/IV4EAom7GH8JyAz/Iv/D+njja
/0Ol1nUktiwFL0pF0XHp+eb8LRKllxAvcZ0sO8nipfR/0Nn/yuL99vONafxfPICQAcBda+hcdsO6
MFDgfPIiKrcTFxCoiDj9MvmHf577V7UseTKFOX8dLNQ4iFVEFyxV+TqcHgm0BigcOWNeXAbdBapQ
68nKutU+CmSTOzV6GvvnQFIXaXvU2nuNAnirbaXxeYhAtsDAu0Vqc//DU30lvP4zCaji0qdVcHej
g/j1qWg/UDsAjeRMRti1fm+SoUTyrh9uLGL+snZpY+3k+gea/FdGMaPC9bWERngiTyvJmubql6lH
LblBRhwFnKzwKseUA+CCVtJ5gMza8fXPr3g+lmlaOr5lmNhj1alZ5/4N9M7qqWNhOf5otpdVN6jP
rdbRCg6D5Ad+/G+HwkGVbYGzAgr2X18rC9RA2G2IZnZRjzf6CO4MFCl3HWW85O7Pr3W+O6bXwiWP
icSsVYGh/XUsk1Oj0ThYHa3O9CvyYoBLhh3/sD5+NwpFHd1A4I39LM740IBaep/gCLSF3iBi2pnm
KiWwd/78Lud2Qfr0Mjg9oaxiCBnc1NnL5FBAI2hkJpI3vbH06eved2PsqfNUN91tQG8BqRioMRjL
W4DDDEgbeAT/SK7/7dtS2raobiN0YJy9rQmdh+BrwGiPBovj260y6yhIzv/8tt9GQT7BQixPtyeB
CuPcegOMSmlCoVcRly6DVWSB2s663F/97Siaxna2jIlKjy/O2cb2urDtfMp1Tl8Q6ZX0OKlB294P
X+7bircQ/1PYzKYhm6ieTGfsLxvZAMQW6i0c2LST7a1fwG5taopcshf4PygfKNMT/3qA4pP5Zayz
3YXltp3IFmMNJLRI1h8Ty4RRWa+bxt2EZkXnPrnPqJoVLZZXY75mncEZMpZyPwljd2sz7lG4Gp9V
Q3NMARFKbfuZqsp3ffi3B8H0qAgc6YCYdZ2679dpETLgsSkvdFQYDcvaUh9w45EgRKH78/efGftT
TeBQQ6NMO9NmQBAkidUMFyMKn8ZlpGviQtJV84cl+1V1AmQB78Ni5SLmXRCBmJb0L585cyP4DYXW
I6DWoj0VBt0y7lplbwzwu3N8SzZ/fqvz8axp8/FOKrQyAGja2XnQ+qrmN1IxOPSuZlYNbN7Tlore
bfGoXf55qPPdaAtOEzK3yfpSoJh59qnwwMlFXeHzIbcUL2VrLG9KxPh/ULfQfjMM+TnLE0iKyRl3
NoMe0B4ZA4rB0fxkYxV5B19JfrB6cnQfbktayjDMtn5+p8rdqqfW3IB+Asjr564CmGKcmdZOt4uH
sVs26ITJ/i4uuzVUYieRLsloKZqOs6lErIbPtj9Qn3qBmyLLj70OzSjf0MFdjeJN6YDCSvcmFLHI
qBcmCmpR8IYf2xN3xxIRW+WHXfub9zYmq0WDmx5xD+vsgMhCzcYFgtdNstF+6fEbe0KKd/HX35Bo
QlN1TiLFxAT46/IMZaOpSeY6kO6JWOL5dU0W1v/g+vebN2EQbiqLrTaFt18H6Y0B8KKGGIFegySH
p50CorbC/+BVmC8qH9gME57LX0cxbNTnTQWmbwQv5oI8e5hrQ2P9sL++aq1wIgkCIUJqWEqKCl1q
2n+/7Ge1Y2DUnZCTjCIIXdRxbjBfqC/7YmxWmQcwMRp65fLPX2n6Cr+e35+DmjICPhrzyL7+Oqjr
JVmcxCyFtrKge5Xlc5EqajAfYwm+Z1XY6HRSinCwspD/fhWCnSLetLmqdJyovw6tA8xIkyhlVgGD
O3UpoXTZGcr6zy/4uxXCWaJhrEUIQTT9dRTVGgIB4qh1QPOay5Bsfytz3/zgDfypLnQ+j+gLmjYh
u66hl/N1GFwI4BpU6JJCMqF0Gec6FXnFO7TdYG0jd8ArIOqTJeU9hd+iyouqy6pHu4/hpnagwgfI
NGGc3ObwggJNvvjzJHwGFuePhwYxkekk6CObZ2vLUyhqNNwTjqyidUfZqkxfILLkVyWFZ86iyD0a
RpuuR5IkD91xr7qu+gSumDDwBQSYqaSvf36kaULOnshWUC6i2adhQKaeHfHQPQykJHDrMbtGW9OJ
Q7RWNf1ljGjDD9v3d0MhT0qKh2UpOfXZQvNlu2u8um7A53oVJbUs669DKN/ZWmQubZk/v9j04F9f
jHPIlMERsh6IWM8OCz23gH5rLYoZCDXSUKYmgwlAtAZvOMmfpsHFqIq13ytHYD/9DzHBt1elyQry
36IUaaF6fZ6A1BTbrEaElNpR1/HmJjBE/F0ojimrzo9L+Yd3PQ8JuJplTFdVoZIiMOjZBSrk2FBj
6oHOEBZXYDQfchUtRtccnuKqED+cF9+OKmwqZV1Bk4F/Amg6i6ok8Fp9adHPAFmGkim8nsu0GZuN
UVftsaJrxXXWgWAJPeuHcOTbyfw58hT/ML2c0mcj06htWqi2EZI3GFwoUn5RNrkHbc9/Ku18nWap
98N3/HZqMSKhKjJ4NiekYZ9NbKBWUNlMYzJGLcU8h7tLizKLnT8v1bPPZ0yZKlxMa/Lz5S/lbKkm
eoNvhznm8CRDXb1AMQt9XQNFb3Xee0TQq8zvo/yHG+dsiTKoOYXhcDwoUwHVONv4qU7p2apL2BmI
eLxiARutEm44MLfQY57//IJn0ziNpSOJRyLOzaZxf389lVvCb1eN0PWo60C+dsPcvQ3GJP+7j/U5
CmLrmqoYBDyk/l9HccehpifaJaAIUCofZT98LlXV/9t5Yz2AziC6QJOeM3Oa11/Cg6CnaZKNzJue
NwgvJWqV3itiyJHLLIvqhxLD56f/5RQj3RdkwVybrDLBK50twGFUaF63IfhFXMKtjZlr1ABST7WD
uVXqsXZN50rHCDAthtG4QuEkfRxzS0I9SW+GcIGXWFZDETKxXEOWsHyRvCgN3xGsLS+RgExBtaZo
5kz8IEXDmMi1jGrXjkplOV4Y2dd/uQx4GYtqJd+I2qV8HuQUNEIk5If4QGMIlz8GjJmEmftDpPFt
N6kcTWR7CmEUG/dblAiDox2kMnZsG6w7bXFk6J2OBMaa16KQnmRuH/3v4l8+kyxjdU2qJFSbM+Ns
UdQSfEQsrROHYhQSPiEtYj3osx8WuKx+vdM+hzFkXk3h/ciiz/YRVIDGbW0vcYp+RGHc8r09EgAR
yLRi3Mqdld/gWzmpmwfeEn61v6gt9KoQY+9XZlF5a2Rq5fu//aZTrEzQj1c9R7J1FtclVo0FXugn
gMgJooJQ75ahVKo/vPm3A4T5pXBF7IiyI+nFNDG/bLq+B1OcFIwCxSu4sXzfP3QhvIW/fxeOjymN
1+BbT+2AX0eRKktCKU+DaxIo4y5opGalBHL6H6wVIgJFkYkDFYoHX0cBtapL8SS4DvM4XKJkozi6
KQ3/ybvwJpRYGAi87ddRRqnFcUlWcTd25fgjg2q8qDxoaj8Mc3Ylf65Ii7niy1D5IL38Ogz3Jv3T
aZi4yqRrKcS2KQ1G4GOIfa+oSEUbM4h+yiW+XV2sBq4tygWEd7za2QyO+Flglimj9mq5jSOD0lpr
kYR7TVgmt3+7JDhAiCGJd3hLVvnX94t0HYi6DQCYOiKJkZwW6UU4xlHu/Hmc76/EWjDY0gTX2PKe
1wq7atBElVGCxCjTeMg7koACZlKgGEhR1or6/ufhvn82hcI1ruMqZTiVO/nra8VAlSqua4bLEIUp
OSX05dANgLDz1NVW0dBFQBIqafW3w077WJOnLgBlXjEd3b9s43BIQ1Ua8L4zRFrg9gPErVjpBeY+
dVNOtrGcWSGo76T8oeY47dyv1+i0ZFiNuCNSaToX5+1LUN298CVOSsi2fmYmmwh7udXYD8PcS4di
JcWRtC8wtnMEzO4f3vv7lUSFR8iEDZRIBJf51/emjVj2kCddFCUDoLiKPfrJMgHfidxPAmnJyRUL
HtyfJ1s5W1PfeoRnsy0wZUikjB7h6QrhntnbUzA7BLMrb7b3Z/vD++pu+/Hwtr3586jadLD8MtXf
Rp2W3i/feEwQz0+YZeepmJ2us9mtNytmD/zi5f0CyvX06/fV4vH+eb877S+e7z5u7nZv193sh+ew
z+b823OcHeZoUNSKPj1HNns4XaPAPns6PZx2L+9I48we+PsJDs3s9uXquLl6ut14s81xdtgcj5uL
/fF4Md8vLlbHzep43E7/tthuF7unm/3FfHuznT/e7Oc3N7ur6/n2Y3ez3147u93HD7HS55L8wzx+
+gv9Mo9klpkpNTz/5dPlw/V2ffl09bR7eFitbneXD95scXG8WKy2F4vj8ep4tbyaHnF7fXO9u1ns
tz9EVJ/x+Z+e5SxByVARyyv1cy5fps/KXL683L4fvNkt0Aum8fh+GzCX2Jzyr6DjZ8fV++0703vb
T6vtnt95n88Oj/7s4/lx//H2+Hztz7bP13z9x8MHX//65uP08YaqCH+drj9OBQv24fri4vH5bfdx
48+u336YX/XsCDxfH+clSw2AN3cn7+QsL531pTP973I2W2yWy9V8Np8t5vxitnbWP2xLdZqsP03m
WSyTe1kfB26PXOnnMrx++9i9XCW87wswh9lxz1yls4vH7en58Lz/4Uv+9kz4taV99iUjHIOE2dHS
ZmO+oMQzOwazl5fD88Xh+fGwf7sRs9PbT0v5W3PqvGNx9sYIFAia3SVUjovyoF81p/SyfLDftD0s
//oeLv1pOIx7/3n8CA721l2UTvfTe59P+vkjnF14XV/EUtzxCNkJ+bWjeaXtsw9j5W3Va6r+3cFC
hedOHMJhVmyqNXYJt9oPqdw0wi+fnUiJO0DRbYNEgcKkfHYuWq3IEs1wobjqlrTAjgkYUBj2P6yu
szP/n1H4p4K6Pqrk54Eywq5hRePEhUuHgxNI+ZR2CfaNcCZxSbKq+Z9P+2/DkQQrwpywEVOY+SkZ
/ssh5TW9pjcWGrdaN4pVk4QnRBXRMELa9YdA89v0cW2rRJj0h+jsy+LsCpWq/8/cmS3HrWPb9lfO
D7CCPcjXzGSmesm2LFl+YbgTCPYN2H79HXTVjWOl8ypj19N9qajau2wkQRBYWGvNMfsesAsiKVMn
yR5sqr2JLbxG33+eo03Bp6RGZhWFC7c4qvrHxRIpq6YyIDxuB2iBH+2gV19p8h1eLOUiNpThyvEi
THx8f9S/ZpFRuXD8zhQSoBzPIq0RodMCVdpm8VSielkFPYOVfRhbNNbvDxUcr0Imj7iL9UcSTdjH
CS1sRvHldiuBZZlon0RoT8MHv88N6IJp5pjylgSjcA9w2CXd8HAsy+mf5k/IAa3Jeep8/E3CPrqY
5J3bUjTPPWBl3Hzo7y9xnTIL/QSB1P32/tOeWDSrEQGo+jWxZntHERCNrmlRBQVQMZjeV31mVLeo
4c+l7068PsH3jK+Fxb2Oe8LbiCedh7IwKOtsi8rMmshwjbCIJEU2ONSWxGHz/Yf6eziSGiZdXzbX
hHXBvh1ucmGqSC4rW/A8w3WKxzpc+8m6R2tRRP/FUGvunDYkqiniaOOWmYPiCjfcLYxuYCuD17gv
c2NgYd70tnFmj/77ZfFcfwy2/vs/9hIIiVnsalpu5QhjrV5F1hgoFod//kjUQbk+0iHEZ7fO7h+j
sAnP9myDAYPmS/NqqlvM9xIBtKYN0I/9F4Ox7WOGhGsDCeS3g6HzoE2mZ/4SBP57GnvNyFQurmqz
v5x5rqNwl52LZC53Kx8aGYWA43AGaG+X2ilDgUnoPiQLFgFLkJlXvcrnXVuVxZnP+MTbInlsUgaw
ESJ45tE8ImyCOlp1LihiLR6HwpSQmYtq9/4EnhzFR3KI68S68xxNIC6NdTXi/rRVyk3vIaLZl0Wf
ph/+i1EovtITRImSbOvb14RY0q5CkbPMRUXnblcmB2tc5jOL4cQbch2QUIhXiHaIA96Owl+N6qE0
na2hpfjJG6yjHgDqJmvgUG9stOZnJm99BW8iDo/lTR3KJB1OJsg7GrCOZWtQ26VRzCi7cosBtHDp
2WrMX1Q5CXjen8S/j04cWklSu+xM7BXHBV415MJDDexsvckB45/CjtuUwxjeyrEGE+yH98NoyjNB
FVnW9SnePGVAh5ywOFNs7vX4Gb2dVj2ki71kNgLbqtGPkICacbUh1Df0FTq4JNdeg4TP7owXp6zy
WxNNKYXXGSe0wlhSsce6qhUbUWlFc/aqb+pQn9CAmrrLtm+9YMR/Ab10VkOo2fhpNXWAiVon35Mx
0PV2AEP5KeZTwGVA6+o6qA10xzKQJrIL36c1vTcm+7PdeFhx6HRRW0vWWLv3urL3UiwxLX3adX+4
/OHbDJP1YJc5OCiDJBchLlCyzmhH6YUe9klczY8gXKzLNllbvSoUxVf4oopfoQEnCrplrA/0psMl
VxhvH/jfOH8mnZfe01MHikY2Y37RGtiEADY2/e+VS21hgwRXAwTssuqmq9sGOTY4XLGfW2GD7khT
+dLEZt3vPNnxTJ2ZOtfoJuf8aoz7gMLEMAS04s9p9ZwlQ4wWDorcI7nH7AX9Qoy+ieMx20jDsj72
FQ4Ju2zmuN8Q5Kkv2ER1IOxsv5phGk3dTzQfWFZ4Y5c9hkHuzJdlqQOIAxid0loJU69Qhvs4OJV6
nroc18W+9gVqtgHG2KbpnOoil0sWbmyrLjByizVuEiZotwevW9IvCHHmEvuaKuijxu8CKrOpBy7M
CCzskfhYxlsEnkVzEFpC5fJzZ1w2IwpedDBLPV4YNqj2TZC4zhhJP1EvM/iFF8docPls8en0Lo0s
4DtGh57QAF/2N8T5TNoMQQESVzO1m9hc5A2obA1iJBXBtxSQnL2BlyWKrSbViX91p3C70W6uvwtU
NtiSYkz3PIDw+jYCa7jNY+1/bWhrEtcV8ESsPhDeP2R2P2IuCAbN2piB7j7K2IAGhjYKmroN3HKK
FvzuLZiLzZLuxIzxbzR0tXOJNRR+jqDV10Yq02m9LfTYGThnFjgILuvie4bA8iEch+pnn+ThcwI5
Y0L6tMzXsm6Lr1btds+0URifVWO5PyACCLGJlwp7Hp84uomEGMzLRLkEYr4awNC7fYlxvOn0DuAX
KFX3GqIZaEnPsR4DPQ8eZnKhfugGqBvo16mcwlKC8repEz+/dlhAr4mR0i4+oaVGuzTGFW8rc+Sn
gR3+cZjD+YsRmBAKw66f+02Oe3wNiTLQ4zYRjQ2fKAUdRqISBX1Fa0zNJCbLl5zK37ifF6M7hPZs
rP3neJ+vWF1UyKPrLk9FDnFFkrhUkeHU7s9ZDBXeINYksgs/xL6hddBjbVtiN2TBYTxPWMK24Ucj
CZceDXCSPFO4WLx9OTirE1bufzXKdMI+BUPEaxhEtdrhCqfxnQtyd9/FWl5CWUrTHX0ggQbhAFhk
b9DUCArRJqLYL92S3wL2837lfjB99JsSR5cAqih6IKag27iFbrFatZf80WiC5MlAM39vjx0IEzkX
SCcDXWisWHIVfF0suC1Fyve4wdpOhhENK5W3x1CvuBqcaRLbGtZFGCkQdyjHxCTSjfZjYMOqGsp0
hxq7pOuaOIS5g+b7fVjkCAEDnP4Th5CPEU0342U6WUY57S3DRsBm2wVqvynI0gd7TgJzN/ae99hb
Q7fsamdOus2k2/6uWwoAsoPbldm2toUEbpUZqMpdPnprO9ZwT9DVoDPbBY1ur4WZyJ9Ke/hXiDzR
L33XdeB3kNBW8JS/2uR8Xxc/bdg1pryn2GMB0WLhZFlkAjyZt+DDMfvDycDZtNWSJ/eNSVs+5f95
/pQWBc2Auk7lD9DHxWvN0pp3E0H5cGHNCRy6KfFDnlsPT7buuyvpGZj4pt2UPrpN538jgG/UHlTs
eEfrl/UaT0V5b6ShN0UBJjnfxoaPGuB253wPi6qGlLyapYDpyvKvCfpOk87GUBzkREphp5ymKq60
Uv0PJ3ZTcOfYWX0n4zGZOG92862XViGiQbdg1fooLPY+smwzQunL32lJ7Ao2gRGO2cEu1PAhAV/0
gSYZ49tsLuPdet/+OlYxklRdONZTOQRFT1+L6iks+0vi7Cc1UYpLvImitLs0tH7kGXZEDkinHwRT
+nGcehabD3r+k6lS90eSOJwI0zi2fKC51XyT/jCzNaYxJwlicJujucwB5qKzLreD2YNa434cPzWL
GWKzCsSdc/gA67j44JgazHc1dw5G21MOtDaDMfLQup3+OTgl1s0TOC/4CziT9yUvjvXG4gUmZOtH
Djb/e5g4HhSzzpqe5OCkLzUepu0eRa1RAhNbgW1T638NcyC0e4leHI+S3q0VbVLG8NXKFJYayNr9
iO9qQZXSVvkNnoMAEBOcSjSeKWPL7IgRyn1fZNnnbAnYb0J47xjl0PUfb8yGnW9FDPZPYFwAYtUx
v3TjoS7F4D2fwL0ii5dYaidzA64ICDH+yASzNqhIiX1JIBYX8mVmMWqoBowRXb8uAGN1tfcUB4s3
X/hG33+yDXqYI2kkFfwCfCJxdvAr2WziMcaqy2m64SueMTxFGyQVtkFzITpAlFNYsem6wXPXxQHL
QCYhKNdy4AFAgMNWnBWwyq1LPLJif8L+M3pt8bOjTWeFg+EEybR0IWx2KBo/8rG0n5tmEtcuZgFf
KYK090Ynlx/TWNU/MCYGcUbOBfob0pvYOnDup7dNacT9tk5rCCyrvvcuhmg6sav1at7HGYLyFeee
whwEDvCIHTZw+KE1asyVrRHEreFWxvde5/b3WlsYx3dZCzDJXD0YEDq6zybyBvDEWATMBx/GN+uw
kzGd3DkCQFhbxJXBThHwIW2mbqvVDxtWlkB922TGPhsgTryE3L/UzuB8qXYmrf+flOdIPH09mfCH
EsvLtvDfk+qAeln+GgOzpc1+WXWERl8Uq+iZWg0XhHw5dDrji7EWuihuRFypGMT44vPZNet+CMYs
maPJcWuD1Ry0P9LBM/s9LR/5suVY6vNNUqTYiClVIOodKPa5eM7QAU10xjYqSEx0mOZRswLahcme
mcJskqpQ9FqPadJv8Tuqw49BXVlG5I66FF8mmB6PIpvwbqFS12L8CsXal5eU043lKTDaxr/XtHcs
lzWslvwK/yDa3zPVE11sVRjYcFNzvzKivq90csA5YM4+JE4yXMnUmPVOOqZhXg3E2vaVV3iZ/ukm
BJnDBowowOmCrGCOsWLRz9uyBwh1GPtA0f5NP0YYR4apTLlLhnpQV26Gcu1FLksdTxfU9OGbb8Am
zCtDvi+6m9aaCfzYTtz+U058019PQzK7HxzNOYkqlE5LLLMVKoX9XMkx/LwAcwZE7g1BeDGyRbgf
HUKeeDvSDpJ+qmrZFp+DEWE3dA5hZvJZ9MFkbrSAkPMlLSdYvXwnPUYViPy5MvD/9IJL4MA4ESHs
1yZXAtpFIVzAiCLnhr3UFjR3i7h5KJDEZxwG3l4JjstDW7BPP1oNL+6mB4nj43zYtcMhrXRsAodR
YvgMt3dZHtyEDGB9KfOppht7RBwEBFniUjr8CuIYK5NU1SOMSscoTBQqOjGehN2p/L5xLRJJopW9
t+z82ovNKy7DTggPS3bqq8Y9ooB0PHJtsbbCRf24RdnePsHqL+ZI9vSCPeL8Z4CWK2MH4TDQLONW
wXhwsUGUA3yMQVbVl67/7c3nJVa2d+KlJdLzvfVC1mm2NKfGHuaKTbNRl3XdQ2XbhAIZOcSvVHd3
tVkObK4ozfJmP1TFsIDcJIfwGprhnEfOlDr2N78s2+C28gs9fKyD3HMOuoWPRNTYNcMToi6xHv9j
kc/PswUNVW+E6OP2Hi4p1WEcR9IK2mKetFz5QlXpn/AaMkI1TecVGQkvuatS2ra3GP7ll9WgMPOx
oUrYnFlWh5tiYjRlvlcJ7K2bEF51h8IOhfSDBfAHQL3v9i9iQFOFOTNFAZwuW7P/iaIMTXzgDcPz
lNps0YEY3WbnBi3cRbD/4Uf6EawycmYFej2ZUYNEjZmO5aFvEsvGvVgLbhSh67XmfpnaCVSepfDK
itI2brDAhkA9iNe4ElZ8NwFT9PbDvDif42lQ47Ykqp/3vc6UxD65EM5O28tkXJNwR+tlrgaGeOC4
6URPejrYjyjfCd5GAklrF8d4oH+3IK35FwI+vgOKQWuBB2IzVfmHuYOet5m9The3WQoa+XZpYpo5
Z/yTh0hD2as/UaeYmpfecLzsGo15qj+D1S5Tf0XmYOSTJ01rHUJ6htWlBLCXb5QzOsZej239GntT
98USCwYTsQEX5RL6GP7VprS99GKQo/wYhgmoGwyrUzgtpjPm1xhyA7EHZYSyFTCHvKL7x9HbsOi5
RpFJM6yHrqRHAPzdxJ0VZNXEllOOsb/rfaIj/gmPeAkNj681n6XipA+hOGwol6QKzw3AIN8n4Mrh
Q0bLd/xdLVaZ4NSYO8F1N8xB9jxlJDWuVWrO5U3idLZ3N/DDlzsD1Ot4W1Sdx+0TNFRfRsS0wGHc
hJb9i9qcVhz1WLv+Q1J4AtsDcFWYLfrFIosnrwfw/XVJm+mXmkbPK3F3YpyPganZuWDWBUVUWIV5
JYJ2YeMiBgrmzzj2Vs3rLHFBlxcKoJD14Jt58WRhYCGiqQcS7tYld3XVl3HUw4Tz90xY+ir5pMIo
rdIAAHs51e1GrG57eA1nwTWmmYG+DluT63uON/VVPKUpnqGT19/4XgsxV3dlUEYN8B6s2MzSftWw
/PIdCQZOhi6rmx8eeCQuYp3ANUzQ2MzXk8MJq/ws9sjYVTLZ8/fR9Gwb0vvCFbdaDks/5Z8tx06W
qJgDt9gGTYOhn+tp92ZOJZjaaqjs7tCtwksckzJMvzuDj4f+RAG1ux0y8bq06WGY7ao+AFQYbqoe
IvmmDpP+K2dzMW4W6O1dNJNJASWepdm1KFWrdr0KsVlXNq5lVjOY3/G+Le2LCvx9sGnNpiVmSwXw
dJph5p1CO/rIGyGLQNgQf9RJTr4OULSND3czDz/80fJ/TkKWOY4W0/Kx1sVMjs20mlvRYj64DcHS
P+s27T2uy/RiNxDmF0BatvrWxKRp940apuDAnbKs71o4Or4EcjKZEsaemn8K0SF2IDqJAdkavpd9
A9vu3dghKKVtOPWhGXlmOnwiQ9JYkZta7ac8cBZ3V9i4fGxHq+6foBXnKC4wx+h3I/3ML1iRCrn1
8Taw8RTPOmDuTm2+NlM5u9ADqVngx2Hq5QLGMGlXo8WrhReXi80MzGTYonmVX7EBNEgMuC0uHYju
0y9Yz9or2EZzeEp4J1+rzsqcfT0YcwxdaDBexnJJjWSbVRmOBtrrbQvbO0kUknJJ7LcdNg7WBmKW
xRRPnUsGu6zq78JJsVfGbzGJwD0AQbAVCPyh6r9YY9ILUJwO2MvZMQjME64MnxEUr8TPjmToritd
Vm44+erRVG2cbDSwbdD82G/hYMA3O9fZUh/CVLo/W0eWyTZn7dw78URDuU9kTPYSS6EMumnZ45Ho
WT8NL12BuKHoH62RPt8pmzEhtRrSfRd5j2Hs1uuL2rqy8xEXxHCU1c9SZ6ListqqLzAPRMZ9h6Af
8zZzKYniXZihCdjhlzjIrAZHupB4w1WIToIBSR2gxOvFaZ16M8EVVBu4L+TO2Fg0F+AirF4m22qr
rRsbNcUTlUvuZ+BKuZQWhb/s2tFgs7UmolpsNGVgs8+OHsnMdoZVjxJTYea6zPFPWCTs50PshgW7
empwFfIC54FgiGgWntC0bAgOu1+NmhjZrQpZbFXAuU2PckuDnAYTml1mmGwFG79QOHW0daxeDbgk
sIOD1PsyZaHqdnHRN3zsWQ/fEPYkCeKmGdrkbhgwBIpitrTxVgU5zD1dAAOFw1PbxF1ZXd8QKwIf
T4oBj9XU7JZn12moxIq5heOo2PS4ZOq+gU+KlhW7kHkSv2QfjwkoO26vF5jXZM6127ZobJWsum84
S07kGofaUmCjNaC0Ujsd/FuKayPqxHFatgmZFjIynpt/qs18Lu4M/LGyyE5C9ZXFmM8waBq8I30u
RQcnwcgCjy4f7wfQoRJnO053CLrSkjaus3UhD2NY1UsUxyCD9n3nKq47pii9ndQT1iup08ByIq0+
sBWVISkLuOgVrnqisu7CtgBo1Ejdulg72/mEz4CFgZJhwC3Gfxsy/6bK3KS9MOLSDS/7yvB+we8y
uLnDaqIZGMrTx1Hb06ewKK5IQ+FBx19Pi3mj4g69egiSZeNCPLZ35mAVbVTb4TDv7L5qMbxs3CHe
BdkCNnXwZvVaDA14qWlanOQyR1cMUpnbyjB9auMMzuRA1zVpo84Rd3HADWZLB7r5KyjinHs+4eJ1
DYaxOziLjrFr4PZl7bRjDx91L5zPfB4tXEuqxDdgFi0PHlfe36GvJ49hFNmwem2aUeWltdxZo+Lz
Iev1GYwL3loqDcyXGLGqirClIiWUOHTAbrswzfODsib+NExdrB28Bd/ZjVUJb9q0iTIhNOcxqV2y
JcanFmN1ADpmZf6wYuWDBSUzgznTqPPpALJXBBt7KOt72KDtckvR1+y5MWAkt5H2EF6nC7CI62Ik
IN9y+TXLixoKpcSbDOjhRgZd8DmoQ1D5AfGU2i00h2v5kcJGUjy03DbulCD63+ElRKYonqsftSGA
/xW6yV/DplkePapUCwSwzrHIran8RmUDFDFrclf8hpd8IaMHYSHr2/JCxIGH8UvMJJNTmrv7qe8X
BzDzTIBkYgx/3eqV/FQEPmGvN4krds7lS+MhZMa6o4bZQIw3DgdSqsYFjk+A8irgiiSuDKjQ/27F
/kd0nPv6V/lJt79+6dtv9THZ5g0y53741dKH+ut/+D92/7Pvy5/fVufB4z/z/yENR1AU+3/DcEBS
5t/Kn3+icNY/8G8SjmP9a9XRmcBuEN7Sr04f5b9BOLb5L49Ss0MVXZjUZ9dG9v9wcIT5L+rCyDDQ
MoEWEatQ4T8cHMA6XONCuByrhB1ohvVPMDhvS5z0HdHG7GDVSNmP0kjoHtWHHRxRkrD0kgggVM/B
kwfjlcZ+6nNYOfryj0l5+HdJ8U9IzdvWmXUsQeecTWPQqnUgafW20Jh6koIfWdYIkYv7vSeVgLlw
AS5hLCxCMM+Agr4sYiEzWObZmXL7ycFRjnpMs+Wjk387uOmCS8H5mauea2AgbWT1oQ0bZ8dGWe3a
gqF1EBdX/sjN7P3H/t2c/L8F1v88d7BqxxEr8AuOCqxON1Dfqpwkqh01bwnWVDS3s0HKoR7vqKuI
YeNPbnm9ygsOc8EHKzNhX9pV5pPwxITp3A96W/H9zw8KKTNzu4dHcqwjNazWJNO5XmjLeLjJ3Sq5
WlJP07AOri9emuoVgmIbbNbqx65SWba3PbRMq6D8nJ53nfajuaHaTQGK1L4T2tbR+ltiqy2WqgLS
PRvpbVqWfgg5rAkvfTPhdtpj2vZgkMRI9obbkCHEIPaV4rT0N30Lz5F629ze+AnkBWzBVtX8mXf3
thn791QBEFrVGagY+OKOmq0mqCTdjK9N1ASj+uiaA1XAYpm3kBy9qC1Xx5Zubq+dvC33HeD3XUO4
crZGf2KSEEWtQlz0QWwWb9duYCQeMQs0gAQE232japcLVptjc9/h15g3YsdFHa8rkkjZTZYgkAZW
XQ7fBI1wu/cn5O/9QkBiAZoBhIiVc6zwgSvQhyVIuqikW+Zni0nbfkLFegBSHh/eH+ptu8e/p/6P
obyjp67jJJYNbpORTXqfPn+aua/wsI2/esU8P/S59c9gHb8HXGeXrfo3OOdYQqJwFkdX1AGeTUJz
2xHfXbtu6ZzZBdev/WjF86HQ5CFolWFrXzeqP/qnSq+giKBNVtRYxzu9ei4u1BcAJtNcAtfnmyAt
fuatWSdeG4PSaQSzh5XsHM0lCWJDTXJKI7/AL5kqyvyQdmyGBVrnr27TUyWpSUPxAYDYCZZabUfS
BZsxM8UD8FH7gIUAN167D/EWG6auOvOd/f372ADoQUHjajkh7ZVvJ+V3FlL1Fc7FlbYPJY4LO3q8
x4PTUN35p8vqt4CEKxEHgW36RztOxUY3roE0b9nD37JWXOD4YY/41g+7BZbgP6KRratqBXvAD0G7
ssp410f/430X2Bd19Mtifcy9ZV82vneIe3O69Guc695/tFOzuLZq8mwctAQOb4fqs5ZdtJJ5FKyA
Vbet852TJvl+Wr2U3x/K+nsZr6Ap1wHDTV+2f9w1lLkI1c2k4evMwsnbFgS/V5D+J49U2+rEMNa0
DWCU4NxZVTvf9Jlb30qDMDnu4vC1Kaz+WfVu+NCoefySd/RyVYae/MgteueMXvDUTyWV46GvpHeX
zevttIjRRliEr31EEQrzTO0LdFKYSLO9OTvT1+Zel2Dq35+g04MyQZA1TV49Adyfr33JitiqyjmL
VFd1EvOWLPgA3DKgfWgpX+tZJHcZirjv7496agVATPi/ox6LSRtsqlH+91mUhNq9hpPxIU9y/8JY
puDMZ/T3wc2GQkMwqwzuCZLPt8/H7SOzYv4jcqDwcAiG7i0NX8E5HMnJB/pjmKNpHL1atVbQZhEE
3BwEGHVy6Uh1YUnTigInpYbeQKsDHYvnDqUW2iHUNBXcUt0suTKTrPlgTLgsV3Sg3HjjLB7en/C/
D6l1M6c/lS8OFNpxL/FAiWoekiqLBoLbC6efZFTrwAf6H1bP9Gef02b/Bgq+PT4YEO2NAxzDgRZ0
tJgrswYXXFpZtODh812bIc2Ig6jt7TBpzwfNHY5f9JCUDyQSgw+Ii/vVYU25M1aIpNCwa4jNbyO1
ULp+lOt1Z06aU/NBez+t+OvWQLzydlmMMmSpJUMRQS8eP81Y/xnY3TV4znhDdl36OA68/wJOfGeE
scK32VrpmTyO6/tRO2IUUxGlEmdIypycH8oW2bMW/DedhhMp4KE8p8Rf193Ra7AAm9oW3aj22pH6
9jmzxLLGuaAHLWPRrRf1OGomu9qbbVDde5YKNgsc8S2u41hz08J+8f5Tn/gsGJ67xO9tzT0OIuxm
boquqIrIBii+o+mq3RWkLrAbnP8ZieX3+QVGkzXnIB9hwR2dl15FXJwDcYo6URm7rho63LA6sSnq
Eaeu9x/r1MuEYMZx4tjkd4/FFdQO/QqThjwK47VNELuRfZa73m7h5rCz0Hwd+n70zuzUJ+YSmiZH
NP3sNEofDwp3folhmktyu33yscMZfqeo117TeNju33++dfUfrRrUS8wlMJTA992jhmLwktIabSkj
ej6cy8miySvObTpDkwSrUm45O3K2BdY72es/HxguKgHPCodERPXXcqXiZjnGzvbl9CW3ku5Lmdig
/wmCNiiDbHDMQfZ5jX7PXaFO7AiryAIw7RoIoeJ4O3TuutjNUCBE1hEm93kjX5dO+XuybxgtVfSB
vv+kp4ZjNJIa7AaE8kdTzDWbO0ps4VQMXPtWWrN4pphf45Bd5lgDx/aZmT05XkgbP9CKVaZwFFk3
vtE4tkGKvKZN6gbSHtIjl+hSDksS0aZ75i749woC+sjnYTLY+j7Xn/NHNJniRTQktFpGS1zl6+1X
X2nA/NFCW+PBSNqHLDE/lYnXnJlW++TAAFtQNIFqhdLxdmAF4GwtYyVRZ6X2sPPzor/PptoHjJFO
4Qf6KcsSC1e+arztDCy9Mvocs+ta+NMl3dj0A3aemVzb2PnQK5aY7c8cIzc8w500fBLwye97udTz
Bqn9SL+v1NSMk6aEej5lnvkwj2E3bV0LE6+dotWFntk4DbZNMgeRVYfSPbMTnbgxhUgN4UGhzIBe
faw8aUmt2+UyqqjRZr7N66mOUDDVO5rJ0l0WWPF2WPQQlaa5dj2mDv/MwJ2MjvC9nTcrb7GYrxPD
oq3NNtozW5b1dwaH38YaRzMYQDI5lnXYaoSSGSYK/9XE3mpvsT9WVo8XAi3+F6aVYFRo+3SW5iGs
+nHsD8DgjW2Z+eGZtNrfmyc6DBfkn4B8FqKbebss6Gec3UTByPetES4qXZhbXS3yshhq98yZd+qV
AC5Zr8wEnLBGjz7tLtS5tgZLRnTAGlgQz05LT20taCtTnrUJbZ1+9rrJDDdNI4cflH9ooBhp29r5
/hJc+Y1utqCSYTgKD4IexMBzGsu/zy8SvGRTBYA2vJiP5V7DUudJTXdflKe8lgqTwx1mq+1N7aGW
oLCeUOtrz8UCJwddZ4UwWZBFO/oyZRcMpkv/YdRjepCSMquTi8wMcWBuacP5gq8IadVCnHvzf18A
1mT2/w57tK/7hok5WZKxyaVjekk1uyUlV87797fzUw/nuBaxHdRDGgKODi7p2lVSd2w7qnL8S2/J
2m2fjQOOg4m3bcE0R9Nk1uc+/nXVvj2nQ5azA7NMcMNB+vx2VWMou+RWRV+QVWK4kIMU2Tqyz3e+
Zywfw0Fxd1xD+4wm/F1W4WZHRkOcW+7re/v7R5CedwQlAhRpb39ESPddGa8/olKFc++6k7wQMm/v
/FzrD7za4Vm0Y3LlsdNcaiWLyyr3qpsxK40rLNftW8+by+7MzPwd9q4orRVUyt3P8Y5PV8vnhtkK
EkcE4nXUTW15TRv1uKc9ChPxtNY3mt62g1ZjEPWkZc/cLk6k0hmfBi72PA5Bctdv54ReKdrfYsbv
/AYrIS7Y+wKi8E3YJuMWM/HpuppHZKPSytPvXeA7+MF39NAuceKSYKidM8fxqe2PZgLiDPAoq3Dr
7e/BtKQZGmTVmFGo+cIa+nE/yeApkFB03/8QTs48q3JFeq/UuaPVwA2vcLCN5EPIMnxEW9d9Gcik
HWr8RwEzGlm8NfvRubBKi97eYbJf3h//xPlPlShcETA8sP2bs/ZH4GE5qsYolcBjtdpazVR+OWXZ
P9LO2l+IOkkvbV+l21Vw/e39gU/tM0jkqZ0Ax0V0vb6CPwYulrWhe2GKc7PGlgkvuWs879wzK2ud
vuOPbZWYsndTpQuOGa5+RbkqsLqEnqzSjBQdaqvuq92FlZCPGGgVZxIbp/Y1QH4ExLCLgdKv//6P
p8Ig3qLlm/EWZc9X3tKatP7EtCFu6iY0PhPb5HuzSGmueH82T43rM4sOeldEocezSYPVgs+8obDE
ntVhsMX3BDfSe39Ur46hLKwqnNf3Rzy1cDglAPOSLmTcox0c4804kIT8UeuaahcujSZGnQVYUapB
zxZ6JopcefjQFZDJzjztqc/TXwNmcqJQCY7PY5B/9KGGmYqCFLRcX1QOdh9tcoHtwTk6xakF9OdQ
R8dhWeZTgSMfqqagoHLvowIbELFudVHqfYcw98yCPfkiucpAWiPiEMfyYZIshgqtRkVxThzcLkFw
C8zb2fZTg+1xZsabYs7PYZhOzSdDrTsQ9zkSjW9XrYsEaIzRuOClLqlk4n++lZiR7Lmjj2de3anP
nm2VPRWfGAvx/Nuhsh56ImEThUFSbHtbUpmca3mOqPu7pnP83YtgzQ0DaSeBd7Q6M5019HPmaSQK
1V7NdhvvqVxTQDNUU1/kgbwZzLR9gVtQfxRuZe3DptaveiVZ213TXBAEjjtnqJ0oMyzqU3asdtha
jZGwvfrMFnzqlcNJoFIP+Zg89lGgJzBmzuj9SHGoNtWW1mhvV7eeE2EYB2+jpmHTLXzn0/uf72/O
3dEM0RqwggWAevMdHUX4tGZVZdbSP1LYYXmDXuTZ0Wp5mmNsYo2ZFW71DaJYK8EqedGXg2+PZ4rE
J56bUjVNAzAoftMh3y4FA1GJ1CX1c1uVfeSa07JzUV5dhI7h7qCQqIOJT9eZyT51xSJJgykBpV8Q
drgNvdmhEcUhO2m5bdRD0B5WH+FqN4hEbEm/aqpTQ7batBW3ltbDnWGV40wzkkrpVo9j58zHcOK7
47esoLkV2vfXzad3UfgV0pVR6Utz77J334tBOjvHmYcz5ap1wR+/bo/+DBJhhBl0NL99bClzO8xn
BM6Wziz3qog1+lz83y30vqZ1KGWS/Uod0R0SGYbFdizb9vL9FXfqdZMC5MUR4gHpPDrwJ7emwa6v
kojSk3uN15xzOfo9BvXSegWdgfghGfr9+2Oe2L3JivHYXPRtsFVHLxsPj8lIE6SLylLZwUnlcGko
wPgCbPhFX2fJ0/vjnTgUoT+DFlhBGtT0jz9lLGhrnPsYj/6FCBhjufe1ZWyTXfejB1F7gzn6OTOP
E4uIs4IPiLQYQfSxM0zoGfS3l5RSOIznbUNz6QHWECLKycs+vP94f00nFxaTA58KtwdW4Hiohjrb
wi0+i1LD7dcbWnfASLS5KF3D2Bmx2Zw5DP/+WFmqHEwQCsnfOgz5dtVaZm4XDQDCHRLA7pJchBfF
/4ez89iR22jX8BURYA5bNjtMkGZsy1bYEJIsM+fMqz9PzQ8cTHMKTYy8EAwIUHUFVn3hDYqXw3dG
UOavJNOWux51YDjno3bKhrL6FKdozDRFke98P5Kp08jWVZ5HE6GgN0WKyWpG3DWVoFLX+mCqHbD8
/ITptlu1xen2Mr95I8WsdQutftEOQhLoetYpfu9OpDJWoeKt7Gv4LdogpWtjzx1HOinwSy8DIcEh
/v5VtBrBEyUp65UgzQANL1HYHJTSGmmcj56PCXR2uD2xt88yGQ5HlUOKZC0qS5tHp1K1fljo2Qbm
0NZnq8XHtJ3a5APIuPhXAw0aI/TUfJjVef4Kbqx/MuPZ/FqotXWKulE/OaU3+3WURJemccuvTem0
j1mlVL/GsR12Dvubb1n8VgIi2uF0gt7YyXjRnHthnShBmCA+pStG/GMFYfpVQ5NgPdRW236tlrI+
wj9SdtbpzScthjZUOo/c1iRJm2NvFc04lS4NC7Xvl7sxbfRPneJZp9ZL995DyVkDbUhEhtcBlmDu
5gjMq5fZk4mCazUt0f2QI2BAlT355/bGy0ahm/XSy0OPeysftoZ4rZdGCro31Ks7koUBfYp6rzcv
GYUmEw0Y1Fv5gLZq6img84oCMzy2wjQemqZE7mK09go4slFeqlZk7Sov9+YlxdXaZW/QR/Si3r3g
dYxW8Vi2761ACBwW34rpkZ0znc0oChrL1LBw0kvg0d9hXGmcRsvNg7Ye3qebRSeQcjj4RdHlsEA0
bN127NpxC2pCAOAXLK5n00gQLIEZAfw6+nn7HLz5ppDBoebHNUqqQctsM6vJrNUujyaGalPtvtVM
NA0BShOQa5BZ4i5+WkLrUwFAPrg98JsvSuTF8GoIdQWyZet41fZD1qfAIoMJuucT/MsoMOvBPaKR
s2eTIxkKxX1UhVhWSo1buFkdqYjcdJoXWOoMYKYfq5pG4OI8YIib7WknSRaU/h6NP6B7SKxtYQOj
jVWxFU9e4M74gR6a1J0fWpywSXS6zvkONr3+bGEgeRjMPMrfe03ZQEVI5YQCldB33+xmFhplXWhZ
GLS9+w2uVnwPJ2XhGwefcnv7ZNNEY5rCHo8watCbF3E1UnPiggIMOuv24Hf9jGam18d/msMauYdi
RlbBLLzyM+o06U7GINtPm2IjQC8DztJ27MQa0Z8YbQ9bahKAonWcozH2VmBo8R6e783VwoICJsPH
AzNUqgjG9XscAjw1yjz0gm5Ct2hW1/F+UOxuZ0JvXn3RYgJ2ilw+eYe1NSx0Zy2aCsAeAYF+eQ9d
MDrMi1F+BK2lX6K5s99/TNAzZGqYsYAT3yLzLBAFcK90NyiSGmRvDBKTbrlygYZj7bwzsqkJRTRX
YEbeIuWyKdFjVRncQKHWfN/D87ikNGtzv9KJ2QMY+2NyuX00X+DtV5kVy+kRH7BtPKH8//WmDSXF
MQESDJyecpA/LlWxQn3KNcQ3ovHPQrMnC+ukBWWKxnBR88Bw4V7xVu2QoR1x9Gz4lhhMJ3/f/l2S
Y8vP8l6075D23l61I14DHfN3edjj8pvKEz8G+GgvZ5zI1+d3jwUGQKw7tWS0xDdhnVWZ6PmUkUfH
DrmvrjKcoCixY0fORD/dHkpyEwCUIngkA2HLYElchaxt7KAL06M50XZjcYpTDb4+kJzq4Kro38RG
O/7jDusfHeowv26PLFlQRubV0rkExF17PfJQ6WntLkxyTXsNu8iwudSAfn0rG5u9MyUWbHOmXAyS
QAIwHnHAZpawwE1Lj/AN9wpAlo3ZIW1mFtM5m0ztznab4oS9e3hucHnzdSddTpFnljv5umy+pM0C
A8GthEnN9XxTfGJoempusOAd7o/rZN7nMEQDqxzNL7eXVrapwGeo05Hn2YC1r4eKJm/ql6RxAyQV
lacxWVCEoft8QrQnCtQ0tcht9dJHwgeX+9tDy2aJUwL0HWGhoW6JMq3eAzTzWhdaZP2rWJ3pjF8y
zP9ZX3fKXdKRiHyACwM+oAR6PcnGRKMkGnqXwMPLfRRMwgsaBz/safJ2du7tLQgKAGlSYh16H7a7
SR8mgHkzjTJc5wsAhFXilIE1wVh0Mdt6REUs3xnv7cwYTyjW8jQT8GxRa4NdZUvdKk7QT92vNnTz
yzgkT8L68/zezSLzpdtgsoqUdPTNVVuR76ETYtmBBhLmosK+C0qQGkHj7D0ksilxfdIR42NX6TRc
b1a5eMY85ZoNIEaDvZhY1iVqChjdZbvn/SAbijeLlB9hDRwcN4c/1ZD+0/IW6+AxJ9kDxA+8cYTb
23vDu19i2nwkSJx03mOKONezgpQl6qK1HRhhGgdZZ8YoNCkdYAbsNN69VZAKyMaQ5CWL2WZJNYpq
GtqBdmA19BPQUgy1C9K11dOwWNOP22NJzrsoutHRF9MCknY9LdQXrA6OkB3Uo/MF6Oz8NEbaEGD1
UtLQNqyd2/ltlAY6FKwf8xKty614cu6UUVNqkx14ThceU3VE4MHJk/cWnLj42ar/IbP4sjaT8khh
F0rQNuUHmpZFFwrMSdvdhWlfXYAD0su4vYpv6rObATdHHkpMxz5yDrVsgQBtKu6RIkfjK/1qfkwm
Izl2XlnvrKX4Yq8fOq5dnhfYObytUCOvt26dQyi9Hms5lDgRe96sHHtzyS/uHCennGLqoVln5w4W
knlXlMv0z+05y04ORE3qHoQS+ARu7mTSQEj3CVJxyryiW6QhqFSZPRYk7OoFzK/2XlgVa2y48HUo
HJAF29ubuRr58oyFD1Btra9p2KNsoTSTde8WLto+tycnTsibtfUggtpwI6gmbE5QQ4KaGWh4BDOS
UwdEL+e73KmWCzDK9L1tb+bFN4F8ORhfQXC93sbSGaYiXhs7mNSkh31k6CJg6AI1d9s/ecDT57yp
fuOZE/Qb8fDw7lAuvR60j5SxQ8/RDpqlw5VnrfrAQ26FP1rtMPap+v7bk+yPKgkNRcoy2yjXdLmb
9YRJojJSn0bbacA+msqdp1bxH7e37m3hWyyoIE5RAKY6s71jSqPBlCHhoNiIps/IJg2oMONcEN6j
sBd9dJxG+XtuCYxUYBuXWWv7Y5vY5nkhw9iZtuy64/DwcwC/uQQV18tMvpqF42gwbbRs6dhaU1A5
sbETHcluHxzDX3CPpC3e5stQmi4GLTFaQe5ECGjaBpofsTGiD7aMJzu0xgChGGcnnngbdwqMI91h
WjUEn1sMg9m4LTB/m1y+nouzmeog1Cd8BNeUnk2/4DocZeN458UoDd3eYNnFIzIJB6QdqMRtzxdV
qDVvG8MKLDcunrK0bEwyx4S6DV3msfdtqox7lmSyjSRFpelLrobG2eayq8xFKTpjsQIQR9EJ6R7l
4OS9usPKkt06r0fZ3DohyGx0flZKfKU6HBelG/1+RJUlicY9cI9sKMrzAAkINHT6e9cnczIa1V0T
zaJMboAFU0PEQugNHMvaSo639+ttu5z1gtFM1sn95mpbYM+KTVXk9qoVtHY8qAHSk7qLKEnofsmM
pEzv0izWz8WAyNchNKkGh/YEcmNyoz0jE9ku0giDby+EAggRriedlAaiLRolVMuAMjH2vfMhLtz1
8+35yt5lESLSPAUmTWh6PUqLWVXkqZEd4PKum34+2uEDNDsMMad+QkTIbOLhx1w2eXlI17C7n1Ec
qnYiINmVQFwgSP1Q7N84Y/Mu5qgDZXaQe0oZlP28nmxnnNoA4FV97pDJ/s+yS6P4jU8TnND/JA3A
I28W2Eitqo9QjWePV5U7t0VUJEb3xndGY8Z+IVT2lARklwHQNOGoy/sJBOR6sctKnxM7GWxM51T7
uUPv0Z8q7vHIHMIj2pHVHh9HdoYErBgWmcXl83LYX/X9FGUMBwRr7IA0Nz0sZlR9nLw5/Hb7DMk+
T+HtIKyeoYw5m/umySPTWQzeS0CNqHebEbraOQqJbpV5n24PJVtBKpYYjWpQhgicr1fQ0KvCGCcu
ckSAYOQiKgwPV0l9lF2MoJ2LZedNfAtY5Tp4PeDmuar0WMPdhEPSN9n4oLmNFxgDSmr24OboKTXe
wUQF66RqnfuhqbNv7tTaR9sL0f1C/m3nGZP9Gt5nCvEgaahG2puv1W6VtvRskq21KZtvCShZlGLb
WpnQK7WKX9VkrPkxtqMMyhVuwwqnOCkeka1QKESUCjLKy9p370a30OAB3UNUL2JQzdyuUWegCTcT
2y9QG48zWpMIbtuPy4xk3u3tl5znq5E2H1CDp31ot4ykKdrnus3K87wq9k6qIjnODEKIItrBTGjz
2mhLuCJBO5OQoXJ5MVsU+KBETwH6sHshl3Qo8I06JGOyaH3z5WCYW43DoLKfZYoYFl2W+zprPq3G
XO+EXZIPhwue1gpOEdwI2/wLQ94K5jwVAac1+1M+6c5JBfZ2cd3SPBpWmu6MJ7nTgePQ4uCeo7Vu
bnZqSBW3NlBVDyYH0k3SIQG1aCV286mLslheIQONmCPI+9sHRDpNmGM49ZAaQ/C8vh+0yesdpJao
RlQrjjaGvTxTniC5zNbwo4lv0M4XKXk+aTfSuhcVHZh5mw1Em7BF+W4l9dLSiRpLtR6tdkCIhy+i
PLjlUJzbaHE/TInZHWLUT3bGly7zq/HFAXt1wafj0NcrF2Iwoc1/0TMlO3a57t73LaB+Ayw5yrTI
PN9eZEk0TVsXVgXRCW2HbczgqtFcmnPuBGnV1ZfYcXS0BlXwBI0XX7qwy+8MDRGwaij1ne9fNl1i
IuJ4rhoeAPH3r6a7pHWbO1wrAeTw+MxLFCJFnhiHZKnaj2s2NJehaN6Nu+J6IzyhYEb/k83eXG8A
ODIeaT7S1KUwSLKAi3tepo9cpHsKJrL7gBIJhBGOsE46fz2/YmlzY1yoe6JqDgN5tPrDgn7PacTj
ZmcpZV/K66E2t9wy2tpo5Q6B38pSugjrXXINd4ylNg3fIhA63T40b9lfAgbAYr08p1RBNxUgJ4qR
oi5t0sswVH41k23ee1nrHZ0mpBoTYghbH9S2c4YDfmLjQ2Uo8L6yJYmCMZ3ao5KY7ecssrBNG9L1
L2NSnC+3f6HkceFYqQa1YAo28BSvF981liZHfsHBfjccHomMf05R09zdHkSywzwrPOEvVShq9teD
mGoz1M40OEE4we8LLSU9z1k9+nXi7JGV30oNUCh9PdambpIs/ewNIepCNlY21cFrV0dD775cfqKp
2P1KmrnXniANOMURjH321Z46ZO/qCEH3QxbbIMUc2gvOsZgH1+9rxW7f/dIKHSKaQdSphXn25nN2
PEUdQlAxgZ0q/f2ktPMhbxPtGE+Nu5Otvt1csgteJChPVHWI+a/XXRnWTHXT3ApG5Kk/TqmNTLu3
9u++GakyEzWIbF8EKpvwVLF7I16VlESVIO3kznV1RzRGXSfL5wXaY11+6qbJCHQ6Du/FEZE+kcER
ftGapZW4+bzaHp4KnTwrCHtegk7Ta7SJmvm09HkWvPcMMxTNMq5/sjaSi+u1DJsQxeO8sdDBLPMP
SJiqlzUccO9JlH9+YyQyCkFZcsWg1yMJPPaM/gq75ik94OlBCC51hLWzZhxuD/X2aeHfJz4iZiBi
eUMkUKsKGHkemoGD9cQFnfev3Gf9yUGpmYg/m/y8yfbYC2/v4Ksxzc2eNYuCpkfHmJOljIHqRskB
+H1zSOY6PiXZVOzMUfYRvJrj9nius9dP9HIYDz27IxLPzSmKDW/nq5bOildaVNrJO7fqdOjYr9iO
IAqsjVN2mLzGhX492uilrtgR2G50vr1z0vGo1cBtI66FYXd9SKYpF17xyBDGaopEACrrJ1dHx6gp
qGBGFoLnt8cTV/R1uZ1doy1JTYYYEzT29XhDX+QJdVJOSuYWJ9XqEKCKl/kJjnl80PXBPSiKnZ/1
1kh3Hg/ZTAV9k5iLDtibzMRuu3TqUs8McIeILm06k4cqfXlpZ7W90xbl6+2JSmphcFdpmfNkc6OQ
DF3PtGlHvQFibgV6rIR3wG2q+9DqVzzRJpSp0Lk+hmge4nQVKz9co/yiZepe6U82ZUCrgjBjC/Wz
zb3NS7q0mjOTf9dOhkB6ii1B4ioWvlxLdLco2R7M5+0DzZyxJ+TcUnw2ttnfUHtTTEfbCoaOLx9P
JbSs7Xo5tmH1/fbySqfGYFSDhPzQNkVq8sQemppaBsJi9VEdk9IfUdY9DPacP6DXHO2cHkmvgdHI
010qm9hvbaNnQ28xmEFGhXtbQLOiUT2hXI30fTTovu4l9V2uRPZBWybzCcGz7lx4sXow7MzbeUBk
dy0vFR1juFAAtMQ99SqM1wGH9nQbLSJqJyQFjfijV7VgbATAp4HVfYG9o/Q7w8rPsyju4hwogtHN
YcrxS8gifWBv2x4Dn7Xt9D8ny8jvesokP41BUf61FnQWcicxn3UnHM7zpIx7RTnpCQPdIKhxKC5s
mbh20hkzQr/UHb1suBRVFn8N8+EvnC200+0TJh1JlBcAUrmwGTY3FQxVqgEh4UjRu8af4TJ4j4Op
dHcrBY6dtZUNRVAvvlDKjXTLr7e0UZFIVlSG0hdzuSTICRycIW1PS5LvvdTSocTtC0iUQH3Lq49q
xeymhFspJQvDza7Wv6xZlgahPSY/by+gOIjbq14AUIg9AL4g9Xs9qzzvMYfAyC6AK9V+x2qJ9wVb
mZ21k1wEyOqAdgUOiuzfFhXVrlqvDfTkg3SK26M9tM5XF/fyR8XW/+yHaNmZlGT9kIMSSF4IaVRs
N1uFXj7S/4ppBvlSQwjLbCfgM3S/K9WAcsvtBZSOBQkEQC9DvhGEgnCKJ06ZcCzggcBZ1p373jJ/
GN6a/X17JMmrzHtM+kaCLpCJm63qS/qHjkMslQ+1YZ4GnKf+sBHKB6I5rK2BRrGLLHfmKfdwe6ed
HZTdLCbwbFGVZRtp5l4fFCxK9LpbiAkm1UlPU2q2H7qkNwPFVfpPGKchqeCkXYphg2bdl+lYI5eO
xtntJZAttvgoOEXoJiGycv0j5ipc3Ba3wqBXTDyVGj2p71MXkgkohLrbuVtkh1Zorf6vuked9How
GtP6pIYFqU7mEWal9Bb8yZr6UzuMYxZYa6Msv3GYXg8pjsCrZ2OOlxFvzM4KPHPs7zqtmI+9FrtP
oZbsyWNKTxMMP/RrHYK9LS7TmCsVl0HSxbkqEVMl3WrOMzylo5W5juJT6M7wC3LafxR70nbCLtnY
KBm4okEkHuzNNOlwTFXDhRFURaI9etiOHiOcVg4eprtHapvTcYiK70lU5ztbKjs/HB6eJvqsVNe8
zfqu/TpSnzUD/IDVs5PEuT/mhnnGw2c9vv+oQiyHGvZCSd5aQZcmqierTTnaxlSqdDLrubDz7gzx
xdqZlOyc4telAtmGbU/wfD0phdo2CniVHRRcrsHYjebzOLewGBdVKO44P25PTBZkgZCh0Q/Pm9bt
tsAzAx1Oc4GQcZsw/p5z7d3FTWo9zKFe/vAo1n5aYOkFCqYKQaJM1h/FQus4q5Jup6sqKf/AvuU6
FCV/MfnNdZAI53W7Jb7EsivCXUZZHmtcvgl7tK91vdaU5u3koTHb6K4MAXV6aqFyyOxamLWgEBbl
NEQtYw+bKC6GzZvKFQkbARIS4LotES2sLAunEJ7vTEFtxYNCGKgq5otdRMwwzpDTkKDck+CWPORX
g25uqzpH9jCkxiu4OhhaOJgehSDPd54B2VkTKB4M79l9KlrXZ60IvTCZpgRD0lr/Z3AS67z24ARw
DnrUQrX84/ZRE5/jdiGpV4hKOANS3rkebVH0CYqcZgdqWGm+mkT43Rb29DHRxuISqfgdR+mk+kZM
7W8Ki+T59vCy28KyOABghuB6bMHAlpeODvgZUFkJEpZhh73K0OrRwUri8vw7QwGDADJO3LLNF7Dz
qjpTgHRrbC0viKmXRzL+5inVzL3gXLqFsEqoOHkvvMzrRbVCPAjRHKWXPWEGB9dBf2qGSQsQ6kM+
qsag5jem9mq8zcFEvrHuJhTqAw/b9NMK++RACrcePaxfd4aSTo3OuZBdouO4zX5cd0nmjoJeECEC
8kCdIp/9tKnzyM/LZvxgmRhZvX9yFNNg4nENQZkRR+jVg20XFOzinpI/3G7nUAyJ7jehvfpeGr6b
So2swuuhxORfDdV0XjIwJZAO62T7iYbtU9eU404VWfbJUWCi+04VmarI5gPvulFrUz6owFC8TsjM
u4OfhZp3n+uRerZiAsC89sKHKlnr77gUduvOHkp/gABDijovSqSb16wLw6VD3N4OEBJxJz/NAFwY
4+j9KipTwQ6C7902RuWkKFEeaG6yJwwg++ix4KAZxlOKJs/mTalMdJEJ8MQNN5QLBlqY7Ppu7Bp/
zWuShjvnRzpbwTRitVGz2IIjoY7mpRUymt5ps++E0/C0Iq0ZxD2iVTberkg1KtGjU2v2h9Wa93o1
skCMTgGlbvpWFIQ2Z4p2oFbiSg7awMNN1len8uugpspfmhX2J/zDVz8bsUXHlrLbufCk+YSQ+6fy
RfIE/vz6OM9ON6jtDFLI04b152jO/YlCfHVxq9G7NKioPToKDpqi1AE2FcoH1ZR6r5shezSFyQE7
zZ7bW2KQoXQQ4xeay9SwnpocMygfR+BdOxPZvUTLE81XIWoBvfR6rnmKVggWVPTs1e4/M++0U1zX
qT/nZn+kUrHHuZfO6uUhAR5Jr2Z7hMsca9sedCSeeukBa8/+3l6XvdKL7OiKCIBaG8RugsHrSSlR
52XzQOLb6NFsHJS+XT60OTqXpwUxtMTvOj2qj3zo6K2SImtRMDj5/BtoRp5n8O40aZAAQtLj+mcg
CoztiUalLdTW6IvKS+OP01TeK5WTB1U0OxiNDPVJdSuc5oq8uhj1EO5g4WX7+/o3bC9NNW0wPwS9
mWBbfVbWuH3EHFa/ZIOW+SqA+MvtV0e2wdxQDpQ2eEpv2Mr2MJu2E1EyNqtqulRWr188TAr+uj2K
7Cak1ICWLzQbxtl8oVNM1ZKGoxVMuG38DPvGLHy3yEesSscQ6+7bo8muIhfPNnQbKLLR1b3eR21w
+qVciV8VI8VHLLU8/b5Opjw+uFim2n6vJdAKSrtPI79HQHqvYiudLXED8qRcBmgYXo9vttOYK11L
acGa3FNddMtlBbMEnWGedvIWsXDbsJZjKehE6GKAKLseKpsWu1zp3QSrpRaRr2W9d3CUpQx6sJzH
BGXWIFuKPQ6FdNSXzrBOf+XNoWlKRIuwCicrsfPqDlfVTxWss7OKKMODMiEfWEZ8qbc3VbaoFOEo
BL8ATLbt78okGX0pjsXVPHxoI3X9WxuT/gLjdPeSlX0UIqCl7G5o1OG2G6hDc4uE+WHeptWpQlbn
Aw6z0c6nJzumImMDCyXEZbczGvPWHBAUtoK40o3/rLIrp6BFfP68JKUZwCtM7nu014AL5dMOM0W6
mKjAEx3zkFCEvj425hDpsQXxLZiHeLzrYhygQ1bjPmqjPfkR+VBQGIiA0Njaik15WgNuL6IMjJZc
cVyc/ns3h+MRYYR+JwCSjEQ+iW0U2v28xNtLpp1mPKUy8J7OkJgHtGLC+3HCEdY37cE4v/s0ortO
9xsmMMXD7RXTRdo44wViBz0uzkFvYnzf2e7yIc7ILm8PJXkRGAqME0eEPtuWi2ubEKKMlBpJVA3K
rxS3B9/Q9fjb0DYOoNpiD6AqeYxpd4n7E81bwipxbF8lB442ZYlqc6VolVsqT1OhqJ/qEJk0P5+6
errHCD53T7PbmrAWVyf3lXlavtyes+QDfLFGohIOOoQM7Po3uPhpEixT+RlMO/179Ib12EHT/HV7
FNmBobAPvZPCCi2FzXvfrmSvaCAS3GCk+VD2U/KzGRT8wAlDdnIh2VDwhKg7kCtzh20WNa+8DvPB
2QxcDxtUw23s5zIisrHVXXU36VC8CC7quXSxtpWsRaW6PEMQC5wRQ9fIC+M7vDZdQqYo2QlWJNsk
+hQekvF8CKCnrrfJttsBOim+QqORzKc4yZ1z4lDVuL1Nkg+AYIyrnw6WUP3ZpHHm4AIpEa8NKXJ/
1PSh/uyOU/HTU7ofrp70P24PJ1k/ocnBvY8WPpPabFXrOnlYUVpF2aSrn/BKQofXG6ajrk17gYps
/ZAcEa0sPLO0LQyJx6e3tJXmUtLq2sVtxuHYRJm5s37yUUyYuR4xCfno9S6FTdbXtHBNIoGqvBCS
6I8uzLnLbywbXT8gHlAOSAOvR8m8Hre1hn5KhMvaSUnGlex+VD+MTvr9/SNBfOGS53lGHH8zn1Jt
qx7VGSrvnWl+VMtFv8xLnBwymw7n7aEkdyFaPrBw6QtDO9x6ERZlSS+nI5IsNQyIjag2fC1U4osS
O18MJY9NHz8V9dIOM/LCVkc8e3t82VlEXRCCJXexaE1fLyoxFsSrkugcHrB6hsL5d2VWlC5jY13+
uT2U7JQwBhasEIWoHm4KpGpY4syNZEBgNm0nxOYXpCUaT893piRb0tfj6NdTymp9aiDC8TUv3fDV
wd7ybl3cBoZjmp8aZ+3PY1Fbx1ipQn+euj1rD+mKilwHhDJ15+1l0qe1PfUdd/46lfmjjo/FX466
Lr4Vap9uL6hsJCw0RRgJ9+SNXN28rnRNEp0G3JBlF6xwvT/jjiwd0Vx7Z00l8TjzQSaEWFJA/8Te
vnqyZ292q7yj14fiRP6vN5jqvdWr2fcIQMM96mbFR2s2xt/44GlK0L/1aFBY2wZYB0wiT5HTDBbs
y/24pykylmF/wc16D1QurtxNliPeF1FZQfiRI7qZn6FhZW3AlGz6mWQmC4f+nFRV/hAbTnhqe6t+
RjFe+c9Ts72yjuzx4XWjMQSoCurxZuhW1+tRiWN6m5kOlbGi4VM6a+bzRhjHTi3bncBSNlXCPGoZ
goQGu/h6qkpi94tNcA5oX7fucKB3fH0O26A0ok70FnW/6sv2mMT9cLx9XmUXAORGuiBCpw393euR
R/gIzcqnFzBec/DmOS581SubndtbNgyxrKjVUXB7o+bVFGaaFLXou2eF+b3CX+Fc59qyE5nIvghC
BqHJSneCGV1Ppo0hkkQhemSr2TxXRWad665Qzk6tlKC1rfqQhkq180FIZ8ZzxDlFrOeNtVZfG51u
JsyMrmAeTDrs83H1/r29S7KJ8Rih94bGO/W47S5VSuzRSUJVRldpuVRT7yPS2R2Izzs/yYvaH6pk
2LlfJDMTj59A+0K8fyPgi/A1bvOLAv3BGobRd1K1fmjnZN5BZcuHEXBiQn4QhZu5JXGEdXROvR5v
AuVXvVj531rt7HXTpaPQNQb3zXUCZuH6aMSFQVMig7nv1LZysSNlSf1mGMydEyh559DxFm59VNWA
k20mYxZjpaYDbTjLSc2Ppab8CNHyRbbeuM9BZD317fhNnfF30Ed3rz4jeXrQdKSXJGTrkSLcTFGr
AUUUYSTE1yLvoewaFGXNzJ79VptNZ+dwSAdDjlfwuniDtp3VBrXq1kxEm6dYvGc17J2jbhW0i9Wh
rubj7eMvHYzVZPdg6hIBXm/e2EXRAsbSCaqm/sXl2PyF9yhmB2uyxy6SHRPYrMyHgBag0GYks1NK
pBFC+hlF057QJJlWf8Gza6+nKVHKA0JLkUkQdbk4tmSLfFKp3TVsltqiWFkvevw41mV3TBZnvOQV
/L0gn1YjaOwEj8V5jPTnEYH+U0JtPjq0U95AhrRR8Q5uL7X0AIMlppCC1Qslheul1lD8V9YBho/O
0/ota+PhnhS5HvxmHsIT6+F6SNOgRec3hpolBzsr6mYn/pZtNyVGUDaikgvd/fo3VGkD3T1rgVuQ
CHyA2j88pq09n9pJ3421JTcrOHx0U8BlUhfbxtpaYoWDQUGDqm3s3lV9pZwXa2gPNkfuM2qB80GP
ku43zjM5ugChEcm/0dpQU7tzlAJQYdbZyz/6hHOtp+XDt4KE5je+U+rRVOBcvNuASl2vZQvIOUc9
mktBR53bD/XQ+S/T86I8D02rmqfbp0f2+SDQC6FVGOgARrgebcQyI40iTk8MODt7zt0atWqzcZbf
oGmQcKLFAICIA7K9EQbkXxQyKDhia/3ktJr7s0He57/bsxG/dhOA4nIGTwntQVF/3swm6m2vDUPu
OJVa8ANS9tpzCB3wECf6gHH4nOxlSbKDb1JXFPUHajVbnSv8myMP0CDiB15rn4wCGF2a9cNpKMM9
+XHpUJRwCKxpgFIfuN4pWtOjhpMGDG4F07GuN7JLOzbjsXLjPTST7EqhQf3/Q20+Z6M1naptPETd
DPgJvU2fwp77rz1umig6z54/rdp6jM2294vUqXd6JbIjCVgPLTTwgFy4m2S66lNLt2h3BWZnWn9k
ME5OxVT0O1GgbDnJxQiVKF2yheKaeZ2L5eTQUwq2Ilui9rKEC7brQBQfkROfTrdPpfTpgFQsSHQv
Ke1m69KoAjPfRKCKGi207tqcLPagq2Pr+QqinMiuNhH38xxRPv5orxHOKVhrVI1vL7b2FUT/fNbL
Zvp36k2l2vlxstWG0w4YAF4TGdRmrztITLlmiLq/WdR/LxUYD0C+vwGawWSeEhpQJ5EfGterHcV1
6GYazPmh1cKjY3bfK7VRLpG2/s71KSiRBI4gkCiPX49ERD5bkw40Ev1hrCzsokXgIFc1jEkzakg7
igDSU0SpTtMQ1iIrE3//6hTpYznXWiZk56wm/uZRJrykuap/ysLc3ilNy949IXdC5QABAqRVr4dS
4VXEfSFQMjBJjzoZb1C6E/VpfYn8yZnme8WOlb9vH13xj24vVCHzhHClMPvb1iS1pYxNiDR8i20f
P85W7fhcrXXpN16nBnU37qHipAMSjZA4vUBENgsaYrDgFtWMph1m6giAaN6PxoHYM3ZG/DmujL0G
kXRVX5SPORli3OtVRSBH8RaVDluEgeHH3OitvzWlGE7jauRonjSJeugRvduLJqVf3athNzeCBbO1
x7OJG3ZS9UOb5DWNsHqP1CdfTN4m4C40NbZ1/8KwFT0WQg4liQYZp6XhX2uhMX2A2oLFGbkh+ue3
T4zsixBq2dpLzsaNcr2gWZt1IygfWpaxaX/slsI4RpPpfMhcN9mJOmWLCBYUWgCBEr3ZzVCRisHI
TPspsIYki/1CBcflo5Wwm6fJDgl1LUyXiF8hA20GWug2lVoBv70bK1w+KrtfT6E2NfVx1kuM1nPP
PXpD03+5vZSyZ9gBA0tIA2CKDPV6KQcwPVFGbhXEUFnOqdv339c2BYsRJ8aDZSj2yQY3cUBTvoX3
ano7F44M9U3XmbsNXib1kjcZeJVr0woChw5jg6wdBJvq2Yqx6vNxWdfaoF3H6bE3a1zRzWECeDkB
jZ/8enBNZELcptrrUcv2ARA615EI8rCZu14QlLLZ3FxEW1VuPILnjk6kzFng9WqZ+qvTaAGqQNXO
OkhHBbvBf9yAgEyvR4VlP05DT1CZGqqoKFbGrzSb0wcEHNePVUL5DXrlnrSodPF5V4TUnSqIjZvN
pxOFqxSaekEM4uuESlt36Mo2fkb9xTnEYIe/emD0HkseO3wgVJtYIUw+ux3yW7dPoewrE/QjTgKQ
K3MbIOhObI+47LDoYxyeyRWQqFONvQxSPgrUezSEKadumU7KnAPdHUjj7WlN7wx9yh/t1FJ2Lidx
rW6fMyFowxmiYQ6m43or51QxjFbkB96Ud1RdbPucztl8nlJ9vesHp/KrEOl7O63V8+1VlKhciRY5
JCpyEyB627TVGTSUaOvMZdRseNZdRT2EebH8gx78NBwV2N7DOcsMvfZHy50ecTbN0HATG17M1rPZ
aOke7Fa6GHQ8EDlTkcbcChBWYYOsQ+c4xC7h8sOYVT0B7OXi0KLXSNvem1qEBk5rmI9Iku5pDMme
JvJASqNUsentbz5lnII1I1qF10FYDOlHpe7yIC515Skys2b8qsaRuTdf2XcssgpdpYIj7CKvN5/Y
KrG6iflOYehZH/Tecf7Q8StU/9DnRn/Olr49dlZj7KQzkpkC8OfCAnQrCLri5L8KEbkelxROGcrp
jpY+5Tqfr7YWxb9dq3xerbHcGU7yaOBmQDqKP4YmlIGvh1uyKmsoQHHOBsN+zpcWQyGIpd/ssDSW
wzJ65gOKNdonrxQe8auypy8tmy6lmReiAcd8q9O55G2k6LnpilZsWPvKiGyBn1FA/ba2gydCKnf9
d+fbEhnh5rMm+0biQsibWW++rbZY/o+z8+qR29i28C8iwBxeyWb3zCiOkmW9EJZlM4diJn/9/UoH
F5hmE02Mjw/sBxneXcWqXTustTaCK23vnOauSb51YtQvzpTHH2Hf2L/SfCj9xe6b2k8t5aexGP0J
aX79wE3u3CZ+A2AcxHxBd2+73Z2dMV1hXqh4OtV6ae0GbQH4aA/R6pS+bUO9g43ulOe8LbMDr7YT
cpG+0dOHN0OStVXAGErLBiiN6aVMl0+ib9xvMFfdR2313H8Ptlqe1putBjtNR0P2a7YAmdKg5JEg
bnIavSZ7Txjg/eMwe3UOvERnxGyUaXpNNJC3750pVhp/UStVP6cxv8+v1Kyrw5SmEoKKXZng6lq9
OfoQ+7+Qk0DpgIdz2zm2lSEphzxFhjdyloKRN335luqx8XB/J/bMUC6TiBD+z6yC63smrLpU65Qz
p0VJUp+WtAYtJ4q1+Hzfzt59YrdBeIEuIM3cRB/WUGe9Z6BLBtwrjwNtyMQXtdMjvydZQdcl/nTf
3u66oLag4MBYa/zl9bo0I68W1yWoTt2l+g7aQP3l2MMR1mV3VRL4BNiYNW3Vr7umMtXFQcWpXNfp
vVln9DyQ4D4Jxemfkas4uiI7vh9tApN7SZkD2MTG99cuPb8sm51TMw1KEahoblRnw0r6OEjWoYwv
tQZ4PWQYdPLH/f3ctUydmnzWkX/bPHR241qL15E7uEqefVnMKP7CW8HB1Bubd7/UqBjWynK6b3Xv
FaDPI6Vj6APeFAtHQRCuZATtzegZA8CotXvX5Hr8AQIfrFstMxRxTlMj+SdpUy8JaL0u/6ESgyw1
sAMpwwu+bbPn9qpVCH1TMzc7TdBsUqv4T6/KvcU3Z3HEqtk7UJSxgACBlGWIwuaadJ41EMQRXvVF
kp+Zt5n7kb2It1Uc/VxJ6A/2d++rou5FoZnQie7T5pV1jWnSaeq6cFyNt2tktA/VoH6wlkpcvAXQ
ejuII7znvklyXeQAyAe2xJWoUOySAiGzg5AXA980Cdjwvbug0rh6P2o7K98wIck6QCDvWZWqQEAq
2Fbu6rU70AuXsW+JSnfJoDxRKokSKlbcP8Zr5v20mWYSMBfqUNRl72u+sLoNlm0khREzoyuhLJ36
0UMB7DyX6vJjqcxGDQh9Jt0fBp06hp3a7xV9MM8C3caT1k+rjTATKEc7UY2vbGP3Oc7q5T1DBPqP
9+/YnqdEW0tOOmIcIG/+9dYYyhJ3NU2IUzLH66X2quh9N8zN5b6Vvccd3W55mV2emm1i1C6Rmlv0
gE5MQADBXFZmoOa2eiKG68+vNwUbgwoj7TXq4vKrvIhUNZUpTV5PpKp5I8Oklcz0MypgF8Sn0oP7
s7d3QBQk0hFB05vJGaVNkFblLpDerMjPjKNSzoXujAeHd2/vJAHrN3ATBIH8FS8WNGc5A7ENWWUr
l38A5MUPerv+oBZ8BCnZM0Q6SVSlyxHD2yl7jaoNTSFAqyktjbMoN6bArNBzymOi/Vd/JIYUwUag
ZUfatG1xVWueFaOEOtaQQt+giJ+HOrjzAKpiexDS7qyKGI/whi0kc9nqGZh6bsJhBzy/pmmELv2Q
n2tK6z9X9OP/gykycjBxNCFoE2y+VDyiGjBB5CXKcZoLhf0kdFJUDbpMO6r47nVjyP8kD0diVxDC
uT4V5EGJlmeNcyoytb5oulCClPGS4TLGg19RYw7m3BFh546LHy0xdLpSE5dknSs/UYflsaus4gBR
s+PvaHgxxVRKgNP83Twni1sVrV6xfHVIxam3RxhYtUZ8rNtpYE3DkeTsrj00QOiR2pCjt8ErTzYD
0gTwjGRSFPCjmrWGSzsb3xYjMh6ipNUPoti9o+RRYzCZZg5LezsgY+gMZA9HoiBlaqZ/sqyOHyci
gXAqPXEA6Pnd4dmkKBSRTFkU1mQmvNnMfCoiQHs8WYpWj3ZQ92zte0VrO1S46K0/My7a/jfVu3Y4
KbjTyF+JrFF7QbNKwBfM5tFfLBLGE/NSoB5PndN8IhbWnDBZ21L1O8tbPzYTGMegWfXxawYLovLX
uIDhDl8naf2CWD4JSlOp3meFVBxR1aHX/ThmTMivWptVy2ei/WCfE4L6GMKtGKnpCdE+F2sz/KPP
baH4fWMjY7YslSoCte3rJTASkT9Paz00F6T0DDXMmk5XTnZbtp+zTLf+XkVtf0rK2PvUJlG7njrk
xo56CreRpezhMYmLuQr0vbdsKHNAfMTSRuAJrt5878TCxJzU6i/CsqqL56DL2XhEt30WaTyH6pf7
3u/24ErrvE6EQFJoZfNEDYw8ippc3t0uit8xt6HvfNJR651tjZ0ZTInu/voPFkEWMQQM9WJe4Gtv
kS+cG82BtOzikN/boECCxTbqj5qTNGHX9O6BJ7wNuKizkqigHstKKWpc26s9K9GXkTZfz3w3NEyS
/mzobh/UzAYgg9aWcwZv6mBbb68nRukQoTAOvReYxrVRL8/i0sDrnezOLr71a6pTixyt9xHI4YM3
WXry69uJKfR/KDxSTAb5eW0qzgZlWiLyy4TLGJSpEn2IM9U6qNnvnZOXVuSvePHyp4sxp5VN9bxZ
FeepENXw1smNIkhG1cp8A/2j//LZ6EEB54Now7N5bTBytUKZ8PBksH0f1vpaBADL50uRteA9Ybk+
ZkyifHUswF5KEKYEv8ke0bVR2JuGBaWHvlSfdJ9sM438IRrLj5M4JKfsnRCkwOBYIElKNWKTzNVi
6DvF4toPZoVaiTmKAC1J20cd5kjVeO8GMClZCqOgpMRTfb0qMgspfAHAK+6ZmVyNlhfQlIu+ItHe
vLPXyfJttzyitu8dmN+scqqmdAe2YVW6CqNddbYyBTw4XWYtbZ/HwtVDtAJEHwijQo/gvmfZXadU
EeFVRJHLlX/+4oyq6Hn0nQugUIhUf2QC7HiCqyjelgukH4MBHBd0CerLfzFKSi4JutRKN9fP7N0U
DSRgL12h1pD3+x+DR9ydKEofKEs+BXmlHS10u7ewniUxhtAOpjdue3N2EJmBoZjna0gltjp1ecz4
8qhKgqZs5pNeeutBaW77RP22R9AKFQD/Sex6vbFR3nnqMqZrOOV9+yx7Tpcsn4YfebSIJ7CD7qXJ
YvXZE3UU6JpA4+f+Hu+tlyXzOkrFnRtv6jQDnQx7Zr1O8sPJ2vk5hVbu2+b0WBrJ9M99a3urpcjD
PEz8N2Dize42pKZrQnMpjCOdWUeLSJ6yplKrc9Mt4rOqNHDxtKX9Mxrm4m0/u/qP+/Z3V0uPGH4t
1Dgi+OvdZvSfMrbduIYUKFykJ6z8ZCZ98c4eNM1XluGIonkjIyI/L4KA6JFRyKMtL3/Qi3szMWZx
jEw4k3lfaQ/rtDq/ZFJ26YZeC82lnE5Ko+jhsAj1janlyecEzNpBVLB1h/wG7o4DIACZW2Comwdz
pqvR8ZHX0Cy85TQBowgyKyuCDI5SeH9/d01xksgPQGhRt79e7jrFpV7TNAnRRhnem0mhnvtKbb6O
c3XEc9wxxXXhkpJf0nHeohnXPrXcrmPcB7BG+5NtlKQGU569KXPlYP+2vo/9o2KCIhVvCbii7djY
Mc4U4BuxGuqFnZwUdUX/b16UnzFh/fsMqUnDr8yyO4gK9tZnk6QTmvI/ns3rrTSogOoV48ZCp1Od
IEKFxo/ogj6K7HDu4N4pBVHEvQA9ASdxu8KoZ4mWpqzh6Em2x+zMC4WBzH4oaXz8uRh58ffqLg5i
vJZ+1tbGVRHDQZHxwBftbLTUQ5W0XDAyN1wNJn8Mbtsratjn0zclNpUnixoaoqzVck7WkQZND2fr
wOjOPhO/yiISQojwUeSfv7iha2kVulrEWkh6ol20OFbOiTWnn2Yy34P3bMf7kUzRRwAyQO13S6kr
Kyrvmp1rYaQJN3T528XVEJ1OS30JhdEMbz0XiUQGcVSnepjzg8T9dqVSWAPWIBPNpR/YXE5DqWdV
sSotbJltcprLOPkee0V7WuJ1fbzvB279rGQ7k3TJqRLULTZuLy3brGWGiBaWwJECpyyGp0HV16em
8RrfaLv+6317tzurqQwoABOOP5AcleuP6LotbEKE0sMZHpjfqtP40Dn938bQ5B8trW7eKJ2nPal8
aX9tquJ03/rOxkp5S6JNuPiUuzevmh4VUVyb4xSiDF+9UdLk39IS8Ueny9XzfUs76yQ6QY2KKgcj
v7aqVIs9LO7i4ormVp/D2tPzT4jvL4+xVVHwXvruTR0z2VLRs/pkZpN3UK74zc94mRDRAMPXIs7C
SQWzusWkDILOfFeNS2jnemJcDDvKVZ+MT0e03I6Tdx3FCC9gTJf+t9to3XSWLcEsSNU+ey5IncoP
LdM4Mz/RY68Jeitlno9kmyxvemL15s1glz01LMSq0seiy6LWF8Kl0pU7Q3QpyqlqDj7drcuhOUGH
mDYWa6NbcX1w6I4LLe5rbn/k1hezdedQa1S5edRNirhJ8YZRbf9z/zPuW+UG6lJO8WagUdkWaFqr
WE3LQb/Aspsu/TLM772l6v9tZ9L2cqySv+4b3TmlYI1dqfmJkjaFieul2pNSeQvTFEKriHqfgRrG
o2NVczh3rn1wTHdNObTSXGQHVSqX16bA9xmt3TtqmHaNeWlAQAf4YCVAR7I8+IDSaW1PJNEzOQl2
wOZsTCG0XFZ1kqthabt5YKTZcrEjN/VVxbU/eJGnhHbavqF+34av307iOaI7cHagCzZR1cQUtaUB
9xeqM3RCW+draonDUDfNig+u3c77zG3jgZZPFP2b7QyGBo8OeCYjAoFU8wi87s9l9dpzWdHryNVZ
PPRt3z7NBqh4v2ozEYC37A/Wu+PSufFk72DiyYu2LjZ1YhsaZcvxUZlxnQ3l8JSOWfJ3CyTsbS0Q
dzl4mHcMShUVKeQLQAiQ/PUhMtw41g0hlnAw5/pLXGdUuOO4ekyZBBcqpKAH9m4vpWQ20lAicqFX
up21kdvU4+i8q6Frp/EbpXIH4GxGhBxDYnfnupjHL0vn6F/uH6Pb80uwI4flOcQ9dC6lx38RfphD
b7hJzbYOAI4CWdhiAr1SfUuqtnoDqeRnVUvgmaUcNARvryi+gC4Tm8vnJP28tmvkBHVLy4upW533
nPc5Ddo8LZ7SvEgOrujOxl6Z2lzReB7MLK/xBp6blQDaUKksYsv9oLbGdF6jpgk0Y+0PIpDd9QEz
UmFrS0GxDTRErZmHmjR8Ta02s+8gr8tfjsV7MiWld3Azbk2RT+LkpC4cXOZt9Dw1dmz13dKGA3Ff
sFAoerfqySezcZRX+1XwERwXkN1cQ5QNrz8aAhqp3bUr0L+oLYISZc5z3bmm76SK8un+ubyNNCQU
A1/DnZeyFpvXokmRRIS3hilHHx6baex9xWnLszZnFEM4j/5SMRwPzRzI78vrB62iNaSaaNZS+QEG
AxvveqnTUK41I627UF1T8dhXs/0tGR3Dp1ikva/1vgoIkrqHqmiGZx7R9dxDpDyNwA2KIJ7peBx4
h72PDLZdk3GthHVvvJGLsHMboZAels06IdhSql9pjtD10tyjoWy398XVeDdJaXEKlEw3R9dmAnRp
rFEVxpZRBQhZ/prsxnvKxr4L69FYPyVLf4RWv3VD0iaRpYxfZXx5vd1q4USiILgLcyWK5Rho3beV
cXm35MVwSuUkQLEs+tnrkqOJsrduHh0MZPb52lDbaOBeW17BOMZlpddhXSQWkaumPTaZO1+UgVmI
K4HS8/2Dvbe7pJf4ekIGiXO9tldkVVT3mlmHVjm5Yao6eYAUWBq6a2c+ZG3+B9XMo5b73hopKkIu
l5KYON5rmzlBOyGfWodRPetB5ogEnFHCZVLnLIhr13618+PmvLC38ROT5XRenWp1OJtN6uuicd7V
S19dVLexD2KT3aVR5GJGAw8nucH10mol75qom+rQFOboI/pJEaFqlA85YhmoE3uvr+CxNNIfRHkJ
RKALXdtb6q5IyFHYyjmPH9y8/mfMa6YQt0hTtoPlHezk3r34jSpgFARx89bjdrrdGrk7VCFCZ9a3
mI5/4DlpeqqZ/XXqhOa8s7o2D/LMKA9eFbmQ68CWJh0a/SwGgTdaC9cLNeE5FwWUnTCJku4D3PTl
rV2O+UGV6QZggJ99YQZEyLWZuGmMRVusKqStn6Lm3Mcnw2y7t24UP0eMJn5KnDIJE0DSQRvDy0oy
dtuchuktc+R6wvrZPKAp7p0o+kOEfvTekNbffOHWbci1eweF+XWZQpH1Ilw7hpmrYp3ObtIf1Sx3
7XmECBCjZal0c4K7wWaUKaScsNXd/Fepjs73RtcnNRiXrsz9JK3Hv++7oH2LJC284LKwuHFBdtb1
pOl82ll0pt9S2wuHNBJnzVxioOjuEZ195+1CZMiSZTVkQ0hzr79xv5jgf22zCrXS1U8MQXYDd/Wq
x6YR/cF52vOuskzKY0KzCL7VtSl3qGeESFw+npt478xpmU6iqp3PUVdOb5H/wuctA+C3+xu6YxXd
LdpSKKtKMafNho4UI515NOoQldzusZ5H5aEcgcvWBPzBUNtakNGtOjAqL+DmgkodC3QKf3eotkqP
GejcbPUKEfaaM1LRMKN3eWX+skZjODFGZXpKLD3+PajmTTdpxcEt2VkyQk4UnHhNyOi3apYdakTr
ZCBlpk3REFQC3sDkxQii62P+xbFbLUhN/WjQ4w3Ri1caFSKKQIbUsL3Z6KqismYbjXsCKNzYIZ2U
FVlgMVo/iY3Nx7g3oiUsGR33oZzBDb9Zsj767tVx2pxmW1EO3p7tHshfI70j8lJAABnkdn3YFpN2
Z5nrrpwxuTxm3TCEayuy0Orbjn4aKqZRXR7RsrZ+GaPE3kxEpXIDJGArH4IarGIleRGdnCSpvrHb
1R9Le8gM3x6u31YAIIHYpYR6A9LTIo8a2FhGCOCUxltdUcw/S8/rTpERD49zOxbnzmgsv0/T+k01
ugcOauswpHUqmrJGbErdAbnxL5JSYxgsRsOb3ikemvVtUhlPRqyOT81Esfr+zd2zRERE3QYggiTE
XFua29qYEKUA+03WM/lWRUnKh44p/lSrtTqAc+waA4sjydO/SU4bY8KzpnXVgbdba94FZmS3wURn
NAsMfV2+3F/Z3jmR9Nv/N7Z5vztvHRZlAFHe9k0D5NltLw4wmct/sCKzQZojhEXblkJlL4YWjRJx
C7PmrKed9ZC4vfPpvpXdjQMQQoead4Lzf71xztQwXxXc/AmZw/I5muKv4OGG88JE3oP13JS65NGT
4phge0hAb1pRKF04etYYEFhBqVIQNYofwqy8gEdkeNO0iRaICNVsZGi7i9GO7kcCpdei13//ht94
DrBN1Ew3EcHUiDJ1O/D56EWmT7Oea76qCfsRYevlpMXK+qT05nTwcm6DAowSfUH4AMCOS98SqHs7
MxM1zXBmdjOcSrXtpiCr8KRRpLcXhZT24KPuGSSEls1FCqeoNFx/VGgtUZqj+kQHOoLvJKCWst36
yV1t5UnLDmeO7hwirAGjQgiUUGsrzzDGRZMNpodocK/VD05Tjk+Judhnh6j9YC93TfFCUf3BtTB5
83ppVTQWXjW57inSp+qkGY3qC8rRZ2HC8nv11aAeKgW7Jc8MqOa1qW62yQKKkVVlYnpMmvhnAxng
WetIhO5b2nkSIDajdIOaFGpB2yCnz5RRY/YLCgJtYT8vo97+QT84hcxmVV9IY+03VbTGgRpPETXv
KT4wv7enjHjmPQLSCJp74wOidhHAtkGqllTWzlrXisvk5t2pXeaf9xe64zkpplGCpe6Ehv0WJJIw
m8iZZ3yaV8JvFqbi/annXnPwGOwdf6Bo3DkovRJddP3hGruyrRZJllPfTuXnvi2TxzTOxsDsBvdB
o3UX3F/V3ucDBSq7FPCqUe+4tjcwYNRZLRqvRTcOl6WJlV/lYhfPqlaZGRN8ku5ij271LrIH8Ufl
dPHR2JWbVE96GKmPKfmuXMCbUnM6eTaFXu8EBV+Nz5PVRkEkhuIn0HL1a5s01TnT4qk79Y1tzgy0
6fqQYYfeZ9q5JdN/vNT5lnrx+B8OlkNqzeAAmQ/dCCVENPj6avXQfF2NM/yZxXcNlIcEHcGDy7oT
MEpRL5h1Uvf7BuxkxqqboUrhnVaB9gCervGel2RwNd+KreF9k3VGOAjr6EDv7jxwJ3DOsvUPouP6
2+NnDbeDdH0q6iT9mgk9eUC0qvkgkti+kBnVk2/MupyV3qixH6tW9TXtmdYO6n9cKe+qQ/1Ttcro
CEOzsx9cNIqa4IN4fbbVjSI2i2GIhHdyW632e/btYe0wmCwUOhutr1O/Zarr+f5N2PEk+GYmjMgC
p6ziXO+G1Yg8zunmn2BVrmQLRh9OljUySHheT/dN7Vw6iiegO2zmxHD+5U95EchOFmh1reSNm1Kl
DRmzDe7B7hrI1Xkf9KQJj3ZRfTVFWYTlipblfes7joxjBo0SP0Ziuu1g1XHXZ7aXeCcAi8ZDywx3
csUpOXAse9vJEE/EPqS6DHnB9RrN0V6NKOddhTr/V2VV8deYM/iGMalHRKgdlwngSsIEpQYugdq1
JZGKeK5K9nAEuRbUAgWbGnXVwFk7OctbZA/392/PHkR5HnBSTeiom7dVTUXZqkbngVXpS7jq+ZeO
afcXRdRV0BTFUSv5d4fvZUbPAWHcq+wAItNP4Wmzvm6Mcz5S652GKqnOaZKOSDI7XSB0vXlaOmV9
SIQ7+i3jJH055tdPEc19VxgcW2/q7IfBsn8hsKcHs00Rndl708GG7H1q3IfD3eEL0Je5/gD6ADbV
8woPWmVqcJxj+7ktzcIHuBiF9/f+yNRmLwpeza6sMDUVavmYaU5J085IP1pIURxc0p1rQqxPyAtt
kH7v1gslcTJkE8ofJ2Hm8cVcK1q+q1IfXJOdw0SOhHIk8gOodW0VNWIgv33DgFBUXhW+a7W6se/E
nRY25gRvqXftf+/v4LZ0LN0N+IffBTcVKMQmAaTzuka2jWZVxKTdr5pLPcqJindKky7fF8p/7xFb
6P1qTYuDle58OqI0yny/ETrQijanpLZL3ZssVionGLhoHfgezfT3ZizKgyrU7hql3hIG5YBAuekv
/GuyLJRO9Tg6jYju/AMBA7W1RFErgYq0yL4vVqy/d1olemxF357v7+/uMhkoLKlxoEy2ZBc53MZw
0AghyM/0b2IBZ7S4VlT4Xj0eEYn2bOH3JPgC7WOwvNfrrDPHWOzZxjO4pe4zCdV9yvL8yV2hN71+
VRReZCZIT5lQ7doSgxlmcs0mQgYtFUpIuQdo4jCW9RAk+ZguB0/UXr4N6EHOCUHxRyo4XdtTrZRB
xG4SnaaxplzplVb/p61nAxO/XNVX1hxKT2R/W3tRMIylNIOq6pqDA7vjAPgNEnIBRV0W4q9/QxLF
JkSwijUzM+cPlJ/FV0F+cbDUnWCH6j7tYYp3v7l911Z4OJXarh0Kd2OpZqFbJjXMOhg2YtBOJuJC
1lnROu21c1FxAxRNOKOUNIg4t6qLql7neWqq0WnVWutPS53sL9kUf3n1qbkysvmKXpZUa6NhZDa6
CMoJl02vk/hcimn6976pvWAWW5Jji3I7wocb95J3ZZQ7xhAhQr6UT3k8e60/OH3xVdfz9S9NsdOn
RZnzi5iM7FusZ3MAxK5Jnjq3rUu/VwHDj+NSHx0iucTN402gQPWEQjCY8G2TQ5kSYzBXLToNiZZd
KOHOZ4bkycFLkfALcSSpsneapMIYOars1G+zFnfRRosRA5jT4yTK/RbK0eBTJlvHRzpm7sd5pFr1
HghFdxSn7DgjAHwE7twXKjc33eTKnD2YGsrJjUyASUjff05FIRialS/m6yOO331yJMQl7mRb+VMU
p5gmo2dae6HVQZcLlXJwKsJJK9PH+wdr7wPKlvz/m9p4AQ1yvVt3k4K0VmmcitkbzsiTjmdPGfqg
Ikk7sLe3jRYKZ+BMEMcAf3jtDzRPRJOwFgU5HEGnPNLMX3o6/1Fqg/3t/sp2r4wspSOqy7N/gzEf
nSTuNZ0vtnj18tdqoA/qG2r71yCQJp51W/8s03Y0fYvERzjDeUTzxPSFCjq2o5JEHdIUp/u/aW+3
JeCVWpwBTXU7PNyIeqVwFFU5dY4HhQvm4fhBMJ3Nr9B3eIS2O7x2Nrt0hI7E9JBtku9vgR5L0QhF
XWqFgnjeE0k73U9zGJuQaVjvV88q/4NLpNqBChFFXKpJm8+bDhENBS1jz92qfMjKgXkyLvyXVM6/
vr+XeyfJgeXDnQRFfNP0JCTP8ynDI0Iaj74WWf0dAIt31pz4v5xZMJiQI+jCEW9tfK/mZWuZ2rNy
Wmfd+b6MyXNrttMpTfUj8rL8L23dKegKwPSggsCeyjW/iOwWJ8mbxeN85LPenZrc7PxImY92bu8U
UgqGmsTGuTf68aSYK1Ue7qBpL+3F7abpD+CBka8UfX6OcwjT97/U7qqoCUPBADTsbDNyRXWGZZJS
jUNeq6fZycTzsGQA0u+buT0QJDKgCYA0Qea6qauoK2qFFZJGoZXY9R9FC4A4aKqlfs6TtekOoqcd
Y0RNEKF4jPjH9kzMvT4zdrOOw1Ur18DoPe+iWpETjI4+HYT7Mvi8PhRIlDF9AXCG1FvfgkUa5AZg
YJjcqclwfsJeiy9VM6mdz9zI4TEBx/ugCWuw/NUyvdmPjGU6uNW3H5BfIMkzcFh+s9qujyUjT/Rk
Ep5y0uapeDP3pfaUVYjm3/9+t8dSWpEUW8ltv+G1G2O/dFlbxGBvYgSolLT8E1nRIgsT0ShfFK1K
9dN9i7sfkbgU+WOJCdkWqqKlYSxT3seUoVrvMVvTCC0IYYYJPY5XP+ks7oUpufgXN3tY4qn2zDYO
2zovTr1V9W+biLRJj+3o0/1V7X4tG8l6Do1OHLEpIjBiQHezZIjDbnYZPK113Wc19sr/sCA6S9LX
y6LIltc0CNOr7ASp1zptvUtiNX/HZTyeU4eB0PfXs/eVKCDTZpWx7w3ooo2M1TDmKIavmcaPthap
n6omLWtfTSnhvt4WSH9JyeXV5A27/kyam2bq3CvKSdjqcEoA1T10SzeHNsi+V7fLUFaRSSffCDmA
rRykWRpNsih9Iksh5cMaG/FDqwnGTVnzEWhm70TwIAPq/V2g2A6AUe0p1upBT0IoqX3Yd7Mm1ezE
+fV7J+UNZJ0fwPSWhmrGlWNGqUjCqc0daP9279vMNHg0RHzkfXdchYSRUmKmxiyZotefaZy9ZKLD
n4a0++O3PVN1zoYyOaEoy+ICKsn+eH9pOxsIEYRKFk1AuBhboC4A9FyzhZUAcjGnD4zRid8zy9k4
cIC32Y3kJjHSAiqdBHJtCo2mosTCaL00rLXICIbWGAMb0DCE+0z5qGdxGqaEzwevy85WXhndeIs4
L0U8Jk4a2m1dAy6oxo/5nLdvnHKdfrrN3B/wIXe2En1leBc8Z7Sjt7M7hknvdD3Gq5ddZwR8Se8R
ccejkUc7FRapuidHd6BKx7HfnJCslrITaHCHq7oqYeS5XTA7bRTWeJPAzhT9cayq+NLDDn3igzM1
W8+n8P6p2XFckL/JPRx0V+V80+tT6v1vPF6ch4vVJKdirceL2ysRHcfK+/56U2TX+GLeZ+AMm69Y
dLTf4AdkYaSW7WMzK6m/as0adK3rHpxSl1+9CUfkyC5qnbBM6RzKP3/xkkHq08s6KRicMbrLE8ek
fWYQSX7peU0/CFWWHsa6SInzStQT7i9z57BiG3AQfzH4aPtVEc91tNgq81CJFTs01rn2kZXXAkPw
iOvNdCQKuvcFX9qTN/bFWkUclYtlYg/CcBe42VQHbmy2b/TBKA4S453LT3VHwlCANhLO6dem3Kns
1cLwslBfE/WvuaTJP5tF9ixS06n8gkrgD7K78nJ/Q3cXSIJIWxCnc0OiHbjzVob0RigssJP8e8UD
gBHtyRNDcrDAPVO4T6lZRMeZNOp6gWonkxHh8e2mdDpFcZZ+0xXwDC3yywem9vaS2AfWNcVxcFrS
B734bHVbFm1HtzFk0EMFU1bU51hlJEqyjOaHdcrriw1Z4SDs2jubL43K9b8w6vSWoTARhHvhqM2T
3cda0KRF/VQPQ/rkjv1rRXC46RLPI/MpCPRQ96/tmQmSPnmUFCFEvXdlOfGmD8mF8Mu+RHCUg9pz
j+KIvX3leaKdLp8Msrlrk6O+qLbwpjRcQBszToNsjEGuVnSCh20lfo0LuqSt+/peK0LNcIAAUsiZ
Pdtbb+dqrHj6koZ91Q3h2DLUQfGc/m0/WL9efx0AYUpuoNRs3k6JVrIaXGKkpiG0eeshQ8g6SGdj
CJpa6f7DzUPdHiAY0JBbDKY+RO3oiC4NizaNP1hxVTyCJV8eltE4av3fPrnkj8BKickkhsnefLYh
c+mJr04WAkirPgJ9rd+avTga7Xt7/tk1g6oeYDpT4i2uDwf6EmM0SAKVwcxbxACGs+0O0NJr9adY
UuN0/0vJQPz6FaJhjJI6KQilZ3S8r6112lp5aQMS26mS8iLWwj0D7vlgDbnwnWScHjqvL9DQ66OL
Yc5HDZzbiwAijCI8KoGSZLmtxifDVA7aDDMsjyILMb9xeWIWRf3Z9IYeVWHRgZz02uf7S751oGhS
6pS8wCejfLVtlLt55piV63UhKdAY5HnXXRiTrARMk3vtCHj6bZBBSIKwB75/K7A1R14yKt5YhpAi
GRObDTFy4nFXebWv2052gCi/jSiw9psLIhUB8Nebb+nhyOw2R18zMsTTBOzstKLtEOgOoKHSrT6V
kWE8AlR5uL+he3YBP8upAJDgmM91bbdq4XL2OigUIyudd6NaZB8mm1lI8aR8Tkq9v1QZUvX6wlG+
b3jnS4K8ktwXRLZo5mwMpypzcdjYIozbdnrUxnx91J1hAJDmFurRdJbdVboUViBSote+lYDrjVnY
QzcXYQdvgm7FoHW+05XqOR+WD7mYxJfKK5cgH+0j7NveMumU/G+SCg/V5rua86hTflfysLFU4sFy
NC4iWufHqlXLgyO0awpiBsQQ/BdX5PpTMhAQL5p2ckddg04Y3DFLaeMPpmiqg2u4t5+AiyACA5ME
Z7D1PCLzikypizB34UpCI+wujTLWsIN17dtoNPpl0a3hBCXkaE67zDZZx7Xb49GXhFgqZcRSW73i
bpy6OI9mRhcwW2g0fHIPjdluDdPk/C7RSsTaIjVKgsiYF5wQp0GchljU5kmZM/0UMwtr9o1+nW1f
ZIr4rNGPiNBwNkTtT9NkPpag50VQwUttfAcmz7+twvsbVosZ/1wcOEaB481e6Xe1JwSUVWaU+I3p
9IwhZaLlFCzpwsuil0mKnTSZpwfIDFVDfNkbP8YiF+XjPEbudNL7weiDoeHfxFCOxmxSglT2p7bJ
H1QrL7ugbGL9e4psd3vq+2R5j6ZEnF2GeFB+WIvl/R9159UjN5Km678y6Hv20pvFzlyQycwsb2Vv
iJJUCpqgjaD99efJnpndVqmgOr3AuThAo1vqMkySEV985jXHxheViq2lKMKD4K5TeyxgzOl2Ge2E
blSuUvcUW3YRjpu7zigV5Eg1WECGeIRnpmpFHaN0gijiHKGZEitUw65UkbvfS1RXh0SXWDdAvpu6
nkVrW3kc9oZRxrIwt4upyA0HlZ2yNM8MsDTgPSYqvnhtaV0esjWUD5OwUEEshAgOlavx+1RhF31z
bUN9BWRVnZqBWp6PpQ7ci64PizyebX+ak8w1prOqc3rrOlx987Lyzdm5yJdNvKcasO+mrZifmrqQ
n5CsHp6A0nRTbKjQjJi2ONVl1DLTSjPlAdnKPMN/sgKKimQIwlnszYH6QlnmesMxM3QHDufizlQw
kJMqm/qjiw4V4tS68GUy2VPd76YeperYRBIhj7d6ML72RlOOca67zAbjN29nfefIIY6QNugSYzTt
W+2ALTpuWybnRMvRCdLFCRomABhqYmfgLsD+FNpBYYySjn5v5Sq7ttZKF7uhc/XHMjeWE/a1CkQS
LpO86qlTnu2SLDAuOlgCxwl45xdznPMq6dvFca7sUZRYbwmJcKcXVs24s4q2/oCDZtYma7RN54MS
utuhSdCeTU7ju7FhZhB1u21s3slJIKyl+mzRSaZ73oSQPU5lACfcZzpbEswQXOIh9kexfPCzvsrO
ay72FR6NUyf4QwA0olYmGwB5s36ZkXe6qJre/4a8FqdYFWVbl9Y1KoNphWpSlTrB2N6qyDGCWJnR
YMbC1/le0eYO4jLzxu82Xc9vuRnN57OXVfJgGpv9qIMayyWjbXzFM8lMMlOs1PYsYtRlSlcUaxJ0
MhJo3xuF2ot8WobdXNdWsV/NqWmRHLarOkHirF3vtqLc/FTOwq+R+2r9y0HOYxjThzKfxGw2zNeB
157Njl1xDHZV9XXq8eiM17o2LnJnEl9QelkfPG3TU3HLZbUSSWv/UikgAAkM3sL9agZFFNyuFep/
HT34aecGvYbK73ZLn2zZ5pTNbqnaLt+vJcrIvA1K7qQRExCYcfTxigYoE31yO8Ny7zJ7cbABURqU
YKyDeZZnk2116PcZqs91DFvFe6pHbJv2XeDL9juQIaC9A0IXZtqR29+MVjmaTeLKPHMTPkTWnguE
n6u4CHQ+X4vK2qYYVMx8GQyV4SKx3AIxnI1hKD96hgvAYrGaZmYrGcEZujrDFI+WqVQSyCxTj9Pi
OuuhHcRYxbOxec/4fYorFPn83EHc2VpvRUUKlPSzMkQcdvMiSFdlXT1FkMqGGD3psbzRGGGEQ9z2
QW7dVyGtgGTzy+JdN1pGFAduMVU4/FkTyAeUhdAz6owZgKRadLvLhXScOFzztThEzjR+8DyR+XFQ
idA+LptBBseZH+T7ei0Wa79tqGvsV/Tu7csVHZ/6edoskT04Q96o+zZr3YcNeDrGDpGr22uvtO3i
SodoZX6TRmY1FwgcRPl1YC7S/oignR1ehVNXWTs6bMZ91+WdJCAI1wfYqVDXdfzFdhJ3rcrioEy/
eo5kMF56czXrY28RbvZBh4bsMQranrS+GPMeqaq+3ZLGL31eYmEonC38WR+cPJvLvVd1KFDUWTA+
51ZhOlezX9ffl6L1Nig2vu4Jas1oX5X1Jt91xqKzc1/Add51fhHeB6Np1SmztHrYr+7YfvfHoPEB
YOXrO0OPk0xGksHiMtfF4u8jPo+z28YI/zl3tTpxbvrZFMaL7I3iKA0Xuf0xRLEHySWlLhy38MTT
qqe23A2Nt207V8qui02tKvte9UWT37IA+yrxtSONPqlNltt1QCaG6HwRQDWRq7Sjg99Vfh+Xg+to
eMsiCO7BNRhmn/hqrLN9qwtj2U0owSJCpqphVXvJzfRXnRIgYs1irHSdoGMxO3ExjP4F7dKpPkbT
FkT7wqxXwqaxjHTRMhz23DQUfaG/Fc4mPmnHK1Uimj4M0nb0nHcyMOfhshR2WAD5w8DpAYi3X+4a
18cqBhnj0YG/ENr5uC3IFUVqIzsJc07TqynoagOqAZ7bkUCML1+i75Yjc/NGSsucPliZIfK0lBuc
7IVxo+fs/abewv2g/FmewKn+kCLNikiG0gJwxX6urbX/aAoEPo04B4pU7Q1lTEh6NS528wddllUX
u+Dty2eSRrRPOZ/pavcY6vUHhtGzfvQNc1gT1fU5URHJUGs3B00LSj7fKs48Zx0jtrzVOvsyHIMe
qN4wdHELHmuOgy3ozM9REZZtfNKrclAXX7qIPiE084To1cyxCJ2lSxb8EGhA4zcVJKZdEQG0iSfX
qYWi10toMEj0rFOW34yTX69pPmZrfmUvXXsxGFKWu2Lo5aUVVUZ9rNH2NhNrluLLVPIOkXkLKwm2
HkBUUha9TZtE6jGKAYB66y4f62g51y5BLt5sMW/JIhf1cUXS5GZq1gjE9BAsWTI2xWjGGTyms0WI
2UWEt9AEt8nWH8Ypj0bsRHzhxOWi15tm0p5B8WnaIlkJqe+jecCfCV8deYPqOSG3Bh+V7yxCQRV7
o2sXt4WpKW0st6rruBK6iHZQJEavJ4Zp200G197qvVZmW+20MTf2fs0kxXSFhpjcOc663qilGZzE
op1WxG3uLy5i51pOCT1n32YxbpO4FlBl8m+qLvUik3bKKjDrdOWaxJMhCbFVoq0ZsyHCci/bxVsv
u9BT7plyc8c+ymYplqOnLN0dhJFpPjvQknrFOmOoI/+x71a/r0iBRpVFgNT7QMRu6TXRVe+2Ul91
Ze6OfLYOemtsB9vqhvHqBkb/kXS17z4EfddmN1kdCWKgSR4/i9jwqrG7mGZ7o5VtL1ofrcyvrwXQ
DbEL+irXZ24WKjHs+JdRPA+5qD06342adhOSkk3qGzgwxmUZkp0RHGo3FoPFAB1REFXEa1Sj5LdM
Y9geacx0xg7tfWe+x0LZfWfx27bDBjZDxIthD0Nasw+6vW2u4VPrb10W48jdBsdeCTwKKCULlTpR
lk0Xsxupx2CjzZm6wRzAomkEzgelp/Rw02lpmPHiB3+g9TVeNAEBIo9L6SkikYFq99VC+owkIUfL
tLOGrPjqLUG4sl9K77M9Z16fzEEk7hQ5ib0DheEeDd9EjWyVEYM3yptc4zpiZTY2Z666ZP1lxsEp
YbHGEQOKG+VE7XJoFF9rwtytdhWY6e94o+Bh2TErvS/cefmk57q87qVDm7io4M5fVp10yT/6THj0
M+exP+amEpBJWpipdpZn0863KidPUSVzZRp1k/XOq/JgiLW7gmiDJN7cYNUBj9SQ7hAlEBjs236B
4RDDtIr0gRKs/7Ztur6IxjDsjkst54+oBEZX5RphqDNOYNjJHix+wp+iVR2LKtiryjFuGrcZCcG5
E56N+JF+q3B0be7CebRvWJjOQOEgjAfwDkFOiiercyAP2Tu3NmoVV1QT91mVCXPnFkP7yG25+UWQ
N4LLFKF5sxhrZCWNYemryF9Mm4RXbdmF3y7uB2WSxXIr2aqP5eq3zk45HmIdVG/bBxwz2PFONK7u
QQ3YSZ71YS+DeKl5P7uwzYabcu2HIK7GUqCa0E48bZOz7sKcbfNr44qKcxY9xi94ctnfjFYgCrnq
qLxadM/JFo6TWcRyIvykbAX3Yyl73aQ95PgwqbXnyaSg4vHitSjh+Lmh3mJLFNZZONinLtIcCgTP
HKmSaDEnO3FcPQZp5UzWZVuwRpHd9rI6LpXc6oSmbNYco9l1G7QGUM5OPbs0zqknDLH328H/mo8G
OJ9tGuqCenqTFSdMxxmyOU2krsnExiYWjfKsveIEgGPPEOJZr+2C0+CEENKh8qrsi97GklphLB0v
Ba/v+3FrA1VyqHMFTJ/cPpVThr8+OCq0yDcR27jobMXvBvVmSrSPm8ZPqm2Vh23M5iVuitop78fJ
Mr9iyuiPieiDqtnX3sL+HyilS/YvQmacC771tQoiKXatZ5HkV5nfWBT0HmiKlr7lkmhf2nJX4qhd
xRbkuTnOl2ZyE9mCM6Z5NNFk9ecZgLrRuNBweuU/Tfk4LCnHtlAczLK3Yisye/fQlp5dpc3Sl1M6
egH6J0Wro8RopmzlBdNmOeal35axNQxjmPiuyIfrJZPddY0+lo7RyonCq4xi9zjJ2vkAKCsb43ZW
rcJRJXIeyhx0M92eYtvl8nQ2OKONj6lpDqT1dklfLFnGYLz3XWXn8ejnbnne9AwYY8jf7iOujGo9
qq6MPkC0dS7LQVifTSUbebkVqI9xpm59l8yNdO7sBr/027Lxu6fSNWSz38hqn5eNwziRfMTvLYQa
Ism6BVdzzcQpJkvUxXG125Hn6RhFGwNqtjXqHW0RxSo8SRXYhUvG0mz+565ZJnEuVYONoz+H7pTA
s/MYlrleHaDrtCiWKabfHGG+ktH12MxrQDuHdssN8q3VGEM1UHe2qLNtP5tL+1xXyzolobdEZFNL
5tETstz8y6ki4XAjYs97yt3pGweBVSB42BRIzMmRB+KHS7H3+gVHcfoB264WrRFduDq3bwA/Ww9N
F5l5Yk7reMZEM6dqCoLyrnG9dYo7Gxmz2Ec32o1DT6p3VuYWX2xncJ/1oiNm01nXHhaNBllCyUYp
7lL9emzBqD+vwm1SsW5CFDWLtpMZ8dxan4n9YYvZ8Dh/dlrTkDz7UTD01VV4U5+0JYFS5fXX1p31
fHDrSPU7nimOKL7w7ftsa20rXpbNqWOjRff94EhygZhnPDx1ZtmMcTn54xIDy2gfg7DVlx6EgTZu
WAk3Q1vKDwVSbM9F7mVHMlljRqG2Lsk9lH9WzVv/cZ4gisRdH9EkaJy+pl+OEyqT20AbNQljZZ3r
QhbFwaltQW9toMUdY+64IKMVCcJcOQ9zcebjXt4lzIXA0bTapBIw69a+1nWwYviTj9PAjbvWkYfR
COx7HLdL+R3TA252jODK2umrnVjnllUf5cNCGqC7LzRcApNcRCz3Jcl7g60Q6kRxOfvmN4/Rtojz
rpQhjCWpvtQwwvy4GwZq1mVYwuthGFq0ZOvSenAM0/ocyXy2kkUP9lcto/auZMFvidfb03m4ii5I
DE0GcuaPKBLTm/TaczzqojAxSu3u85W6FtNXM5jjygoXPw26bDZI0OZ6JTh1xUcUfOSHPrKqj6o0
aT0ocxXeXmfd/EVNeXsflS39SxX5yt55ned/yvJF8tBoNm0Mlh3zS+FWzuUMDG5OzNzAJmsLJvEt
nFvywZHaiThge+Yn38k7WlpiEqROc68ufeTbDAr1arvEhXnLkynawGXZUes/Wqp0z+xqqj42HqJc
aa48/5l0a2U3Gr3/oAKUCXe5uVYfaOGWXyzprSNssHZ6smC52rQVNnIgHz/6HELGCMoLJ/P2y2qB
0I61jpb3ADhrnaDN4rNK8RGyU9G1FtlTVlO7dWqZDnWGly6qfZ577INCmLGs2pWeSDga+a7KhlPE
xkv3ppfWIuiVeeHXJe/V8wQzTMVNGOL74mia5UmAUtE9JNZAJqvq+6+mIuqmLCvveSUsvwcm3r4v
PGXTfSg8MojMaAmgUvbdkARFZczp5li4R7VByaeuBmWGNCGY1qEnGE3Gbon8/nQUht1ZN82Egnl0
ipvIEGhZ+oGed9WEcmQyuQWH0ExB9GxpkihYnY13Vo81vr+UOe57XQLcufYqCsOEA1sHbA9do6Cu
c7kg3opC5ZlZFIt927gBa2ibMJxM8nn2bhh7okXljHkRHge6vVR3re/m5w5NRpnqvJTnnbNM0742
DR3FVm16SzL6U2clIb4YTC4W159iW/nBE+CLgdeyZqNNy6ZBBs+ixXyISmt2EsFcAyGdKq8uJAZp
xpVTUuXvJicyujjUDn2bSHguaIfKscjKp7ClJ67K/mGezKrYja276FjX0Zjf0LsXn7WNWjcMmkrf
6tqzgNJtjX9TN50UZ5JT/r5t8wm2Qk7yn0Jtb8dYwWJTsNkX0tXGat0hwT7AOmg1ljLt16l+GHRA
qTouAcl8RtYxgNTxo6sWBWz0RLWeryH00SeK4BtvsT36nGue9IKe5NnZqrhWc9/FFt3GB7uZjfwY
qbL8RD5EHWhkXYCgeERTBoZnrQhIzKTvROO0n4rQzd6N6zL7py4ywvCauUSYzCUVTbIp5Z0HTdVN
SS16hmIRitltvJCg1Yel9sLlrKVT9wmfJPdOGEFVJD2nfRQL9r7cmbNljfhJZ+OVcJYA9SuaL1aM
5ggdtib0jE8L5cVNvnn6sZ/W6ratOpKrJmzDR7YVL6kLs+qinTOqexhSoX1vRoZRnOGF64DP1V1z
qiv8ie8xpgslmLeslkSqQWmXmtCliCgnsrjVo6rcZeEEYg+X4K5MmBN5B1dMNiZPTeW2HJF+e0f0
aG7bRi4lpwIEqt2QeVbqeH3j0MearCvSt4mtBKHKCy+Hjh7p5UDNhiYgkl5Hb16mO2+21s9jM+ri
PNKKMChGZR9V7edBMp+sT5I288Jno/esG0GoYQt3QlepDJboHUI7Fn3Yogk+rVkPyHCOdMgCy8bg
oVJDU+JC4cPQa+qhC+IiQq8mDqsuyA/FbI/W3gzpB3C69QLAZSPrjH6eJ6rYGYJRndLY8CBb2ne7
peytx9F15TtPjO41drQrzlqDSee3Fct6AJfgModymrJDDdSIUNaK8vzjoMdMHcHDClxxIvl1LSBF
xP0WUBDBJTDrfThk0kz9JvJuGj2yOfKlZIjjC3ehsUmuae4mP+/uAsZi3127n0oUiEmEiOz0WeNQ
1AAT5Ca8L9LV5ReM7HqBRUE5HgUejtVl24xUmjZHAKWLHyzntN5Q2h5EoIq7xjkR3LxmaN8Amf4M
oIiAKp5oUSS9jMFfAKQysx96JL0ZR48uqVeUm/vOVBbmkrn3WAq1vPv1FPoVjCQXdDFwCE8ym2iP
/Tg0VVIjOoANB0aazXrtZGpJKkXoFApXrcyqaKdRVJzVUs273Jii/ViXb4krvyJux4cAG3kCrJ+E
116AU1jsGn5/XoPuzoaLjTXyMEa6+lZsXaBTdNXJJHOBSnY8bTnnD3yvXuw8BPjOUVShQ/vrh/Iz
VoYBK4AqfMzoCMLP/fGZaNtq67zH6xN+dXNJCd8+9k5dvAG6/XmMy1gI2Hx44pCgK/3yya+uYi6y
1akpkJJjajkTAHzvQjRbfvirNwTyB5a/CziHLPjlqsoZjvZSRE0aySmKx7ybL5hymG/M318BxJxY
qegTAMbBevG0tv8EfmtrvTnhUnNDaiAG1IF8brd+ePQyHybqhq/dYPTLw69v7bWnyIDDswD5nrwI
Tl//00XpR8/gpsI63fJ+TtpwcY5u1GZ7lbfNG4jCV/cKcLsTER3kxk8kBANDtA0EfZO6uXjfjUB5
nWlSCZO85hIjjuxoI5i4R/RSvW+dbUiktNu3FEV/Xpssyj99hhdrU9iGcGYdcb8L4kGkU7K5zA1p
/3WAw8mLHbVmgAaIqLyIQ2aAJfJKLyTlWrQllFl+oU+M6ew2uV8YxpAOlNWUfwJT85aE8mshkAd8
UvDD+Bkh2h/fKKTIjXhUNmkj3fGyCHowlGs+gCpAzU8bDJB/vYJevR4yPD64aeRV7BPW408rqOjg
5htyQIXWlGtKp35OPKPy95PHMG48yfL++nqvcFJ5hWjSnLxRA0Lv6RX/6YIwNIW5erJJs1p2+Vm1
cqWktb3scp398npYHH2vFOO5Bm8bfJtnpsZOZWx+bLtTmIq29s7rsbI//PpzvbqyUDdD1hMxcv+l
DN7YeE6RoTOZYrBcfTZGKOUGUs/xr6/y6tPGZBv0NsAZavIfbz4fF00FaIMq2+gBFJHR3lTWzGSa
Ku9qIKt4I5a/EpRweiHQIvJEg/glKD73+96bKAlSTFGjM3sc9Z6xpkfXDMyXmWnvbguGdvqrd3ny
PUDdD70edJTtl1KlW19ZLllrk6qmy54Dr6zeQ4parztr2c5WF0LuG7f5c2z644pwqnFDAhj4kjWa
14gBFGvepoGnS4R4PffRlRGts3ALkgKMd9JIlve6atp2VgCEogYP8+t3+xMq6vQZUEz1Qc+Ci3wJ
udbD5JblarCwzcBHymoLzyv3xHSb6Lc3Utj70OzCpOzl+Fcl5bgyDA0eOToPfIAXq4oxmqOzUqFN
juv2cdS9SAGiqLhbZ7yhJvctifCfVvHpehC2sKUnTv2UNXGCrmLd6hbvG7t8CnO/k7uAMurLht5q
n9jb8Jarxk/rmCueqMcnixTwXC9FFpY6YggIyhsay4QfXeCrmykHnFJgw3MBtCG4Bj8RvBESfjpc
TxcFBh+gywTO9qUfdzFOTYgYXJuOXdjEUbTBjWRyCU5QvpWivHZ/p+Obq5zwCj+Lrhu2y5SkSYvA
lH3sGXVfH5ENs8LY2Ux9oHCoPjc83MOv1+wfG+MHNB33iKQwEHo2KrJBL5ZOOwEkAQ7UpQaUsXtN
GUtPLMIRXJazg0gaerXv6fWVad+J8AN45IZp05SJyxwsFiMJgF1pDp7jIc+tLIylzcDzfxFNoEqd
ckTGED+Rf8k9nSn3szYNu7Y5GjTTUnDH3SGM6P3k2zrd/PqZvLa66aeCtSedOx3DP8ZoEfW6dqny
027u18RbZb5fjNy9QLOuQvuqfIsX+8fiffkOOA1PhDcIDfznxwt2fs0ktNZdms0ubWcz225JLsRy
kWFgdROs/qbTYc2dT9qwg+vSbOpb356GLK6Hzb3rFKD3v/7IUdokfHNSRQjXnJbrn87oSXf9pJqs
S3HBrdNItd2RvkueIsxl7QPQDm/E71d2moX8BiYVGALBanqRb9GtcBphzjzy0imO46C/eKsv0hDF
nP2vX+5PxzzpHLx4yiyE3aACvLjS5ma5K2ymJSXJsop9s3CeUcp7S+Dw57PgtH5Q4eKVnuDNL6ob
MePbgvdXn1ZNZ+5B+CAu7TjGebhJJBc98Bl9FjhnVAxvqVP9XE2eaCKAc4kk0MOQ/fzx3eGAHrXB
7PSpwySS8rkCkxEE+U6jZzWl3ej6Z7qdx9TOyXNcHXU3eT+qj1RIb5nu/vxWMUd0ALRbnsVOeqmx
Xc2UkSZ4DAQCwuxoLPPyPYKxcztrrx/fWLGvXou8kiKehj8Kjz/eNTPHEPwz1wp7U8dycRDdtcot
Xta1Sn+9hF67FKTKCDNxCwjyS321ZvS6dgu9PjVX5e5YYvLMzup3ldWXb0TnnxfraRdCvURLGMHK
l5GIUYkDzjXiVS7VpmK6wkBCcyU68cbT+4lKwppBU97i8eEGxnnw49ODLdbP7ljiJDWs75X2Hw3Y
D7ttKlXq+fhPbw7tp+CEPeiNvnpjS772PLlFWh8nDR4O3B8vrlrTWfONu5wNGe0HJjRngJGKYzVs
3RuX+vmY/cMVEOdy9j+5xIv7hHVgdaBjhjQoPb2XnenfrmROqRlkHbgaaiSPUVs0vNHreHVPBszN
/n3dFzQA2+9zs8JiFQQZMWHuJ3FW16G1t5tO7RvcKHcIHQ5ndRlFnDB6eNjcIXxq8Kx+K7K/8rAp
9OgQkRPSDHnJoNlcgeBw1QxYgIx+AiLdPA9qqLn9EL1FlXtl9bJkWb7oNvu82hcPu8YcIac+H9KV
oeqObpO+aGlvf/7Lu/GkvnAijnIh+i4/rh40SC3Ox35I8exqDt205inOdXa8NNbyxin1c2IAuZiK
huoNBhkh9sdLtSjnibC32SW9HNJQ4tEplNM8L2yqOFxQyHljW756QSygTe7BhnD84hjOw8UCDxIM
TJmQc5xhU+9k5X0DTQD7wKvkG7vjtbVB8ERVDPkYYM0vzkbcmHM8YFqFRoJwkqLxzBhZQzNZeahv
7IjX1oaHjStMQ04HNIB/fJTApYNFRrhlDDztO2vGAWwX+SWkrl+vjteuQ1ZN3YBqi4+W2I/XwR+u
y6tKIMGrwzCNMn0NEeQt37TXntsfLplsqwCC4YuLjBS0hsjmIZ3zCLlYhgV7EYzbzmvY57++n1cC
GFZeJ88KUgtu7EUgUZanp2HpcINznZPtL1J7WaHAuEzFcoX2vJ+MxfSXpSFZ9vCK6C+eOrDBS+cy
rLbybipnlVo1lXs0zMMRmspttyrrjQPvlSdJHDDDk5Uy+dNLuQALVmEzR41KwxLbj7nC4q6ENpzM
IUO3Xz/JV1YGjxFloOCkTQCh8MeVoU6Ub/InlUrMXG6ZQgWxq73pjXX+yg7mWLNITOiaRt5Lb0+/
QfRr2VzWuazWtMzb/Ngwe8NrgbEfreT/RRoEIZR2MKqyBMOXDFQ7U44l11GnbQ7je8QiNu4b0sCy
zpd/Nh3+4+vyn+K5vf1ngaL+8V/8/WvbrczDc/3ir/+4Kr4OrWq/6/86/dh/f9uPP/SPm+65edDD
87O+eupefucPP8jv/9f1d0/66Ye/pI0u9Ho3Pg/r/bOi8fjHRfikp+/8v/3i357/+C2Pa/f899++
tmOjT7+NAUPz27++dPbt77+dSgTiOyvmP/58kX99x/VTzQ9fPAHdKKrXf+z5Sem//xaEv0MHPk0e
cC5xTaqN3/42P//rK3RpKLrpopMiUyD89remHXT+998c+3fIbWSXIURXlsxJqEa14x9fsn4ngaA+
xBzgJPEbhb/9++P98Lb+5+39rRnr27ZotOKm/ijt/6fsxNAQgj+2AC+3cxaUwdyqNTsIOV8pDk88
ixUq6JP8QmfjABLvMLl23E9jUhTBWWE1QMbq87Z66A0HlXjrbhYgcQALDbS6sieBBfExkHaxa8Kq
KmMQdYdNqtiea/tika2d8AeqkeZj5ePkGN1pwE1DHl4G1nCoeuNxc8d3VrUxype3HOVLbCHelATV
Dc7RIMERLg8BpDrhve3l35C4bmIvGPl/6l1VNl975nMissrdgkXcJY/1mgnEpT6Jq9XhQKO+LuG/
5P1eIE5ejsYSb7j07EoBZt/cuBjm1EkuGbrrvoyVUM/G0N1Hcj5kmmO9qxjVdsXFPOsPk9hustU/
9vk3TAkA8Jl2SnvlARJPrMuPWf59VPVha8KPc+7ZSbAgKmvd9I7XpUBJnqDaWonZvgPo/Q1o1ZLQ
e7izzC3FIhHxYFU+VvikXQ1eZZ4DzL5ZxWCkSsg2iZoOGNmqP1vFZJ4h0W+lqz2/rzsPMWdnPof0
2n0M1hWsU11OB6Ahw2eYeAlz93VX6WEIGHC2qouxGoQPJ3ycH5bQTjE6zw920LtAFTcV3m6z1V/D
fuQbLfVYV7M6d0t3X0CRvRi3tn1es6J7Vxt28c5vt/JotealnGWwa6d1SmlJ/DMj+X8QYx7bmn/+
fwguJ5WrX8SVFX9KDC6efoxIpx/6Z1QJzd8JDGgYULIxIWdi/O+o4ke/UzyhFk3hz1gVPfn/jiqu
w5dojsMwP9kf/PGlf0eV6HcKTEy9LITMyJJwPfkLUQUlqFPq9j9hhV4HpHmGx+CCaQ8zPn6R2tEA
r7oOhNFRDUMDg7HYtrTIpHEANWQfnU5htOVL17heAAAfgWzPZ0FQeDRkeuM4r013MYMg/yY727iR
QhW3VlaBpLGYKHaugesdkIozLW3gYMAV9RUMl+E7FjGWjKsBGV6PwdnzNEmAot5UG1DoavexatYA
DorKJ5HUSz8c6sV534crBj1tlxW3wdI00Ie9otRxlDXuR+FG2VcLwT/sb0PoLoVyQfx6k5HdNLUF
Vtj3tjyeQDqigHg0LRXuRymvgzZfgRBrz/7QFaX7bBWFOKgZVX8TRP6ZvUTLWb8EmCgDVkSZSQX+
XZ0HAPYLe0uHOlAfUP9XZx6Ulo+hP3+fom4Y42KSHYxg29W7Cke0ZjeOZv4IlFiem63DIFTP/Ve8
Kv3dAAsvdpb8hpIay1B3JSyLrTm6Wn8Bi1hC6uy2HQsQ0M3/Iem8liNFtij6RUTgEvMKlDdSlbxe
iO5WNx4Sm8DX31VzJ2JeZmKmpSrIPGbvta0822JwDuzeybejm59pxMlAKacNwG2QB4nzMWh/+rZ6
8rxZC+DjjN+06BoRWYnDyYjkbVTJd68V4pqtF8PeJ53zVw0Dkd65cV9i+S3d/FMOiMU1BLogZpm4
peYaJGNmBGbtYivxnM1aoz2pBbMNllG/lS/DdEQU46NGknlTfmVZ7wZr52k7L80uQlrdRqwIYevq
1DnN8OIW7fKOov1Q+AKq6yOufd07XAsiUxtbX/YofTl4veyYoo85Ar364TSP8A5lYTHGIqzabyMH
srgUu770tDPZn6i5FkXqaLPWYen9bZYqyKzuNpp9s2eS9mvE5GS0uFucHtGOXgEotywsMWO17AuV
flLlvqfCwSLWajyGOLu9faxbGyeNCYXMK3WwHfxFAe/XuNfTXtsoByHz3LkrIII1N/9IhiVpoMX+
ElSOziNw0wb4BIWydjkq+IPvZxE1dB8Q5U4ubNkR3rUY3SY3Sx4Iu1rSXSwq77XXSyBxk+kGjl3c
CQgnCrOf+MBalf/Be+YEQsmBlNNcO/mdOW41IJ5JEHeZdVJivGcOl76+WN6GLnza5tqAKrGo0mlT
W+KCqPHFUebyCVpp3jHiO2TIv8XS9NtYOO1BxNlw9UxeMbJU4/cxsaqPQdxFSv3hdkNOEeL4L1O5
jtDDAXsDu8i6Z8m/2chCtQcLGSs25cpDD65N3RsyUiqPsYpsva5DozLK7UBu2bHLDeOfG9Nw5TpW
Lnir+wa70JOe6nPUDClZ70PWI6ou8pvUW3k0bRyVnvKtX5qLAVeT82k2jbM5inqPte0OL7AMW9df
DnHfOhdfj5OtiCUOKY4Qd+4uonmYjPNBf6u7kXKoavtfAosBDp+wLNgzEpkSmZBzcEteOx3byMPV
qcVx1Pqw8xYt4S2p2WoU0sc/+VTW1b9eS/HRJe3K0y84bdCkMRZ/y5cZo0kbceQsB37S+aL85iMb
ymjGefdU5u1XYvHr4MU9koL6Yox8kIjuohxFIZauY7p4hxogRImi341vs8qv5TIfe0wgVpK+LyUu
pbZS8XVhaJLl6XeGghIrn4dgr5TvWT5FllMeB6f+q6Utwrg0c4qLP6/rvlzaXVZyOPtYcpF+fzlO
m1BnZfndykJ7Ujh5EnfQQqPLo0HX8DHkxnnya/Ok0VtEg+1tEPDu4hVjaaWvffjQ5VfIfzECVJeB
7X+jZdFiajJ0HUA3mo2E1Stcijdm6aZX76tS1LgJsZWuc7rX9Vdt6LO9MVJZ1WZ2tLr1U+oaYvih
GHdQB+qgX8QnptAPpy52i1tK3FVexRdWcvrpaaTZRXbSGL8F+Ny+irb/glLZhj1nS1SK5IpAlCn+
Ms2hlZEFr1Ryt6pl2Y921+JCSE5o3Tdp2tUhJjbvFXvuB7Z3eXZFd5v1T9L9OBDjcdcPQAt0EHKz
7kKsmjZQWi5aXoVWh9MJv91TPkmW9YVZI/pKooU/ZCudMb/a0zgcq5ZXyC++zfKRj8lAumP8hQJa
Dt8LTJcA4Ms/q1ys71kzHrJTcQDgWIR6P336RlyHeSG+SSPYeFqM+nqs9U/pnDq7155mLJg8wKm8
C2NHQ350hn+9P/fvvB0chJmzXGfXbKIuV5h58v7g9iLZiV4BofBj7rb2Ssv9vC7YYisZvzW+9QbK
IGewK+bIFJDdEIy6H7GuTmtfLA/B9keqtJMzsz5ntIEMtZ0iQsKmYzFKtWUgbIZ9k4m3qpvtZ2uw
q+e1M3Ye5kNU2TGYi2HZqsUswq4YPls9LojLQEu9S2P3MOFhSu1yeHx5lyQmeR1f2xKa2arsMFk7
DIsFHrPWNTCapcOu7L2wyGo/SjMI+6TujCF2wgKDkLvzpPwofQjHdV7eLZWRyLNYJ8fshx2iyN+F
bL9Hn/DhaUmCKZVFMKfFuk2T7lq7ZWCZ1tOiWXmE4WtBz5/ucre3Q1xI/3BxHKwGKT3b9XTjOpPN
n+VFuTNiO4zRbceFcWtbJFXAiCfYJe2bNCjBk2HEotG6l0a65ovTmea2mZMsTLsS7X036WeD0xbg
oxFqc23eoTzUZ+xSWZAMQx71WJ/266zL99Zq112ajhuHYf+QKDBOqbs3K2z4q7ls5IRiVPb51lI2
KhwPXCaqPUzkq/9UODipKrXFETMdHfQGPmSRwCd/Zt8Y1Y4Y2QdkQWzXFGd5B2akVIAOnNbAAEGm
0w6XNknq9bZIMGA9dh2RPegfUox5ZJjtzgQPXxA4usVPmfDKy6ttZ6+gth5NkbyAaeIjTMYWX5vw
MORoWL4b9qmT43OEz12Ii2/Y16sWDh7GY0cfbllaGgHC5oZbvIzsoqPVq0kasTEANMYT2XDFZsyp
H1w/PpQFWGRcaCyWWj9Y4rUgrU9/6bT5jPrNDTTDuOKzSwKjbv2zTLDcJIX+0RgY3uoZ3Exn6OVe
WUu9SahHLolD1TS61ywDp5L5ey+ek4OrKBbUuHiBdKfXuObKqlT1PVHtH7B0C6xz6b1MzY27jvYp
EVna4pDAfGCmiX6QadyhufbQvZe98ZEkbUcUTvfOO7NnvBdNVWliMlX531xn9QE9wt0LO48jZxl5
5DLz9+g2zR0Z4a1HDhHaBSzZngqLzV7O/cvh67qBp71QkOLFi5E5r1YWYJPZ1Un6r9FG44Zbg5ts
qi9D2R7Wug4UMNwgloTbUfaUoT5oy1YHTLg1Zm/ass06aGn1F1XhsBlTf2+u43eF74K9d8yCgn5h
a/lz+ksh29piCze2ddmw9jalM+0ds8FyKfX1u8c9Foh0jndZYg2nbNCXs7ZSsA2Kx2r1auPNb50/
Vmz2Oxg8OljQzKWCrLMwR4nNI6Ilw4sOZJlwBL9entqp+xJtNSvw86XxbYvGDUSGV8mzC/mc4djZ
5866owA7DEb74rrLOcsWbWNPmBmqzJ42LpF8PyPjvhDbEBrawl9DSDg5UHtsM71MWmYd/boXCxC3
YGjNv0NeERG6MBI/Cqc5LpPxr/esP8bajBHSi1NfFlEct98Cs94zljDsfk3v7irfaval+Gcpbo3U
tp49b/kADeCFa1vZe9E079WjNyF0Mg2Kvh4CPuxpW9rm77QHgJDM64UicedSU7t5gWVyyWBqPDI9
sTlteoHUkoiPHC+3PoVTdnUUPjFyMv6mOK8DJk/7GS/tQfc0+1kDwJ6Wz3C9UtKmKrkZXOidgIfs
0Ex5/sVy9zLrFRvpcCEqkr/lt6f/8rMhsN3xx4il8VyOognaYnlf8/535+V3VhFXo01qnnVjfsah
wKjEgS2Qyy6LHEwTQWsrZhoL7utAFeZ8WgyhjoA80ufVG9enpAa8YrDbOAm8kvvcpbaXsDWizqv0
66iMLdONf7GPf9GoLxh2caukKB+KjkqN+zwZVxXZXTo+/gwLRUTaXBR+008r9rSwRBX+St9oc79m
PqYgsDWZO8avhAUbdzHV6sfKIID4vqeuptRNnKiGU/5Outg8p7E1kkPhjPFmAaxB5TXJz3QZ210e
m9afTEwdXhpmuCmgqmiS2k2Wg3lYs2LbdOxKE3hpoyX/OVILepukhELwFRRm+Z7qAJiKCY1hNckv
0g5CLCpsJGKcN00310GVE/U0+aPQgjJfD1bi7VCY4BqmNYkqiVq5lvl2WIpy743mdC5yeRgnoq54
68brpCdyaytHRkk7R3HO6VnHI1PArP8z2CvGCWOMUPSsTA7HQGvzN3zQYJAsS7bB2Cv9sk7GtWyy
w8KMCXhY5RxFgifQBMFk+j2liT9tErcdItGl/UX648Us162nzNC31ILzef2qsc0wbdSc9sknh/Bo
O2ojlWV/eCp/gdtbHewR8YPuKeOAse53lfIePhB+P5jEXkQ7b93W4rLOXcBDagOSIAtAtdnXLMdQ
Dgx/3GvmEjbFAYHsJavlYcG38AuyAX7l1PhIOw+ewHSlRV3Dtez+QkjYzoRUuYP5aCwZBNTrw3Hp
Rswnl40il+NcuLFzapoEapQaAJM9eA510W9wL6Vh2q7iZDOqD3u9Rp1CcuZWjATgLfKpGeptyaf5
ItFgQclx9iPYo7BZq0PtVCcd9UOgVjEf41QTSM31+ANMshZMam5g82B42TSWKIJpGKznefFYd0+J
dyS2geZSX7Hej3SaRYPEbIiXW89Y8aevcydqXdFEMD2MF9ZLFAbq0SM4CST6rTKbDn+ewRBVVfGL
78taD+PSLTdMr6bz3JrytRrG4awvHRJmK0HpWlRuejfj1tkUa6q2dJPNTvlFfYC7ovZFs5JsNKEX
CXAujn/6FGgS89KdLotfAGIArfYJmTSd4cL7iYfpRXard0oMp4MdOlCkWOUWiFKzSUaBEQonoiWm
Z/RMS4in17jg++leWleeJ4vd+sA7HPidQcMxs6BHBKf8E9mdxwnoTSh1sR6KuZE7DQtjyJQ+3+qz
1waJMrL3eKHjNptG242OPv3YOTXNRuIgdWfrO8FwxxHP500RQOdqpOaHU5aUm61TQOAqfeAQWf0N
03/nx2A8wIxThI5H1+kSGvLMoGUfdfA2GmscA48gccTJsZpnPwLmYu60tfLel3b5SGcKtbJ0mj3g
Rj8SFi83TqLvWXLTYCB8bZbhNJhFvUNWxS4XEyLIhOZirryZCKGPyEG0qJ7znJYfHAVNqrZdQAO9
9RxqDNBNrtW6vIzJz+RYXEbJVCNj8OqDnuNCkWS0B0ZhvumjtCOea4ijeK0DRpjLQTf8i+q5CFJS
ZkNNmhD1ENvDlMr9nRH3BeWbXZ8bo/nsU5ITljSHj5KOeuAarbVbF3k2uW6Ank24/QnAg4Z1bRy9
Cvus+j0TELmt2RQ9LCT4ft3iqEETg20CImAV2UUq7Q8Wllus9X/HstjqRfLqQih573xRRHhOjVA4
QGziNTNv+pw8l8jz3r0JI7VQpXpMwWDZaaaImjnVfoDa5TsCMt9cdzYeBg9r04DgSXLvZFXOdl0M
P6KiX6LFLk5V6Vehn+XUOknyAtbpqWrmS1am6WbsjTt1KqAvQ+gn6Xjvbc+ccs5oi63kHLPlrxI7
i6C8PRMj9dn2WJbn5cDNfx0Brs69gyu9iSR4OTzqVgg1ISD7N7TXYu866jUuuzwNXGcmLtvU7y5A
An4hJmBOjQF24qLgFYcqhXYhUMmcnP02SX/F9szocJBzvsWknXwl6bhEqicVmdFKsu2Rk6G7rKgs
HIHwc70b0Fh+xWWeXtalBjyQp8dWkdOdxtq7wXz0L8bdNRzG6igG/otOpnXYWla6jYufaq4PtIFG
hNGKDmzaOrkSm24s38d82jOQqf/aKVsRFSesX7Qy2Za1va3xP7xCQJzCOffY1xbOIw9g5BYxreE6
g08J28wydpU7v8qKGWXdd9MHv2JzaCz7kxkvP12dMGdwIWZoqql3MR6orQmw+W+9qHvNECIsZi4w
d9K2j08kahkYBDiAsz3mj1cFKi/QO9qBYnSnqBmxvGYTo02Z8RmlS/1k8X0zoVruWC4YDKY9NhnD
3yG5+WESk25Yz7qRxRp/A+a9DUVtMAZWxfTdchwGnDavorMPTl/fc1feymmR+3Vx25tZ8C37i/1R
LfOzFjOrmbKRzDJlxbtu1hVcQbu6j1Vm3jP1OD7rbGer+KuRyWXk+Q1KS7uPcWqe3H5Nb+46HAdQ
04GWLwe11lggYy3EddqFeTIHS59pzLyqegNk7dhNA4QOnnzwVO5vqUTPkAq1Ae3swvjRPwNn7J5U
TdW+1t1eavI3GGQwJ+OO0A0X9Aj3p+kfVbmugayyb+bHb7U1/+OIL2Acxu21qafIczFBS7s7s/0g
bd6Q8602Sz/IEmzPqQIFFFADgURgjrLpch9QUTEOe41ZcOZ3Ax3mop7bqjlNfT5Ec6IqOgk1HPxK
NgeljlWRHUUqpsButCUYfRgiUCGpijjsAzj3l6GIzw96ZOSKHBdMv0aT0X5rbd1ugIgcKGm10GY7
cOQ3nK4x3bPomVZ3ZvxohdSD5LgmdCrNvRxYq84K32zlt+oNZ/B48pv1mMBjOjUe4RkUij3j5eIt
VYwRWRdOke/P7muPIgZErXYu2Ntt+9XbZ5P//eBrPBNju4tbcW19sBhau56WwvyVusOzuSz/0MVv
Zsyim7qKj8DKkEbXjDEcxs//6tiAImScBkaavi5TdF/xtq0S4Kn9P3t0sTpqfK70631k9fodh8pT
syp9u+AV3aLILzd5QS0GCSvA3RafbL0tn1yhlVHfWvVP5bHFMJf7kADtcBT+dYB5dbAMEg+CgD6a
6fbFUbG+WxITOejA8WQXtbdp2u7cudLeiWLggGPfG7ZQWOAYmPsk0cmtbdYnJLREPc9Wtm3g7Qzu
1+A28ly3CjBJAyl0nrely+zcoQ59cTxNPidgSTdtTAMD62qERZSddBv5skclGuT1Y+r1gDlX40uJ
oBpLwWYmroFCvBrZweCgKJpmJ+P+WLtzxX3O5K7gZNLHm+s8pQbKZKMnyL52W2hoDdgvO7GetbZ7
8Iz8detkTEDa2t0Agg8gnc6YmMz1aBsUYmw1nK3G/z8aun5rW+Ol97UDPSpTFrH8ra38r9U5DyF9
ceO+LA9ga3YS/GtWuu3em4ZQWe9E6+r/mKsRqwGNckPzl/2FfvAVUwYFXWvYhy7F9N/Hxhj2BNUm
RbZTpXbTRCIxcreHoTAWOJNs+yfpHub8KXfdvTWyPnd6JxLM2IdBNwItAacHOBNdXUo+yWBkl24F
BsIpnrBt09O9CfH8LBj+7Y06yfTdw3bC0OkTbHRyHBni8BjO1pukgw9SKwel5Kxh2a6g5Fr2EMPQ
nmkv/jil9ZJkLNT4WF8mh6Dv7sWooTkkORq7dBjuqTFMyBEIgOkWicW868I0TftIUdikjaKkGvP4
VzUszoYQjnnT+jxoaOqAifkY5TU1d+/jXJbMxZTdvujLOL6yJz3jeH4yh8z9S3t5b6vVuIyDyqqr
aIeeUk6k+a/MJJeQ0ml+bDOXJjnXCYFVi2wcNNRpzzxIrBxSc20Fa0aaHJqIhLer1O5T0j67vf7H
BmK4mYGtMOyfiASENDy19ovE7ct4cuX4HHfCHzhQG1f80mz96sZmqBtnrwZVVXnaYW7RVwRdzQJo
KnSfPmn+TXbSuonn9dMkuXoHQe/OcJazYGSGm8HNsdP2bphWv5VV9eyXwM/A+cUEqIXe4OmbQlp7
v3jLchkxGbtzJmphDyMh7JPktTZ5d+YcglxhTNPG9KAhevFAr2cV78KxaVinfDuNRaQTw8z9WN1o
+8K4M2ZWvIDDWi1/LnIg0FKbXqbCbmESJRsZV9t5ajBxGD7yp+kJP1ZE60tUQ1mocIX6Gohk/QPL
tT6CljWGLtlyDgoZlnCUmVPL69IX2k7TKu26DGKLPvrS1rO/t9G0kKbbAKxhWAbLZpy8Q9FpVuTE
6zXTp24Hxot/ng5xkMU+9DqKqKDilKtEe4Wq9aHrDO6MRYgQkPDr2LB/XGynDFzoLresd4pdVsUK
6konjilwx86w/XcdCAC0wgRbEKkFjfssx+5IpPFtYOMbcOWYYLHhkEBV9SAFugb9f3UpYv8qPfOp
GJlrp1MerTREckoiuyfOUVkwTFJ93RvKGiJPosBBWwHBwGREtaYrkwTNgoUDmP8lxsIUQRQ6pgkQ
x8mtQkaMWVTYxoXuHlhm4+wdehjOm3HE978YZ6u2/lW4RgJ9pkIpa3Yijr+Nxya2I99b0wOq3pIS
aGz77aRI1ABVkNjwYZW57aCn7P1uNg51TKHD+ikGSEdRn0QGuLXnIYev57W5+cYCFpu1CXPJCHs3
f+bK3Pee6/GQVPO5GZOlYFziNoAb/Z7Xf9H0Hb0Iv65dYzTR5ZcpRvNFJNXnJFf1LPQ5k1Fle0QO
NF2ehMSLiF3mTwqpkvQIVl4MON641m5anj2lWGtpGgBN5bNtPsdKLt8gxMxfvYz1k6dV70xsZUSJ
qoWp5mYnUN0puydoFLjs74U9oyhy4l+mZl8NihNVf/LNhnC0AyVqKJ1qqvgR2NBm4xuBGTtlPnTk
4B3GSuypNM9r+1gJjEfNEeyBCGuL+5r5qJqfZFzel36W9xZQNFQh2qVh3jWAkf1SIDhYg1zPvxzu
Jb2cnst1fvKXoijCcYAbsajkz2j9QqXDWhmt6YM7l7Pd/CPs60w5NQl32y7rzZNMB/LcOladv+59
AxJi2k4XD3yZzI4PoF5q9ReRy9M8VptqcQciSpfknjUmxOZWXcClF9F/P3Kx/PhrGU12H5Ud/ena
dJxIo3omvi/lKJ9Cucpg0tI/UjUfibOvl2kHQ5fbn861Msyv2G/TSPrqsC5NQ8lnKB/5fUz9ECMW
W+BX2P7EggIGTVjY2sEvmnZHEvkUJlbBdrb0vypN3TtcWVprX8t5/q5smzk2Shpo6ccMGh4koXuu
Yu9ox7A/7dU6CsnnoYhUOHUWS46mfZIrq8b/Rq2V9JhW+uLZbgXrpjF/eGQJ6HRNWI2+3nK0+pkV
VJk3vi+IUiNHobgMqrh+V3oGIltoaWga7ikTw2Ue673ngMIW1k0O+YrJs9ZOtfDYTRUenX3f8YdN
8xIqUqqHlWGi23YduFDs655L8ypMTp082bNgAB7bNTTcbeNeXKN6SMwA4AVunTGs08r1py7SLuq7
pCPxjaDLVaUVkpqu8Q9921h54M/KO8BLtT5sc0ZJsThTsksMU7tM/20jSlHi4OrchS9t9PLqKyc5
92MeAdUmaeNcO6yzpNgYLQ9Spb3bZebeltitL3nPSHGbO7TW8MZ5ahtzuNZiSM/J6GjP/mT2MGpc
AS1s9n/iKZdeABSoODNs0Lfx6rGyWNqxqANZNPxckDYPLB/jjYAzeOqz2LPYl8T2az8J+L/TDHIX
2s3GXSSyHVGuLEkWZ7fAxv+xnVWB6wW1GrQmyv8mtzzaUlLxdkig1ZV4qnmn89htDZh/T6Wsrc/E
fOxt8ZldkVZT2bid+DPP2Xm2jOkPQ9siXOJ0W7IeqnS5b2fjKmBGnfm05HmoG+tbNxb9eZ2GcTsY
VkPuI/yhFEIQFJ8qjCcYQFlRrDtsxkMg2kXcLW80fipH6BujbnIMufFCsdfvPKdi2k9ze45L58MX
wzuKAZM1ary1M9VuW3uyf0u7Obj6Rffny2KDZxxcI//OxUIV4T6LuXqptfljqkzMDiJ1d7Ok6Pdt
7DqmcO4xIeGbnL8K/Jql/q9OVPJU5y2/5DTHZ7+biuuiexu3RGsesgZx2y24WQpr/a2XXqKingi1
LGizPES01YeKuIVwyduJLUnK1gF7FSoTh06krOZTbiwn3fSSkM2Q/9wkfSQari5LSzdEVD5eq56d
L9ot2P9tGdL7o48xERpwEUQ5u8rvzKSdneZJ0ccBUDaL3Lp5C/OGrANKmQ35fsySiekcOCmWhs6B
cb23QepgUPqj8n5Nm3IKlk7yQ3Mesw0wsz5nG+dlf8F/DU/I1Y1hrzBvsafrcgY3/y+rRdSXqf01
iXlCFSLZHQj7z1S5oVuJau89Ri0pYN2j42p1xHKNfpiQsKMaWIS5HTPdakjVEWmadoAa4X203TRu
atGypoZYdywKt7rplrcOoV1pC4AD3nC2AfVjZgyqC1oICi1nCbOFHicYh65eAmc06z9JIWHCaO10
clW/bqWZlVCULPtkyCnbeP2if6yr+OFa+nYt/9BmSpyZPnDNtxaJB0SFeqeurGsutKW+MNxz2G+W
2VmbE3EZJ2AkDeNovl4IXbfSNt40ZbZxxHB2Ok+jbH7yBfSq4XqVRT/gDNzK3SlZR04bQoabi7Tc
KpjiePzJiZh4Ec44fs5mK9LIluMCZjlOmNcDcIAYm8jYfZ1NR+1x42d7xlV55CbDvS5VdzPwKZ1a
XvzDbCzNYeBYPtUulG0/sxEbCeD/W6uv5kuh19pPCnFr0xVj8lsH2rrPCL1jp6fPFtfvkBXBouL5
XqdmGylSq6dNCdXtKbXhKVca8uS68MoAADnXGHIRGi2AzRnf/CAv4I7GDc21+z6RsUcV6GYHVTCg
qZxY3jrZomBx0LvYUDleFqNKD2KoBlZU9Dewflf5VDM42QNyXdGFTcqCpZj8KqXBzMKoUcsVSh5E
bpcf6O/a0B46n59Z/PRa1oVCtvKCLac7GZqVvuE2Vm7kgQejEEufEGbpj9pvadh1usl0qJNB/XbH
Wr4ayCwvTUNiRdJcEK3xfRu6FgLNQk7tZ9NX0nTNP10OBnI7Epv3VmuOFwvxDoMGPZ0+s96rSYTU
/CI0jJSRcj3+SyH3XWPyHjYMcedN3iGYE5WT37HvToFVVohE5im/TaWglRyKKscTYtDvJ6qIb6bi
KOp1Xm24ksaZ96uPVk+Hf7sy81p8xz5Y40BSRpaUfGP97PEb+MmXNrjLpfZdZGHMSILO6bKDnnbr
NhtA+wKmGremsMeTpzqNgjBNyaclcSUp+zxqcbDfZBZP71qbVTf+T8WJzs75LRxFtgS8NETPZVcZ
b6gEcqaOFebq1HOeU7f/sPOhDFPUthE5BcA5G8/fp7jv7zrTsm6nQSyHn+ZPlypf1u+hGln5wtD4
Iu+kYFVo+VenQEfhGusQ9T0yHzzS+tYquuoqm8ZhFNYl4aQ7zP/coTlX9BVBY1XJJiOmE6VckT5b
XimQIMl0v8amyxBhrG4x0ec7lVT5NjdqNghr416Nss9OpRh8fITxsMmJEJ25HoCt49LqDY/nap5E
mM9ecTRKdmyBX9jJU5tJ9Q0Zj6ng0raPrITB/z3Fc/xCnEb3ppKpjJq29f8kmRD/irKcbrO1xE+9
mFu1YfNV7tko+DLgaff3zP4fxRBhTbeOHzkDjS7Ln2qdsneNBd0GsDVqQr8rrlrav+ekroVaUbq/
cpiP4aOh2cQdDD0QW818tgxIaaAhmZCKUj4tVkNMDKRB5GDS2SqNs94nf/t1FVMGX7vLbMg0s2NA
wXdQWtHTSu+SrY29b0wLDLc1Df9qLBnkfTScJg0zOo5AfgQX1jZG9iwDMj87EbzgPorNkgGpgXCv
RHT7RPOaZnuNKVQXIM107wlJY1FPFNY2HwDbEANEKQeUlQQVGEvyODkD57XdWwbtfzP8DN7UWqT+
cqJJm53nxBT8ALh/jPwEed6caF3IJmENrFqIo1PKYTvMXXIgn2U821Oco3wdxcSybrDJiZT6Zyz9
ZcPWjNVbf7O6hEE+LazG0xMl2XxrvRdjscjPK/L1dXFEf+5Tsm/CQdgPHV5d3ZbSRrc51cYpZ9Ow
GSRqPGj4cPONUts2iepPxqTS5zqzrMiHvRgA34MNHNftvig7OQTGLJJTJRjNs07WIsRwSVSPjfrI
TDCkUvkQJhMCX4JMr3+s3PFuy+JWf2aJEjx0y8dRazNI6Sv9JxfK/B9157UjN5Km7RtqDsggg+Y0
HbOMqqQyLXNCSCo1vfe8+n2oXmArmfkXUfqxBztozACjGUVGMMxnXkPBLrVHlzC3OihZ9g/2YhnW
M1GG3H6AnOpPgRMXzOpS3xmmDkZFdskX9GCzj6Nsyx8k/yBlgBP6hUD28mfem9tcBxM1DnH0j9bk
kPCUbvwwlmaJEpfplJ8soIHznurRBkVG+y7yPtah31OP1YtHB3sQ8m0lVp8jmsp8mkZxnujqga0t
1BSrR0A0pulJdcN7Gf5KdVETu2tyegxBbG7jMR1eCh1QgmZF6g9qv8EDrR8Kw1OO+meTK5/Dlss2
8cYAcEnSgTStiTVR47iLU592gBirX2ovxLOf4rTml4l9O6YtQQUsixsJuuCo1vVselOB5FFp6mx6
7KhM2uAhBZUojz8pzPAaXIbY6Ki8f9QUe3rwFfS4Wn1AOtxvUOZ1qrTYoaAld1gytDPxjUgo9ZCs
BrFm0nhr2LjdYPCsKBU5UPRpGPSdoqvlwxgSBAMTipgy0Dpk5xHJqwyw4je9X2HalFjFR3RvkK9t
Eq3eZTpCwriJ9MGGUmD7KEJqohskq+UnW6FxhjRB+6yIxnw2wiZ2u6mgPyuDhlrCUCTTZswGKEVU
YI2iyn62xqwzNjYpOWPdupmYYp6F0nmu0tZ8Qabpc+eVo6vkgbZP+AvRghzqG+I74P1KjVqlqVAW
IksIHtRYKns/pSCD4TOL5aA1jhWQ/AJ2yb8lGckfNIS/KH1Gc8CJgPtGsQfnk2/HyqcchYF9bwHP
g5STPKhN+c2ugdqOE2Gd5Stox3alg/BkPtBKacLbaNKsxxz9y8NYqXMjvy5MYFpg4MmlInnQkz76
4tfmtdbn1QfylOhWFor5tSuKaNfhBfULgNdggAjzm6txsMbHqNIUkMS4n9B5pwKKFDeYJ4ACym2S
eAmFcr2OjiEUobu8A8yykWjsATYw/bDb1JTDiJhr8dVozOAnUhGsQGj5P5RxoFzXkEYFSegdbBTr
PxocteraEJQ0KfX2/he9BBElEZv7gHBodRV6pcqRQ/j6KBNfr4+IWfXbgXRv06cpGZIZmPdlriU7
20tioFqjamynwFaBtIW8ftBInvtpKL4p1PEeLJSab8waMHAayxE0K2JyKGATdg1DaT9pBWUmJdRo
F/CnEAUcJ7mPvKSmdV7RRLEpXD8l9HEGGjSa1V23fZoJ6mcNOv39kO6j0QCwV/p+5urh7IwBYIEm
S9RryTMi2l+tiYT5MDly+AoslrJOHpF+TxjP8niL1N6hMazhPBJXwTY3A3nLZnf+lvXQfhzSQmPy
5JroaqfkIXajUbU2IxtEstfa+0ZUxnXXmfWzx9RvIMSg1lomDRYkfgy6qwVorIPR3GXlQPkVvsqj
HmIyZduAdIcWBWsLoWO37NNHWzT3QireTduH+n6wvekGJcf0czFJbxs0uE0HFoXCOhLWrvdJO0lW
kXelhfK9jco23zajPffwRXSsVAmjdwijQ56Bzoqp+zyhqRxsW4lxkId46G7AP+Vea1CCzQAN34wh
fzW2SuKAEw0kjdrytpMVkBtOgFhTykrK8OQTSN8UmqIglauLZzy5Ec2n3PbRtzFubwsnfxxLmb7k
HWykTap24QdDarR60Ztp94admXMLygDzNPnqNx2I0n1aeSMQD14MZB3kp0gzWsQFQ/VbVPfdrWGk
PIJjq97bvvS37PH0HpOJ7GNZDdFnPfKbQw245hZF3/C+J7a4pn1P1VlUibLRydh4O+iq+zaetxQI
7H0WS+ve6S30yEfhP5UEVp+Lggr2qJvebecX0GlL035JQhl9NcAc/+ozG2FVEDhb5Aiw/vOMFM0X
OEfoI6XmnT7W1jezSsbNYMQx5JgxdDC6jCAD45MTPId+intP5VEXnm1fHkZZZ1u6Djqi0b73VXWi
5JOPtqRbVFH4ZTLjdJfl1vTDL/UcUIPR3ETQl491NoOtjMkfKS136qZVKCSqIT9ckUr0E9e64Una
SXvbFVp1PeZ6cR1mqJaHOq+hMihwbCzN2MHjGIDKZ8WW9K/5hWpsdDOLg/zsu8TfD3EFCMiQ0tkS
sOD1R3QVxAgURCTcLZi8H2mlS/4XQoMX4FAxLHjTvmuJE77Ap30gAByOdS8bfH+S/Ceg9PoGU4z4
ygshYwPt45zyytpY0TVOF3zHuLpzA4eLzKnt/ECJrrm2KSdtuU7pUHsQCmpoL9usAdYYm4N+1cNS
+UYoH/xyQDU+z4bxgaukjrxWbZ8HyinpNMycJAdAX+o/+fgWElvhK3ZElMDYjdasbInZNI3BfoDJ
WuUfBgHZZqiwidlZ2Ce4Hp4ZpEPyShljBN7HDIUmEhHrEQ0YenhQzXy9177XMHz/LjSzOQ6thqis
GQZPWPKR/g8IPhteTHGmzAMQZ4XfsaCtMXycod4ceGSagTt0w6YN5VRuMnav2+NCQP7gXXPRC/ro
wrsPAT/+o9goSYeNhqS1UHqIRmUZsrcR22vGbYqo4EsoM+Oo5519EECh6cc42VGL/GKLt1VPsO2Y
w3XJASUKatP4qppzLAor47Wsyu6n5wjv2Q9kJqnS0rEbLLt8qYzJOsgAhJoYKhZDHbWHKUHRPRBz
Pbgaqvu/8o7+6lhOjtvoKc6yVqdjjzmo066kmvqE9UeyCSh9H6mdv4hAw0bQ4iKjviIIKD0PkxSc
qJ1gPym4dYkIzwPQzu0I/q/0ymseIPFJtwP+TGqh8Wwinf2F+AVzOdWudn/Rs3aqXA38Y+s51TEt
9OafaAJ9A66ZixL7H4B0hQLURJv1kFQNoFbrTfu2HPBMaivFzQK/vqqBae+KWuTUtqZfFe39O9PB
K4onpKed02JEWG1sTaetaqTJU0sfdHZGHWeWYEaHOG2MgsYvbR+x8YiGblWJW/GIt95t1c95NHYm
14k/ZscIexJSbZ/miz2ThyeroHfJLqRjRVj0iUjig92E7Y/QiYdDmoSztooSPIUNoOQ98tTxbtCB
M0Z62d7iYwRJDxDZDpMrWjCNHz6mg/LFTIgkmyoR10icBNd5WNXPwxQMMDZS45MPVeg6q4x8Z6nN
cEDQMPj0l9505OSGFR7rSYu3eqk4hwLRkwPW86hYFmB8I+2Z94lufDPTHBpvttKqJAqqjVI2P33f
Q7pEi2FL6EU6jUjis8MsS1TfuB2yPanLdECEQN+1YyqKzV+GDG2IiroDLaYtDrxd2iedjuUtFHD7
Q6B43WdQ/8WzD1Bm91cI+GbI1d50I6IfNwoCwCA1ifFfTR2YdqAnwXEAkvcx8sAfYykT7zUj6t2Q
RMZtYRb9qy3xv0Bb/j8njTBLG/2/2ctX2Uue/arD7ye6CPP/51/ysmZo/6FepKOaBZmPNwCK8r+S
CI7kDxBewNRbWpCQZ7GE/5ZEkP9xUDETGA6rOmLRqgXjmRd7lkSAWPEfCPY6f2gQb8l3aiIw+ivq
MmINiH0j10a0rCLYoNsLdRVZIdIvW0ce0rRp7J2p+aA4xeT0yU1faEV6INtTh7sexdYUEQA1VWil
J/60IlqzVDP9/TsMNCBUR9XRClUXvyNAaWsovNY4dHpiCTfApi+7U9HfH+AJl+o/I6EMDAKvSX5y
RPhBcgzzHcKRweOrr/ffohGvRSIW8iWzesWsCYwMsWOyMktlwkH4mMgMtXEQZf6TIpj6E0hr/1XJ
Gm0PcHpNYOls/RnO4nsi9GijP2TN8jCvZAc9YStNEw84pDSWuJvN3m8o4/L292qg3ynqwCMZIwX8
w8o0eQSFYH96e74LUZjf87XQfdYMgxCG2P70B+COlJi8qMbBwFuIEK5NHgwfSYc/GAUlS+Q2DTSj
5v38epqWnrX22FOfEsQWn3Mz8cgnmzVL+YWWzjwXUyA+YiNFPquMLMSjcjYvLoalDmqqrq8x+Byh
xSYmGVqzpjpzvmxo3pomc5GolqDVeTqh2qEomiNmfeibJL6RVW3ehJEaPr29bOcTYq1sqaGPgrLA
mWJ81muwyyoF4pAVNXsT7O11oxigwNs4+fr2UGcTQvzb4FKZhZP5x1yIA5EmxgpGfcqB0g52lTl+
wSrttX+fiRMBnden62xCDp/GRHcVrR7DZM+fLps+OWBNcgu19jFU8M0LZol/ZDjyALVvW3t575wk
akcCKTGT7ib+O6ej+VFIYGxq3oGaIFleV8K12yKm3jy/fxzJbTxbKqizKtvpOLgt5zSCkAIpnCD9
ZKuEqpYBG+7/b5TF2lWWLH3CKu9Af6y9yqkZHLoySt/5hXgHrHnVTC4jdHr0xShlEOmii7P+gEYe
tD38rbaQDrO//aAqrt6e0HIzMJTNVYBIGfI+vEDzn7+6+0if0jiqGqiuHnEiZWJkgKkZqV8sm/ti
ZV768qadRzOAlzMtjUBtqbmYplYTBHOAl8Hi02e7gMijIia9G1BMbfa3YVZqtJv/zbhGO8oTNwbU
3Q66FB2UrU5rRN/Z9UTjLfQwV8G2bCo+G7CSO4imRdb+HdZ5Xj7WduyARG9iqwVHiEwDmSMQ6r0O
5/pTniqhvauoEDRXDQWOr5rIYBAbDTTGbVtR9zj0APKym7AoIGGmam26UyCd1i2sXkuvelNp2plA
qlYl/nJx9rdQu+rWpB8GI6LRlWFFZvv8EyGPgkozb6FDocFY7Oy29UT02y8u9SJ9UwKB2BllaFOA
xRv97d0w/1X/I6Jiob/HUFRuZvsNFPCWBgSjYoNTF0Z/iEtNuekapo4x/XTIMhpfamHnN4qhOw9v
D3phfkRgvBawkE1O8OKG0OnDDHlQjwczVtR96LcIw6uU045Wi8vlygwvDWbwPvEvhxGXMjHoLGUB
SzwcKJ63tIpRjpjXAZhgZO/ePS9hz6aC8007P7inRwtHTSC7pT8eRsWBcF2k8VeTmuCxT2p9RY1y
ofs7fze6hwzCm2HPsq2nQ4H87PQOgQZENKJ+9pl1rovemo5hlorbXAWvgeMp/GcxRsq7LxCGttFu
5MOjIb4MGqEOJnTqs+GAlbIa7/Q8gnZog+iEeuqkfbd/76JyFOYHmfnC5FsOV9poheRtp1KlKFD3
CsxP1RTArECVZWWkedudngVdx7xAJSIjPeCCPF1T0w7D2PTAVaPN8VI30jvAI47ffbYZhIlwBZtz
FiBOByEINxvYD+ohD/GmKytqNhiRwYdVW+udQabNJfJ6qIXMZl6bhR+OKdZGnWZsBsim7uBoaz4i
5+eLUYguTI3PZFvmIpTlXcYSsrEneEkp4FvZtG4SYL3uBWa+snYXPhAihwZK8jQ55z14unY18vCT
VobqAadOfU8VEmw5qLqVU7zMRVg2JLtRXeUl5lGeFbFeP5BOpTRqzX15EBGyKWg/9TS7UNcOf1Ta
iCfzOCET8u49bqDF7/BOCoFW3zzxV28yrwlcsxLoml3TmlPC5sZKgm/Cqqt3n12dtJMoEDU+wC5L
mVKZjrWPv64KTzscn5COaK+7qQnQJgnGldN0YV/M+oFsDc4sNPTFaUJbI4on9BwOhh95zhFCTyHc
QTaYE+coGA3Ht5fwwt4gjxMm2slS2qpcfLW0temJ5HIiTsNVt6xK/KbBQ7w9yIWtcTLIIl+OuJVD
AFbcEFpA+8nJS21XwqJVQCE96RUA0rfH+23lsbiSGPC3AQa70louYlYXODtZYjpUsOIwEgTF1O89
2SEnWGoBzsN6Cvhzi42s4OwV0sSExEAMZGtZZfLoaWp8Y4R0R4F22qb3bTSq4uvbP/F83YmSTCLw
OcOUzjKVBhAQAqSWhJNRj2tdXXwx9UFfWfdLgzhzZcBSLZgEy/C4UvDmjCSlSJxuym+pZ3lP/Ffh
yijnX5erhXAI4UveV4jyp6dQUxJiyUDpDyj1hJthGu6isXjx0ukfwJ8r7/dCFHMOvBiMuAOrKsT0
zN9//urIa6NRwmvx+0OV2T4ojBmVuAXdlE93g2iNCU2XNO/doqjT/JjDk81vh7QrP1RqpYiPPs6K
yR24UscE7aXoVQcEHpLTRsk8WO0DoPd0Y1JeB9enSs6Bk0L8vYrYLeNRz6ZBAjBTQ+HSQykeY9Vo
7lVKA1oKeTZwnuIyJujYAO9A0ylqwinbTVhndi+iQgLAhm1QVj9JMApIsNykiMT4Y/QAvS0W775F
DPomrBLXo41ryeLKh7XZ5gmWPofRxgJeR/EE4WHD2WJFsTbU+SYj7iPp52nBLhutwtPPX5SWwuNS
9gcnzwagtchalTKUK+HoWc0NYxncXgyLWxHpVx6y02FEbtAPaaFwwFX4kdKYfhFQlw+m7yggM6cC
iPOY39YNMluKGMR9poLHXvkR53ezqZGQGayoxq9QFzu9t/Q29osSfY4BLRg/ctrPOLsCvjS98O69
9wNlTkqckqLrPN3FvRwDiknTOoN4a4AXVXOCbqzEx5WL8sKEeDd59pGa1XGBWHw7Q68UIMdMiMwp
A+Q+iYdpIncSUSmu357Q5aEkAf5s1+MsVW1VuIuNX9QMFXXJA7BCUIpksl9VhabdHwxlCsENgTsQ
3+t0q4A17vFoLroDHtW1m5tj+qUQUt6ZvoZI1NtjnSeCfCdUWR3bJAh29MVYKkRnz5EtY2ENEGrh
oY3tR6fx7mUgYH0nhrcy4KV1nC8+ELhztOXMf/7qApwsqwWfOQ+I0gdw5zyBF2EMR6g0axHd+VDU
16gWUmDmCbHE4tkuaU2PmSa6QwMSBeU1yJkpQHZUC4bp8PYyntc7MJbAY5NbfVYXt+Y/fzUrpwJD
W5SDOKj1ZCkweKqy3A9ExeVGbctS2fC+oYQZiTFEA2+CTC9sYxpXLCLPJ8yvkPBlLRxoSCkWv2Jq
DEMRNr8CpS1QSZ4CHRpV3+YqsPpuZZPOG+M0RLEF5XQTYXreTILK0xmbQwJAOFP1g9Uwm1RH7kpV
6NS/va6XZsRcJBUrXgM8jE5HwRo+AbxcIOs8Vk9Om1THIOORJnby3bdHujQfBwl11o2olXN3OtII
y6SohkYcBi1pPyZmDakqscOVfXJhFCyf6D5JgTI8VdnTUbRMtxUZVsrBEDrqfYUUsPcN8e4MEAtA
Mgrd0TSydbl4ayC96ZPS175Loyed9S3AKm184FP5yqKdfx4HlQF2Pg/o3HdbnDCZFk4cgGZy6ywP
r83KiPYt/3ZjTp65cm+cX1QMRQ5D48zgEdMXOwF1XN0blcl39TITBp6VLdGBUifULhuwCX+3vdaG
7mikq5M8/2Zz829+tXEGpd2xeMqUATKlYYahGxGzAVLMynAgMRzz9+4NolDiTzYgn4wq2WKGccAT
B+Ybeb1aGfbjpMqNhdf1SrR7NhseZCqyQuNWJNddGhl1ogMJU1PtyAak6hoDRFtPfr+Ssp/dhxrD
IAStW/rcals2hwgpnSDK1OFQ1zHEakVrgNuZaqNmoBqiLr6iuOkovxphYClRJHhewzFypiB6767h
d0CnITrQ0aCmKXx63rqiqbwuTvgdRnpLm1fueml+SBztY58hX2hiPbYy4oX1NfBsUlHKto051lqM
SHUBkjjFCh0lH7cb7R78NbIr77ytZsaRTr5LvYIjsfRhMLNOy0w1M902xYkboQBORN9nKzvy7Hgz
CpuEU8dEgMst3pMwZ/1SZ5JuAfZ/U4U21ueiekElb80l9tJIFuUC6klUk4jHT1etT0stRUJbuFYq
XkA2ep9zq8630QTF6O2Vm9f/5N1iTtzv2ty+xMhMXdzApRJUCIAlOqx+kGAAigBeSVjNKsyLx1SR
5o2ujmCQivzdlZHfIzM3Wt5c/ssYoWjrqBvyXHdFbSYkNr597MYUre2o8XZvT3KexNkkETEhnpun
KBeTRHp/0luUu92g1+IPo4OuRU5P6TlQyuTanLr459vjnW16kj7qpxpLyrODpdjp52umPkMoFUkl
CHnNzuxgAeiDzFeurt+F9MW0uICpZtA7pYtvLd7o2h86dOuoJzWeUkVbs4gtdT/aZVttuiwddahZ
WUD0lRROclB9pEwmOZafp9DI0ysrTYWNlNQ0hVsNKACwfiRKtuAB83wzCKTt7mVSo7n79tJc2Nn8
Zh5izhH1N1OcLo3Uvc6gDYuiVjo0iH4kwT7wVP9GgkV+79XDV9DxAeG0zk3lZdI8OogW2VMvXE9p
E9AFSEKbkA6u3j8hSpXUy7kUMFXTTydkibgGO10aFH1m5w4/ddBWp0gVdmF0/IOh5uuNDB0tjeUt
V5MRp6GGfAvMX6iRALQ2cEgUt3f696arLB3HZK65EUBTazqdVNBV1eCJ1HATBESuSyM0tkhzpitx
2aW9AACJKgABIHHzYpQIVXNuWUWHIoW6HAqo9gaSmbdzgkRZueaWNthMh38gDLHzJC/+slM01m3d
O3VkuFFuNoe+N519AxF+b/gaBlzakN0osZ7fmvUUPUFUHe+LoAeUp3DtKbqc0CJOjPffSjQKeIhZ
Y0KcpSmXrUCGABZruHlWh/eGHMyvSO4NR54Zf4tGSLPySF64BefGBAttCq7bpUEc2k5aGUM3c7UY
AlE1ZXetpeywBsh3URi+vL1XL12BlkURUcw2u7RFTncQwjzgoeG+uAH9N5rsgf6ACp23MqVLO8iZ
YzdyIpXrZBFdhHGfTT5FRDeUUP+6SYJ/pkJ8VFB/XRnqwoRwByLK0DRwdODjTifkO1lX4MxmuFbS
mG6qJOydTDdXMoizsB7XEPqKlIpUrIfYFKejGAVy9srAbZLhQ7fDWHTYG+jiPU06dhZAl4ubyES4
/O1vdSEGmHsuc7WXAJgs6XRQGYH/ziukhZGCRp4malsExfgp9UZFx6e6ihJ0dDbDKLzvqhVNX98e
/cI3JCXDs5WwFLThjFF8XSvI5WBHQ2oQu4mGqn4RFI+pqRhuYAXlykTnv2rxYDrAHcHKSK4A0ECn
QyHQPIF+YKJ8TVvu63JK0ZFpaP3f5EB1BNRNROg2FRSqj7bR14NbFl3sH96e8MXlttmtZBzkN/Zi
00JjzBvYLaZrjgV0yijx2mQXJ1MAHdnr801lle0DQXqxwyZFXxn80mrzOXU2MF1zKlynSwCIEeMJ
q7DcrkGfua6K/qgqJhpZ+hStrPalE/N6qMVerrsO9naKajKqqxAIpkFsNB+k89ureWkUDHgwlaOT
zH/ME35Vagr7qdMzmkAu1PrxaMB8uBKRcLZ/MAoxBP+S885ZzCXEC7a2E76ZkxrjVa1HX+ay1crh
vziVV4MspoIBuIXa1mC6MtCNgyqHR3Wy/ZWvcumGsR2qR7SQiYmsRfquj2BMjRnbE/fNLfe3txnj
8paqWACXPPyOhm+7suUuTeu3ExKPLyjM5akTERYjVUZyBg44/ExtP77t6ZZlK+HevDrLw412xgyg
pVl4VmLPlABmDbxJVw2t4doki96Uk6ccAjUXKzM6H4rXE3T0XOZxVGO55/xMT61RZc9lIcHEjOjd
pdStoN2mL2/vu4sjEa/QjCEco6h0uruHoBmGNFYQXhJ9uTczRdmNCMXsmjJbax6YZ+vHpJCwAivO
I0RCeDpUomsT0k0mei891DloHdY2mDB4altNHDyzCa/+YGqMxEWoUStbor+Rlsedu2E8tPubh7lD
uKNq0d8h1dav7PnzHfi7kwVYyAHOYCz7IhZpZZqkOVsjgpqglggcwoZSd29P6OIojqBcBZJMPTtZ
1lSoVT0xociPx2Orpt2Hsu+TlcbL+RtGjUPoXEKkzUQIi/MbRaqO6oA0XW3SdaTTLTQaURNwM9wT
DknfYT8+1FgwVL049hrFprcneWmX0Ir5F6VBBW5ehFfXrdUoVGotqB8yQeIW5oqDRGVbfvDgp7r2
GHsrgfv5Y4kuK4VAbbbkVm1t8VhilY2eg9CkK6GvqwdoJyiYOaEfv+Ba5mg7oBX2JxCB3h06cdi+
vz3b88tyHh3AHJAGVFCXHXcNE0nbafpZ90yOHYZXJvZpQ18aqYuVn0x2TeuYLxYaee/0S52TlbnF
j5AMCRLAgsU7HSc1ws1kHq4QmY1XL/Lx6hCv9fovXC94xlE7I/uYMUWLM29gFtDYSSDdmqmyccCM
CKQctqJpspWNc2konZYQXBOOhpCLxB/1hkpNkN1yRdRbxQYhuuzKmZzpMRiLxH37s10caw7xqGDO
aInFWCGi54hhpCZuNDr6l0hh3IY9T14RDmvkkYtDAT4E4gOamB16eh4ypZix0YXplnhb7HJ0ZTdx
SXhlUd9Y2YyXjoJuWlR7gEcJw1l8rMqKnFqgVupaiK18EIj9QH3FObrrbePZMDIktFIsAMJi9c65
cLNRXbWJBqhHkgMt1nNUPU/AkAQPbOAcWOVl6kYmlNG3v9qlUYiGgVJSLpaMd7qUSWGl4UinAyWy
qd+XfW0j2h+vNVwvjoKJi+pQhwIgtXhRySraAKV46aLaHd5X0Jk/KFqnP75/LpLDS+2E1hZQmtO5
9HZgGFzVhusrPhQNtcc8I1arlcvxwuZD2X/eDrSOCeoWl0TWFrqTqzJyRWwFWzKYEM0ViXRkMb17
2XjSCD9M4hBJVXrp+04bNaS7DNvPyZEtd/oAYyK043bvXDZGMQweOI1ghwtwsdEI8QUPmhW4XErl
sUfecedMdrxS3TpbNkaZA1HqkNTrzmhWfi3UDDm+wCXw6hLM4LzmZw8fdwfJvX53Y3geDKYcSSeP
9lnVpevjGpoVoLDSC/OfaTtX2TtI3iuH57zABTKCVaMfKIjiiO1Pd1zumZ0TNygPoxPliecSqjuy
CGNYjtHfio4Yzi5V0IP7pyh8C+GjMYd0ixCeXu7L3IQkLifI3Ydo6MzwfsQqpvzy9qedWYin8TlV
PsJL7g/eGXpBi82q9mmTKDWbtRzQOU91vMx+6aOFxIpjDZ2GwHApO/V54khVh6JQxuhxzNRQf2gy
VOq2nWZmTbDyKJ0jC2d9SSBV7GhQGMQRp6tWRpGT4rgUusB0w2HXNiWidkbueeMDBUPbfAjtuvtZ
eanUPidK1JVfComA9hbzEiu8BT4a+Xsl0DzzegqJC280tLLXQO5nER+/kV+G3SOVX0KgRcSnlHYb
5FINXb9q4hxzV1/rtrbsigHTmGHKPmpZKuWGQkXYQSNgtXZW0KvOytk8h2yRXFOu5ZoB5gAGfXGn
CSgfaG53McqpeVMh58Su3tjwxpOvnt8O1pM2iBwRNuyKo5kbj19l8j3P1fJHmYEK1fZvb6izSJSf
QzWX68AEC0P4cvrp4lBV9NjOY1fIMaUP7WhI/E2ehrycP35oGq9Y2SxnL8fcvJ1fXiIKWt/LQhWg
jxaHON4+R5H+fYq6+092+rvrGfMoMNQAcnFK6I4tpqUG9J+DJKVwivy7cFK48ZHaHN5evN9x80m2
TC8alBOyXCBJYDEshsmjybCaTI1cYkCqiokZotWA/1+Klh4OU8LHLMvq7a1MPE3eUAorkiuDg/IT
Cbwpux9SoWM2Z2NPtvUtS4GShFJAuhON3pX7SNEMPn0fqamx6fTGqtZihfMzQbeXNQLQQfmXDPt0
lUbUQ/HgrlI3NFFJ2zoaRloozKMZtfXsAl4LRVSr2yuojZV7EK3C3Gr6YCgrW+L8JSFvBVlE54dS
Hg3+05+BzZBhIDWUuK0cq2Nf1T8xG42uIWqtZSIXdjtgpt+9Wmrd1PFPR2rUborgE8QuclrpM2xP
NBLUNH6OxWjupjZTVjbIhc0+A5pMsh6DLb8sRE9xWmL148duhOzfx2YWXd/jaTgl7z/F1Ibmrj3U
TzhQi3nRf478PpKpK8GR7EfVxDgNEdXxdoia6VuXxGtVyfNPxqeSnC4ipzl9nif+KoFVGj1DMGbK
3bLVkjs095S9TGgZZE7dvHt30BOEVw53jQY7PYPToXrhsEmnKHdblEj25mhjyzLlEqJfF2XvDQVB
JoCuoPqg25BClqydErE7NBzDfDbgQyMfr8h9I2E2NiSSKw/BpRV8PdR8Nl+tYKrg9icrhJ3LKbNQ
a+rR6e9FwZFT5coKnu96ZgVHgxNOwO6IxR0/DKQLOVLLbiyTcovF1DX6+BUMR0XbIPQ6rgx3vunn
4ZBKgO5CDOUsNqNRp9RwShyyUM6dbqIaNgEZar0Sfl54SE+HWdwa7URMgWVoDg+pCnZ1j5OCPYzd
bjIwKkxoym11IjY8UsxovHa6rPnWp4m9MtdLX5E+CMkxVQZyiMVcx1hrFXqObJgpxLNjBAWPJHx3
rAytWDnjl4YCwIcaBU0HwKf66YYZgxzCjxfPSSOyZzrWAFoFzLobbOfw9rN2ab8AWhQOmAgipSWP
s1TJiimaJS76/riZ26gvJ1N9rahA+lWveHl7tEvzAm1NBkH7mhEXS4joFYElbg+u0kmxU0MUy9Ss
TY9NJ4KVJby0M18PtdgyceNjZJdjxxxysoPdCAw13XV1l5gr98ilFQTGKsHb8tyYy9KJpVUO8mt+
6sL19Z8oNFT/NMhzHGZflRst6syVLzYHjadxiEF6BPIOWDLt1eUaToiwQ/lgDQts1HcKMPkrC2Oj
j7Wj+r8I8aZ7ve266yJs5Eoh9eKS0pEAuMH2A2Z1uisRf46GVmFXVk5r3eq4HaDt2DPQH3y6WWUF
iiqYa/rup+NMmTKbIOkJho9I5BgWFnRWE40r6zhvgOU6EptTKiX1m2lMp6NURU4BNrUYhaAZSTdp
Po2c/AdNqzRKD7V2gwJ/G65knZfWEOgRUSoxEH3rxclGeUzCWjYTFzkv2Fk0MvcVKfTT+88ZDQka
/eTsBKuLuSWxgS5AzNyyqMP0vU+G5HvgA1T6SLU9jHdvjzb/bcuVBLpLpcuAb8NtcbqSnAC1DAM7
cXtTJM+oUiDW58jq4Hl5/VmkkXDfHu/CCYAGTrt/LnLT+l9ECVqKslrlR4kLnltNH8t0zIvPSuTg
EBgkaLFv0k6ZjKu6m7Lge1NEOJS//QMufESwN5TWoeSQmy+DWAIiSmVjm7i5PeJPGNX4PWf52jQv
jQLqi9yRxIbdsqi7ofARG+iZpi7Igu8GLFnUdpR348mBEMxEqRkfD9R7iSnUY5R1ZC64kYsYuWvs
JsU1aZaXr5zpCzc/4zAK1UoKGkvcSa5TYgkAV7uxWifbQYziBucZZ4Nobnz1/q9DtAXuZM7XzlRL
SHIVNB/71PUtHVhZlOfw91FMyf3jHwxkSzpkhJHIoC8+0DBmBfbunLI6L729gr/vB2iA3af3jwJN
ksibcAC9pcWtSwCbjABOuXWB02ybICoOCPit9TIvbbaZVwAXg0uRyPH0DFM2qDNd5VWZzQLvpA9W
Hmhe39cr99+Fu2Iuv2qQUg0amcumRgmVRYsUdbb00Wv0s42y24UG3mdbfyjIZEaDftkfHFcUI+g+
03hmcosVNOrS7uOC6LFWkO0bWkzT4zA2Du//Tvz1c8BGqxsNoNMVHGQIkow01lU7aj2KIJXoM22t
/3ShKAjRkGaXQeeeR1JbDDPpaG21fpO5MIZu0bAet4rhAIjrH4XfPClNfdN2xjVOurgyYmBU6ZGz
8gkvbRXawijAzPVmsWxoRvVQI5Y4oVOrp6hKTuQZTaAUK4fr0oVB+EuNFso5bej5z1/nTFhjq06C
91PChA9FW9R3RUlHPzfRPX7/l+No0X0gtietXpxjKYaIAkKVuVFfmJu2wl51CPx3t/O4aQ1QhCgr
SF7JZVGyEu0YjV3Jzq9jW24D3Qubu9wfW+9GGWX26w/mZBNnc+UynL04z2OsIvcfZiRmxGcb7Diq
WwxmxpWX+OJH+p9RlpEayJWi1gzSv9LIu8OkiWGfoOC/Ndth7c29EK7hVsYLQgDKMVvynuGrU/wz
ktwVnaXdIS/X4Fpked4Guyx7k1NHf+RYrDUrL40KKp1GugNlCBGx012YjHqMmbmCv6AOdXLfDE1U
P6EaOv1tTqnzbaTYVm2GVtXKP7j1ycpmlhcVJYKM04EZJlb4aHy/KMF3HZhEt2ml1ayxoi4dZnAy
+lw8hfS3/IJI407NYEF5qspw3CGDXe8h07QrN/DFW4vrQidp4R2j0Xw6HRDGMarq/8XZeTW5bTTh
+hehCjncguSC1Cp5ZcmSb1Cy/Bk5DTJ+/XlmfU6dJYgiirZ157KaM5jQ0/2GoQqUtNA+93hrnsLC
aHCbbO3flQJnuCkZ1UteK+MPM6ZWUS0DloFu5+z8ks0P+uaHrI5PPLUbMNQUs4p5+I78HELqnvKS
KeKPLhtrLK+nb49vRApnnovamMM/q5FzGODAobARzRqHsbGF9G61zR4yeuszAqORnE3eoeQ+1/Mb
JnFjo2nN5WM6E3yo7IeKoPF/2O1vg6zWpA240kYGrAosPQlPozm3B41n1Fk4WvP4UxNGqId4D6Q5
VuXqM4HbTxJb42AxcH35Svkn8w09THcOyY0WIIotb8LI1fLmkonMJqw1NA6DoUcCGtHm0tW/eGry
p6O2p0aJ3ndt/ymeOj/ERyzHuqNU/qnsvXf11ilqy2QIyA7Xw/qqs5VZtxUNR9cWZ6BnvMSrizZk
9bseOOjOvMp5Wz3VNJrsrEca4NBHV1ed2leWQoOoCHKkhlVjUDDyGy5aOX1L0ZLb2WubwaiL0AKH
E0Fx/Hp2NXtyy1jE+Oc5TStd3yqluYyKs5SHIU10jEYz8rKdy3xrMskvgdHjyQSbepXsOWJwO1HP
su6DdLgDmRlbjTk6RaM67uyHrU0nb3OoeirgsjU9IO5yvTYHWirFVLewhpYK/0XLKcf46f4Zsjkm
ZD9fQSycoasxzTakr9xKy2AiZ/itNUfjlHdVdZiNWex8s80xAWcEqSnx1uuDOmwcPYb3UAZd52Dc
WEbKk7Xk1k7NbGtA3G1c6PCkqfSvXvAi9rphwu4iQBuvDIZpig/J0IsTNvPLTra6HQo8AdgmahM3
6L9q7vJqqUvgd01p+lEDXv0QDQ2dWH0y6YTd/1Qb88ekydKLFINhIq/XvJo1cYynXhmYWciZP+vz
wR3NZeeJuzEoXoQoxoGIh/2wPh61cYH6AxyHXpPtYaHRj1V9afvKwJRX4DGzMyj5o1enBs0EwB+U
iSkSrKkp0xBbRbIMabBkUa58oBjvYk8SZaLGvjs08o9V7WG/1GSOLc5GGLvtzk7bGq/k4UK5AO1C
t+F6ViML+miqG2mgFnP/uRPzdEkUxz3jOaZ9e/gD8hB4rVRIVdq1OmipTQp62xSXGkv6pzWlhWEo
8r57qPKNIYFxMVD3l7oZxhrcMVptYTiZlgfdDDHGofKO3ZBt4NQY7Ul0bKxJQkkpEMmupCV6PXv4
LNp5kpt5MCFOfmkGlAUrb3oYiw+aj/VIgidx3jc8xUK3K3PCmTNI87o4DJlh4eBZdsfHPw9iURDt
qADeiqyZ/SRk75UowC5/wfkqDlYWOv/cj7L1cWARc4Ggo8lbe7Xe0t7u1U6hShsWXvqFzji+n7ku
+kuuzNFOpi9nf7W5SNrIDYlD43jdp57J5/pxxDlxsNr6fVwK3rgVXxJBlSE8dRpPQ6juuwqrG0O0
JWeKXNyT7KxVkX18hfkkGY2fPB3xY6nTQ2ng+VgbmOjcn82t9h0KD/KL0ZSkcSEThTdpVmOUZTtg
hsMjQ/tL0WJgJ7X9cyjFd3cscPWgh/dRO5g7l8zGspcQaMh0UFAgoqw+otfjDNrPE+W5cnCeFlvR
T7YhnMczKqmkKZWf0HhnYV6PzUNpVqXDmgeJs2S+Kg21Rm+5JCMFNAMLn53rbGtQsiBMD0ZKea6L
wk7vDGB49SxQY7f67BS2mRwKSm3T6f4324yDvvhrAk4DcnWPjSCjXBMKJy3OqPcBGVYXgCHdzrm+
F2VVpVDQ7YlAaueBWlfG2Q3D7Nmws/FRIiJNMlkrewUVgk5ffaIibuuitUqO2pq3dNbOtZ9YfXu8
P2NbG+ptlNWMDVi72JznnBl9iMhwgnhaOo3FSY8W8+FFwFFBDYQWMV13KvfXa26Yy0R1ctuAmjtR
uY8a51uJWsSv+wO6/Tg8jchuJf0PPs1a+qIeOhzbx1YPooIlkC5Gixlksqf0vHE40OeDPCO1FMCY
OKvBlKIfsxHnrCBS8cpS5s92Xj7Nnejw6quDTE8/oM59bu0iAKa5k9jIg+f67LUBqElFS/BwPBrW
6w83aaDT8KlzxXX6p6wzsm8Gqs8mag5m+S4sMrzoHp5ViWmlqMkdaVPeuf52utnz/IoI6fZedy6K
bDoVS9ztJIivmjLXI6NmxY3MwIDs3qx510uj3tOTJvCwuhdPnszKDnnUt1kQR0UZHwEy5SKYgHSk
QQeBVRyNrA+Fb40G7i5jHSmzr8ZT3r2rcs1QzvFQZapvdnomznhKkQ9BEGg9P3GyQTynidr8TKq5
+mfQ5ro4Rtg1zX5halisk/+K+RCLMo4x5NSM7FDgadk+eWUqslNbGdmv2gLy++n+RN+KPVBsBbHE
tyUdAbS3unV6Uree8h2lHrp16QHj8Cq6KI3VQUjpuig6ZgBDx0OzjMmnzqir7jCOy/I77oG2diQt
iECFamOeHlOjzHBNxWfL8ClBRtpzOFROctALozN3VuTtKSJ/NB1isgE4p2sUmalURhKFHhXVWXWe
23hM/HIY4idV67OdULf7m1AsDzIAySFYl/6sDgBz2RlV4BhNfcz7pT+IoRA79+N2FHoVdKGlgPxq
ved4a9eTUKrAzrs6oLfRfYzDWn34RGQsBnYSUkabKvvqW3vDwGMucasAPzPv/exZ+EoqWfioPJpc
UYYnazVAxvhG13vXSGvVEwtjKTMqlhW2dAd6zAuicMOehN9tVkgo2GIc8Dx3aD9ch8rdpmz6paqD
pMvFh2FStS+tSPtTZI1zILTQOCRJW+6kovIvXR0aEt4hu1fcK8Cnr4PWRTPrICLqYBgn/YvN5Xxu
2ypCLzTy/EhV2qceD6SD5yjWeWezymRsHVo2kyi1A/4DmHcduvGcVgkhrAV6mOf1OWurLDrQ/qaW
MnZN+920QutHEbNjzuOgdgnStTjRnqZFbZxDSwvC3kmAbq8G3vBwoYAYkNhRH7/+QZ3pxBONuArk
1QQxtvBCcO54ZH+lUJY/jXU+/Xl/CvYCrtJVVcPEIC1ZXKqT/dYPpfUpCsfhRbWy+WMU7vFGNqNJ
6COKCayztS5erYeWED3Di7OyewFG3/9mIgf1+6D2pzAf+53vu3UKIDnBepad7Bt+mbaYcVnGHGvu
UIV/tEClDiO6sL/uT+HW4UlSJFW42aV0/6+/mZrOhhuqHDMaXcJTMmXKl2wy2g/zpETf74famj84
9CppJVqePEivQ4VJbYKpdAmFIMDfnnDLM9ZLns+Eu4E7RcUOBHJraPTy0CGhqMltttofHgKzcxM1
VVAXdv4Br3r9gIoWZqlqau3kDltDk9gaiqckZTCIr4em4FCuWC6195iuRg/GcvEmZMIcb/Lxt3Gi
d2qleOnObb21QKhHk65IxDZyC9dB41DRs66gvVcYQ9v6Aoni+nlU1bn8/fEPR5LBkWpYoODXbDal
mMe5z4o6wEq3OGR2FP2OSWB+VNCAOSlY6+4MbGs2cQPiOocoTpNt9eHwjWvCQWejCWqpmB3qdL1K
za6OBVDEd6gFz3vEptuI3OasS4RLXco+a0xuPC/TjFoHS7PsWj9svNmHhfgL1fuvPfygnSxiK5pB
Y5bFiT4eimjXH05MDa7MY4tS3aKX6cERSEQP3uz8bSmZ+3VKFfvz/Q94uxNYHbJhCUoF8ZP1zqvD
qmYmUxEYrWKezFZtX9p6FMcYTvfX+6G2xgZ3RVre0HaGL3g9NttoTY5kqw5q0FFfwnzq8HIPVRN7
DG7Ei4Mfzp6hz+0+gGIJtk0S0sAkrNUVG7E4atLw8RDeSk4WfqzHZVqMnXRpaw6pa1GrA/dOUVD+
9zcFGTJ5KINYuAURrPkhUDDu/Fk0WHIfQ8NIdz7Y1pCQ6yV3krhH2ujXwUqryIeB7mcQl6FzCONq
OgpUPx/OM4F6vYmy2meOjQRXqlRNYCDMcSzNxDimU5bvTNxtWkYUSJV8It1gUcgV82biJlO6MGP4
HAxGk16yWdf+6HH2PI2WqH6bFU2MgH7CaecM2ZxBGEf0QjUgEGugWTzCD1fysgkiPIsaXxssFPyt
CJrb8f6C31oXktr0/wKtjv7KiAzceosmKLowf1e1WJH3iDh+87pdrbnbXJOZ5EVAhoU5C4Jv1zPp
9JltWYNdB9asxcUJXXrtMGmteSw1hd6M6fbuU5+bWeDgEr6TjWx+RSk7K/tcEgN8HdseQBMbUdqg
RmJdCkP9X4RDCHJNXdCI9CmJxp/3p3Xz+72Jt9oBfe/gD9wQzw7r/mi6yexnerhHzdyMQl3BgSzq
UiNcJZBDiUxS6fDxhkGUCE00PQg+Q3u6P5atJQKKgQ8GVorOrvwVb3aAkyy6kddmHZRlH53pFnJU
Qa/8Iqi+fbkfamtAb0OtTinsCaq5sFkifRGlFq6uBX43RWOGv/+HOHhzvmp985lW9UHNEg44pr4J
ch7mPwBYZvZBGcN4zyhg6zoh9ZAMJ9madldXpdJPQ1qYHFFq1cy/8P7Iqd3lLnUWu3ECRczG3nG1
9bHIKOgyQddF6Gd1XEWaPeaDzpIAyB7j3yCss1lF07Pe6tbL/UncGJzUpyQnxn6ME2Q1OCcJDfgi
kwgqs+6gS6tD+77uUcg50mfufjVV2D3ea5VWUkjZ4RcjFWRWR0ivJjk9InB7RTHZP8sZ9wrfNZVy
zwlso0RJOgViT+aMPIXWj3FH7TmJzKkMlKz3XrTaTk7CTZpnU8UxHqyB+y1rm/TJnGw3AHbnfbNm
JXnUjJG8mFIAb2MqHLyj1o+byDBm8K3ALu0cSGfcK9XTPERx4iuhMz382riKtZa8KkM7dapEY2ZH
QznMXmaTR3bVYcEx+XR/3WwsUfmEonMiUceAza/PE6NE7yyL2yrAiqw7C6trL3qUhF/DuE53RrVx
nsD0kG1szkdS8tUBaVRLny/pDLswgaemO2H1MuEB+XC3QWqb/v8oq8slgdjqJEUv6ZKpfZ6cavpe
KoO7s902x8JapBUEah8O3vW0TYuTGWbGWCxnGP3GDY1T79TjTnK/tfItBESokcvnBIv/OoxZ8Glq
nUWHc+Lvs6WI33Sau/QeYr+3x3eNGJ9GDS6zZiuHxRDdzkW9MUrCg1UizQeZvr5sRFuIuUMlNlDy
IWmlUIt3NPO+bnbGuXF4kdFBtpBvCg3o0PUwxw6fHLcF2Qb+Kw48d2mw51ZdH+S4cQlF/jjDCV8T
njBIhzGnpPureANFZnSMSnDbWvZzSj31RZ0X53h/a23N3tsoq4+nhtDIhR2WQTyE9akf6+HQFeKf
x4PAoNKkcjBYqDU2pM8nxaoipwz0JtTfl+pgn1gMexpeW0ORVDAobwiFEe56whrsAdO85KjXQKI8
D3kXv7f6yd5JOOSFcV2EBM5Fo0s+vigmrxVLw2WxEwqKYOshSvyVpenwXdNz78+hixrxgimCIlAU
z9xnMtvRC+5P5NYaRLMf6jgdC16dqzURmoNjjWlBCdsznssljA51OX3U9f571ZIp3A+2NZ/Y0ECT
IRI0tNUh5VhlCjQPVGpSZPVzEdnmu7LV0j0t+43Dneo1qRV5AZXUdbML5tRQxwN8bq2M5z9HoZiH
Rs2zY6wm3uNvJMpGUi+FKhlFj1Uy4HlDn7Uqi71aouJP6D/apYBrero/b1sDkuJBwP0YFS+X63Wo
FFZepLnBOux05X04CvwAisH4iI1ctHMmbX0iSkbwUoGTSSmT61BNrVFGNAhlNlVxLHCaPS7ZboYo
SxjrJc/XgeVFKoW0z6rEEYc4t8ehV0Iyc8fj5CWHwXB8fIs/2Y74H69qLG8i+l44hT4OZaDQxxJA
Sk2TtaPVXHowdLW45ovVLfJ7Qhv0PxXUwHf29OY0vomymsZoUeIlFwwwn6wU48zETJ7NtIh2qveb
80h6iJ6qPJ7W7k5lg0S7VUPxj8t6BF6gzkLKyEdPSdxPn00ljj/iANK+y72BvNG0e3dnZW6cXbKc
T3WdGTWoSV8vl87utTmOIXCheed9qCItPQ2qov42i9H+UCaoxrtO5QT8z17kP7wpEAOisA2d1SI3
XaX+cYLpZKsAT+08R3zUIY19L7TJ+rOCev34ucXpCIIZVDi93TWUTShW03RKAmbUs3EA7vXqo5rq
9tf7A9pYM1dRVmcJVpcxTiqAYJdaZM+R2kTW2fZqsadrvBmHw5fzSorFvZpgv3lLe30ytFnDaIrR
6nwD0ofwszme93T9N04tnmZYaqt8IsBeq51W12rlTjR6gr6rTvlcmyd3TP+om+px1BBt3ldxcSQS
MFhYTZymLxqLgUBJXHrPcdt8CjXP2Umwt0aDOyySHTCB0OVd3V0uaUDSL1BWDZWt1NX9J3ux42PR
p/Pf99eBTJBWhyOcZvjTsgjM4291OFYDXn5VqxGpGQ5hD9voYFSqccr6rusPueaWuOOiKHW5H3Zr
WVCblThGaV64rgHjENZzliRS/WGyfVers6OJxMDj94vNk5LzSpLsaGVdHxj54mWF4oBet9IiPTSG
Pj4lzm4GsDUWylHgaXUUfyhFrKL0YFOMpisCFz0G32n66vNoRNlOgW3j9KWcQm0UXj0uT+uxdHZe
12A6iOLlw3tl7lTrxIPT/R5lfXWI4sb9igJVdrDiSCl8t0m1ncncWJMUtrGYAGgGznZ9+ipi0XiR
A2hfFrgGRQ8HDtmO6XluMIB/eHVchVrliZXlpUYaQwCF++ccXeH8NLjB/1MQMEo615k8b68/W1+Y
dd7RLUJFOW/Asrc/BzWyz/9hJA5lKZBKWFqsE4Baa/VixH40KNUYoNLIbaGR5Z/uR9n6NBgDSTla
aRu/buIYhYE6R8p8tXmELbOXdMphsPLuPS5q49f7sTZWu/Q7oPMsDSNunimJ0ZjtqPFc7rqGvqIn
6WVqVH/5D1FooiPZDYAXtMb1x2mUWdSAMVhsI4YtvmY2eZDN6vLX/TAbmwrgH69vIICQd9a0WLUz
pzpNBnLdtJs/L3Ns940vshHCqonEUOsXatzPR69vsSrM4rh/HvpwTKadrbU1p5yEdD0wVwdZvjpB
aqyM42oMi2CZor/mNNE+ulpS7HSPtsZKx5RjEMYmaLnVlBatCr7R4OLyeiP2EQR0EWkbvllW91us
G++NdPgwdKjLZdqyg1LeWp7cZGw0xgfqZnVljpCoB60o2M615Rx5jqmnqKvAgDfZnnLY5iBfAd/0
XMBFrwYJwX+pNRs+Vmh1fzc54rutI54cL/y+OMuTkkwoxxg/CjPf2RVyCKtr9LUnQcOA9y2l6Ov1
2vVh1GQZpLOwbJvi0FjR8sNo9PaLKxThfIk7NbWfEkg64kQxYV52LofNGeYaBQVNveVGVAwxECWJ
M69ATd+1cTE0lOGgavlwskCg6P79TbPxipdu4jAW6W2RnKwOToyissYxyIW1RLWOOKwZAs7RYPiR
ydPeySxrrzq9tT/k9pCFA+lfv/qqc2jqSz6ydKdKyjXMijUci1A1up2RbcbhsYaasrzQ19psUNB6
ZVbcIhg0r8RwZFgOLljFx2u0DhgwXkC8slHMX43G7GuD4QD2rRLoe4pV1++jdNpTwtwai9xzJMPc
1zx9r1ekubRxpXcsiUpRM0Rs6yhwzcx5ub8Wthbe2yjyV7xJ7zO7pc0+GMhftl76d1UjPuF5UfRn
Ho7q4+8ixNYpH0Ej0bCaXIWyCqWvqePycfrWO45NHR0XALtP9we0OW1kcaxrXrM3LG41dPOqtJg2
OrrZ3wh5hb5ducb/7kfZ2kJ0MmD684dq3OrjUPWIMfnluAA48ycEyxdtaL1DLpTBT6c9JMRGio9e
I6UwSyZVN6odMAJUN0fPIpiH9mPs1uEHpbDn37gQ7S8wBQB5GHuGAFvLgroH2ie4DlDBXy3xYqwd
BdHyMqCj1RyQEbL8OtaWg0Qc7+zZrdFRkQANh08RGdaqbBpr2dBEis7lkvT9l0QTZe53uhWd2nAJ
/+hwnDuhJvLw7mIJQvfxeFoQGb7P9bpf0mGKR6ctz47b1p+MrHAOeLGL0/1lcrMYicKrGa1I6pcS
I3sdhZKSUPFwLc69a0z5R70eu+WzY4f5nmvgzfcikFT8J4RJe2CNvlAGMOBtkudnSHQCnqoZYxjr
VX6atXu3x8aYJPQCMgRYWLKd1dJvE0UfU9vNz2nYey4+EWr6JCZDf3SHUSR9ZZuj4IwM35oQQzcJ
vHsTZ2eWTvyuHK3wB+Kh7SGyMOI7ZJpdH+9/q9sppDIlxbbla49zaL0O+3aypr5Jz1YcixdPUcdf
YTP2F9gP3g5G+1ZqguYzsCYprkbOyrP9el2U1twNcSrSszbB9MVFcnwesM3+NMxq/0NUhntSld57
9oaxfS7xtjpXbZl8joAp7Qz69mNyVEoZc5Ry+JbrnsVQWG1oFQWDRsj7nYoS9VOSptpOlJstLoXB
YflylSDMjXv39XARRreGrnaTs1B1BYmQyX0ZvWE+RMnS/yUmdf5cjYv6cO1WRqWPClacguGN84CL
FAm1gzk5q/0svvSGOr0Iqsyf7y+brRkkDh5nILBv6y8KOp9ubpnJuUEM7ZA1Xe83FC12ZvDmvmEs
Mn9CSo4NDsv+egZdu6i1aLSSM36KxWdhxDg8lV5s5kDem/F/lglE9P64Xs2vrjJiQkoJRwS30MJk
oV6HTIqhRwG3Ts+LnmnJN08R2eDbmjCMTwqV4+XsLrVRHAxkfpdD7wzuz8m0RXikn6KGJ7XORPes
0/dXAoNPbB5E0fWZv4TDlPs9p6LeU7BPq+KT2rspthOjPpfKl9D0uvCjhvnl+Jwjzme/07pMSU5p
mAzicn+ItzueDI4WiZxPSoHrk4znuFhUI1YCxcYW8oC6TPbTa8oIyK2Ttj/uB7t5YMi8hw0m38I4
dK2f+PFo1BFPmxQlkrp+cpaufl5KV3xyq3Z4b+ah+vcMEIyasTcE9yPfrlAL6AkG1QQHl73GA9qj
humfrSZnTcndk92WAEBw+X70GqdRwpWKlAYzKems18vFytzG1lqbPR55S/fMI1HPnmA3tY0PuB/H
KXAVfXZu7Bwk3YMD5M1EW4M9yP6Te/46dGFE/N2hEp09xQ5VPxsU/ZijXbyHNLhZL4jkg7GVGRj0
bphr13GSSUlsSyzJ2Rgy9zPlItzOusTVn7qhA0N0f1A3O/5VkR96P7cERcP14mykml9t9MlZmbRf
2IZC65q1j6OnfFoUsbM2twaGbThvGRIIg2jXAxPe0ldKZcfnSg/FqctD+8zR3DyHoB930vObq4DS
pyRBSdFI+tdrWGNYIRuOZQQH2Zxq6Yd2TCzrZcx092fpDHF8EL0SLX7ZOcVO73VjjNQv4F7xNAQw
vA4MYlkvJlw3z0M7aAdbcE4PnZsdJnfak6K42XCMUbrQ8N3A70P0WE3nNMa0HtgKbor0HS5Swg+1
MdxZ9VsDYt3zgqfNKytg11FQmzNdpNzTM9zU+JRHCmMx1PS0ZNUeWv92QEwaPHXebiR+NGKvQ43K
slTebEbnupiG0zK72kvuiT2I4+2AyP4doBMcU9Ql1x2gwm6iRbixHuRdlv2Vu7zbPaNOv0aCju/9
zXW7CgmFdIKU66Cl/ErLfPPqLcnzahUhda4m6/dCRO/qPnkpS+3PZi4/tqJ+eH+ZEtAlT3+Oxxvm
n5pQ3YXVoAV13LnnsMevKrX0+l2O+OzOsbExiSwIgDkkCixzW37KNyMTAP9i4P9aoJbO75jsLBew
5pmvKV28c61sRIJvQFtGvgI4FleLooeZBS9Z04J8Lgwcxuv+YNe2GuBysGfIcHsW8uBgBaKlyyeD
CnY9qFLM+Wi7iNdW0dAdekgwWp79clPlKOgC7KyNjcXOcSvpDeTEGqz862C2EelqC6AsaFXH+KQm
Q/q+UzGMvr8CN6PwQIfyK90L10BoDRxtDadHC7rWnj8maOSc1Djde+VufiMQ0KSOUpVmDThBGxpT
cfhFgVfCH/Lh7FLqa7ww+dU0drvXWd2OJgXRgFhxn6xmLnYjyF+1o6G0ODoHbdTE04Ln0FNeP64l
xxOUnI3EBmFbKsWrZd4aZqkkwFICNxbWc9KU6bmcxcPqxjKKfBghmCo9b1d17zbx3MxLLaZv0MZL
W5r9U7g0YucFcXsYsczAB0NqBSzA6/N6wcVhM7lRnOmwk6TIoVqoRfu0OFbxXg+nUvOHAtaZH2LS
PO8s9dsPZklnVcrsFMPQb16NDw0kJUmFiYhhGnnPBSINfjd57rt4qR8W/+OOAnIicVygP7ggrwep
TFPo9OYEL1jQ39fczjpo7rzneX27qyS8hQUBh4di0hrlAeRTpY7tzUER5aPvJF3t58W8p8q+FYU2
iPxUOo6g6yh1XCwopMcLNJ54PPDA14915+7Vjm4eDBDAgVsg+KpJi6g13lOpFddr82mCKmEaz25Y
2v+YPS4OpVslP8SyuMc29srvedXtcQBulwUnBjx1oKbkS7yPrr+ViqlXbMB7CdpoEudiiBbSMqc5
FXX6MCJIHk7cVZxQ6ITwQroOlYfCGWOo8EHrQomFm2u5Pv3x/DK3bXPAw8J5kj+mOHRTqn1/9AgG
IUeWTjLKv/y5jm3q1YL2W2JzgWnh3wm8KQzAuubvh6NQmCN7IpQEbq5OKkdNnSEsewvJqdhGkcwt
hq9dWpt7rY+Njwa4CWCVLC2BVlvl8LlXpHFTREZQtrF6gv06HMU8F8cEbM/poSFxO0o0HkhreXrI
m+V64pS+miPVjNFJdOJw8WdjiKJDqc57RejVPvs3DpaBGIzIvbCu0WaCo7cCTHUxZlc5aHFsnmJY
FDuH4Or4/TeKB+eFMiNWiDcSMtWyTHFKFFGm/S94XQ72SGE0iKNa6PM/Q+FmxiWZXavYCbw5vDeB
V0dixPUCJsiuLzVqbl9ySiG/dzSRd97lW1EwX2Rw0mUUdu/1x6o62NcTNkyX0uExV3aFd46FMv98
fEm8jbIai+Lgr9MWRXOxzH75EFeu9zlFQmPPIGyVCL5+KzBi1FAAcHFArcLoY1gtHc7mlzQe3tvd
+KVkZAer7xd/qtH7e3xQ3Iy0oclwgcysorlRHi5pV3QXGI/mdASPVmOANy/qHqF2awmS3XISEosq
xmrvgt/qDKfKOkROW4BUpYJuBG2/app/i/tmKD+oYRzVJzyuzPl8f4wbM2oB4QJUQPsF+NPqAK7M
ITOpwvWXtgOedBhUoCFPzlQgryy60LD+yop8BOF1P+rGgFmMcCZQF6INvVbyr2ytWSyulEueRqmf
WXYYOGQIiU+miNeb1qTPrmK2D9ovy+UDBAuzYnq30hJh9TBfJhFlY74QVldGXLQqL3ku4kV/uT+6
jS1HoY3VSXuJT6quwniY6WVeEouLFbZh7y8tOcnXOJmjPS2UzUCASCngI1lNueF6byP8VJpDYrO3
ByfxpwhpPGWYHrRdkLNGq4z2Eqc+p6Qhf8XbJ+Vc4+WDkObF0Kv3k+L0Z0tbwuD+nK2yHYJAz5cn
CLuAcv16Z2e9o4fN3DaXyeqyZ6du/+qbhnoz9mfPbq4v9ecwCq34mJd6taetf7sHAOXxQKeyAUeE
e/p6gJWntx1Vp/qS1mP7Utc5XmuKNs5I/jkO/gRW1FYPdj1fxyvxmhLyQXa3fqdbdqE6o8F4zYpE
5NBQzH+pC6gvpzof54vpDN2R3mf31/1p3hoqHpekyIDZIC+vUjuhdAmUEl1cNBrXIlCnGeRoYZKG
IfiQJ7rfl5U57+yH290OoIUnDtePLLmsxwpxVHMjtL8vczqJj7XX99pvJcIE+QfFQ9/KhyWmJOe6
Wjzxx/3h3m4QWbIF6yiXL5Wr1QYBj2JP7VBUl6gLi+cQRyo6GPWDTCn5LSGughmijc3rY23hDT1Q
2PM4Vpe+mbJA0Zvm89g1e626jU8n6bFcDxiVcr6sPh04Y7dM87y6qOiFPdtF6f2DM+Bw5FlZ4oOm
FQ86o/47LOANKrU4nvPriqlr5uDydb26iGjM0Ebr8dNNcBy+/4lWeev/jcJLh5osW2/9BoWYYpld
hpx4Zc/VoYrs3tdDIHtGFe6VkTZXA3QViTDnlFmfy0INNQNiDDM4Wv2T24/lxcinvaxhc0C0auAZ
gyi+We1cqLEGeKK6hCn5UJSI5TiYw/gyiqR9uj93m0uC7yNp7pTi1qWqJrWcFkpMddHjcRn9IhT6
EwbCCC9os+W818Jaf6yK/u/XoqpNIRPhRbD610elHlXkqZgxXSYjc/60EOH2K9VJXgrP2XPs2vpa
nI+sCyh1XHCrpAiXB4yr1JmFoWvDCaUr+xgD6PLvT+HW14INAIWf7Es6IFwPqJVkkcmM6gvs3/5r
mgv7ZYi89l3UqHvs861Q4OLZUGxVIJyr8tigdHYjckLFPLkPUZv1p7krrePcl/FOVrc1d29Dyf/+
5srmbbY0tPyqi2ekTXWk0m2nx5pEcOc62YoDAoQtxQ1KMWT1jbRSW7RJi6qLXRjTUxZbdiBM1F4f
/0agJYAa0VORxczr0VQNQOamSXEcKOs6fA+nuDQPGgSH8HkscTX8D0sCwUGJpGGRO6+ylW8mL1XH
zi2dhYU39/XRjLz4nOpN4c96lu9s4K35I0f8l30oe4vXI4O5gZhHy5nOrC3HyigWX9Rdc3x4/mRX
lGtQlnXQar6O0lWdR5yGTdspo4WLSd99Q7xXHz5Q0dGinWgbtz0QJBJsaqdo6aw9C9PUikq99Dhb
Q0c9pwXym5E++3Pk+hlW8YfMjLKd5X5zDtKQhX0tQWSS9biu5CQKjAmE4cqLUyjqZzv9WNeHWl26
44hQ+un+ZG7Goj3FPUKjilLm9WQOpl4rwmXJu0tM1qTkvaifqlLw1dooNT4LxRl3Dt2bVcIjgoch
6SntAolXuA5Z51ZshjRwLuqczB9yKsOHHNOP3+4P7OZ4IlGQ7RzaiRRCiHMdRQknM3e7nCiVFR10
0Zkfq2ouz6nXzDvHxlYoSWWHVwXGBHbFdahkrNTSLVGun6ao8il+i6daHu1dmkSPQddfpSIlKACT
IvYzd+R1KLUc9BKz2OjSFLl1DhXV+6j3Tv5edLb6aLIpC/jc+rKnQ9t3PYFGrcaVM1vRJUodzFyV
5luZzXteiDfLTzp5kMoCxQfdSu3uejx5mYdO0g7OWbeWj4WmvUvC0fWxLvl9UMIH+wOc6TSHaFDx
Vsb1hU7IdbAQvEdp4OJxSUnvT3YXxrnvhml4bPjfHuQMvQaTlhTk0P/ijq6DmVoXSW+Z8pJaqX4s
48XzF6PcA0q+FuffwJpkGO4rHrMAAWT5d3WZwGMeKw9868XVu3Dw87Jv60PcJ4V5zi23rd516JdM
zwB886Ooud38ckzij02sddYOjvzmW8rHLgcW5slghTm8rkdsLdKPxnWZ3rn0MMIOPfUM7s/64aZi
+tAiHDPvXG23ETmUqdrKjFEqma5uglp1wq5suvySdLb43jpa+B7+b5G9c/vMKY7AZxJtJ+TN4YVY
EbxOWX70kItbs2G9rnMtUZv5RcCg9ouk0A7uZO4RBW9OFOST4aCD5gJvC9JptVLjlkU8hdZwGWe6
MWQqvY8ohzhUi7UnSfx6m1yvIN7s6ErxCpPPovWI3JzdELVNd4n7aPpgajM+Pk3cRkRU0/dejgGg
q1m9b+AmGtR6Wb7n3eb8HCPL8ZPQTB4kV7CiqaWhoI3QFfjKG4YuZA4ApE0hLmXZiR/gCHVfeF22
s1hvvyNvaMAZr2mEDgDqerGqrRYukxe1l34w+/g02YaC+RNyBo8me/IZzdtMCtrSf1+nlEuYYIwa
t93FVbTuU1FZ+f/h7Mx2HDeybv1EBDgPt5REZTJrsl1VbvuGsNs2ZzI4D09/vkj/wCmRggg1YBgN
GJ1bEdwRsYe11g4Wo8t/Y2iufn784u2XRAsPfBXVQBZGN/l2SdACpmJSxuq1zhBL9u1VsX7udHX+
+tjM3jeJXMET0EJ2GKKyBRYvRWMQ6K2Y6W3zRASDRv1AhpuuiAM/NrU735QGWIkUZAZfTOJ+u6Jl
dRt4kPX62sRT4ydijP08M/IzzcqWmfP1b4/N7VYGWgw0L+8enROQaptYqDMbQFyeMbzmK3ONC9Fr
KFwiu8PjfgQhvmOKAA9Kh7y1EQTfuF8zxKq7WMv4Wg/xcnZY6aeh1Jq3WkRPF40kGpr+MZV40gCS
3dtNTLrKRgwv01+HEkUC5N0ELCy7PAhM5A++uUXoa0GEoodmg1zcQTNWW3ii0QqdbLCPg2SKHIah
5ukfo8noMasS+oey4UY9OF3yi+ysUoijqSxlmba5jTEbnrJ4s/6qjkZ0aZO2vay9mwZeU0yftLUf
35zKLD+1dhH9ha7HUcFid+Io8ICMk+rkdPTUbbvXrEUG6cJbXpXWVs8I+s+IDHZPJ3BYIf9AVxYc
FD6zyelBZLpFrnEKumquzsto/2N1jX6ebO2oJrddD+ERiaKUwUeSXIJsb10lgthf5HOnhjBzlM8T
5zwUhnnUwtu6yrsVKovICklloe2DMxPWll7qrmGkukLCW7+25vSTDrzB7xPrd1DMweNzvb1GpEGi
c4q1BM28p5vDxkiGbHGQ3g+L0p792Ens8zInjm8axfeuSn55bO3OJkrShU7+xgSvneRg21jCdvJm
Dgeo/WezVaJTn/bNwdUoP8WPnk+4g7wPjXgKtFzG2/64IiNq4HdTGOdV/ZdVa+a5ntfxOjdR8RI1
nfGfIsuqoK8PQ/Z7lhmgRSVJtjjw/lsn6Y2oKS0nm0JTy5rz3K3dWW+67szPWQK3dOov3YyeTdS0
3rfHO7u9NOWaiYto3KAVJYnlt5bbYharMU1jmPeVegGKr5wY3KD6VbQ+ez8zU4u2GiOveL9IV7eR
5ZwCQ9GHqg8HsdpfkTqA+d1oyVfhzEcMv/e/dfspKTlRAJcS/DKB3FzQXl+oSTpqQzgbdqYyD3Ut
kzBTOnv8xuNYpOfEnMrsqzu1cfyyjEay+t1cZu4nbfQS7eSpoIRCgqpYuSyFOsdny2RG0cFNu997
gyqzRKjxaO0pPpNpTpM+z0MIjwrcB6MDxecxc+vAG4ojqNA9W+SFwCRwYvq4mw2xxjrNOibihmlp
16eBUtqHqZwSzpKYvz12qf1hxZGBpDNOnrd/J6GZx4lWwTjHpXLR/eK5vf5tKbIn57TRLgK+yngR
1FkkAWULWlCjsu7c2O7CcfCiU1rYxSm2zf7gE+1ywXczIJxI+rBCXfb2fOiVHgEwZnzMahr1Hyrz
TP+ZYyQ0+z7rL7mwl7eEiSAB/Wj10vRu8molk/vyeEPvfDtobu9KQbTGYPff/oYystY5c9UuzDO1
+mRFIvvY6v1MKaucDwQE7pgioCFcg4/I1b6tI6V2mQm3XrywGNc81DOgNI2lDFe7fxrbAkcC15cq
ExR52GDpRj/UUPW17LsxKt1QLYTmx22XBXEsooN3ahvNSCs879xwskHNJbex4pgAgwjjw8QZ4oA5
zS6QpKx+QVQ7CrpuzL+ZBDyhV5ZpIBY7vz7+dPuLnZIqxDaZC5Knb/uaa1mNjL6LnLABD/hxGewP
DRH3K7nNGhAtNME6atpnA57D+bHh/fvMx5P0XikzBTl34zN61HeWtWZuaDrFf5IGjXQ0bHPELYvF
72L1KP7Yn3kOO/Ly3GKy/b99OhH4aXOyTydU0hwJz3iYwo4H5/J4Ue+z7m6vdaoDeI1UxqNksK0K
UttvAPIoeqgbTKcDbZhYY0icqg5nBxQzF7c3J393tlFrSB83bv25cnujfS3Ltk5BSfLy0DLvde1z
XrZO+gpCPfp1Shtb9xd3HpSXrq2jj2tRowXtw5KwYr8AFxD7EF66I6HrvW+AGiaWQYadp4qc9tY1
qUguZEGWFtLxgWWyRL1qMLBrLqbPGhWXKaiUzgJg0CiUnFx7EdoBx3TvI+ToNC/wT6b0kOPe/oAp
WnvkrmM9LDTGVPuMYO3db3HlLr+6s+Osp4R9GQ4umJ2jYEvOhYIJZks05+Y+VQgMYLX2WdiuxXzN
vSQNOkAQL48d5Z4VsluJqSTF3Qk2LmZUW3SA8tAUShK9mlEziBNSCUtx8D7cMQQjGG4Nzs9ytghc
CGC9lq9THhaugD2nVv2lidvk69PLkcI/gKDwFsnyv/1Qbdr2ypykRQguA0qstTSnLEXn8LGV3d1P
zQ8yEiVj/gy4E7nWHy5k0aaWOU9RGtYTikx2JvSPtY48hqEXT44yJAaRpiiMSXwXxKRNU6srcqaQ
21kWgiZaz0ozRyeG0DhP1hXfrUhcB3gLCotbGbeuapOaLk0aYqwhNdGKujnlc1If3X677Ivl8EJL
BC9VDr7T7c5V7lhUXlml4Ti17k99vpqXImus62yq8cfJUZorrVHtyeqAXB1taaBdUuyXhOXWKBXw
Zs4Y+hYmzHj9AxrH8kfhjsmHxBmzXxrDnr5kNmKbj31E+sDNBUz6JatHfDQJ+dgWUVVrXEwtN7Ow
1JUyiJpUBdXL7fm8Feh/EABBAIJBMm6X5q0uRVkzzUMnS42LGaN1GWnmEbj2jr/j54SR4Lvp426f
yCRJ8mEpnTxs9GnKrowIM9fAyLskPpVeeQhfu2eO6h61dQba8HZtjpeDHIhrKJMImzaOwmnmyXc7
LQkAG1UHl+zuZaHMyyXLVwICS3K+uWTrZRRd34gmjDxjEmcPIEbxGUKEXZ7ALuuMqk09oRNurcN4
jQ2BAODjD7hfK4NFAK5Rs5JR3rbBOwrdGlx4MKExWuuZnf5L5ek+JeN6dMb3Rw9LbOi7+CSdi83V
GMdthX5h34SIq0QfhaKYDGN3nJ+IxY1zPlvei+Ws6XPSjTKFQkuDdxtqJWoQ2xJZMoJkttK+JnFb
5yuEx+7UzGABxyavDg7cnZ0EOYzCMQxOOmbm5pRHuRp5WmTXYaMxPJwai75mp0mfuu6i9WqkHMSr
d7aTjiuhMsQozt3WSUEIML3OI96wjWQKtKhfPgCwWb44sB6/2GuhfWHm09G8s12MTkbKbSYnExCo
0wC6Pe6Mzh3zKuqy0CEl+IRam3Fxxrl+hWKnxX4lkiH7ZS0bL/4kCsXqrn1ZOgfbvL/XSCKZOQJn
WzYytz9hgfJuTKOrvKKZljK83HF9Ho+jzuIdKzx5XNWenHdPse52oc2i03RJ2+h1beLkC+y67/BY
s18en717RmTnSdbCeWTVjZFcX3ursYrotUrLIqiWoj8ZOeKsj63s/dKACQFEVCIOSGw23yznSkl0
s4rDRUPTYkW1MqxLWJ2JpRxpG+1NcWlSNpLpPgnjFvruwYqpLGOqwxJK2HyymVuEkLOlWCl6PBMy
3I9XtvdGUhhcn3FSKLWDh7n9SErRjIvdukUo8kI/l4VhhEW+Aq2P5/ljyuC4QHMS5yy6eLpM8fSk
NDcHgWyVJwL2NxcylZRb82Uh311lWEPmZRXKuTYNYCMm1Y7RZ/DEciSmt/cWzFGsgR8pR1Zu8+MC
fnvaO/UalsViviTCc8+MHkkvj/d0/wmhANEGAipKTYgg9nZRPTHDVCzJGsaRTb+kNZzO9/qSPlCE
xtdR9e+uNYZlyx2k5rUr7vczE78VZwk1temulj0y5afBSztmNH1/vLD99vHGMd+MAcjgYujU3y7M
S6sJIf15pAxuNDF18CyDH2SCCH9sZ78k+ZaaHmEzzw06URs7FRg9MrUxNKJR9RmiWL8U6BME/aAe
TZW6tyRSNDLT9/r+VonH65jxtIIfCR1lKF9UrxqCWEH09vGC5MbcBpLy75MAmnKKye5dE7MyG7BX
tNBRAdOjHGZUDOlKmMyNtvk0jwHBuvok+5izJUHRxMogO0imth1Cp0q0OXKFFuYgNc4Zw7JPcZs6
p8HLn5xt/m6Kni4lCsovgFM3Ht+W5aquZaqFxkwfdxmLMkgYy31wrvbfSt6HhK7vawJifusWli4W
tIANNRyplF7aWEPTSyxH49TuWgGCyORTGcxtiztJqiHVE7tq6OTRECyNtfpG3x5pMe2LO3KrpMaO
xGnQd9wsZllXNGDGWQ1Xp43nAP8203/motSrt2rWe+PqUJExv/TKMjantrXQyBkVJH8uXD3J9LlQ
hyZ5EZUY3Jc4t8BlJlaUKIqvlk1nwdssC/e7tlR5eVGRXef/MFbMKsm6hMjU6oR3NLXq3rZJ2rTG
KC70lLeiOtmsty2h4ULJPZu/6/Ds3yQ+/+gk7a8GGERU3wBi8WhQvb31gZggteiXYQmdSKkCtfJk
2yh3T0bcPCnyilNLshKBCyBoSNrb7I/PEqUM4+RiNWuw5GKCfIbqlG80bffl8f1wZ/OoQ+Nrso0D
nndzsZpCT52yy5ZQJQg8LUuj+87oxufHVu7sHWgB6onMa4W/tz0/abHEaL0sc9jXbfOytAiWpKJM
TvXSHw1w2JtCJYD9o7tI5LST1rZMxRvqLGpCrgb9U1Go2u+ZNxtvcG2UAxzOPVOUmolfUNC5EzAt
6ew5s9GGHWH7C9NY6lM/WqhSC/cAELpPF5B7gf2ILdo9hBC3vsfoi0TPhrYJdR1olZ/HpWL7Sjsq
jQ8KsS6DcdaSOgBynHlPv4hy4ie5EY1EsOVbTci6r11r4MiHTb1or+AT+0unaE5QprSDHnvJ/q1i
xih4I1mJgKq35QTGDGMzE2G3YVsp5UvnFN5Lr1XVqRzK8TQOqn2Qvu99nz4T7z3RH1VZuqa3u0ql
15qG2izDZPLKV7Df5iVWxq+PF7V3Eozwzegt0irlFb41MuVlaTbVWobVoia/efHknBeYKq/UE6bL
86ZISGTrHvnJHcAW/HOqkluVIU2r4ZQUjeUXbRSfqzpJ/gdTYLxhO5LFUvHbrCqXOnJTNJXhYFt/
G2urv8Aqi8+x6M2DBGjvFARjgLxpZdM734lveYteF8wjbsKJTuifpWNWdcgIj2EJVK3LEjoUVAoP
rqt7NnF4ckeJuADhe/vNAL6ZImOmQhivyfAVpbXunJVGGsSZSH9nGrN3YO+Oj8jMALenP4AIzaZM
G1u1qq5KJcLZMwvFL3XhrL7ZqE1O5qWKfx67yZ3VodFO2Yh/6IlvY9xxnuiW0xwIyfJRuTb1wm9c
7Xs0K6/zOovgsbU7awOdL28vFrbHwdnpZAoDUTP6VIzKCsRQae2FcQFt/AIMsz+aN3rnTAMhpB1H
tkylYdtYdYdu9USRgi1xi/mrGpPCTqKtfnm8qDtbSEMccZP3+ZW7dGRaTGRa+mig21l7gWanCUGQ
sK49GObXnPmjT7/SgHGkaBVYTKYFbLs5ZpVSHRriMQRc4PqxYS2hJeLu4D27s3dSIhf4FMQN4Isb
t3emqjZ0SJrhnI3g4Eqve81oVr083rv9WwbVgL/OBSXjqC0GJ6NRoKdKPoYKKNbv6rqMZ3PN7Wsf
OfWZYe7dR2UxtGevenxCUprZRq4QNKVuT3SlppmdIu8YTq1m/JLqRvKlbZzfHq9st38Ygfoth7IR
h/K9bo3Ei5v2VaKMYbyATViyrDxVeXIkjnvPCnkw8S6VBKLETROk1I3FU4jNQzevi3NfmqNveutR
CW13bOUhQieNXj46krTcbteCmo4z1KiK0bFfnM/MDWUMgNNkn6eqjJ//NtRDQBhTDpWv/8ZUlihD
U+btFCqT0umh6pX9fE6Ya/QsrYHrh3yH8i7fn2LMtizYm8rEl6+mkGNm/uIoY+MbTNn99rQXvFN3
iJbIFSjF3O4cjAZG3Le4mjXHS0/Behhee9u20oPMfucHcsYmbVdwzLTCkD6/tTMM0djzlMxhim+f
SR7nD2Ui2mevb6xwy72jmGm7upvVwGX2Rjr7aqgtRXpapy7x69ErLqI/lDbcuZw0xSElaAfTzwG6
XVAWG8OyaIUa2siHlX7pRiNBLh+IgDehCHN5/J129UcLLg3tKP5NeEvd89bcvDL92kpZGSjHLFC7
Qfl9nAbza1+mSZAQlADr1OazYUR/t0jhvj62fmexxBfUweXEPpJJ+XV/bALPSjWDS1HDNNHMN7t2
PAaHVekpNdLm4PHYXbgs1KJ7KcUpwHJtmfeZbWWDAzsgVKkMnpZq+Dy55kXR8+niOOWHtayPJJL3
rinJhhxoyeMFmrZJlVOjLo0FNETYtsPc+Lai/ReanvcsuFiOD/WApBlS8xCi49Y3FyPLOAZqqBgC
pOHocLJrdbxowukOHq3950KaShJ1AGvJFuYmActQSsiZ6qyFalVFf0/9PF0q4dQnQwzqQb/5jimS
ZKlIzu5JjMCtZ3jVuCql20ZhNNdp46fqbF1UCOt+FHvLszIsbKHMyGnESHQMNbtbYwxz5Pr3sojE
XEn/sSujDA29eXIMH91f3nvONNAlcGLUVW+ttAWExjLKnTBPp+oyCF2KT7f1Qaaw93NoAgAqJIYP
L99OL3dBnSaRmtuh0qR1kKdx3vv2lLsXGCXpazRM84mCwdNlXGYJ0KCHC0G4yf/e+HoVx33Os+OE
hjAmH++pr4oploO17QJO3hG6QNIANVU29HYHR1MDLx3pRmg0hn6xjSb5KUvoncSG4nxwY6N+9k2W
lXZA2hIMSbKwlbNJZB+SqKB7MxoGl8OdrBEliYpfn7wEeR8lUhnUPG8MBK7bVUVRNSlM2cRKHke/
94tZ+V7ZTh/mYZ0ONvD2SuI8cfWBUCLHkmqzO+Ac7cYIPSVtCIQ7l5gBSWf4szYpR6zQ2+P7ryFC
6Pe5hpKTs/lSUxWRHazTGLSeVgXxPIIFGJv0AwOLjpqp902RhdCqkGj9zeE14iyhl7GMwdQbl9kw
us+11o8/D+sRgPre5vFCgvCWMGpaI7ffKe7geOSdy5p6qviTl/V+uRhHIifyff//rYp/d47UAB4m
sSDP8mY5CaN8GLuEla4347d4Nq1ASY3uBCjMPhXADn6ya2V+69XhIJu7jQTeDZMP81DhHsADt27Y
MDso05lBEsSaoVxBVCcEhr1Qr6o9t+csa9QXMINawABa72wX5tEQozvfUQbAsoPGg7brLjQM9szW
Fft9pVS+OuX5qUurJSwrkR2EHRvA/v+tla4rrU/ZtN7qqArFbI20EFOwVCiURJHuXZWqHa+GGXdn
G714f9DW5U3OGJfDKp1LqjFBYXF7x7e0uX4ZSqRTqjV3vj6+Cu64GJxRCoyyzy3zwlsXS/IWesSY
sQd9pV3W2K39cayi82Mr7y2UjY9hhtIHpR3ErbafWktyO3erYQrMFjRQBezjkwlXnDHdXXTOJyP3
46Kzr7PV9SelY8JY7OnZJXPa/ufHv+T2Qv/3O3A7UNEC2iLRELfrnXOl7+KymgInSmy/8FzlrYEp
BUYv6oNRKM/xx/+1ZyPoTq6Auq29xejF6AzmEwXrwE4zkEoxjbhBqwUtuepIlmHvzpJaRvBHCd4F
hLE5x926agjlGyzNmtbPRpF738q6yC8Z4l7DQRJ03xaNRrguVMa3TVREKZcsmd0pyMyGXKtD8cEH
hcEUMKcfvz3+ZBu2sdxDFiZnCSN9SiV+2yuZaAJrcQFTyO7WSLwVYxsPnxbouFOQJE5v/Lrkrv1F
XSMv9a0JqLFVaVZzihVvFScjiZFL8/W8Jk452IX94QFMRmCAAL3La71FbpggQoSxOFMQWUX+k1sw
rC7xvOe0L/5dPggw8AVgEmnCb75rYZZK23tYWatyCA270n2hev3BEb27FooA8hUA1rvVI8ydeLQB
1M/Bunj/IPNcnDxzzg6igXck7+09wJuJxIHkJUqe1Ob4tbwpQtGaJfCmbBAoVkZJczLRPev92eg8
5YTsHXy7uptccTHVKC+vhTDi9hqhKda9acuil+dBTXLzC7Fos5xyxky3r51NCd5ftLE7qi3dcXSk
fSTL4J2ctw0zx3XVk1ag7FPO7q/Liu66mUy/Ads8mqxxZ/8JWpBpg9xICLjtVxgTOAHTjWZCl1rx
RdnlpzKaj6zsrz85UYqSN8I0cKW2yMlJa2a7y9slmOQ5aVcgfmr5ZsRo2Fq9cYC/l+HJ5mMT/gHP
JKCVUNdNYSFm2IRYoBAFpVKUJ2dw9crvXGO9WNaSveUMOAvybkx/e3xdvOfVt2bJq8hHkI6gdQG7
+PaKHzMv7we6+EHT19E/EeTi7mqa2Zj5tddo3m88PtN3BHMK561OpyH2kSfOtcDrtNS7pHZs/qUA
QzdPQ7FUcnZFYUSfstZxMyZSmV1/0brVjn1NThL+2x309QMNpuJ7vzZ5H5p1FqMXbVXMumjU0n3T
Syau+6JVjPqaRrr9fc0ipfPnaUr0z6UQa0d7f4UlIMcQiRd9WGymNkZissNhFkusXYw5L/9WkU+L
rlFpCMHpsNKlPTiZe/dzQYRRqnhvqBJQ3W5apq+jDSXSgLWzVi8JcMQTyfBz8Gp5lZEIwBRi3A1J
r73t5Sdmns2OvjiBVqr5pxruUFir4ogdsQ9oCZohXel0/YAUmXKtP9R4+qbVCqd3nKBWRPnFLGcl
mJR4+ZQwtP3ctmPyWwSL52zClzmo2t2xDKedMiTZtsyrNpWRGpGL2h1tNzC18cWezdRfhPEnA8Ze
Eez6NEe28KPoyYokMqswXCSQXE7loba/nQ2hVa4+V3ZrBVPR6ud1mpcgbTT14LHb3oRYkYRHSZ+j
fgdh/3ZXY66umD6nFWgt5RAlTt0/+6H0aEhbyVNZ8PuCmBZim1iT/7I3ec8i2jobqb8Eas5IDQQK
x/8smbv+/vii2N6FLIhiDyV2QhiUZ7bxUjww9FVyEIKsay37NKxr+zWqp3zym272/nAtoR7Jed/Z
Qzn6BxERaiUUtTZX01TA9lzswiZgQKxwSNssmLhmLgBcjqBT90xBV4M8SmEXNNimPjLaVas5C6ZG
xxj8bNXHU6bC9Eqy9QhRem8jpeshiSgJ+tuYmjnBoHfW3g6SeS5Obpzrv8eiY5CCPUdfprV2Tk9/
OHrg3CByJCxVGfl7fjjfa1VYQpNYiNyc4lPcICRva/lyRc61Oxtki/+DPQIvmtKE1RQhN/Z0uAxF
BHQsaLLU+YCVKljKVVxtZ1gupaZUXx+v786nIx1HlkUKi0jw6u36zMwmZJf2yFurX+umQJpaq5bf
WpdRdI9N7fJSDoFU+ZBKuKCCmYZ+a0tDknPsmyIKnHls/8NEpaiu0Pwdyv4/gysK9+fedFsLyauo
1l8SrUMMSsCfnV4tLV7eap6MEZ25IlHPepWZraybtvXBj9y+TdTByFDxIRpjHlXgzX1uUjgSjak4
QWqtxdkclv5cTt3fj3finhHaUxAfCJBIozYPIJp6tMgQ3AzMjLkBMCQVf7H7o1qL/Cs/xiZyKbLW
QsNFFky3VpZYFBl6r15QLFP3OhUd8xKTQb3M1jB+WeoofjVXR704gx7/4oxad3l2kbyJ1KbeJyNJ
fPvt184zIcZiyOJrNpGD5rGhBbbI/3xs5I5P4Z3y5aX5wf2zfX/FWrh17c3xNWUSNbEOJCR4pnQ7
03M7rN4fWtSq5nWcek/7OTJXNcpIh61+OUMCR3c6rl2FesSUef2HudGHv53BmJ4bUCafGAYqSAw1
OEyoINs7i1HjUTaYcXLt5sm+GllpXYe2FE/JFv6fFXYCChtnlbLk7X43kVkb6Vok16RPm5PaFQml
8KR++quyFugzRByQNSkP31qhgb84S10nV8OtDd+es+o0UTc8uAX3BwREMeG8FItCz2wLLi4BuAuk
YJJrSUGcfzXuaTb66qALs7NCrQRmjg3VkO+yk28aZy+KzbrFiuallw787ylj9s+za+EvgydluDMY
MdnGut0x14gSkWVKclUKO0L5zVN+b/ql/uPxQdjMD+Xzv5uhVUalnaxL3Twcq2LY89AxyEAdS/uf
1Zut9ZvuJMLyCTjiL03kFW2ojMqqfsiE6f6tLnlnT0QijJ32iz6d0nM/g6T8c6wZhhjEnpb/IjIT
mttYOuPHOJ7XPjSSasr81Vqt5DqCwU5Pi8jizleNCiU7VY2Hnzp3gAX9eHG7R4q1oYYmObvQu3fC
y7IyaUekTKytQSDQNOu3vMrWUKnzI7rkPVO03OVAYmZVA7O7/VpqnjHSDTrM1Sps5iOUjDRKaaP4
mZce8RC2KatUW2NcgXx6pe7P9qmpMseeps6DS9+UL72cVmON1p9cxz8vlf1lYBjE07v4XnuVovuM
h9omRAqaisI1u+xqZXbjr8zGRvQwYgAQbdvgsak7J4uAUwJ/iD2JQje7mHlojGZ5k11FrhdXT22n
s5Ubz81jeHd5GXXSR2AApBROuv1WrWmSEet9dlWg0Z7Qha/OjtZFB853dy3kO5Qx4LRRe7u1Ysz9
MioZ5amU7O8yTdp0ymx0VB/v2Dabwxlka4JIjIyVstgmNrKQFGzSVMuuo8M11JiV+dYWpQa1x1S6
3tetbvx70azi1UT+/rfHtu+tELtUnqjVILC4uTrqcopzp8U22U9z9iZ9OSuoQD+FPPv3a5EBkZCQ
2WFM7sAPkXTdTHWjKg6TVhCuPtcJ3MB1ZerU/7AWqUwJ2oYmwzadKwojXsdSza55aaknZ3XgLKyq
9+wrSBRLGwkiCMVigqzNnZ63Qz9qSZFf9VVJXrxyIAPvim+PlyK3/SZ+g9JDM51/wO3TQNgYmVLT
WMa1Ka59M6ABu1KN6Q2rXHxQQWngiFb767HB/d1HVQZpZ+bF0TuhW3X7hZxyjCCEUDyykn78vA6L
cRZK1vxl58XBVbRbGkEQBRNAdLQaQWxJj/zBFybUhSa11fOrNiud+mZOg5b5VYzo/Iup0y/+MFcj
PJPHy7tnlAYC8REtGaSrN8uLBxVGXsKl5DbxfF7Uabq6jIOE3gwV0u/5Cv99bHC3n6wSNKKc0Yye
ASnr7SqNunCiCMLttZh14V2ixAF5VCeOe+3NyjiaGntvecS/+CNvFxfIZnkEsnHqqAvWEDrzEfHv
v4kucv/kijY+Ror95IQMDjTLe+8Uc/kS2257Bb0NeyVGZO1atnPzUYk07ScFGPofoiUp1+LyaKTw
vQVCiyALp2kglb5ut7Ongpyv4IGu1bJkDdxVZTTOfR9nL+XkRD/NzVS8PvsBKQ2RWxCJciBAE95a
jKOiUDR0la5RtdIVRsw3zN00/awsSx08NrVfHKY8iKoIrFAq3zbGuxgaVzEb1dXhQ0HBUMV3y0lp
W+RjHFUv2iLEs2VYaBGSmUi3i9IXrI/t6qg8pWbZA/oclpjaifcNuFx3kJXszwBledBArnw+WZf8
7z+c9Nxt9Tmlj3SdNRJqXxFR+mXksfu6mvH6z+M93L1jLAiMDvwjLs39kB9IQU2xpGV9pbFjntqc
y/vcNp5ypCPwLlp9czNLQxKmDU4bb9zunKkko473iWvsFdkvk5123Sla3XR+IRxGDG6ZvNyv3bTp
wspNu/gTV138TTipuwB+aZrPg50bw5+jnVGfjYrYYtq4CpXJrwvLij6LrIKnVSTt/B1UjlWfIHHG
awglbzXCBWS3jcb/2FqXodG032t3GJLKpwAwe8J3zKl+tpIuHYWkj7m5xHRyOODtN/SqdV2Kzi2v
ykzXbMwj7aPI0vXb46+3i4A2VuQJ+cFTgDrpepUbJV/Py5CctdxTXQ5MWCnL/OJmfcG+JuJr1Yji
+tiyvDi2n5OLGtQQLDlZRri1LIBSdHEh0c9MuX2BIz5fIn1oTtos7J/RFVleGi1Ov7pwhj/Go4Yb
/w/2IcwRADJJcid8JMx4UtCmreQsyRKtrTL7PVHy+VQKpfgkOj05WUyN+9gro/c95dl/Ng2mQAGv
hocD0jql6c3DMYAgsdcq54hGuftqG+P6ecgJMx4vckNJlc8FABxJwwdcJJHtm+/beQUNOMYBMbHa
E/2ruha95afp0hmvNFrF4tu5roz/TQZDiX21dtbylay00UKhd7bq19rkwjBV7ESg2pQrGZMt9Lk8
iQoirN85zoyufNGo6WkqTJjPnVct9it6e1X2Nhh5ax+4q3T6W6eRryzvOrcbef22h8oOMVIBlA2V
4LH2l6JwToUyfEWWZr083rn90yCL3fI+48LRkfy6dc82n1oTUff6ilaxpfleuigf6sqsro2IhG8M
WvHclJ73T0UZASQnZ4Ea6DY8Q2DAXWdkEq5LHReXNUu/eq3inTw9OcJb7K9sQlxeWGrP0KENZ5Mo
zlCmBpK3+hpDyr+Mk6kGqhiPsMr7q4UiErERADAX79u2k/RVuOuQGOLae9FvvPTjyRy1C/eoekLY
Sj/ptfJlacyD6OHOd5OujhQEJDoqyZvvlnexEBOasNfVXNKrmSE31jZjfTLXMr6MqyG+P/aTO3t5
Y29zjTElOQE8PIlr7nTq62qMzLImrz09tnLH75EDJyaCjkAQvfXGwSUAyqZFykA0Xnru2sJZGO2o
Gmf0GpyDm/nOFtLB5VJCdlGqk8of88ObUCdV3RtlLa51bYBam6d/ZiP+nlbV32sf/fl4YXe2j8uf
5hVXIXS/bfyMKqgS5RVRViXU9hQzD/Rcmt5R7LC3AlGO2oiEwbl49ybPZ3CN6TJ/YrgWntNJndxe
8SN7rJ+FC7FfcmIJgFFgU0Qrm2x7zMrcdQR2Rr3T/MZetRc7Lozz4z3bOwMVkXdgrxRt2ykQdklk
M7xp7a+pvujxKZp5Ni+jpWfm1V5L94gMsHcHGr+yeoXv0a7aIkr6oc2GzpyHq5PAUfLd1u2qF2KG
Iv3E8Nu8/iI6rX2OcSsvQ9ncpwXGOpFZ3PYxFNUp7E5TGXKu2dXZbVPlVKyGRu17OHoj99spsV1S
+5NONAXITYZD/0yojaao16gfp1MSpelZlG732kPIOpDd2vkhwRwVbzI4Ez2gHds8x9mrmar4NW6b
+dzHTRNIzOTBo/8OWbp5JfnzpDMgJN4FJLeaLq0WDTlTEpjdPlXtr5rNBX/VqjjtTkk+xeZlqMz2
P0tk6n16irJ2Wj7UWt0tL0YOfjU++DX7NdMYIb4h6aFxsRtPaZbNpBhDbF69AdH/qHfU6+QyruHx
mXgnf92uGdAZzomPmlz7W+0NZ0lqWwW+dR1LK18vXe/E7afMXNPqTI9Kcf3UToreH6ZsVt7Ag3om
4bzQ8g8dRbeVjG/WBu2bmraVrV7XxWlGuCH9ovzaDyp0eZeirflLZQNSuCAuM3lviaghyBQN+HrR
1N1MMlDH/XrOHb3Rf/fS1fneghYtUr8dCuGcklUrlzcK6Aggl0wx+V66GQTh0Z6E8EVld85FCNFo
L40KkvFtUDMtv4yjsIdPpSdA1jf1mMWIGZv5eF6bRBd/1WXX/z/Orqw5Tpzt/iKqEDu3LN3tLbGd
xFluVFmRhBAgkAT8+u+Q72bcdrkr783UzKRm1AghPTrPWZ5COUVTYZuY6eMoJmKLbPSgGB8GAk5A
maMReI1IrXmqGsB3CsqkaMhOWbpS+bA1bE5Q5tM1qSnRdP5k4MyTVrhJcXc3gXmQHyCoQULEFqez
rpWSIq+W1HkboJxldScbBfDYoZIFn8J823x8Nbtd/4h0yD9DD0r3l86HFex3GlLp38pMC1lrahT9
9fb7f7nKdm0bqnkUGuCFnbOvl4Esk0Ab8Djl01AlM2lKhNQMp7dH2c+J80UG6yKsZEhs0Vo6K9q1
GSnDTpEcV8eG3zAiV7dCJwNsfwZ5u7GQ1K0aRf32oC/2JzB/UEftRuERCvlzzxKRs9Ub+gg9TDgS
nlzSk2MHgWppV3XJ9fDVWUR5jdIJirYXaDGLIguFAD4i+PDYWwVqG/wPff9/eKC9LQfaCvg5sBR5
Xl+sg2Qjb2lyzG2zG2wksu7A1D+oabWPb8/daw+0S4egBtxtP8/h76WdJzKoLDmmSCB8N8JL8prG
+fCv23qG8gV4KlpYAFfDc2bt6GtpvN55RytlAGmFRytQ/ci/ThuYe5BYQ2Ozsztf4GIs26DicCQ9
zlmffkZLk1Z8jPPDEo2XgqpfLDkMhWUAKyNUZuhP7CXBfypA3044KPM+wznl6I+AdquAQx7hyFiA
hcOFA+LlYNCU4dHQqAfkB27y88GyYeuQ5+3lRwW5yNEmXvYT3qx9yWZkRV4Y68V6ADMCMN6OtgPw
w533+Vg6abxk4kl+xOofwEiegCT1Y36JBf36MKAu4TSCmvzcb2oYMgHyaZgfu85Bb5uIHpblNPvn
BYGHwfYLTucuMjzXKXMvx35MaH500eyDEbD7dAk7m2poR30py/uVR8K+CpwUyxt0h/MvCcok7gPY
xiOxcSjAMjawo24vHeOvjgKiAxoGcH990QhmYQtHoL6hR9tHtK2aXjU/gc1ul1IRXq45vJr9OgXk
ByvuvLyUSzLCOVckRyp4VIgAGhUVzfNp8dvoAkf6laFQrYN+BfwF6+7c/xTZAA7mh1F+nLRwNers
tSScJkjoMPqfV3eCSUN+DihAEKifDwWZLqygmik/DtOcF76N8rIhF8l5L4A7lHNQPYPEvvvHgDP3
/Bsa08zA4UHRYzZlDf0ipj7z3w9R2PigvqKnVPDNDl0F2n77i3l7F21LA+9S4+XltIJeDHUyNsSd
2XluTxevvRcSseSId8d2O3ATlUi+zksjLir1Xy5KXIcB1u3yRlzrzt0nVKxE6+F2fiTd5M81c63f
IRu6Dy8dv688E6zJMBDu3lCInt+0qI4bnfo9Pcamm0qZAW3qhg79wGRdqrcPxleGwt6OewKaqcCY
z3nMEzb2yES+d0RoG3zDxuCr80Ho7MDJ+veRdugR1/u9uQl1y/Pl0spWI+lrbE6TQcwIyYe0hslw
enDC++dLI7Yl6IXxRWO8DJEcz4ey1I7KkKA5tdH0tc3A812m1av3/+oCRPLKktgxLVwYMRzUI2dn
FvMUaN98bU5NpKdSx5spo9w19dsv6cXNG78MxQt4hCg6QY48O4bFwnEdc6Q5DX1/8EDEK3KW/Opn
i0uL+jf3E9y40SwCpX6fPmhRsTCeT14cqhlSDsNOjJqsAO8WKLxZ8guw9981/KyERu2MvQn9DDQV
cV07e0dewKbY67V3jLww6lxh84W371cfpsz3W4AI4MIIbRMA8psYix7ZR49C50YV7QTz3J1Ao+Sx
ZwnSj/0Z2WTfjVQpAX2WZfRC8fjiG8EBgYoEZffOhoO3zfMZIa6Bc1TTdCcYin0elMANSnVfFeLC
LqB7L1YTJh57KvAHKEeB7Zy9Z9pb6L/aQZ2WvGVV2k9Jnc9hf+FDfLGa9lGgqEc7CSsXLc/nj6NX
sqk+hvYjdIFeSlg79HOxWZjvFzAMsvJ6w4+85CL6cg5RAuGkBSEeZxMM4Z4PapJBoj3BM9yY4BNU
JrkDZgk78GU78GhuLpmqvJChomGGXc3f7c1hbAYY+Pl4+UJyppIthR6o2+54tzTXmpLuj7/CYLSG
0I4b+PbaHJHPvWLpKc9578rQ89h0CEeIey7cGF8cljiccGXDzocyEMYdZwVnRzmiFUA0Oa6cfp/X
7Rgo7zpumq/N0t5ynXwOx/S2Cy91mV9CQBgXewaKeChx9tb283nIplDlfdPkmIeBkII0KiwyTrPS
TD45dYblNySf+I3sg+WBGC/4QqMu/vj2/vXiurz/CLS3wEUD0Qp0zOc/gvU2ipA1laNSGLh/AC6S
6RpBRWF86iR8k4uM9dN9yzpood4e+eUXBagJQBB82ff+zbljBQJ2RqiQ1vzYknHoinhIV/R8t9j+
L+Ngs8SFGWYV8GU5f8Kkh33knEPbrtMfTbuZBz+cugsl5GtPg5oAkCHqOvRFz/ZM9Ec5mbC2jv2Q
prdoxCOYXfK1+vc5A8iATwdVKna9s1FQqMosaHA32lCzhbVTLXFVTxZ3qfP6ck/ATQ9qaaCTuEgg
7/H5pC1xg+bCgiIft2ZegiM33OSpGSshx0te5K/N3J5sA+c1ADaoqp4PFeWtZ7hsKbozmn9JoLk8
xm0fHP595iD22XMIYQQK2PX5KGrSFHlxjB5D2641D4V/Mp5ILpwSL/dvTNt/RjmbtgF8nwkXInp0
KVfv1Rb31wOLgsPMveAOffa0fvupXvt6d99n1B27tP08hR2BT/kCNAgVNknMVbJl39vRLiXYKtDS
r9eiB0/m7RFfeVu748uuXfgLo5xtWtAAwIeCdPTYsHU6Zr4WFVvy7eHtUV5ZflCbYKAE3QXgeGdr
Qo4UdjBioEePTs0R+19+ch3za6yOS+Hnrw6FhhDAmt1J+9x4y80OZUNo6DFt40+rWoAsp0Kj5lHy
wjnz6tTF4DXvzEWIfM6WYOS16GzAG/yIoFZdmMALaz8y8b8vdFg87OUhhDTYX89Oc6mTZG2E8o65
NGNS0qSht1G4K4T++RXtrpYoErGz7imtzz8oHPFO5Yo1J1Awuvee6NyN8Ia8XM2kvr091CtfFZok
EH+hmAeh4FwmEsphw4TO7GRU4N/MdM2ulOdNj5lM5m9xqvUlrHD/TJ8VwAhbRg389/l2AP1skWuc
k7AkbdkJucjLULgxzFgVaBZBLJ94+ieqWZodehcz9Sls51QXMEKY9C+TGq1qdLb9URQDnbr30IKE
7t7A9ANOYFAOxIXSvVOlStO5KbZssBHYToZ+p8jemmsctgvwNVjnDdUkgkYUfrsl2Y9kTOmugiY+
e0ddgA2GDJOZj80svZ85rAkyHGxa9QcyzSyvRTv5UPQ3ENdA92ojv2id89oynBf8Ahe6yZSNa8QX
BfNwJBPnPpfHzJOgcb/95l5Z8uAag0MDoeUuRNr//D8gpQY1N4LXEJjAjvWPsEAVB8h0/odTcS/N
QRLCLRFF89lSNDbtwdRb4cves7gGutKV4wao4394lv+Mcra3Qz6VhLi6shMl4ntkzFINwDGqtwd5
ZTcCkAE7I9AjgDBE+6fwnwmD3aRmAPex1FvrdlH6gHZqR2rWb//qHgIwcqfhonWLzRw40dlQiDRa
o05KBMohg+QkYtwx7CDIcW/cXZi6l0+FHjgqvf0vQM/OL5QKLBfJk4CfBGt4ncL+paZLvhzCDbzm
f51AtG3BPNzbFn89Lp5PoIT4O8kkfFthFhuWy5jGdd6k8cMcRfzCDvhycWMoNHF3Hgv4+y/U+lRO
4RiDZcvQPSxwQo8FMfklRv1rc7drbKHbB2iC7vfzBxpnYVXIoTmliqNjKHJTBiv/DKOkS7r5lyPt
WAasYndLLbTazw5dKFNbWAn6/WlMHREl2CBw8GSKOFv5Xe5fulGfD4f3s5/vkNugq48C8Ox7QpO7
VYnM6bHLVjiPZIEM2hNvZIOYTN+w7QIcdF4q7cNB/4crLtomUIKd7enxEIx+qoGmwREC7KaODzfE
hrKaem6OOoPcdPKlf6GOOT+5/g6Kj/nvvIKsdvaNecDq4JQKX61pJeyDl9qpXmMdXQ0QMNyhyr3k
H7M/xH8PLoz3V0iyg0QRHvVsJ6QwV9ggBPfQHOTwkBqm3yogT3LS9y6TcLQgw6ET7irq2guXrFde
Ju4+O0i5E/9e2H3QEVSFpt+aEwtCmSO1oekeVxC2p9ptyXBpK35lWnfeE6p5RO+gGD2rcUYTUU3m
sDmRBpl6LlOo6PmEcKimXQ7O5utyYQM7/9T3eQXxCesGvJCXruFJypinFQZsxmwp8kwj6FN2l+J0
Xx/lrxUloETcJJ5/6lk2qg4m6M0pWhEPiCQzXSHb8V/VHniWv7RWPA4UAwBhno9CQtzrYsX4KUHm
M/R7kdI3iCFrblkSd0mBVJP432cPrluoRyFD3rkfZ6/LXxGTOkYTRpzn7j2yTA28MMklE7VXluDe
8gD6D0U3IPqz2ZM8X7IVHvUnT7Z97bMmfrd6QXAMTHsJ9H1lL0GDEldJ7JXobpwLFD0Nym3b+jjP
xmF8ZAxkjQEbZB0yTWWxIhT5aOIxvqAYePlx483BaQFt0b0QPv+443XLg97fxGnN/N4e+WwDexM1
MeEHB+fw6dolRv6cKUeOWEu0SatlhrL2H089BGmDf7VjNmDyAA09Wz6OewmZWdee5pj3HxzL1g/G
zMPj28f4//dfn29lAGtyUEXwHfg77v18mZpgCaMxxEWzXZTS77ZYWnrIPT7YjwMicH97gBS8m3ns
xdVCdZCfxnhQ25XYIOfETWRuwtqbQca/dVOUjg+dWQOpCxzn0NzzJNFJzRAinx/3YYZ6FdxJFCU2
/2l72OiWgRrcWEA4kY3HYNI6Kn27wem+b5tRffHpHERVA7Oe5AONHfYEUODHtJo3kD6vmjCw+pZs
DPa/1GyMPcL5KGl/NAqp6kVjIuJ1he28YLoJwi1l8EGioAvAkyBbj2LKvPkD1A4krOLRH2AbQsfZ
/0aDZl1rHbh1qlnHUwmmDlx1yhaaiAebEw71ZeAZGFOC84NLi6B9lDKA8YsJoJIcGrIWTGrHT6pP
x+y3aIbQVgsjmtzCJmCLy2lIrKpcF7JpDxFf/WMr+85/YBkSLyqVL767YcrP5bHF+ksrq3pYfeRe
3IUf2yTv8yJhIopKoOQNK9yMyBtTTAKBAO92KyL/Nga1HUYVeYDkMji8qB8wO+/M+9YOWVC4xe/j
clZ6+L2kAMGvyeat3YPOMvh7oMGCZA9vQOxGlYsFqrQugRqgWtplS+s5ExzrMaKTuhu9LjUHz0u8
4IQa03Uf1gaY+hXVNJFXemtjV7ndOOTDAuV4cAuSlkQM1NS25CsM0FIHbTOIL+s7jAKHLh/0bv3T
Qz8m+Q5jZ4pt2TZK1bBX4apAPG4v6xXu2YwV+YLaqgGzmBj3LovR/qgHuFwgglHmDaJqNDYihq58
nIh7Mq+hD7O+ZIbRx7SuELJKcCfnyk1kSu/ECvIwRCzNEFS4irbuXsZ9k/+GqLLJH8ZxIMNDHlor
Cz+1YZsUW+dN3alNvCj9ObFkHuslC2f9S3txH64F7dgiSDmExOs/zOmc4wVkw+yW63424XQtxbyS
Ww2pQ3+UXs6bmg5GUHbV4lQPnqDBDIJfbglF+i5BrnuIACwSmE9LAOzuoD0B5xImF+K+rCCPzVcS
fT2Ob803i6h3K4zhCv7mCys32KiIoJgbho+psEz0aDQEul/+AGJwQTXiDJk+9B7NwgNwVMUevB01
PHQTSHA1Q+dVlE3uQpTAbiXi0C+zfdID0X0954YlJdaM1QXSTAVC/7YBb8VO/dQe2tGE6htYuEgR
HqIl9a4CT84PW6JgDl5EcsuoK4Jssvn7rZ9U9qgMjNHu/dEF0F/myvl8K/SWJQCGIDtAQcOtit/5
Fq2xU58wFzx1sXRrFcAfPi9g3Lf/n2ZYRVSECzZfLwhh4IchmmO/mNN1yo425GleAzyh6sOAozgo
pink34bezCGiwsw0hwcYMbIfuFUhKnEjU0tPG9nMUNuhWdwXL56ZqDNfRjGYP9pEc9kx67qamGBK
oS137XBg4J2I91EweiEr0IppxgoGr4koQpnN7odD7NFyFXSwVyujVGnckZQNNKk45z2pHYXEDoYv
yLF/siYn8nu2+nwp7cZymNWhk5v+Jp1GQlGxdJnjR8VnUtpwuooDB85GNq5ZHcbTeB8KsDxKNSdj
U/VJYvNKtKyZSvhyTuODQKz1DTAS19YBnFgsciITwW/pqjdebF7aCpBmcjM/ZBs0sIXrlPWg+qHN
tx3kYrxItNNbCUiMTn+EJ+hHQzRfrjdlqDSgcWRWySrlHYtKAD8200WDbuIM35d1Qf1TGMvnri2w
lwn/jnAZrVckksgYSdaA+580HRYsANpJu1WJaj041eYQAFtVkKj1k3vMbLBd9Tk0wh/gGhC7H8to
krlSNgPttJgnNpoCnmQqOeq8S8JSmdkpaHGSLUwl1A8wCq3Cnk/iVmx0GaDNHvS+fQcqgaAH1MX2
nkvNWZGOSv6AP5ZtWuiC9awrns5wyt3iAb9tst0Ai71pGRNyM1KPmastkglmcZi08gWWLZ2zIoW3
Xnbtb0FPrvO26z/mIL7Ya0bWSRU839h1Ny6+dxKY1fgwLGZMCicwTNWqkHyZ8qg15YIYGzTqImZ4
tcHpPrlrceh673iDFbEUow9N3F0W6Ti4HsfZNkeViiz9IVoqtneIGLYTTqwx0NNpEWs2wJDagjbz
QJOc6vfQowSPed/iYq22aP6c2Yj8pLCsRVQvTiZaIuDG3U6N6b6ghmD3gzVRV+gB/YmTx/3kCyRX
9mlUallKIJhbdItElzS+RmfF8oIvi/0jxi3+Td1ixSkSZmxPConW2JYGNvm4POUxjFXetWm0rE+a
WCg4QDxqskPWbQ2+opBtSYppSqh5lPEa8ptsJhzxzCPO4w5JIcOS3IGNZdtfEortKISdZqi7JwJu
eQeis17THlFmKglsgS9u644DiG/dI/NZNhftTLfoaOCxFWz34/4PT7IXLdwpPDlEhmHdgslxyJU2
tvRhLPJTJTRGWJgFxbgQk5i9O28M53syAcG89lI+Nns5FLeFGJvAoLJQyq/CzcQ/vGXmMPwRXMQ/
I8SptSUiLtjw6NF4kEWcgEt2ZyjjU1DFCNv4Q5wgH/E9efRJWd3xeiUBF39aFKdLqUCF/ddeFCpO
XGqBgeD2DsrZeWE/Wu4HXR+x09JF8puVjZ7gvbpkfrVuvneh8Hx5i0AjFF0AnP1Q8yDd9XnZGUDk
GG4rZacMon8PLypsPvao0tZyANnhEtfxtdFwfQC3MkOjAySV56ONMDyOOYn4yR8ncwMLma2E9Vfw
jlOVXgDGXl4ucVPBJgvv692Q7hyKnWBwNfdByk+LWn6hxB2rHl3Q44WyHb/3rGgHtXsPv9iFxkB3
nj+PH8/C0w2eB66V6t5LPRy3idq+vz3Ky+s/eHNAG3bAYXe9ObvpoSIYI5AFIG8fYn7vyyZ98uI9
xbthBCl9QbNduHm9NiA4AuBxIpoP15IzZCzSSbuEbm2BjMXiNpANuR5R6l4jYG4+qHQdr95+wFfe
FVAAuFXvJmVwcjlbFs0K2U3jzfKEK40+BM6wq4ATd2EaXx0FHJ/d8wH8snM2kfAXEnZIET4NmcWd
SHQomnyn2y9vP8wrazxHox9NQwBSSKfc//w/kDYuAD7q2VWdAhS11RB7SYkmGfiAMkyqt4d65Yme
DXU2byTkZAW2qU4d9r67hUn1zc/cpabGy9s/wAV4ToPViO8WEPDzB0KgsBiW1XYnDh3RVRcb9HrI
Fj+umRqfeDL7lVja6OFfHw1t5d2LAB/WrvM6W/OD8bVNhVInTRbBqikwdL+x+ZdkeC/e1k5LBV05
AUwDx4Bz5qjaBlztyNCflhTHfeNl8gdOnhA2md324e1HevFVYQqB3UFXCF+VnR39fB7bAZbTwJ3m
k6GoBCPPb0ueuydY9MMqOPxnjQZ8C6ERhpQ2AX6CpNwzFCoZuF5cHmA4pK+XbNmm3VIF9vMx+LBv
P9mLScSejo0C8BqwQvhHnmEX/joJpCnEoBi0a1rjBp58zJ3k1/0q59//PBSuQGDphYDt4Wp6ti5y
KI5Ss2GoOccZ1ZqMF0a2/NiL4ZJt9StPtWOGoJjDoQZt+bOn8pbeGjbO5EQiinwEgpKV76InG/NL
NlkZXv2zcyREdwG5OaAm7Y6f5+pnQpa0UWgInMwaEX0FHnHwXflTOhRB04inkAX0gTV40FpuPe/q
t+f0xTayj44mATgBoKPA2OH5wuxIM/OQYfQGCM8BMFOKsiu5RDt7bRTQlQFZYgxk6Oxz8J99Effs
IQYsEpx8iWYADDtN5cMV5MK+cf6RAQ/FEQIfbrBGcZCck4ixbwy7xjU7WUWyqz4ctysZmd8GsvxD
ZNSlqTtfIxCl7G0WLEYMBvu2s4ea4aCWLqqjJ9Bg+kO/ZWvlh1ofWc4uucSdzx+GAkX1b2s5BBp6
7jDOFwO+0AroFfVvXEowUq+M1uwC3Ply/nYLAxSeu2Mwbgr7A//nLeUwQc69JclOC0u+zozcTl3S
F4BHHlyyNRcGe/FIiD/fd15sVNgV8Q/PB+MKfss02MITmAWDq+ZV457Vcym+v73A/x89/e8HtruP
Qu+JunqnzcPE5/lIwSxxmciz5koGClv7Afc354srP+74DietY2Y/x9Fgto/TuC3Rl2UIFOEF/g0P
36Gb28ZVEkMw+I5LtP/voBZkSxnTpVFXiBTZyH3HhGxPBlAPsKgcCWJ1L5BwXDgw29RPK0FcKEFw
9qf3kHOy5apnaEzVJBUjL20wMloBJGLexzkYMiRJDmvf1isNPVv3KAFEUuTSd38MSuao6mXQ4arc
jll8sg4Rr2XfhMTBXsBM4m5bpOK3/TDCIKmPc+z9WbuFrBxWMH4gBmyH5l3awACwjg11uuDSD9eb
WELaAB9ljk7k+3RKs+49m7owuQ+QBIncuEbTriRubcB3znB7v2GdGr3HNc55dI01k/Y3kRBNV2xh
uH7HDXzwa2ZTtbwjcKrPrtDnBLmkIBoa1VMMgb3+024LoAjAmhEc8FVKdUnbtu0ODFpgUW24WpG6
UXtMC5NZ+geEOjy1g42rufJFN5rD1q0yLxEcQ38wKWH6FzIEnhRr5sWycGuCsCRuApcdJxqQ71jy
qkM8Mlf65G8xouwhoEOm9jjJ2X90/Zp89Jxd5f0saezVnLb9d6im/D98DprHVfgahmuwIgW67O1Z
fnG7uAmuGzP/xIGH5lWaJOOjSLflXveegVAtXrzbeZ1jd1BIiWTwOMHxVQR2HYcy7RSUszJG2HfZ
BVbmt61M459+B5S6RmUqyWcgLdF62ww5/QHzREEr0kd8LvM2ZxuDSUq6ZWVr4+mjSgYItmHur3Xp
6y4fK0KcAzYLyRm3R+Rd5PCN9pk/fGR+vqobmGg65Dc3a2ePboSC74bRKPzmdLTJH0nDsu4EaG3w
TnG0hvLR5tjYEJvhB14xjWl+r5PNhltpicfIJ4g/g49dt0biIGGUo5qix7ZIv2XDmInfQFS7T4Iz
YY5+37r4/dqgVVT50YCutNoEXsm6wa37UWkxNWXnxQjosXwhG+6ifg+vB2/w0F4K5JzdKaZa864X
nv+t28AcOQWsz4Qt4fWXmvt80enw0+VKPEVI/mne20WNH1y2EvJBQXWu0chsV0BNYtmSq0yPAwTM
furkU5y3a1ytU04QxAcc9s+Clpst1sAgRg4p4aFf5L7nL7d9NHXjbZta/hH2Lj5HYxsrvwjFSpOP
i+vy+Q8PKHijyyp9VmhL1ZOL+DC/a2ZLkkPiG98/ZmObxNf9CL7pLaiFKnoQPdV3YTTEsF5MoEe+
6ymbeEUmqM8ACI3A30J0Ebb7AbrH9iMAfnyNEugyKbC8WIqTACXnXdxkw3s4o6O5EcM5QJcspCQv
CDyAu1p6LZTcCCyDLRTg6P7KNYhirQMKNLZOfaj2Sh6pLizm0BdjBQwdKD1LefbT9+KtvQEwx+LD
isOVlXOXBw9wYZJxtbFuljBCCGZ4r2fZDEDJNZMuQ7fzxAC7ZO+XSKKDkaRrYhEstw7gfpuwtyUP
JvSHIuNNtojnDjjR0CQ6rDKQfhHKkmatuHLB2GW7xAI2eWOSzKc0o1yWnHnI9TAtj+HlkgaClRpt
j1+BQwpDoSEYR0sQiJsoY9FsHzjOLlaHofbfNwQ3wDokfHwH6TJm17azvkJC0/gzmcAlrKOQR/fQ
h/ctXMW3Tpbr4m8/x42hERnDP+YqCGEEV7M5zwAfka0rvBWZGXUqhqGGNfn2uTGNDG7CNaDhMQVm
/bv1dAcjEdvbGHtxSJPKY0v6eQGPeSxXHEukkH0736HM676aIUDqDguEBQwbjA8E7bBf8EvffszK
si/BDHy/1Dkbw3JK5wQzR1rZVS7A8YCbWgqAlPvxz1bz5qtoM5eX8wwpMjJrAusKb4MOswJmkbEb
R+X6G5tnOBRgrThS9NFC0EGDbs1U3PrD59hsWY64lG2DHkCxz1nq0a7iCzw3amEyAXafRfw2LJY6
4BIsGh+iscu/u1D3QbnEQ3czoWO4geXPxmueB4ZUi4TxO9IVgm0qSE4dr3Ohgx+wLoKLPy5BmE+W
ew0pWpHnaxFrAJ8gJKKRfnRA+CkK4jR0daB5lpfojGzo4AeJHSoJivgNRWLDz85tFndVLmyBWYV6
ZUV+7S/J/S66ahNi2nJOerARe5RQ7+MWBOo6lJCalZyn2a80GIJPabT6XtFgCaORFuDCa7Zu0uDs
WIsNeOQe+IQ5jeOKU2enYkaCMnJrsXl/oyZNQ8DGfvs7n13wlTrEztRyms1nazWaqHZI80+yWdMP
qTIS4bN2k7d0MyA7ZaMxuoScWizXbOrR2fHA0viKnKsAf+tgUF1tE6KlqrEhyx0Eo7OsDOjdJ6/P
MTNQsOH8zVKN3wg3DcUr08Q4MAAaTgTnWb9kBVaI/zBGyfBranB2g/0ggq6kCodPPWbe+oA35z7P
k4q9ggg9fAiQMDMWOgUOW2jdhHeiWdKlzsdJqMoHKcUUPbixiNuB1uxzj2Q5WwgHjeW+taIti8bJ
iI3BikHWYMqxd9rNMN3cmGaPfiRmdoSgLL4KcLiHEKGmY1xMjibskHRGfZCDTuE7vUqg/zZAfin8
tWZsNIsAQvmou66rQQigspKZij+MKbqCxaynUJaLW+NHPnkOVsAwV84Omxf1KRxTZfjF2/CF4NHN
wMts8vsnuSYzrOXgXPmrX/tMlxAdWzQw6AbRATHowt7oae2+e7Ahi/GxkBzfLc24X6/pFGKGvWX9
HnY+oQVL+p7W4IC2/hGtSNghLEuAvlzLmW4L5InhWB6HqDOw5ki2tiSjGq7RKVjbQjvJ4EZiAeOU
MKGbHmEOvqJBDTruHSybTQtwOh6zAjk0fltN25jxcjBpPB03gzmr2y0SuswjhPiVizevf2CPHX/S
8JT70qEFfK+i3E7od1k9FzpPtr5QvV1x2tp2/A1sx/z2gQ/k2LOn8GkYQRC49n3lB0dm7XAbThvo
udBH4dTcdIRWUEITjj7uoLoPKLyGT12rpq8xDSDrCYm0D0j8HNUBt/X0gxwd+ZzBXD0trAMMUkA4
gDJXdKv3IQVl4NEiIBkWx7qFRQFZfIbsNBYuXg3EOrzdeJROVRdvsBzv7aZm9KQ2TJLWIxoQNE7o
svc0x+sW9bF5z4nKGwRGyPZR+HMGx+mlC8hp66XrKuu8ZcTngbOvDG0S/ApWbIHVoDf3Nck1/Qj7
1rzHno6aqpi3AFmoEdzWbEEmMgbHbcqdx8pkidfuJMJs5kfjKXyN4J5ycxps3LqfBm4m6x0K8Mir
RMgs+UjXBWaveFpNT+PYmu2AWZLdcemaBC8U2XmgL5tI06+gaLD1PQoH0X+OYk97tcqWSJcm12K5
HcAHmh6g7UzGKvEtoVdjEMmoLxDoiM27ML2Ys7r3A96VTE+s+bwMYkRDHOfJz4TmG32Cltih7aKo
p+rZ9x30DLbVM0RgOEbuQFuKxqoJdJo90d106xAOwazqLpvH9to0CQtqB9uA7ZDQNshuIzTp5u/x
nE1e7WdtkB/+j7Pz2o0bWdv1FRXAHE7JDmJLlm3Zlu11Qjgy5yJZ5NXvh/OfuLsFNbQX4HUwxkx1
FSt84Q24qA3OLwhDI0ugi4Uqdd2OJb68vYziHDj4d7vGcuzRTxKxRuuyzEaEaeLytWf/9F8sd9Xb
JCigcrTvKsiBziPIDuszabYh9ixS7qRBouJ6DEWP7VaECLI/3DtDR6aDYnU9Rv2s18X9LPTSQw9w
rr2H3sb5MHSn3HYOWUGblue6IdwE3Z7koZaPrbojiHBnCjBtW+90Uqv5JxV5YT4jSbQAgDDi3Htw
CUC/dA04/K1TWfNYNjrZR241NUmbwEn3Gz6tZfJ5FJsvTChIX5qwapqhebZhieohVdaONy7BhXRC
61OO875Vk2h+LNUI5Q5Hmda/t8hWzUec/UR5bBcjVXTWrFo8Is6Dax1b0TLY8qmnJf5eZY0qo5rr
cnrUVUXoZ4pu9u5xRJ79dedVgFy/zPh5LbsOr7EyMGK7se/BxGT9Ia98e72DLmGjOUkOXv+ujAy7
YcyvxzVI7CnWQ6D8VnWoAeXmO28mhf1UWu2woLuxuM5jUbTuuFuVxJsONMK6/Gk7RYsnUPWC7Jca
aivdg/DyvFM9qbzbN4nWP/WDaMwjHcWWTMYrBnzg2xSo1SOlNZ0futa9fxDmkqdzgI2B356cuvGb
G+WHq1rHRmFmwaETgdYH13xeFJjQQNK1cS2iNe2MzwZ5/zNdv/anJ8b8Exaat9yCr8sdFPq1TcCR
kocPa+V8vDbuejOmzRHNgzBDp3W9T21d1zeKHVclKYS2NN4gEJUUEnl7z0dx6rhZaWaXUQZqi3di
weEvMGWbAiJCAveW6MH1pGhVbtqQIKhdyJUXi6g65QNgKbPIjFes7FJ/7P/nofj2VtYuBXOEHUDi
bbzGjU57Pi2rpUZDQzlHzQnt2SQd2I0GBdGqL24B3a/3BSwBbOlQOGJTAKw/H6qNYyl1rGAiUTXd
rrD88bOud8NucjLzOfa9WxDD6y/2n/jyNjeq5MCnz8eTzmLJNRnzyOm5Dsp1nmukAGvtQVa1+P56
KezFsdCPo5IIhuuqO5VS1vNjR8+jfukTuuB5U4Ub/edzOqX2p7eORbuSMj3VZRivVODO52V7Y+VU
rVVG6FGap4Gu8iMBlLifCfluHOWtfnde39s6o2gBwoahWq9dbPrCWOaCfVFGnawyfT8VmeH8zLoY
ANtKBetD36KQ8d6Y4iJ/mNKmfNJkO013b57vpmUPyYSCOvfJxXdcN6plQkYYmUObYuqYjs+6hCgW
5DbP5utjXR87HOiRQEckAZg9wKrztQWRg+ZCSvmxXafkoAbH3rkqcw6vj3IlcE2bnqASOjweqRvf
8mKYmJ/gGJVRRc0MLonqGU2K3VJpUx6Cq/M+Sx+n+Ig8LOuCZu7V8uAh+7a+J7XMLYKyZNXu1sVz
vuhzKhE7LXCu3Ul0jrJdzIuqTkTrXvcci3zWUCVKCr/Y+albqs+127rd3u7U0ty1SpMKofCxmz9j
XWJPDz6BWLy3+uat1qv/N2HoJ6ysDpRmOz//1r9NiKxoP1VRNtbjvk7iOCSY+0Lxf4heX9vrk4h0
PfcLJwMaJMfkfCQz87SRGnwVzXqTvtPd9fvqZsysX76+fSDkubhY6PAgfXvRzc8sr9E1wvYIWMwc
xrHm7WveujCFSnhjv2y/+fwYcl26BvOiecAVenFzKlVQOanLJvJr334HxcoPi3J4RuZZRUSZ5h7w
3t/XZ3d9EOBgbNc0miQ84lcQDJLshuJlFSH04+5GMxmJJifzzR+L+hkNaQoh9MhAypx/rEITyN/k
bh1hw5FhdjTL8pRyJJadiRzHjcvsehW35hWMVotoihjlYg8mNvyqpKZCt11a3k44DeonvT4Od8k6
JJQCe1svEb3yl7daVG2uYUj58ge8O3vyoiFj9UysUGMTucS4eVD1NGMC2XmGunF9XW3+DW/EGUPH
bTtpVzIMuuWsGsjHaImXJbBi4Hle7Neh4Ia+MdTVa84FCUtys90AC3TVZLIX0Cyuoy3Rohrjr1KV
E1Zj4+A0qHdEye308Y0bknGgfsLUQe2DtO9iqyRmj/SFGNdotLJ5r/m12LlWZd3YI1fbfuNOw3fn
WKO+oF8KIqfUSDJdI4GaUET81cbF8g2lmtG90dm/2oqI0MLAAEiAGA+Suxd3h63qzJgbW4viGa5M
Lv0uGks4rkFVF2uQ0/RKgjlL1j9vXcNNvoIjx3MOPMO+2Id+QZ0DM4U+WqTfHzb327Bty+zNX2q7
MlhBIE5gTC7XkG9ojiWYT+J/5NsHRWF4EMUtcMT1l9qeEhaQXQ6A5vI01xl1mcKrh8iyxLhbRumG
AAqG3esrdv2htmPEMEDeaOtc5jJV2RWUvrsh0nrlhnmPpOlc3CdJce8BIA/L3rp1S12fK5ZsiyP1
zdWQbXJ+JTqZRXdM8SyKfFyeqr6TRz9R/aFxYzOSRTPfuIKv19ElzAEltm17MpyLtwWSm9RXTZ+i
fPCT0MXbOgAuO755HQnDyQYBKnBnEAGcz4rFM9FccGWEekXy181MwjeUW5IuHCeMn+9oJfof9bqx
bikkb//hs6dzu+u364JHBsrRpdT+NMRjM6kSsuLaLH81c2r3Mq3Xe23Rq7uFKBCd3SK3n3XS5OPr
e+d6Zbeh0aBkx0Nz+i8I/CfmkU2V5+uQzZHm84SW9bhERk5X4PVRrq98RvH/c30lW6SbfL6yaZH2
hqymOcp6nZY7+mwPZkeX2B/WWznpS0OhTQPwEwwU5pEXW1P3cJEg0ZgjozWtQFOq3y9e5oZ97N2K
kK8SDz4b+TYbEmI5G3Q7Jf+sHcIdDTFPDqlAL/PvcAmTlvatI1SIzhRuN3G3xu91d7R/TKmaylBL
ZHNDv+z6IJLvgIgCQMTyAhM5/wmyx6twRk45mlN4LwdjQlD7R6lRr3YrWy7vZzqX3Q3+60tbxvu/
qwaWNvDX8zFNmRlypBMWeRZ1QW2E7IjBhvvmIw8QBX136MSIrl+VMhZKfvFYMoqAAbJvmp6efSk/
vb4vr+TfCEDAWRPVbS+BBcXvfC4u/e8a3YopSt0UYnYtBm6x2F7m9ZEqrTUGlSn1D8izLDoXq1bG
weI4aN2VbiKGg04DqD/GZQ+aNG3aWQZS9Wmxhw+g57eEOvgll3cEZvYUCTAcQuPvYl+vIussqCtT
xEaen1LdGf6UzZTdWPUXtjSnlMsAtCIA4MsgECu+wklx6UPQya6d92zpxAkLTVXZDsVsJ7vrrHX5
NRvoQhywIxm0sLG9+FZ69MIOAw1mcw9b1A+4MM6/ip53ypW0Gonra+9QOFp3j2xpfyM4vH42N4dn
xIRIWyxylotHJcHNE3uTTEXEG9XAh9UyPVR9afhB2qHm8S6NhcjfgdYoljdHcCihmcyR9I/485Kg
X8Qgn5a4UJHr9/Ke6vtHP6/6t59TohtKWdaWYlJ3PF/F2jSSec6ZXzksCPunerXvBDfv60fo+r5F
RZbHmStwq21eVQkUKJGkWWCjSoLBHeQyNw9cNP/tvYv1/FuVchHoAhxM7WPDWG/g3fNJWXhZqwIb
ikivpxrFtpKcIVsM6xRDgL2lc3b1LjMYSHjSMLYIAiIXK1jUMba3ielGeee1fzP6LfVxlIMn7rSJ
y34H7U64T7LRi2cT0TwzTFHJL8MKJ4WWRq1dfE8B61NGXJK0es9z4LYflqlovwjD6mXYVUX6hJeT
r4IFJEgHTVBOrbw3ZFHUYUY++31a58zb0YuoftMHL6uo9Mvyq5natGRnHBTEDlEs2C22ucxN1CO1
YoPq0IrsMw0kC0cMmqD1oXeUn3xbIbf9sVZZGr9wAqzKaKyXZPpo1B7vfQfRe8TxU2TW04prZnc/
kmUApTIIX/fjGg8ytHR6CcGk3OmWn8zVUWShLeLxzcR7q7xcHMVqHOc0z0w7ElL7gg6nxXU6HUXR
Qm0ssXV12/7GRXe1bRmRm5TSC593Y9Gf7yM7s711kp0T0Vlf9MPgFgiJJzDDstBck+nNYRYoc0JE
RKRBppocy/PhMmvuywVgU1TaHgIOLTAWWcW/Xj+KV8EAgxBFYvTC1b29mueD8DDIdMIzOxL4S4Zj
rQ8Z/WZDPlhF2n3QqsK5cfav7mkGtLZlJFfjLF5qR6Hf4LdeOpEh+thIWDGAEzS5jRuf6sVRoL7A
gdlaNtbFp5rTwodw6WuRNxXTBwUm8ssyJ7eYVy+NgtYActXUb21KMOeLR4c7bUyY0VFqGt1drtVr
AIDlVnvhetvBFeLBwe95C7Yv9UcNP5nZb6kdwSc39oI2a1jqNYAAy7z1vF1PSEcwdismUdQBpnyx
5VwgCRx+w456tTUGFXS/HOHeGy/Z9YSojFEqJREk9bzqX2xin4khVy+yYpWVnzW/wHbN1vO2+I2w
jvX0+g6/nhOXv82ZtXkAeG0utsJEU2NWfedFm1j6V8C82XNZLLckV14chYzaNE2XP5fKk/XYDW0b
z1406t743E3peK+LTD2/Ppf/zvxZREdRgBI6VzKKvlgrXlx6WNxqFux7P6LsC50Qrr3MDgvUrC6E
jmiaJ9dcvD9S6cX/YtFN+TFNNPmzziCeHUD7rDqw5DLWD6//rBc+KESATRBzkxjmz/k5mKsy8bq4
wgOw0FPng5rXabir7KpYvywgp/68PtoLSw0yG20prkVKJFe8mCGZ2m5WjOZkdsh5sQ8OOje710d5
aU6wYLCyo+AOC2z7+38StTEdG62IBz+aceIFEplrkULVAKDrKIPXh7p+yTDcoCYF/QAnb9LQ86G2
eAE4Ch/VtvLq6BGABSt6Kaes1+pAJLb2x8xuHsIXVtGiyER9CdGZjSBwPmjTlo0GISuORqCmYauV
VaiN8y3x0uvnBQuszfQNsA4iJZc4+hQMotTNOI5SKMyPTZYVv5BnRyB7Qg+xo/5z4zl7YSkJJzf9
b522Alyw81m1s4otG7mQSCajHwgN+QktcfLPGjXHna/3xn0zT/0t28OX1hLdRcyvcbGAQHfxATV7
mNJ4zuOoLnmpPW/Wjr6x3iL9vDgKTHkUpFxaa5easwu6IJa1DHFkruUvNGXmfdp5b06h8WTGF4XH
hieAhsz2I/7Z9pXWuwWxuYgm5Rm71TLEoSyd4kaU/MLhIoJCF34j3MJbvliwtIOvzKMmImUZWdgb
dnWonBU+51r/fPPZOhvp4kXTbERCkpiR/BYxMxdFi/tEsznCY+NVgM0G/ErLWAz714d9cYLseHRG
qUdQ8DxfRqPGbTbVWcZyyuKfFAv0IZzHvltDZ+76H28eDMoZLi1bC5JG8kUYQhSMtR3l+MgiBPlg
4oMW6PVS7cZBs2/Ujl7Yg/R5iCyolXHbXzL31sxcQQ65cZSpPkYWpkNTQTlv1fHnHaXwTZWFxxSm
4GVFIfOxwRqUJSLE68HMajkIdGdUd29eNp+ZoOhOeLWVM8+/kRRF4yRLlpxicyg3p1x/XzW9+dDQ
sPjw+lDX1yBoA+5YEgjY+uz786HGMZsA0a5LNKr0f5aK//i5+bRqDeYmZXF8fazrrcdYeDpserDa
BqU4H8vocPdKpnmJYPCZNKPRjEcb3kP2yJ93rw91vRsYalPAJq2GJ33Z5VwyJ/MK26CSWDpz2IMF
3GWrfKs65n9dK43qEhIAFGgvW+xJ2xBZLbMVVUKXu8ZNf8nVd8A/qubGQ3w9H6o6lERd/ke17Eq3
bG4grejkJsjRrB8w3itOhT+oGzWW6w/EO08HjtSEChLqBucfqHDjLMUPzYhimVqHdsA/1l+9Oij1
9ZaT7AsTwncNOi8fiJ63u/39P7c5je3arXplRkhIbNI1HgBiVbhvjufhAG5MXpaOaMK9yCFLZ5rw
tHScCMtVUE+j9yMtnXdrbk03btXr6RD7kgbBhYY1Ry/4fDpIOq1m4+ZuNKT6X2kn2Z1VKOtGMHsd
QjDINg1YhoTyl32qOJlRk2kHN0Jdp54CsxUQoApn/UqaLAB5I4WChAgYz7fKAG7S61iv0kqHekhW
dBG7zFLoRd8DRVD90N2l7vikjW18Y3bXSwjCigidIh81BUBQ50sYeyWSBq0kVGnJGXql4kB02njj
DnphFBLWTaQXbLtLae18FG6mtKK8FEfWYte7yW7qMBmgULx+/VCm4L9zng5tpG6ucEDWVBKNi6Ok
QQjq0jaLo1Iq19+JfHL1u2HS059IEMjnpFPW79pqNHEwU7lxv1Ht77zNycxfgJrYoNNDt5iM8p2R
UTh66stWTJ+3Zr04xHk8mu8MOr71vnDLOv5Isuo5+1mLdXlIEIMSMI80c3wHGq+1Dx49sBQGZUVR
TTcaCBZJXQzzPZy1eTkicTPCPfQrv9ivbeJaO032Nvj0rBmHE1qdpf5gL7Z0yiBv2qHYQx8cl+OI
PM1650x6Ge9xqLSsL5YQ83M295UNXQ8JuY8tgnHWXW2KdN65fQwyXFvMqlS7UU3OeleuemlHpqLo
EtpD1dPaWtJueFowkzZhbXXD375SQ/+uaXJ6hkYvky+zQCV7N2nxmryXs4nDQQXxtN+t3MQrlAXQ
wzu36+3PnPs2uXNMYVD2R64sLIgprX3twiR4r1yj/jgYzPhdMhtmcXCQiO7uRtda572flQpJIaO0
/GiyEDrLd+jml0vQ1AJhKD1f0BhyKzl+mbJp+V/eSnSixDqWdjjlul0+KZMmD4ai5gxvTjkO4MQS
zA2uVki7Kkw9TR4iXi5gmW62Ys4IHWzqIKSh1VZ9hKiY+u9S6K4V3QhdqEdKl6n7e+mEVv4YWqXS
e12iBHq0cK7SvhnuCvdLYlcnTovhuF0AaxhmGfxSO08P85zN6o6Ob3fqqI9+tYdmyE91ZyMqCNlQ
VKBCLeXtVjnr4yGv8S5BZa8v1VG3RrgqVUfr5JTbOM2e3AYY885GH6kLm1FJcWdlqDbsUjC69TEv
CfZOwtAVL6DFZ3kg9V7+jIs9Go+u0iHFCXCjP3rN7j3qA7bT361tX8u9Ww8JMlVG3k4IjJjrxyyO
HS8ECJ9mj9ZEweHBXgd9PBGTj/nRyVHJ2qVgTdHDmjFKtaEnKuQMltaqETdchGrRv+uK4V5VqojD
pbIkuhGNsVZhP8YiCcbBzNVOObkN5ckWcgrWbkCWqXXwsd30scbyNMRiUkHWFmZ/Z/bgk3cFssrD
njelXNgrrdaFBO0S/ojAO3Z6cn3F503AIqlwyTxP3fu9s5iHUVsTC2XAcZb7OZ2S6dgkNvyioPYH
Y/rg0xDCnGiONbFH+Lt1v8WYnQ4P/lR431KZa5+QGvT9MIvbtH5IJvQVAq1ErzSQJizBsFh79tOm
m1iFnjOJOFgTiDrh1KR6FwqytpgisKPyMKMasoROCU2GYMXKVABw1seokaLM+3oR+SdDb8UnA12U
/EOCmZj+pZ/XSn3Q2S+IS2PCvpycrlBuUBfdUH2Hiz6MuwkwuNhZcwmsvXMSbxxhF9vl0ocKu+cm
yCoDf+vUnL1vthvPzTFTVmdCyqLj/VOm2HvCK4Cy2FM3nK2nUqbl/0a71dvj1JtLCZNAm56B5efF
0+KCMn/vwpmZ7waKHv1nRL74/tngN8+dmBJ9B2/Oh1ahz/gRd7gcvM8lzrkHH9nAH4O9lPE7HffI
dJ9zjtXPZdJnjNlqjvv9hGYsvG6IscPDKJcRigN4vSaE91JOx82l1NnLwdbngFPCEsJVS/3vXMNx
cYSROfaB3Awj7xY3tuRdnLr+cPBLvOXDzsWo/C+djdYL5TwmBvqcK6KoYvZ1ZBgpBK4PrsTQ92PW
OVAgm2XujY+OmJP1OCaTNh/Mwhi+rrEr5/cJZLNun2lt2e4mPiWW692i9/tqalf1mBVJDPW2F7hT
o1ImBw0/kVFYu3EWNcqUdt9YDzy1MXSuirbkIbXnQp2wUrDa+1INco4qRObEe39sCyvo09k1Hopx
huY1mL4aIm+NjeWBoNs2f8WGrZ5LZU7mk911vvulaD1Rf42paWqf9DIdi6gctWwI0lXZ67Ey6uEx
X5EqODg5RPEvGL0NdhfKbrHFzomnZebNVzFcfbYJupYopHqQ8FCaaXcapLkKxo7Xi022bUwOdYsy
8aHq4mIO1SCk8YixyboevLltm1C2ycLGWuHwHr12dPC7LJfB+caNJZufK7Jdwg0braxh37VxPR3o
isnPrlisJRxbL3ZPg6BdwPWQrGnEAdc/OqvTaPtR9dK483tMmH/ApSv7Q5pTgzzQVSh1M5gLkaQf
sgWNXQgfrV3SaLLEelA2mTaSiiT9CO0l6/fURi5gCIwlFsXO7rk34dLUTffep387nBxuwvfwrtr6
p6b6JN7BxiOxzYgj/tC+Im2Shbc2dwDCOvzGZAayEuppbf+2soTmG/obTb8ruZtpmaLsYA+s82qW
f3h9uumdLzzhB0tfYSghqlzPQkRnpbgf8tzhX17or+ztBnnHANldGQf0/2yKIphSEmLaYnVDv1mM
z61d9egbDg1kx3X13MdEG5w8Wtw1z/draQnE2SttaPcab6d2dPyFuCZvNEy1E77SHEHjNe2Qf8kr
Pwj0v5aDpyhp7pwu9TGuW9OWk6T08Wjls3juM4wxPrhLoWvBkq3mN5kkMvuYC6/jWK4Is3Cbic4c
fnQCbbs0YI/U06d1Eq7/yQfRDpuO7qG598qeZgUy8mgKIuvqNMcV1vNXzKAs6IX8yJjnPnVNPBsT
gZH4sojN46su1Re0HgHgcP+uDyhkWVq0tHkmdhIW5fA7m7MGc+x+qn/AEYyR5QKG9VNBAPw5w99a
92u+gYRmdzS4jxPYcdBhjb44ZMiF/8ZfNFN7A5JZ/mSnflY/VEnVGQSHU2s0QTnDVNptyR/eEvXS
ZM+5yov+uUYiFtq4MYFFV+jSIA8wm/MHeo34gdeLWsWnxTFgHQUp79gXG0Bu96RI+LtdRY82hzra
L4+Fm8pyPxbL0LybpykZ37lCm9QdtF7tAXQ37m2pK/OSZRb906CNFh3iHFrcsRmG2A09kAVaCHcd
shTRJb8IEYX6Y4KgaPNRw0bZOXqWsn8hYc5uG4e0Tt/HaaNwbBNodT1QCpvWe6Ljtb9rYyNTj6WX
93WIbvbiHmNt1MefLgqNH6p102LFLsmZj82qZ9MHc5LVX2/wBj3qLak/i8m3xl9+HHfGvsbeZfnk
8Y+6YO7zZPm6VALpC/zLs2NHcBrpqJzYIVQMeyZ2y7kr27Ed1UFWK8j8wWgokgSdbHu8f1oPJdiT
iXAt4IoO2lcIHynmsTXjJtsPmjA/Jx71xYPCqR3owNpZmNwgPOq5QSUsGM6j5eVc2b5oZGh6iUy/
m+nsmZ+81Jbt8yDZDDBaNjcjm38udsmwaZ4EYFym6sHpy6pFPDOvqE2yWe2PiTW6+mPDhus+e0lr
jPsuroV1rLntgWE4i30gKzSR3CigANzXFaRtPGysbLovrL7wHqDSTc3dxrdr/5ROF5f7QXrCYT+X
MIknt0Kru0Q6Vh4hpwK9xPlBlcEwGkZ9ANnrGu8N0Yl4X2dpjCImEqLa+NCig6YVgdKSCjEXlWTi
b+nFhTxUUq00hwQU4kMOGNxCTjpbOT2Jtil40mJCAavjSmtClav4cWw761PSDTBC7T5Twzt8b2sn
SgSuv2GiieorsnRsuLL3G+0Qx1CGgwnce3Oc23hU78s0cSv0X6noQV6ZrKH8aLsK3mggHbUpvtdA
tx/8qujXj4vtSLabUMb0tdJqlFNzeL9pGCf56gcQUQstaBoXY66Up9DZfEOTH+08x3VI3AZ8OF79
dDebXEPBokvCLh4355ZlzlafPU8sfQr6pK/kluTLl733uK5yu4p9nwqkmRwzH6lgJR3z3WIiTYM2
yMemSxFzEdUyIKdsvdXmhlYJ7DhqKhRTNrbHRaEjkXJqWrOPIyAjVdB4InsEaY9lHm7pj68n0f/V
Hi+mir4RDRM6zChGXcqHCi+f3U74cdSj1pwHylPyZwLR8VMDYd0NpNEWP5oiXeeg4o158otE88O1
ENmv13/IC0tOTUynhuTYW8PtYs7otmoNwEARIafcBMotugMfXR4g9PQH5ATGyE8rvB+yId3BiH56
ffTtv36xCqCTKcGgFodD3SVdEGnvjoe1TE6csLU7yH51YSIT0nxd0c6FvVRBUblVv7gck3QGTPTG
aAChcIXJ18SsLO7dOEJbgYzPjbvD6knr0VoQO5Gavtyoymy1nbM5Mh6VdUBJOBZqYC/4+3+rgaT/
nHZ2VZ3RmdDt1volSy7UXKlhh21d/I4AffqeO/IW++yq5LmN7Ol09jeJQSrg5yPnWHANFEyo0+RN
ERapWN4j7oBYOdJu31//kFflu20oehS0UWkE0pA7H2qgZzzXMx1AEJnLN3QqqsPUO92hQkjomErS
NwBi6OO8PupLS8sXpJFK2Z1mwsXm7QmVpKdoMyV68bX06S/lqbrXx/GX2ZDMQh4PCgeJmNdHfWFZ
IbZSEcfPCTHKyzLbMGqlILMSUedKfS/jljiwdFUQI4/6/zMUPSTqopuW4mW7eM5htbf2LCK3jb09
Kk0yWBAdoJ6Q3JLYvCrquaBJKSf7GogNrt+L4qEjXKsUYkSDvptQaJ/wNzBXrb5xGF4ahWIylXEo
PtSBLvaJaLSq5pjwxSiJ7Gpo1iFYpFsdhRd242YECToNX+TNH+d8N6L4lSvDw8E3q0X+RUJkfVKs
pHnqLbxjxTx7lGRQqTbuXt8ZL+zHjaZC08QDx8Oldj6uvrYrIL4kP2mYv8Gp68pTPipUhmwLAcxa
5vtE6fNTkcruxvm73pPUljdcD0Y2lJgvO4TgFpx+oQ5yQrhdhX2Rqi8juXdIwegWyOsaDcMZpyPk
2ACwzO1qO59lLBbYu6qoT2bnY4uKhWmhfiRqSLLHQuslVVcpdfuUgnO373RqxZ8XEp7h0HmxRMXG
MVFRYSNq8vn11X9hDQyXg8mu4mQCiDn/XY65daoQTj/1GirIdLWmJBhoRZLnEjYeXh/seotx0YF2
oGO14R6ujsswmxr99OK0zibCSMPU+8GI1s+9gvKPKJGppdVjm1fxcmOPXZ8gg0onZDk6tKD2Lvd2
Srrc99gmnuq2E5umDXkBUcubLx5G8SlZGjSE4eNt0//n0TKLHIkhLy9PSIeIL0WdxXtzWUdcReJb
F8/1odlwfBx6a6Ogc37OhxowD4acSVHSblrtlNe5dWxRYuKGWDv0sDI4yCUMVUoYb76LGJgSIYZk
dJ3YyRcDl8YAy7YqT0Yuxj0qbnPQlkv81r6jyyjQzYGTEnbgL34+ijvZSNkgwHVCQsX5bVYw+T1z
7b7F3ijfCvL8bygkGDbCFxGscT6URt7CwWWo2O8Ngho6DZ5X/H5942+rch7OcLEiBOqhyIE89yXk
zkNhre+9lc9VlN4HVISNdQdwgbJwUQDJbb3GviUq8dKWJxkAHANuhYt1+/t/NuMw6M6wzGV5qtRa
fZ/Hcr13cySj3j4xcBxbD5IWvn8ZLdHQ0rumzspTO2nuAbsdUp9l4f8GIm9rKrS3j8eeAI1JFQtw
0eVBXnqv9aosrU5ZhovhupbPA73OQBZT5Ov539cn98IhA3Cmsdd5FDev6fMltEdnlIhKsjW8XeWq
5thY5ScjJc1pTSPeT167UFXrbtwiL3w4QNsAW2k/QQcwL16KxU9kXaApdipE5X1rJy5DdqW6FQZe
X/xbzgY3CDYMSI/LCLvTh7zYVABPZgEHdqKWf0hrs7gf3PUmoXd7RC62PzEyMYW3YVi8SxLFulLW
0Za4PXWISK1BhVKHDDQbbXUq/C5OPDNths9aXw4fwGD2P+aunVSkxQmuJNzc+bCDArJ8qgtE9YJs
Tnzzbhl9s7zvi8E07jx7FfgnEXWKHSYr1bh3M1nMu3GlrXDiHW03kXCO2KEggXa9QENHeT3yGm1W
3tMo5c/U82WOwgYfJCzAiix76gqIuhZm1ySnppaJG9IerLAozPR02UPLJ89GyRiJTKrpcXEnQJ7o
oQ2z1wPjuRJQIKXWN/cQgZsbefALO8TndtBIuJEeQcLifF/G3mCxR/L6ZNOn+YYypvqIJdMtt9L/
sumLr0Z/n777hjiCr78dj39uEJ2d55WjrE+otJntPfx1z/+KJQ/d2WKl1B5oBqK8JxqCtOlk2s3y
wcjMpNqhKLNku8aZzD9otvbz0Yv7tqM+u6h0vyZt9VPApLWjLgfS/11OWirDkQJsEr1+fl/Y4gjq
wN7ZXhEAbhfnt0KjN6b2Vp+EKMS3kj04gWnT9P3iCPvNtH9IfKRVoFP4gzvixZOFYZuz6GSrJwwY
xzup8mSfuWZ7oCMmbszr+vtzHSGQQu5G2giK7vzDuANaVyaFOG6I1TH3CJeMJnJd1ZweXl/A62eL
yhLVHQYjQb2Cebi5n+texlW0EhfLsC1LjFoy0wyKGDsyap80MF4f8fqTcb0TjxPY/PdUXoSjDRKa
fbE45anhnIUomDUcOxpp2IXr4etDXd/uGzQb+BnAD7B7l6uIeHLVx9ZSnfSu6nfG8q5u6xBDKYqD
WzkZK9Jqk8mNb1zvL62pv/HiNEBOxKTbCvxzqkociRLsMqpTkhV5kE7eLnNKK9Q76+vEPX/jvXxh
qxjA75Eid0kgrzSR6g1RXGdedSJUSHfVYKb3Vlq+mfZB8dFxtiGIsiHoXBy0FbE6HX2+9oSQCB5r
BtVW4C0oC/M5b3y1Fya0aQNtEHR4eWTf58s3TgkS4WJsT1Ol1Ad815K7uMCH5PW98cJHAv/Ifx04
Gh7Xl8AqD60j6GVVexrag9QnFq3O58BStHVMcWNDvDAjXnnN3XBOG8zuImtQKaFagwzlKaEadOjA
WxzSpVw+vT6j69Rro06RcrFsBFCXbIzZ5F2Nc4d1W8hwCe0LWll6CffNbnDzU9rchgWeXOuNlXzh
QEP85x0EPgij5RIHN7jdWKOr3J76stcOClhwYFfC32Eq8GbQOU8VtCPQLFt2CcL9fGuYuZaM3hA3
pzSf111rd3KXd9OtYOaFCXFuCXhJJinCXlZf1xS4xdob7WmVYJCqpPM+VQDoj+aYO2/Ognh4ddB9
JObwgS691icEqvEeabsTou/DnojGD6sut8JFxz709e3xwiZE2osiADJ0KIdc1sw2DPWYT013MpH8
tEC4++L/cXYeu3Ejbds+IgLMYctOIiXLUbbf2RD2eIY5FDN59P9V+jfT7IYIffBiBjDg6ipWeMId
vNNiiGGvynRvIB5HKTWEKwcaKNcfaZ7TMUPQX4S4nGZIXUzQxBRlLxO/N4oHipl3CwY8UNzrUYpi
MUevR1sRpWT1Y6KsuovuKZC2nWW7vSfgB0KyBJ8o76Qtv6fuSoSNZ30IvSiLnQdjXlBCT9U+nk6L
4qE8mS6O2AtrbidH0McLgtQdmlekXdeTw6KW7upSD2HXeUU4EivQ6KnrNN8JM253urSswtCHDBxo
+/botm7fduWsDiGC8eJMkX7w4ZR1B8jje9Xhe1MiPrYdjz/gIuRP+c+j2On2QCXcHgA5JNl5NPQZ
rRVlj/tyd0K2fO8hi/BQbRYONpoD/DEew0Kbyg+KA9IARWbLQH5Ngdv99om6vXDJ4SxpvYRkHko8
m9toNKysawEThaPdVflxiifPORudQvJgOcWQhpTfde+yFGX86f0jkxnAvKcbyCMpN+1/FnM1bWxo
xKo85MKo7EOFPnN1MWsPHMuygHV6anu8Do+6PY/V+e2hb2MqWUZhw9FcQOllq+KgmX3iumneBghP
tL5TGeuLllgITa9q/LDSoP/U2kZ7AO8X7Sz37Q7i5TRpyQOegQa3ZbG0hujEXOZdMCjCvGRNx8um
p3u459vzzppyc8knTebom3tlnrWmB9nZBbmafh2zEm/msvnpJvU/ttVFD28v5u12hVEiQajSp57a
0WYwLTWBM6k2qkBtijT9Gi/nnLwCFQ9tD+f/Sja7zvXkWBIXTz0RxtZmz8SpXkWmmSDRI+LOOYoE
TMgR1fRBPc5NauYS6glmQEJ61iNmo+oTDYhx+Co9LrG4BUKo9b6ZzEaEP+zc9wjMA607p8pEg3SM
DekPO4kRXFbmxL/eXqfXC2/748EPUFAmRaGWvTnXU6xnkyaaJuiKbE3Amral8ck0EFA4FUXlNqlP
ub1IDtNcF04YwfzMDkVnjN0xFXMOrDobCbzXZunGMwZ9cXzKe6omhT/HpeY+NmprmM3nEmV2/YeZ
gHS4KK2b/bb4OqufJ9yeyDuSgR+zItE0H6RTZj0DhMCqdKKaXXzWMWIZjzHcXiTFwLtlGOPERfPz
7XW4t18I8i0+pEqPbeui1I2VCrjEzGGqAXNRl+IH0YLlO03z/hjIkfU3fA2J+ilSbR5xNKVTYwLg
HIyyeNNP5njBRHvC9jVeT29P6vZcO6gXIJeGMCFz29bURed5vG1RFdQ8xB9AB5XHQneKd98ehHSy
pY+wHfnSlnhNstI1jou3+DCrxRHdxehBb0ptp3Z+5wNBYaVrT/mS9GUrylYqgKusZBCBsJLiZ6vp
a3ZEVzW/WHpdFzuB952FoyMpuyyyIYG62PUrMK5aZSxaIpB1dH9KCGUw8srvfJ3b+xDGk3xjSCno
7W7r9KDIawvUSRugHTs9IPK5rsjYd30aqHFu/olsZRA7tL7bRUT6mceFqJjI+IZwB0MSofSGJyYp
suTb3JoTEtCKN2BWT2Q57XyyOxOUrwqaHUgFkhFudroxCUHsKJXgQJWMfm7ZogU3iMPAGWvPxAR7
vtDKfnvP35uiS4sckAdB0Q3JWlcWT/RYNwVN1TSfIG6MX4raFU8Z/jY7scLtLoFUxxsD74UKN9fG
9S4pzLLB+2btAxMzeM1vy9yFIte2S35+e063A+GiCLEaYAVqVDcwIUXD5K3EnxjOQ6/5s5GDPo2N
d3O44W8T3FE8Igqh7rF5CdwypsBsmX2AndKv2BIXrZyfp6aHbzOo7y/Uy7iYIJyKB6Hr9tIQWEKr
VqL0cMn64ucAtvoENnjaSdxvNwOj0KSmIY+MIzXG6y+EvhOQVFUMwVTN1SN6aI7vxvYsIYl7ufqd
b0ShlDkRh3Oat10qR8UYizrBFExNrhyAZ2BkL8H4794JdMG50AFOUI/YgqdmpaL3YVLfR+8MWyG8
Qj8q2rruBE83c5HtPHk5IRAiP9Fm2TKoTM6YAF6v8cx47tU88bWudncuo5vrAWIqhwaYEG0KSTC9
/jhmkXqpPkxTkBsO9ZNBU0948OHwoxTpZTJj3X977e6Oh+4CKQUdMGMbX6sqol4GajEB9nzeFyrs
06me5ubPqCf5RdEiWDNvD3gT0DNBrAUlYU0GiM7m/muVAgcPz5gCSyzmKY2Th3lNf86TdiEF/ahF
+tNamnvhxf1BOVk6W1EOfr2q+DEItVltvp2q/vSc9UCDsfW7BtOkJEkr3+m7j1O556GsyblchZFy
rhQNyB5ADxEJXA+LqWDW6W09B20MeH/U1OM6gu3sSj1/jHpF+YJp0PhtrqoUZGfZml9sYZp/5sh6
eXvNbzJHfgdZ4/+v8EszhevfUWSLAJttz0FcmTYCu4MoPyu0l+NDH2mVpDhVymdouWQfbw98b3ch
7vFKzKdI6GzOjDYPlId0bw6GYVxwqrN/C8C3LZL6fl/Hf7092M29xiw9YkdqTtyfJG7Xs6Tmbk9D
irRjQhn+44DzCrh+xf4ZRdafd49ELgqACsYq985WP3aKeoTeV5Q/Z3xNQrymoLINWhHMo26f3h7q
9tZhJBRSeHsQSqb+dD2pFbnYoskhz3sA2384g5P/ylth7dygd5aOLiolOa5oqSC8WbpE0zOxVJka
YJeafaqawnksSyX6pI9duRMf3A6lk3mCtYUiSx9tW+0k8SyMqlPnwM2c6ZRF7XScdRhGSVq/mzFN
8fZVwIZ8ggd8m8VRntacGf5QUI9i/OoU0fiDUC/dCehuDxePKd+I2gy6hBTcr79QM6lpKvJ4CbRV
LAdduNlLnErZt9FQztqQguIGArXzGN1bRbCeXKRgWSnkbsIS+HzuMpvlEqQx4EcPJtL3kVX3lTpe
X967A+kIIrwoO/rgnbbFnzhf2k6DAxektMAfih7MLBYc8/HtUe5OyCVYIGZEhHYrq6sNr2I92hIg
//xtQf7vBKoN0itOOjsj3Z4oEI+opAJPI87mZr7+XqleOE6yGEuQz+2KM50X+UYPK+zt+dzefHwa
0HlYQhDj34B+V2wzZtur1oCW99e6b4KezqdfLeLfBi3D/8tgHF2J+mVaW157W2i1G0FMC7zBXRC7
cFbnmwkEGL4TXNHQI9jTdzoJd+fHUypjFVfq01+vomRT2tU4rcHsQvE7NHY7H4QK1UV4egeUq1p2
5ni7QUyNZhaQcT4a420GxGbGXRbQHoEbVW2goRN+HjwPU77WW3YAXHeHAiMGsAo1S4r913ObOvyJ
3XWxAknjv5C5/IvR5nzihmp3JnW7F5kUai+O5DzIJsb1SF29RJErkHHUHSU9p9Vgot1EhfXtvXhn
PhI+IOsEtOrQNroeJV2qURvM2iXBxRVsLFvll1nCO8II1vrx9lC324JFI/sDb+TSNdtqG+XF0Fll
hbpdY1pg0YYS4nhhGPFJw1UN51ZPeXl7wDsriGiENHVBEI2W8ybCaI0V7x5aa8GqZM6HeAXD0K/m
tLPb743icmlwuzuv3+t6Ba0WaiEma05g9G7FLetV1V9qnhc7t/qdYSiWyk0n146+6vUwaevmRKOm
GyxFGp+UocDlhV70+zedvGil6BoVI9AR16Nkldfj8JpHgZZiXp+XwjsNhHA7m+7OXLhfpc8IBXTG
2XyYutIS6RnpkvotyR+rXN2Pah7nO0f1/ihsbp17j2djc4BElrRab+UuFuFL/8Epau8Yo4O98/nv
HCAZQoAfIXGmzLZ5beM56x04mW6gIqCGHJ7QPiBIivnvnO8Ju74+dNc5A+U1nkHKDirB5VZWyK6y
RolLhCE0MqG4e0L80u+FA4QEvPbgat8LB1J06at4R49ZfWRdDug9YIKVIcC5fE1wf1SW74v7TV26
Q5l86BX4H3b5LVF+RCJ7cDyMHYUx/9Uqf94+irdnn8BRXppUEEhft6/Q4MTZgLNCxLcASWkUTRpO
jR4fjMZECzwa9zwVbr8947G3XqtpHP9N4EWaqoxLBoOoNtwZ+5eqPtKZ2gP1yH16/T0A2VMYpK5A
BY2S8fVpwUith76zIhXYNWNAREbHIYXX7sN09j6BPctDo2/FE4aR1Q+yrGlHLe7OqjIyh5XSq2Rn
bXY4sNfaxgogDukuJAH6Ghh5Y016JF5LeZKyPZ3fW0ocVWuL/QdjQzZutoLRapfqDppwcZi7yTL/
q7nYdT/FFajYg4UR6XDJJWLhYeWlUY4LTM0/llVKYEtiFu7p3VsKWLisA5M98vZvJp8OGRzrukhC
3ILV42hOeqhlCqwRlGbxCfWObw93G8oTQslOI/13Gs9bKEGLQh6dm6QN4Nynp15rzWCeJ/3RE5l4
ABiaPbj2On1/e9DbD4yeOdQ7khUaIJSFrzcYJpxO1tteH+DQ23LsU8SIISI6qRNgMYSSXV6v3V7j
mpv4Zl+TgxmSIyMRazdWhFEitZHpogZxN7jKIUUsezy0bTd1p1cywtM41uuLqxnCOZSTKrKfq9cP
9smGJ/ixH6lbowal4q1bJRgt5NxHSZSX3EDAXCheNXCP8xSV6gNUu9J6Sdcmqv0hJuB51vTRaH17
gDcUiG4w88/tUtTKz0qhdUEve7YG6U9f41BVVll7nKx0qP8u5iF2aAYkXUxG1wxlfUwiWLVfF12x
ElyEFeqxTtGN5Umd3GTAdhkl7rMFe+pFmXq3/WmlSZ6fcCJwvJMtBtW92LNU8kBOoP3TQt9NzyKG
sPiYR+OY8TMdmGTq6DnQvaJZx63U0H5AB8FOFMWb4UuaT8OAkWfd4So9ZoWWH8D3rPVFT3tV/Z9i
apPyoDXr2iFpqjTjd90kU8z9KC489dR0Ua79yCbPnZ8TQR7xB8vzHPmAMl7m/N/JiNrkSe9QinmM
1wFZ1EIr2umgpzYyHelYxN+zPEu0S16uZXJwCwE8iUqOnauPiVq7dEznbMlmxs5RcHJOs1ukxtnJ
HacJhtGZk6+5WsdxgpGwm+NZgG1wC5mc4MkHe6dNHz2v0DkK3pyLwzymMAhbqrn6xcsax3lg2vlw
MHo1bT5Fa5/rUma06n4MolA8pCj0tXnALyj6Ryj9Wv6Ash//Y6NJgtcfCu7xh6bR3Kg5GFUE13vq
Coj9xVCjZdFRqEIaaqg74Y/pYKmniGYwpu11b5goonSq+tIR5PbfgJPE2teF2nL6BbRwPwaGtXQI
KyF2HSEHXyMBk2SlM5xSsKHi01jk41+rgYb0B96w0TskqALFx0wtvJWG7oTWFXbSUXscCsQ4Tp1V
ZekFI9phflzQJrDQfaiW5synZo8ZOnffg7HWrX1s89lOwtzJ8umssvaOn8Ibd/6ile3F/4hZG7Kj
NlmegN5StHBAK7WsP4ouTerj6k6ifBCN0+VPaqLq/0uTzM6fWx3v8qDuZwF7pEtwqh8SxJGfRSLg
7SMXU/SHOlK0L6O5uO1TmqE8cigmfbSedT47bcAeNYYnR8/sD+hD4couMLntnmJ6n9oZCcHR+bJA
w0te0joqi4+pB8jlCDZI9D9FvJTPKLAjVlKyUP2ldrRYCZMxg+uNqoqtfa/c1v0rR24ETeUSibNn
RQUmcU5ojCyXvLUXNFV0N9JVv8qMcjoZJq+nFgwY7xov7dAm6bfJUhbtoxU1iJDmsADxKG4Q6ksV
H0+kRcerFyua8+zNtMQpS4konB1Eow5rilb2h1qZxI+UGlVk+JFRZh+aXOue5qkeEQgv8bC+OG1v
WIrvQvX7SSs/mms4JIU3Fj6SZVx5R/SVkvgLCVic4pGd5o13NGPF6c4d7sNdLR19FWatxHl0NkCZ
qc9Lwe3sR1E5RMFCbfwHaHk3RZbKs74TaKPyD+BxQncoGXX7AM9Yoc6ZCNc7ztQrxXFWkNJCC6Vs
F45jPszYong1imzOgkuYhi80humuhRl9LyYncLGx9h4nNWn+MRK2+WOO+lj9S1DCcwPFwK34p7Xk
2R89MdPsJ7yfqH3stHn8G0aci684wlGeP6mN6h4UNx7N42rFi3sZefSVMJ2xMXpWvTk2gkTwbb9Y
I34HFyUznNKvtFgkP+LZojKH/2E7H1s0MQRCOUZvBmruRgZQO6cqP6g8mAteIJO1QmLpUzRRk7qf
DlMTN+vRGWbX/Jis6fQ3GMrxxzj1nfo8lm7uIsWGRKNfpdUy/vv2k3onhkH9XpaW2bSAhrbgQ5Gx
zZN6NWDNZ+oJPtZ8VFaz+oA3UBIYqKte0JAy8Rca2w+jKZB+cZFoe/tHvEpzXkeO0CksMPVcLtSC
tpE8KLpW1IlpBHkf46M3r3Fenohn4E5NI/7bC5/TfhRDB/1nKsmgvhmacJrvWqksn7iMKnGs0nVA
4sNY28nylUjLcasXulNlyQk79cJwfA5mNYSu2w3ISICE6f7oOWd1mit3OEddNyonkDQzRvWQt8wz
O8D7vgij5VF3MsBc/jx0fX1oBqTbzi2sBr1C2Yo+WuvrszktpW/Ho/N3OWnR+tGkNT/thHg3MRdg
ApIdWdoGKUSkex3+TCNeeaZTm8QhusUDBoUDJ3C9eLIypQuJubyAT7Vn23OTO7yOKvFsKODTM9xk
dKNHWo3UlBkIdMxqxG+wCvHhCcw7WfC92UHQo0pLh40C/iZHyQ0qHliKWAE4hmE88RwM6ZcRE1Pj
oDf1AjzEKPrxcRSG0u8EszdxJToAiB8yRdIGds9mipZAZItYCiWTNf17KKenth1/e7nzb5JEe7Z9
98eSVQUISihYyL//D0BQVIvVDPROgxbaFRpAUdRd0lX1MFAwILBTaP359uG68/1w7QAuxBTpXG7x
QmiaLZauMLmp7JuDJ+3sUc4TO0fYvDOMpATgesRRlvyo63lNbepEdaV7QW1DTD3BVzJ1v9LBRR0s
C621w4KsYPtoIRZZHN26W3mSigVGGZ5QyqNIUz156FIrNo9JkVgp7C8Pw/mTtYp5PEZOWy2Ppi1S
FJoyZ3QDS1p42Qc9KtEDU4rOTb/3CAXYZx2lxRe0yyZYq2rcrQceW6N70VCF6l+8dI6jS0OHcwii
bIy7wKrztEedz3byYwk0koCPvAUZFQxcUPZrY1c9gBgqe35PoSxho61wRotZKM2DFaXZekL6LfrR
2Eox+t7gzel7S1DAlSTOgV43+A2AN9frmiWJmSWFivolmj3pwUbeDDI6ipE73fTb78c4pM6y2gW2
cgtGiWdNH4SOOLhmd1ng9VbxiGBYvbdN+LVXF72cDb1sqnY844ieX8/GIIIFP49eDgqj80ORuOnB
NIa98yxz3ZtRUMiVZUjqQ1vveNG2CSkrexFATfVDoDF7MtOo/1wbXhK893TJZ1NSKylGShzk9YRm
1qxHfCwJG6MqXnR9FPPZSRGR3bn75cJcT4lx4LdD9pGysttCu4JgarqOVRpW2E0YB3ldtT6xW+Je
lr5B9XKw50L9P0xOkrOh4zA3WvPXk4uBVq8o8KVhF2vjaVXEglkeUev7l9AFMQ0/mxNKh/B6FNEs
1bo6Rho6RTI9uS1trNzqrJ25yHOyWUD2NepF6KCooLvk/v/PvbuY06DXk5KFK10a/BI1yBZHwkZo
xF1rrovfwnXDJctRBtsv8rLf4Y3efsBXyr4EIHK6aBNej29YOB9XLSU/XAHnA8q56B076YNrDC9u
Me6t6e0JwDCbColKVEWlZFsehxTaVUOFhE8kxC9NLaZzBUvIXy3Q6O/9etIlkm1J212KUW2+nh1j
EUwnlyi/SCm1leU/VjW9G7bEvwzjlmI//QmAbJsH2rHrVG9TRaGol5LWjDMBtBjfTW9jlNdqMi4r
NoW0zVU7ZI4rnGKJw7iai9/ACepwtoo9jaPbi5ZiP8Ugx0OHmhLIZpQMnAUJuxOHal5Qp67qyAuS
zt5z0ryzA6Q+Ofc57SVC6s0w8dIOXb6USahUifnZWg0jwGxrDt0x1Y9vb4F7Q6HEReWVaqAERlxv
7awvhrXq3CREXnQ6qLTYzwjZZs9IzjQ7u+11414fY1cy5015kCFGveKI/nOMW6NDx1GDFTtltTke
B89sRr+tGt6swhoobgNXbotfbaVlmu1rGoqM/lz0EAetZEHNd7XcpHjqQR0Uj2KNU+1srxVc8woP
GD0wpnxMdqrSd743P5fTKL2yyG82gRFA47rvGy0LB5Ma4oNGXdp4GNaWtPPtz3A7kAzzADjowGx4
yjdf3DbLtW3zuAhbt6t5J8r8k+WlewZWt/eYXH46bjxFNF62b0Kem7huoMUQDoUaPyMYKf2SuxFh
Ww1mLRqmkdh5+u7NCzQhUhrgZGmWbA6/iYlqhoUqpN1hRZYLCd70lEaZ+f5LxgN7KXHGbGLQ7pv1
azO8Z43UgdlPfT6k+hdAKxA7z8DtWaEvAn2FhINchxjl+qy0nnC02hzqUJ9Jrg+tO2dIfg368FkF
P7vn0yZP3vVpkaoq3DHE/g7tLf16tNxZlyHt4Qa79WI+N7ARVirlg1KiFtIiuKiBpi5+J1NZzaD7
ZkpR3OdoG7x7Y8qMlSQLO2kJabr+FY4SdSRdFOydzo59ay2UJzQ2lW/vHoWXCHQAeCmZhsiV/8/N
MNepKCPbigIR59oHSCe9j7NAufP95Gn974rKXiOSNBDXeZCAI2xWNHIbtYwmGOQIWwzi4sGrWh7i
Uh1zH8XZdXpIXGRR/dqK8Op9e4JymTZDy51DoYb0CirDZuuoduxgm+ZAsXUyF5nYWaPmrulTjxq/
k7R+wmOl+VM6qGQp9Ft3ht8eQ2ZuQcaGIkg4CIFvc4/N7jQuZVnWYV/WyqHXp/mgq0u806W+s77c
YKq8WF5xfPJX/OcrUl2IsVJZ67BYtOZ/KCRX1aHqu/E0W+SB6DtrhyVL7f+9d2lBPUvsILEZV81W
rGJeEJrWtKoNoZr/k7VL80Ury/mkyi5wtDrZBXDQdOg72/369sC3i4qGJChCthQaH/S2rqc7qRg6
oJ7Rhqnh4foDcfBZ9LW+s2m3d7acFk06zA096jgUHa5HaZR5dSqz6UKc3PogcWnMDb02nTO9mA6L
aWSX987KoF3mkRCBAEHAZzOroUC+DGR4FXYq5XWrH0HMU47dmdXteYCACxdKhp/MbAvOQKPadRPV
FWHc9VHv6xZF3IOw7bk+OoV2GNWHdF3aNmgHdc9J6/WVuz6Lkn9OM5CcHOjUVlSnaaxsQACkDaNh
1eMn/u+3Exfx2ZSC8kcNXDYiYJ2Qxd220jvfzr2lecj6eLbDbG36/EBlQdN9oBj4UjBDMsjMg+B3
UhZ3zc6evQzFh1VWoWMf/uaYnMsBlZtnLW2Wf9d+Mf8m+h9rCvhuhs5vHM1Z0BqF5RxUS6GQiwBs
251abEcLqORaGl2iWQxYN8S9+tJTI6e43pRoK4HV7Gcf0ep6OiiqG8X+jDWxc5ii0rAfl6jwog/r
1NvVmRt1sQ6dNS2FzyWVdQ9D1lsaKvCVjrIzvO/224wat/fsRZjv+Omg09nr2/Rfw5id5J/aWPv1
u6GYSfYAbqwRNOvwokQxLRm/NqXRVuGsIAp/LOPGMx+nelajoyHiOQpUc8RAwMVrenyiFWG8zJHH
utUlJZ4j0gsGnQylQAlWaWzrJ0jXqgvnrhp/mp3R/NGFmlrHFvnq8pB3y7I8JoULljuzqBOEFVC6
98oq8gLh10R4ikMPEK/tW2TXnRdrkaDaXHhLmOdY8tpdr72ItVcDvAbqT6IFQuFT8t4z7tkGGKTQ
0vKSMeXBANN7fdZzp+b6HpY2JKzNXNasXX7pjd0IngZvGdc9Is7t3UKkhEgc2TuNeeLC6/F6l86u
HYkuFGiR2ZdmUqz2yVhLOz+kQthfkyof+p1S8Z05IiyAmCCPoLT33MwxBiuFk90KOV7jKUK2sfUV
g2wtN9b3aqyxnMwOxKHGlQYRaPPo6lG98KBDji8s3gfZDxMPAimlH3XjNbgwePlwfvvyvLOgqCxb
wHUQhpTI+esFLaG3riv1ljBRASKCFIVyd7CStjJOUWx2Hk9vbe1pANxZ0VelGtYTcRwIadeDLjRS
9aRzxjBzsXH3U02NTmrfI6GUQ7LbyYhuZ2i/PkZsF+lUvBV4sarEJY2bp5C4t/hMGowhOcyHC1y4
6dOQZ3uRy53xpFYTxE9EXFnbTfwZ5TMiaLq+hqOpi9hPS4x8/EGFs+6vSTnSNOrKaA+verui+GLC
6+MPMSmsrusVpYuo4PwzquFk2fVzMVfFpbLj5FfLLb2T+N0biqQM7SbAOLCuNs+73um9iTmDHqIn
n/5VK92MoDoN/LC1qmEnYLkdy5HsWalSQrcQrPv1tBKhjQM1GiNcjWkICGu0x2TEymlykBp770Eg
XCH4oeBDdITiy/VQplhQGEkTG1mUIiJtGJanqtXzL6veJydk7Pp3jweSlJtMChhIzcZNnlkvCTrm
pmKH2JpkvpIgtFHm+rnR9S/gWLqdO+xV2/I6hJCxAzkRRTpJYttkEoM1JZoCRCXMRrT3DugKjMWh
iJpC+RKNRTSDCYo6lYJ/Tmdh1mJ0omfTrOOLouKi9z2Z1Xo+Uzx3fr+97HJZN79LR1kH+gLVfvp9
m41LCS7XhgrVgbnHlqDEoeasK068026g33U7Dn0NuorUJ2EibQUeUVjoeKv6hF2bgG6qpRjhg40N
gvF1EFlHebvtbZw7KhzA+8sSAbo6dlDtFtpEtmh+TY5RrKe8aQbniHiCoX7uexejxKRyp2/1Wrj6
S+7mhXFkbwncX1Rtts6TXbi0eWnxKAcacHbz2AxVBKVhTivxVz91avOhMJIoPnNH5fUx1nv3E57A
mXeKpFHSi00n+omuMHeHjlq5im8D4uRPNKhqrNoQ6Jsec88UxSMBSh3WQLnoJxP4Kwf8qNyX0pnm
3yRnYGmWhnb+MdfdyfQpjKf2AWxGbPiYkeDi0c6G9acrIuE+gJwtwU5V64QzRNxCP23dQlmPCXad
xZ/CxGDiTx6P6xCMiZFHRxrjhhmWEWDA8zok3OHqkJXrP3WDn9FHGIxAixPkGsuzAZZC/O6KpEwv
g1qWvDMRlzPa9hHmXD0djZQnD3LOGBRwvWNc3vUmm2IfQbKifyCpN5tjppXmR6fOhv7jlHr2D8Op
2uWM1ziN/BxRAuVszR7CKwlYDhepgiaiiWs7UXRsjTL5jA1e5T2C3sGVR7RoYONsFM/kX6vznQpU
0RwKQp3uRPLplIET5Z2JE+FUi1M0TJr61BdqZJ3gNwM9S1CggNnhiBKbTKczHLQiRdJH58pTu2ds
/JAfBLqmaOcRttbfaJwq00EQ0apPdF2sGOqoh3tX1S045aiusq4nJaHReJTOIL+tSWjiouqF+L5g
t+OFJXXIn16Sm4LcP9OTi1F6hXaysaBqX9YZ2tHOoblzNGnDEGkhJkadalt7c5Z+jS2rrkMjLUsw
PlX70ca7aSevunMwaeJaEl1Pqg/E+vre1bpozO02bsLeBDxrr21yihrRXoxql43zmqNtLhv4CLJs
bAP84B64HivW5lrXVnK4LDWQyCn1tP6VatJO3ULP+c/sIhl9irEy+VtPsvHRSNmvAtsZ+7jE9P8O
hpXX7nkcVO+LmRtxBlSAOP9gFqb23RkU6utNhMBL4FYTpx/tnT66eJ227GlY3FszvoxM4mVtZJth
F6WTQNVdmtBapgprKmf+tOaa9sdTbHenQnJnEzivelcEiLK0t7mfRdYSb9ieCFtvMj+gSaKdu6l2
Ht77CtCeQIQPXTzIuDy01x+Ge2zEDLAQoelE1dPs1uUlJVZ9d+QiR2GfEe/Kmppc1v9WexTT6hYj
E2Ezp8vHOG4VYJUFGEK0Yo/vn5BBZUnWsLiXjM2ylXGvWHqStGEzaOXJLe3uSEi4F4rdfhxawKR8
Buhoap1bz15PQSko12YRrnPt8GrTaxkjM9mJHW4DWkZx6ZnS3mG7bZmuCgVIs+1SqkY0Lp9QLF4u
iwZxcmn18TGhprsTGd2bFRcONX+6Cvx3s3aRBSwFCF0bZja+W0UdG6dGHdudWd0dBaFiw1IlCXW7
sfulqAZgF/ILpdlJDCUoz8bZ6wPfnlRpOIBGPNtOJRmQv+I/W46nBOh6mbW8zYN9VJ3Be6g8bTwM
ax3tTOi2QMVQVEy5FiiecpleD2X0BtFPOvGZ6NkfyjH54Y7ZZZ00w1dXdSYkqQzs17Qvb+/0ezNE
gpH6lKTwoyF3PWxf2HkV2XpLXSzLDoicqjhU4s1KWLu3Ee8NRWOLdJXhJLH3eihlWEd8BHAztRQL
RzREnGkPHZ1yno5vz+nejpf3qsyoYMFbm4vC9hLFnKeyDfG+/uCgZQUYLx0Q0SxLboxoLx2+aTOS
LPIGovELb12qCm+uv7LPlLRTGW+K8+xJS/viY+w6w4Pi4RFsLpV3LAbCTIWs+ccELP95Smr8NnGo
/RnFfXkeAIYcYgMCnCfywbeiWNm5oF89i6+fTtpViFPKOB3I1RYNOHezXigZ3oRR2dfr2bNyYlIv
V730QJpYAVZX2yw6WwI0u++KNlGObWt5L0k3Lb/cNbcnP1Gc1vKzyaynE+Vve/ad2ONiTHULsayK
idh+p63T7M9Q4nvfxjfyc9qTwR6dKbMyVH/6Otn51HLPbOflyfI/UBCKx1uvZsLDqFcB04YCPaeD
m0zDqS8xZXz3hpJoNVSMkPdkT21qAmniKk5t1V24RHp/NKok/SKQ4sG0oa3/h8wpKfT7B+TCcRkT
xwgKO9dHBTDvanWz24UxDg7AizGezJrZ/Kzj5v2PlkXRTqx4czQ1+jVYipDXME9qgdfjCbJKMF3L
GFouxHff0Buu7rXFjvJgj47x9e3ZvYp6Xn01RpH1P7T5XhlYmwNa111kC5xyUeDWWvVZ0H6e4BKI
0gMgZ1aN5ifToruHFD65c+ptYZW/sX6s0WiPFlsLeFRn53Hp3Uw7iSTL7Z9jjYibv9SiRMu4s1tc
kYTmROux7qPRC9ckwpiOVMBOdVAUIPnF49gVM1zdHt3sD1qrTOQz8aRhmjgkg3dpylIbAsLIPjl2
S+xRWV+ACauf5rmJur8ThZTxT4WppPdSGTXJkKmiQ/ykJ3Y+fJ7a3vljaXH1FyV52f8CJo/aXFrk
w/8y3k387IWRe36B1W50yuzCeZ5BqBRfjdTMfkMBcL+ZkhT0yVtWy3oa1r6Yn5qZsuN7b3+4NmBX
aLjy9TlH8nj9532b4a+A+xm1UIAVOHleP/pFChgSPf49DtjtFmMoNH8RTHnV2dxsaUhTLgbDthaW
WZF9E5XSHSnhwTIYjKzYiXpvHgBZSidCRO0J/iLJwvW04nnBnLrqtVCZTetfb+oTKJ69a35F4zC5
VFpj7u1o/sHrDc1jAyAd6TupzbsV31DMXgGeuBphyvUhTvOydulpXbvsU5eU2nsF7LntCEX+H2dn
tiO3zbXrKxKgeThVja12d7s92ydC4sSaJUrUfPX/o97ARkpVKKE/JIhzZBYpcnFxrXeARsgbiE79
uvZUJmyNupJWkCWRukct1PUbtY99Qx3/vn9SASdez4yFxL/G5YZDBXgV+tx49DwEoeeADFKJ/9Lb
0etfbXUa5gNFMTgZ4dQb8U5qbS0/N9Btvs8IfPZBkcAP2g1scPgPVLUwKu0S74MszZ5qQelK0Tzr
ILU815dK2c8fNfgssx8hCVK+Ym6ZVLtyrO0PNfX7DDQ+2oP7WRtS21ccbYKwOWdQJbKhxSAoSpBN
8IUZiRFaSh6lR4AvU7aXLEp5JMRM+qd5qmJn72qT6752Zi1Qb8hay4CvULjA9PscY9iWEyY/8H9l
fhwVexxfifnhvOs7C26QWjcy/BkbbvwLZULaV1E8W+kx9PpBPekIqNu/CjXxDMAgXqV8wvfQtQ4K
Zq/R0bJmsL9YUWberqZjj3fwjJ/8hyp37b+KvivC3TCMXuan8wgtweJd+kdtaesRJ8rWPuESVA57
L7ES7UEzor4FSjCl5BAFMFBtnzpFnuKc1i5o30ToSvgvJAfN9JPKGu29LNG4OhZGmiTYX0/xF4zR
MVOG3+b9qYdZmZ/ySuTPAlXRT2Qx+AEX85THh7xTnF891T/ofyFyJf5g9bxOunbpUCVx4v7OZnWi
dtKlc+LPkyr0o2TrY90bKvFvdLHCwq/BHuFmXSWJ9jNShr466HHe2ae06WZ357WJGu8qN88hY2M7
Att6tNXvpB+t95LriH4+DVOXVUc3T7v0wUUfKD+qMTrvWMbzUBx8vdek/WLFetweTKX08GxOeFLB
9JxSaCH3j8MaIbMcPBp8/AOgjH7ZutgBwVxAQbR5dAhv5iJxWwyGjdhVwQDkpU2jh7fPhGtFqyen
0cCFYdfXU7OFPXx7f67iDcIWFqaLRDhi6uqHwHyjqwSlMtCsznBfMVWPvXM2k0vszM5QxUkB/6E9
uqJPKpLPBgtOSkFWj8B2FKWHNi3H/gXndbc45VYZFqdaUTFVXiRpmj1NOCv2e10IJLW8UvlZhGIy
KHr2mXcUmL72u9xti+9J1/ffuZxxPXM6WZj7vvSycaf2iqq/1pWo9de2yIy/7Ah146MyxaW1q3Ix
tGdOrZE8mYLrByP7SU6q35ZlB2y90up0I7e5/mg0VVWdBgSgZP5cXTxu0aNS1OR4FVeZk/mTVWbO
Z4+mY/gwwk6ZsdWh471PClXJME1vEJTxu66w2h/3N89Vqsr1CusboAN4O5gxqxxLwNOLErP1ghHH
gl1LwY6Orrkl57L8LZc7g+z+jWuNnh5w7NXVN3q40lVS8YI+6/XpCHwUp8hZxeLWlVb2wTBLozhE
fSidjZT1epl5QpKwktYtPO81Nayk+T82pZo9NnXf05VPjq3mSMi17QODzpiry3JfqcnJEu33+yv7
1sK9nPQyNjUzMnR3AY9d3vdePLod4MLsUe3Cnoqv3te/FVfNPtlphMRDlKjya1opyXfwBKI/j24c
i52ioDWBdVFlfZjomv6En+GVwIXLQd+7wHnlAaHNcXiKO7VNjvd/8fVeoImxaOAs0ChAt6s9Cfg5
x6A4zh9Rye0wWK/HU0Z9fiNcXe8F3iserXbkZQG5reGv1CzMOVLq4nGWSjgGHjzGrxo1p+RoJypm
09XBG8fp4/2pXedelGh54gN4gXpPm/HyW9iiVcWgl9kjXgHOoRpt/YdjlApxsE6/mbao3quFiZUP
fXcDQuBCSzSukG6ZZSQD9ORHDaka4ZtEaBxalS0+3Y1P9qYfsoimL7y6VarMQzguJ3fIHoWFyNrU
geeronELrHD9ySjXU0GgjoA6A8nr5ep5+eRGMxiFpXg9nTURTS+9dMTHSXbyNcuT/m9Lbcev7/1k
LCDNYOpOgAURZb8clLq52elhVDy6edacEhFp3110r357Sq3tq15oG+n59VIiUocgtbZgguEbLE+F
/7w6WrIn2dFMfwTxJfxkpvhJmlns7s9q+Vsug8LlKMtG/c8omWbSGwKE+KgmZvxig3FHGh1fdAnm
6+X+UFeUVOCHmL7yH4TjqLGuK0DxkLbZbE/541DI5o+ddh5XatwKi/7a3GXnBrv48GgLOlSHOTXj
+mDbMlE+U1jK3F1Y6mykMvFG/JryAih6ETn9V8sW4lfSevm/hHQD+YiJdqAhTdkcSrWrJ0BsSAY8
Uz8bgNL0mtLsprzuIr+VZpHvijKMHMBt9Jb2laZI44DHdvWXIrpZvnb9kEa/IxzUQz9U8u4rRmhj
+kzRftMl7+o7UFi0Fgk/6ujoTl9pjWiDCYQsjoOGlGRvxeheyK7RD0LY6Xs/+dtQbw6HsFloEV1+
cnq/BX5rURxIO3FQWTXJP8P4r4L8+XT/i189i5aRuMxBTdE5ojp8OVKWWKnpVRAmJA5HPlje+Lvt
RNbZTHVtP9ZTBxlkGB7dyWs24uvV4XkbmTI+1RqyCHs1xwLNencQLOdote6ZE6aeWnC+G7f5rVFo
GCBihTPF0m27nB+WeXB250J5cKO6fRbu2D+FVeq89xpkLhTXEQBebkP+vRxlBv+ogD5WHtCbTp7r
ahSPeWttobJuzMWiQ0CcWW5BAG+Xo0ChIj3OOpR+sA1wTklVi486eB77fH9PXMVugLlw4mlRabTU
4DhdjoN2xoAiRxoFiq32v5Ded3/ibNDiadCNk/N5qArZn2YrC7fu+RsnDJQNY0JZ5Y81vpQX6ULq
CRUYjM0CM0tigc180VASaDwv2Qh2t5ZTpyhJbslh5rG6mmbGO3YEZRrI1vH6I60yvdpblU3Iub+e
twaiuIFcGwpF6hWLUYRZXORhyEAeZtoIn8gzndn06/tHoXj8xlFZyimr6cCXRTG4GKKgc5R/vVpP
D5kebjGRboQLepb/fxB3dZyI7zDwQOcSLuzpZ+FJCm1W2PVneOPxX3XSGrtaszNCpMlL/v0TXEBW
JBSwQq+6zSqdib5zKyDDQnpHhxvRr3EH33hl3dr8BAzoFKgYwYpZBcQIaY++jps40JxJHqu+6va1
+GTVz+jWm8ecRHhjWjc2vY0C4cLZxegFxsrlNqS9hOGlpSaBHprmX57R4Ls6jvasH2hwTFuGEDc+
IPksZesFp049ftmr/0kmmjGCmOW5STAlVL6GGekPfDDFvs89+jdqqp1Dyrbf0jROo42J3jgGBC10
YvF6Af1/xc0rlVpqGVpdkByGM0xeni5WFW2c6hvLiZ0TCSc9b9gL6xZ+jQxjmyYQzyBWaifVGn8b
AMcOoknc988HqB4SsRBiKKWsESN1rHVDNzlpMHpd/ZyJUv0FHindCMZvP/gi/cPHeaH9Lc1vQFvr
e3JsiZVTlaawmRwFPwj4ZkN8kNbS2RhdB6UkYjiNrzkyFCva9a0yjWROwN7pfY7KiMd5Pch9p9uU
3uZ4QHbTSF0KSzq6Yuq+MYWnPVYibtt92LV0gFRwP98q1yv/dEXdQ7nxEvPrDDjKfEobJTH9GRvi
udlFfWrZnxEDIAssst7Sj7ZnNe3ZLoy8/lhms/E9jlRg/ffDwNW7jAsWDgIQaBoMWAas0mFg/dzE
0YDFKn6kaOXIaS/xGfQnRX1OumKLX3i9n0g9MF8ieaAeAbn+8sCImI5JiqxKIEu4AmqKLg2mhrmP
6MEWLuT6gDAUamt0FXFg4s15ORRExrBuBCyrHq3WY2Pl0UlU5T/3l+86vtG88JDEAOfI3l0LsDZm
ZYe5ggrqVLjJwfQG+XPQ3fxDVVTaHh3Y4TmL+y3lxzczp8tNzP6lvLcgA7gI1yTj1symmroGXAeZ
5bbtZ4MSyWd9gac8KEkp09jPzMHznrVRj4uPKGQJE6ihJZGgKFU1jL/gVNqr35RUz+afZdUrT002
l7o/snuTHeXu5otp9tOHaoRbCFnKRbErkmUp/UGEOspGZgnbT61k9iOrkLn1JYrE/SmOlGLr6Xsd
YtFFWHQYqI6BJFoXDkQzkCTaTRNYvSMsP3ar9nHSY/W1i9rpm9qL7tS26Tw8FvEkjY1wcQ2wJRPl
aGA4R81CI3ZcbiJNz6bcSHtavCZibPvBMSXtImNW7E8i9brsa5fkQn6os9qtPrH0U/SgdVn5L4Du
2Phu13LSd2pCCfbT/X13vbkXpy8o5uQ/VC/X6YlHxuq1riyCzqBeo09yftEQxvhzf5Tr0wqrzAM5
TcOZztnauiRx+gT8FlxOZwLC7wsgo8lujHjUnqGfzlteFdexaMFmoDUNR3dh7q0WG8Ec3ZhDDhPW
waI8mK5Cu8cCPit2c2yP363MsH7fn+HNIfmsNpuLqLTG3Lkib0YPDeigwdVr1w6qfail2x+rUriH
Os22zI9ujrfIVIAd4lJdkwRtrBIK5MAISuMQimM6xOE3PSuLVxq/XDFJQxtl42K9MSS1G7zbYdZz
gNZJZtWoGu+cRAQgpOVZiZtmpxtNfMZOvdlnqBZt5Oc3Ng0MdUSJyBtAv67FZhAyE7J2YxGYU9Yc
NS2fnoascR4lQnZbx3N5CV4GwoXMSnDnKJBcrn2L6cyZo2p3IAz1CIRJ2lmTA6vAtb9OiKd2QSqF
+7E1h+ojsHx6HlnBtt1ZbWsWx8Qw0Fi0HNlOGN/JoTzc31rXVwNrQGcIxBHlAGh+l6GjkDLLKLWW
gVsXHbK8xkEWaf0vBa5iNzYUY/bdIMVGvn1r8f876BI3/pOQogwr5zaEBafibXWUeeHttTJCeVPV
qv/hO5N8um9KqpQIl5/yn6EmhPUNuDJQ3c1SO5bcF4GuFt0e+/Qt3ZO3kvT6O5PTU8ylrgLdYT0t
ml2gW7QyCFFXT3xHVZCNjIxweOb8srgNljuVr3de+GfqK3f8oM9T9JP6pdn4YZ6n79VC9hZFDDp9
JDBLy2adrCrx4NVaCM1foBXpKy1VtLlN3uuHzCighBZBO5jiYDVXGUyrGEOMXHgZzDLDaNQyJWBN
pz7d36c3tgwphLosLwkMUfDyO9qDOSuDUgMIj6RyRud6JvCVc9CFxN37Q924tZaKBCklOYtK2nk5
FF3huY9NG/o3bX1gCgJLbpFb75QKWJYNNi91HbSOFgTj5SiQo6RExQLBgqFGhF8RxnM3Z3J/fy6w
6Ph7VpuS4jgtLZArtLvX9fHC650QSPAQYE6Vzz8TEOHzLwO6g/xgFFGZV7tZ4fr+kctMKej4JqKW
B7ef9X5XTliCflZnDQM1TG3G/mAncaPQacVo8qEZlEn/U2TC+AYIoEpPVNtwmNfTTNV2RmfV0W5O
Y+OLaua8WiRIEveJx3yKmqs91pp7aKwaMFGLp4J9jstRax4bi7e9T8GklDukMbP6xVaauUp8K9US
J/JlDdwz9WWZKvFpcvRI2+cT2qr7yu3NCiJLmc++01tNDg5Qtm3/S636yTl3VluUQaLkarLTUcwW
J9MaekJs2LcdZLy4LnZTH4GBCHMgq6LXtfhTXxZOdWhJJD3f0KQVPWvcTd2uTNMp/xRFQLRKvx8T
PfFTVR/7I9qydo93SGiW57LOHft3KfSpgzXmTuIBBc3S/FSg1gZamkav8zu11MgOnLRSiwM8jCT8
h9k21s6QbmiDFwkNlQp82SO0nXQemmszUrlHwdd6MqdIRj/c2hY/w2GWFKWzGhHShrJ5fcI2dfg1
UdoVe8vrbNMfhwZ/cicxlfocm0qXvDoTSq5IOuIH2fgGlnz5CTlI/XvUj7CsfTsR6dTtEc5t9X+g
ERO1ELZDklX2ufOl62bPQnO3AcNSNuijZEmJH51bdA5eGLEtcWDH/i0vnuaWN/spVMNC97VqHuuj
Eaq1ss+6MHG+jQN3uz/YhpxfwX7WDiuFgNMONOek/awNqrh+b1rJr9lISh1yUG+KAxI8rvN90svu
U67m6Mu0WSPnJ0+NZX5q0f4YD7ivclP6TtfAnfbHuk3bhzSqlPY8aqJH2tnxiFTQPdl0vgBOUPgG
udxwxOpO/2cw7Dn6dv8ULmW41RlcrHypf+ALxUtsVUHTWs1rbHMCPGwKfVF6RsInjVxaOhZAYiVT
EfMsbPAjamxAQ7IU+5/7P+Dt/bH+Bbz/QLWTtYJdXEUbC2D7tKjGB9DybWs/zp54CaWSFn7ehLjm
dnHmqbtJF9YH11bS+bErZ9HsjX7SNb/KCpo7jqs0Bo+nqEx3ttKG3aEwU2nvUBmr41MXNsmvrh7n
lwK48Ja6y40gZhvophKVUQYEEHEZLHMVZ6OhJ1sbwYz4ddXvKyShdpFsPpCtWBt3zY2ciGI7ARrC
gca4q7smQ11VQywXZSFnbnwLVMReoEE+U3o35/mRyvJGW2R5Mqy/Djc02FUgOhQdlun/J0khu4ur
pMtEgMKY+qQbXQnXTLbIlOf1GbcoNZiy2QXZ1NoP9zfGjbsOWxYkMxC4p/23LvsrvR0hNpYLpkq9
KEdOcF+H7Rbf4cblbdMRxloSVXv6MavmQl0aI0rQoQiMqux3isTjby4bZe+q6ei/f0J4FVBYxWyG
wupqKWVnRtRvGSpyw6H2jTTUTmVm9htf7Na6IS9Co2RpOl/hckwuoqLMFL5YkuK5Iece7faoqr2N
6dxcuUVaZOFv0KlbbXwPbewSw9k6yMcMjQME+RE9nzrofz5VT7GFFb8xLXAI1Lzg6QITW5cx4MIN
Os6mdQD5tN6rcR1+1aGkbbDir5y0OVrU2SnU8uTDM3PNfzFFaI+xjZIvACwvfAXx1v6EMKJ9yoHK
t39F9NjnF4JYMZ8nUeLhWqVezSXUl51rPQgjtbKnaXLTeucJICJBQ37b7pTW0b+jbKrL53YapnQX
Nbhf7+3ELGrKG2H4bxL1OX4DtWKkX6x2VuMX7jCjfUrn2e4emgQItj9aPdRyVWlROUb6w032Fayj
YuPc3QhovAURLkFpyKAgt2rcjFBxUWyzRNDF4RMEjfJHZ7r/GmiaPZhjFu3feyggx1A80DnjPLHX
JQs3FSkKfI7kPd/kDzlY1adRl9NG3nw9p6XLQHkcFBMNtjVzpY5MgHmorgTlmIV/LzLlQGjsXDxr
oRmqOyP0ul/353V9ry7RmTANiZPS17qu2WuohA/Z2AVqX9TjoTPrbjiXTV+Yhz7Lo8gHL+DU58px
uGIt6RrdLlO6MPxy/2dc3xeU6ZkzzxJgUdbaobdR9UmN1KYN+jLFTTRXzWfQxfqOWtybOl3yMw7t
6d07yAYcxXkAIIgiwhpHHXl6H0ad1kIeGdIpqFO1A6fmpUrk49c6RGcQpGLL+Pgt3lzeVAtbfqHM
43kFYnxVLqiBMXUZJJqAcxcrn7yka5SvCFJ03UeIRH30pfLmeAKCVlKjgpGMu/2sdYraQm8Bk7nL
NbObqTIU4hfAZy/9kegNgOUGd9fo49C1tnviOWn+UsM2SmDtUBT+mpi94u2tQeTjsxJOSbNRn7kO
emwf+GvIVGIxSDXk8vYNa8Wbe3wrAtfC2sIe8vljSfVi4wxe3/FLqQl0PeAodspbtfw/d3wLRRvH
oK4Lap5e+5L4Uu9CwmTvq9JIvlvFmB8jhJ4eu9jJ3t9GZXAegbi9UV1DiuFyir09tN2oyC6YAcKf
Soo+vu2gIXX/HNxYSLqnQCKAr/DmXKcxc6LQKooZxc4VMzBGrfiuis7cuD2ur8SllL4o26LyBYB4
FTrd0YuqMrZYyDKdvhl2Pz7xOtTPRoU/xP8wIZvj9QaX4cF+uWwxsWLQpdkFPXxTZA0gnNVGrh//
h1EoQS6lT3i061KkRNEuLoy4D7i0+n0kjAH12mqrEnDz44ClBMcL9pt6zeVcdDafnsaiD9Av946p
NskTXgPzz/tzufVxliady80GwGgt3iwarUnj1u2DuWjka9vrCTmfU4Ees5SNAsr1UJSbYLTRDwT/
ByvzckJhVzlyTgeCf6eVD4XpZr9DqUOZoH23ke3dHAp0MF5TS6dxrfwLuzTqPQkuiiTiH4cWsB9b
NbWBXtlyCL3+SnA+KaW97TggtquvBHBqaiszWQSDUOaYlCr3PTRKDve/0vVN/f+QXwDKeVBdqStE
+himeKgMQdfp3bwvaKyc4FlU6msS8WnJqmoz3d8f8/qS5EUGo3rp4C5Q59UbGLw9pIOcMV0p7Y+T
3U9+V9aLcYqeBbZhJ0fFrbaO1o2JgppCMQgZdl4E6z46Lh6oecDwD1SjBc4YI9qb4+rxGrt2/SGs
9C1/wxsbheQZXdpFNBMp4tUkbWeC0NG7Q6B0MFg6G28lL6yiY9r03rtvLfJ08mj0ZCjfExEvt3+G
6ghEq2IMpKtXZzgM4wMM0i3sz60FhKph03VHK0hdVykts4f/kMVjUFetXeEXkuGeU3V6MgWJ7nRf
iznX34+xWLhvVDKh25FMrrvvZU+7105rBJwzELYhbEpEa7LczDauq1sfC/ANxxqdJya3+lijWaUY
ALRjEBpVE2SRrZ9KAzMAFIPqjc1/YxnJmnhUmYtoFQ2ny49lTzQ8QuGpgRSadY6nPtvH0hW7hOB4
7I2y2xjvxtQWeVhkPpfuFg/8y/E6q1LtBqHPQMWo4s+ECxYSgqFVPvIAsDbu41tzQyLLMhdeEaX5
5bf8J7GRlYxqdoUWjHWlHNwS7+7CzIuXasaCoA43RZKvAwkNAN7DIMJg9elrsE8e522tFLTN9My1
nlVqnnuNfONHmRXVQwjo9FM+oR90P3pdx+WlGYo9BbUSc5Fnv5xkNYJ9ww5qCEi61YOWqoofYQJy
fPcoFIAW2Ct5NLniKhOF/pLOWYFRrVnPzXSmO4T0BIIhdb9RVrieDmgQFMAYA0AIxdjL6bQ21iRF
w7FujA4OmGaHH2dFad4rrwNKilWj8U9jUaXZejkKvlxmWmCUFgiXnIYKkLkPEWr2q8p8rzA7dwoQ
dooK4IohMK5zKGqaWgzPeAxa4Os+rMgS4x4t3zl2LP6HtQPj4RJ+F6XudTc3r6hAj606BjPscr8L
lQwtCGfrurw+wUvFh0FI3Emo1wjBUqraLCdU7NnuCv6Wg+YrST+ebCw4Dvd33a2hYOtDZyf3oJy1
2nWDa+WmI+o5EI5L15fMI+58yBtDdurBP/7z7tFMoBpoAS9yllBFLjeFp2MfxnKp1Do9pMYmu9jL
YXCP2DW+V06dTQGsCoV4wgX4kDVBXIqslkM2qEHTRN5exzZyh7pV9f7lA7jMGeKe5GW1Bt+0iEWP
Al8jII6l2NFnRxu3COeTkSlb8o5Xx5ZeLu+DpZLDa0FfM7V1A1II3mVO4FLU+nsck3YvhiT7dP8L
XY8CC4TQCqqYC59r//ILRYOZxaJBIbMZZXOiSjg/ua2AfXh/mKttZ+BIRyiFzryAv9dJ9dDlbj4o
GaWEBc9SJB7eoEaNy5A1bW2EqyuKo+Tw8qYRzv+BkrqcUWcUY9NbXh90qQy/2H3W7dt81k6TmrdH
KastMP311Di6yIvSfAf3hGbM5Xhw+5GfyLUhoMGsnI1JT/2hE/Fx1OTGabo1M94jPEsWXW3O1eVI
Uw0NMLPUIUgxoz7Q0qJNmIzVUWiV+G7G1daL+K1ScFEAWqISydIiPU87fj01p1PnyKFZEIRtHO1i
2OCPToFQXVeF1QcXrNfPrJusRzTtPFjVuneiEzqcZiBzQarjITgZpfnBUKetU3iVFbDKOGWgaKnx
rS1nVZiKE6erOkMZg9ypJn82jXk/Vm31HIti2DVIx312snaLnXtNnaISxg1qgB/CFYTe3uXyj8Kq
a8hgetDR2/E+hWk3FV9yA2ru56qCAvUzcmczP4KsNvUn6hYTCi9t7crHIUb/+SDD1gqx4GlIqr3G
1F48tNvMHXgrc6abXeApO+giCn+3lFtdnypnrvxrK5GVZ1iKjipU+iItml08yMQ7t0nm1ocOj+Dy
Q4cxi/d9CiuR7smBK+nz3MuVvwXS1bGf1Jy2PQo/ceTjODEZ/b6mOhXuKoqkzXtLAqwOeA3wectJ
uKJQ0aMpetIZI3CRAFUBD+i8hxKsg0ejTOVGULneBgwGEhzCFq91ni2XHyTMHWlks7NoXXv2X0br
1tGnuhnMcq9HllGeGtMK84Aex7RF1Lmq7zFN3kkgOchAKH+tUvzaKr0onbDTSBvX9A0vk2eccoGy
dV3zJDs0MHdWLeShyuzw0/1Ieh2wmSg4W57WcLqY+uWkEQIuRtcURlAhGbKDNds/FHY1bRAfr0MN
o6AWhRsKOHtGuxxFF/OY62FiBnGkT6nvVXbWfKHiKTxGg6eOdE0xjBsp5I3viQcSoF/MPShWrEuK
loIe6TQwKE/BqdvNNppfNKuV0twJfVTaXY6YTQRqj/jzcH9Vr+dL9MbsnNLSm5fH6oMKwCyzNZhm
AF7LNvZNlVYTHXJ8BQ5xGRehbzZR3ezvD3p9cwAJWhiHFIkX95/Vp/TcDmAGNHBwTZ77ICOTYeD0
P6SFuyXkeL1hlx4c7xle2iYo/dUlZVhj0tR0MxCkxPXY0MOXOhdfhxkNf7OPv0oFJ+eqNzd20fVe
pcy+qD+QAPKMW7upLxIeQ2qAe5lsoB4pHkf7vkvkewGGFEToLi7inotI0JrPj6eZCmsNiYnBceVu
FEZ0as3I8gVSpRtf7Jq/zyuKNAZbqLekdg1zl6YO+k00blCoUVH/aSfeB7sMyBWQFbASzgnwcxge
i6hInH3YRIaGxjntCDRZrMI6jWnUiSfbCHW8yDuqLOfSCMlUieKyypFWEViAtVZTZlvUg2UvXV7l
S2WHeEkFCRjzuns2pl6cF3XpBeC85Bhk6mDBrYAdmu3zwdaSx9IVWrPDMRcvG1fBeOoguzL6en/H
X28IIiYKrygQLXzN9acaEDhyoHSFQapW3bcoE2j4wUj5cn+Ua4j8gkwEBAkGgS3PZX0ZvTR3CBeI
dhigwsqhAjqG5bZl5TgTFT3l0DP+EQjiZtbSLB5KjD8/up2Bes8Ewqt/ULqmf9CbTNmqDN2Yvku5
FzsmC3AeXInL31UV+H7MyDsExRSBaOHN7Al/qIvh3a39hYOxSBuARF7K5avj3k5VEgmsFR/Rts12
2ii7k1Ij9HJ/na+CJmcA3tKC1KE0Q4XhcjrRkFdYlQgKC7SCX7w6lmcBgflZc4r2Ebf7dsuU4SqK
MSDaJOAw6ATxnlhNizxXmUuFcqQ5dN5T3OLpc0K1SlT+lLSoXVdOmf0xm3lCB4jNtRFnrr4eLXUg
69z4fL+F0Xc5XQR4s1CpwOdg9k76XdKVRaPFy8qNtObGsnITkdcuUjAI1a7u3qosMrqrOfW8Np6V
Y66bofT1tK+e0JuLjaNlxOPW/XANZzYpWfJoInwu3bx1HRa9UCy7J3T9xyEd+11TpnV2KPvYe3W1
0dF81+2iPzmee8D0wNztgUUK18eCOv0e048P9/e31o21XphfWCZjC6phM3e51pkUsVOQaQaGLeEg
WH38EMaWON8fZdkvF0GRSaPJuiCNicHYy12OMio9PExZaoEMZXZuBeIfTRJ6gcb229g8N7YuRfWF
tQIqlztkdfTDcpYFnXotGEa13yd26iCmYqHgrIzFziwdYx9q6vTS2NEWQf7WJMEUwQaF3cHQqywj
tQcj8poGiTlklZ6A/U4vCwvtd2kP/XvvewhRPBZJZwC7LIoxl+tZtJME4atpQQOG9Qx+wDnreZlv
EEBv7A0663SJKD8vRPZVUUlBMqXmGcP5SIU4JY3+tyVDY2MD3vhe7DrizFJ/oUG3+l6JjJwqUXjs
RXavHyKpi0eQrWAnjdaW/pTpzuccx6BDGclxI6zeHJoUeNEAWIwKVnsf25lCCY1IXwCC+UdRIOlu
Z4X2de7s/ruKOxLmRl4IctjeUj68EXnwf1o0Y0DuUQFfnYewsdpkCGctKEOzf4oSGR/7tk1+IkCN
t+tcv9c1kNuZZzxIC6rgUBXXfkKACDVt0a1Hmd/RXgul7vbqXKc4L/ZgTe+f9Vu7ZqmCs2PoSCIX
cbk36zZSKb3iJhJhWrJPiyw+VjHZz/1R3hRhViGFep1BfRV+ILf86oqSU2gDZTb1wA6rxxERlVwo
D0asfFDV6GuhWAe1d/6tDfNjF3t/aY3rY5Bx6CwDemupO7vY3sK33po3ODDqiHQqeVWtf5A24o5W
pjodm7bc2W2YPRZQec/3530jyHAtLoURXuKU+VapgCLSuJtFjaxkWhSfuyzKgihNrMPczFvwllub
dKHigZpnoa9c2FS17urUYSgVFv/fVKj6wIhn+2sYh+lDFnrte5+GdPKA8ZBMEj8JOavjmIeKas5u
Zgay6IoXCvTZ3kOBcFcpanhU7dp5fxBdiluUtdAZhX6+itda2mgR1nZ6gHPzjPuroe8T1Xy3AA2z
AiACSomGIW/f1Qdr7G5O4DxQqHEUibKplu5nHV1kNJ22RK5v7EDE6UG1qvy7nPfLkyd0I4RmhrdO
LMv60+BE0Vm4Q7URNbXlclmdPJoaILqImbzPrjobfT2YeaQaQTS33ol+RAh5sgxfpmJafMTNum2Q
vzFiX6ngb2R9Fx4GHR+O+wfhxu7kAJBPcOMSvdaqdnNDzRQzcQMML08hKqUyDBRYHMB8Bg9nUjPd
kmO/tbwo4prEHDTLr7ph42Q0WoXEKKjAcNpbqavvStHOx/vzWpLb9eqCVVmK3LzdrtTXe6cRqaFH
ZmBZwz+2UL7Uk/VET+KV6/6zm0yv94d7e4+uxntDcfCQASzPY+5y0zhFoRtTJCywCMhVnhCc6pMH
3k/zsG8pZsT7fE7RmnfGTDzwcovU0xDh27fL5kaUv604LewHxe2aVxH1lvkZwF3i7sOxT5SdJhTD
PTnK4Ly0cJ6WLDYZcZso7VwPWkXN9V99niJURLLcJU9ySjIPz0XD+2LZ8yR2Is7JnCTOr+1DOOtq
dppiaQEmVnq3OMP771sf6nrS/zDqycT/RvaKQpwP52ofj9L8IYY8dw+jrrbu3mgUE9gkjCbYsIiP
u3u94Wngpwoqsb7pxDoaW6MTfuPLt7+1Ih+jfVYXaXwwwhR1RhJb1LQGQd3qmIO4yf0pzIrPrhPq
/0zUoIddr5tTsR8xqOHpoIbKD1tAT32xVBHpT1VcyECPHFHuutpsvsVTGIqdEaud66PZa+TnmnfK
T6GoVCTstjBjfyJOwn/SlOyfXO377DQko/67D+GM7WAMNR6Ba0B9tSi87FeUe7A8a70o1D0WbJ2z
cdxubH4bjgjJCuBYEFur242eLdY2BXLGbQ+ytBQOwJ/Bnvf3d+OtURYEO2tMTfQqGaxKqvvewOaP
FN3y1QlatGJOWzoxt0bhpibz4s3Ow2QVknvgE84MlChoZBfvjX50DmPYb3kb3BoF3CGPKrLLRUTl
8mAN3Cyeq4TMxVL7L//H2ZntyG1r4fqJBGgeblVDd5fctttDbOdGiJNszbNEDU9/PvoA57hUQgmV
bCC58IZZpMjFxbX+YVGz8Xshsuh0f8V+aZWuz69kH2EzyGe5iRcT5cUWjyFqm6WJvPIsm2OvFa8U
CtcImehHPM8AxnR2TCq7DKhYHlO8Dv/BQLMzjlrq5N1Xp9aHf1RqNOner9u4K+BHEjVlH1cFpHO9
CPFcAakKwa3aaNN+K61W+zSniuOgNmIZ+JmmnepLoaKfcztmZ3py84VWw95Df+tTIAEHjl7qit1Q
iHu7IJdB7Pait4X2HvJ9/CdaA9ZOOUF+0NWXoDeJoh1aERQu1ijuxTUVSiYkgISdv+c0jJ4EZ/+Q
D2LYWdaN+SCgQsUJbpFExa0yF0gHAEyaUL/E0wh9xSrdQ6E43c5NtDWKy0nknEAO47BcfzthWVlJ
wNUvyaCBIyxgyowV4er+Bt6474C1/r9RbsF9I8q/7ahfimoUr3VW2J/ho+h+MSZLoDVd/SUX1d6j
c3NqJtQ98iWPDGL1RhmibCnirmBqlTv4SudNz03pWDsLuLEhAIICFZMZA0WPVZyJlLg39WoyLmlo
6ccx8r6r6mwckyqLdxZRHqPV1kNtkoKAY/NSZ/ddfypc2lK7BbgGWxwwptLk9nzqZzfrzqIrsw92
o3wu46UN0jY0v93/fhtLydDMjh3PHlnvEsPlMZvTBby0PKBPOSH8hF3CXkHylmopiwNMDqEOMjBq
ktczbJQ5nSovNy951H4MLe1/onAVaJbD2VWsn16SHFPlm9Mo7wmGnxfaoSjZ6G8uaBGfJOtIA7by
o2H8lHTzW9/ay0Fb9s7/1kpwQYKGQKlAskKvf6JBK8TRZ1aCdhbexPPinqMU+7H7671VQKSez19l
ScEsZnE9DDkj7SdvMC8hdHrAAmbVoF8sFvNDMmIMfUbWMxreFfZY5q/6klE71XSEbM4mvUaNZChz
9h5uWxPn+QQRgkgPRF2m6r9hFcHWI5MM5+tSDBg/4+JRnNTU3RMD2hxFyk9SRcQfcA03mahE9czP
vDTW1J8rXZjnRDTtf9jOFPIBQyJyybtXhqvf5pIs4xyjGmFSns3FqVHt8snG3H3nvN5GBsgcEmEP
VIf5rJ+6o2joIVW1eTEHNToLFxael2j9ua76x5dNDgW0hFIorYo1o2lGJj83uoobWI0sSPVtMn53
4l0uzNaMQOeA1aK6LUm+1+smRD4kikGsMywzRaUjpSITZZZH/hpWO2+WrbEgotIiADOjUfu5HguS
Mvhzm/2Gknf0bmqM7mCOrnKZ28rbOW23txN5IvmbSyfSpEy+OmzDgGr/pFjWpRrxX7cis/pQmn35
BEDJ/ZmAovYb0as7e/BX5eE6nDMqNAzUkKgZ0Em+nmBS9KXmdKpF6sjL7MNCif7fNPHK2j5WcY0L
ecPDIeZ9ptdvOiINyynM2+77CExYHOZOF62v4pzzFqIOkYLyHkcUATB3gKUoJCOeR9RQn626Gj6G
Xlz9lbZIRxwG08yXQwZLaPGNwove2qpK3qzY0r5SRG1bX+/S8Es94O3p64pIlaedyCYXcz1tfBT4
rvBBZCt7NW2kKRKr8+wLLNHQp49rPLfE/UMWElHMXuNBltqfOpEaz3mInQ+eFVhjTElSvMM4rzre
/zm38YZfQYYgLzdgw+t0TsEq0h7Kycadpo2O+JM6MMtmd+ddtbXByBmhHNA417x1GVMfcAzJWt2+
mIky/ZhGvTvgjFE8h12SXBao6b4QtbfD8NyYGt01GsNQAoB/rDsVQtMHwxoS5JK66IeGDchbK0r7
+/3127iyCdYQ08E7yiR1DUW0OmG6SyfCSxlFVvtDdRQdmQYP+fnUzx1sAZZJIGAXRYmrP3Flm9Gl
zTG89RHFzbvu0BR6lvheRI/5Czbq1Ue3avTsxUnDfETUwbbSS5IsZXRJhzJ3fOQXC2NnS25EGq4A
qiLwULly1iiEaRpL/okcJAvH6oj0HJ4kPRylCh2Nx68Elktabcl23E1LYFnKJeMUOmTbuX1uQq87
KkWlPGX10O8MtfH5wakzKYD3xKm1/UUjcoEVwsysQH2hPtPS3K2cvZRtaxQqSrI+x3xIC65Pc68K
T4+m0r0oiwUSxsDzRehLuBOgN0ahcsVtyYOIXtWvYuVv97VedHndxxI/RaPq3NvJ9ARua48VtzUK
XRMdAQQ6RTQyr+cy156ZpAmopdIdsIFFpvS5rqY9C4jbLF7CLbmp+Sxco2u/x9nMKO5ycCmzFxRS
1eyrGc/PjrFAJouTYxLaJ/rU/7t/TGVQXQVdkFH0acARIpSxhsTXjo2cvJdZF4fIzvFU4reMs/zd
bUsNXZKYz3Z/wI21JD8A2wNvB5rEmjIpRAE+KRXKBbX05FCbRnpMOrvYObm3oyBZK9EDUOfBTKyV
rSCUgOgeFudiIGhw9qKhgDpL4ezRuUCPsKhukIXQvFh/sdbqnJ7k2rtEFE/fwmrSzwmkicdHgY5J
4iQZd9DTVveiaMWkzyH1PkfWJwfwj3/ZGc3Rh+cCT5YvA+ACsO8aFJikaJp1IFAuwAGit2lwpnO+
ZNnX/zAKtvASVClntIoKY2vN6D2l4aXvhvp5cbEVinmoPtzaoetCZKNwzIOMVP76vJIRRDUy2uFl
gVrtTwu45TEq92xGbo8OGANo04BIYKHBW7kexZ773msGx4NomZjJRR1b42MdRcbrDLpGO5uz531+
ePVANcgHPlUm3sGrVzCSK1ipUYm9gFtzX0I1E0e7MfZ29e2tB0CF1hhMAlCi6ho9hUXUIJK8CC/x
UimkjHN6FnOdXUY93XOZ3DimZFk8gWBQS9bguvvgGU3lmll4CbF3+4d2Y/K+rhp3B++6OQpNYmhq
7Gwed9cfygu9ahmdJkSksOlxvoibZxVxky/3P87mslErk3VrWtzrTl/qxriC1oyCk114UvUoPlvJ
kr+Osv76+FAACEDfyaNEWLieUKx7RWX0fcgnabqDpgv3UIYO1sp9vgdV2Fo7wgIPx19FwHVpyeq7
sa9VmmslnvXv3WVMzoue7GmpbK0dPS9K5Zwk/r3aB1mj9fGokCvGoVM/R5XH3RPbGJWN5fByf+22
JkRsAKBAqoWu7WozCEtXIMnO4SVDnA8Ae2KdnVwMj8dszHq4riXdHAeGVQRSIywZ3cSgJxkv2R9Z
OX0F3azvpNhbAQi5JHn7sGy8Vq63gVDMIsmbJLw0taE80afL3mtVnPiJUIvPjrqUz48vHYUXbjD2
N/1CubS/JVsxooN1BzgPhaG0+iyc2HglTOy59Gx9IPg9IEvhmEtg6fUoNlhekeKCeqGcMZ0WHHsu
prl4n+7PZWvHOfRmaJajFglg63oUPLzpS3ZjeDGElhwjHK5fIxMRzAbj2fP9oTYnhAyKbBr/alhf
D2W2FUq4HkMBDNf/qqp2DhJwTXvrtjmj34ZZBYUWm6q06BeCQtXrr2pifVAqL36qFayk709oa99x
gGQjkLyEPX49oUgLkT3q9PAydP1XYTjpU6RMo99Woj8hxpr794fbmhiSoRwimoKoYKw2xDzjoWIV
Jrd5ZjpfuiFrvlVwfPJjiCPWztTkIl2nw9JGFYVXXhNokK2ZWD2CfdDMRBQsjtWeZiqaf3fWEP4s
0qk05Qx5mE7CQYbz/hw39gjCahAqCenAUdaIPjEu0I+EQLkSbbJTSfD62E+O8ffDo1BF584AWQvl
eo14tZS+yDUQ0Zc4XvBFoyBxSvpKf3wuslgG1VbqA1N7vN4eY9OGVGaYi4ZOlQxG42vUqMkO0HNj
xQCfOKAGsfKhtGlcj+JMUe12WPZcwiUV2J5O6slunf7xs4t9DghFYgT6CWupOGuum6yiNnBBN20K
3Bg7jBBl0x3Vla250CUCZgm1gv+tVixZ0ijptca5FIsp/Gp0w1Nv7aK6b88RYoG8IziwLJi6fhN5
iMPZGtbYoPUX/BjLynulP+ue8rhXH75k+fvhWIMOIlPlO11/HBxe8lxRa2xRnck4qh2SHdz+1c6y
bU0IpiyRFUULbsFVOtzVupV7BqPgsuv6MWooB0/gHFphVr2zp2/jAlORSR0H55dg5vWElEkZdT1m
T8+D+23IlIuIm38iZ3gtZk5SMXc7JbrNqUnxMzqU1GnWu1vpMSJZJqYWl6p+mNxRfHYb3XqXG71z
vB8U9oaSm/O3W73W0BXLMnmQFHX+MukjxuuFWz51eZzszOr24mBzY78CZQLA3Q2yX2uapSgyx0bl
33qznPYfdKe/R53b+YCJ/rk/rdszJccC4SFZ0Fzyq/hQ2LnjtbJ2lyhe44Moak9Dt+zF7Y3Fo08k
swjQOCSvqy04DJOneObkXCpI8MsBvWDrIMap0o9UMd2dU7U1GDGZLIGMEr+tVc6CoLCbdpHtXKJo
yn0FcJOf58vfOFUbD4c9+shseL4T+53axvWeQE/Za8dYdy8zJemDmjvi3NK73jlUG58IlLBcOQpQ
vNJXUaJtsC5q4sW9gNr3DjNabkelrf59eB/QkOIykoIPPGpX+4DLfkxynVqA1vaK31d98ZxX+p7z
wS9O+HXiwKtPKoLTtaGKu074R5zLlRFzsgsu0Ut7KUeRfmqBsH8ZMcmz/UafUcLxnCF9r2ScrGO2
5FN8qBHQhyZsNLbOoSv4v2g5xt7fzXGp9UPrhEvn22OvOxd2YP2mecOy/BURd8O/c8TulN5XE0Op
Qh/vxjj5Hlet1h1AliM3dX8V5da6N71VDoYkkhTycnlCk4sXl0l01SkxJvEyzvbylhXhVwh2E2X5
JPvQdUn+8/7wGzsfShKFZFkZBZO8ilFm6YaDaXU4NnvQ99qmTs8xgtxBlNt/Pz6SbLyBc4O8x5v3
eucLNzTmWD7cVBOXTFeoyomqtUNlFFr3/aE2tj+JGI1FpAaAoazzpNBNe1NNSuWiREV0CjEPe2IN
HpYJphwBQh4dA7l+YOuuJxS2+qLUZaJcjLqdz+5Qw1Nroh9mr+6JMW7Nh7uKaqtNZ5tM9nokYRRF
Xsy2cqHa6h4FGhoWiCHI9zvrtrUZ+DBSDRXiIQXe63HoyMR1X8VR4DhVdVyKrvzDcaPqeVmc8en+
J9pAW7Dl6Eny2CVhpvR/PZbRKAs12RaxGBQRib2fWqP6Otc6Zqo5fG3biVXfLstPStk/oaj5NZ7m
vdrI9m9gnjSiOAA8I69/AxlH02pgWy5Gbnf/s8K++THM6nJ0UYY956Ht+VrYhU9Z0TrH0dXbN3fo
tUNKBN95///qea6iAM1KyVmh2CCv1etf4vRWqiJl3wQLwh/5wUQTwPsKfTONz/OkpuZfaj6FP2tz
VpaXvovQBqnJcLCe1NJSCY8khQhXYSmso9I5i1z50iWzgqxsDAPnuEAd0S6AM5Wv0GK8/gPOtU3y
ebQHZTjavQlFPGvUqjnkfeF0lu/MTjMAAG7VSw3cQH8PxZ5YqoZJe7K8xMu/j2Y9fU1bo00PvYuR
gq/1U9gcjTDBG9rmGWuclUn91ZiyneVFHdpJ+QLblTqA3yhNu7zDUDUuviRFXYqP9bhEb6XoI+ui
FaEdH+ai9L7EaT5ph1CPMi8w8N2q/8jnWS0PQJmU0c+N2KsLv+PRmX21YDOVT4KcoTrycInxSwmz
uj+EVeyBQ9WmcThXbl8qr8bo5PmTW3d2dpkdq5/8ySo0zbcUnVeB6Q445iK2YMz+SO/EeYZM0Ueu
Tw2w/SdVtcI70zrsPdIqbQr5dZM2peWhcgu6pbladvNHZ86z5k1vq7L8Q5nayUDQoXfmvzMzjfJT
rumt9mGC+OT4KUj6WjvOqROWJyAeceW7UeJMT51V4E15tOvIMgP0t4r81U28pD5G+mLxkF3sXNtT
7t4IMdikU9gnMaG4v86AorLAdCLUwou0NQ4wnomAKkTDTvbzax+v9jlYU+hZVPAQ3FwLBkBsVfK4
qxXwgboW6LnZf01jbTwkoYR4g5YQL8hUam/JvHgfllodvmAGmX28H3u25oq+OxBCeemhzXp92OrJ
aDAN9MKLgyTbQaMsfkr1ZtwJpluj8FoHi4yZglSZvh7F1BpbWzxuVjuN3c9REca0aZtqpyGzEbIl
BIl6APAOSuT69SiGXiKirGdRUIQhxAKv0j/L7vZrrEXqHm9pY0agNuiR0HN2gIutwmXZt8WyhIpy
CVVC9EEPxRdU3ds9O8NfOfBqkwC4RraD9zQQkbVEVer02ewajJOI5RVdmoNiR6mflvE7ouNLN3nP
qeoeefG8m8bk/WxEL52LoWQ3RB9yOz+2wFh6bX5C0PdcFsWffd6cMR07ZQUkiEipDrM6Ha1urvzE
MHeutY3XLHBNyXoC1MAKrW5qZGqzCUHtKACu+X0g5PtUkZWj0bWvhcF/K/txViAHVjbqqeJRO17j
NwuYXfiJt1FgWHHvm4U2v5BpiZ2CwNZVyQDyorbkw3nd+POaxJ7CqYwC1cWtJizSpzjPIY+BFbTs
93YoRmxl3J9tV+JsaH8cB2fnitzafKwpFyRlCdDZq5XN68gokniOAjgm2j+Jlg2a37RAuR6ODWBg
ZRODciiYu9WppT6O1drCB4zRqDmmWavhJxLtaXluToZjxMMGXaqbVskslFFbqjAK8tGMqEtV0E58
Hb/b4/3Z3G5HKjj8g6ispP6toVYVgvK2UM0kUBth5yfqLyVGqEuGEmCkD076MR+9+JNRIm6ys463
cQk1E8j/aOxTGaO+cx2XAJTmEOOrLNAt44UUIXtC4tMhd92Tf7utfEgWtYQQAc+9refgFNCrLsCu
IOH2F4da1drCNxsn+eho04w1p4BmtHPKt8Zkl3DQweSSLq82yRKqnbU0URnUfMa3Odfa5DCYPbJV
TT5YH+RL8+3+h7zdMHzBX+JdCBFS/FuFXid1DeDFJXIYpjb8CO1Gfcm0Mt/Tc779apQLeM/TCueU
oQ91/dXI7bReJHaJINroYb0sbJ7N3vRUqfXjhRCYjnCMpaEGR22de5dpZmhzzVBYaoTVy6wl4fQ0
9lmxcwQ2pgTkAmVeCpmq7HxdTykt2wzQgs6lFc2Kb1h1cqq0fABzpu/BFm4/Em0oMExg9iktomN7
PRTsCkVbkBQPBBy5n1RdvCcXRMaeHMJNxYCyEaguIgcQVprUq6NVo48LVnUeA01ZsAZ0kA0zXptY
HzO/tKLqB8S9OH1dmqIQT8PYhtiG1GW7561wM1mJ3yR3ovQjfYfWtnOphf3bAjMhyLGy1uDK9RqS
bzDzH8bvSXA1Q3DCbdkuXzV8HdwU6oiLNVCzejwOUzp/7oalCeJFV77dP2U35xpEsrTSo02EOCEo
jesPaHpLow+5IQKzsKNvbe6JyAeHhAX1YA3UjlDEf9gASIKgQTXA40Lt5ianwlKh6stGF0Grp/V7
TG1LP1Pr6VHBCYxObIIx6pj0zfkI1xMLXczM7NYUgaCLWD+r+VJ8SlAL29Md3lhAB0wv8Ym+uaQb
Xo/TYAijqYsxBqbR0QNRRG8+xW0+RH7au/2M/Nke5VB+kqtckZnxsajxYEaA4MMqFI91USvtIEds
vOHfXOvKZyG06Sm3IqS6DC3+UfKOOyT6LJLT/d1yE1nk0Dx9HTqo3OFrvF3jVLgDc2cHFp4cz6be
Jn+0GG89WW2zR0bcHorIT0wmjq2fTeri9PYcizEYQhtP+lqtjOK05Ln6TkuWvULdxslG7x7oFakJ
8Lg1BiZKIo52041BVtnGX3rZm8FAwn98fPUgg+A7KlFegB6utwolFpsyhoLFdKGn+PDFesl72hyd
+l2lIB70/fHhUB2k2ANjzEMx4Hq4XJ/qeDJDCpuR5BI7fXOuw/H7uPR7yopbZwC5b0rWkqRqrXXK
YBwjnZZmU6Au0/ITNFj9l4hmbXxGyzdPznqdltrOTtwcEhCjlBkHG7PWa6e1LsbSyqcgokz/nBtq
a/ull1p/9vVc5BjQRaTn/2E9fzmlS5UjZ93yzLVETW0nnQK7FMVPW5vnM7UYtMDGqNu7AW4vPEqR
AE55TFNrpaVx/e0YxWlIqaag14f0kCrEaF9py/h54L37NpWOeJ/3ZXtwU6N6qup6r1W9FWNod5E+
SzzQTb1As5ZC9JRbg2hsBFZwYfHUF1X20s4/zYHmpd+5NHsBF+rLzirf1ksks5ZPijCCrJKup16P
BYpgM9t2apqpv2AcHzeHykCB4lCKKPxfpEYi8c2oLT9GXSfeNMX0awoO5eHhz83bkt9AZgPE0lvd
jHMjfTvx5eESTutzIxbsNpXkb2GFw/P9kTYWW6afOBnqpNZAMa8/dhLr0GCcZApwmZlflMQ0fsRN
V52LdtLel6EY4O4o+olcbw8lvhH3EGSXxu9kAbziV9us8lLVoAo78ZKoxWky+vQ8ZGG74z+wEcrJ
QlFHIQrJPshqfvixFzWX/hQ0dV+fSq0qP/TOMJ7I6ZKdW39j90idVRcUhywQmetOrZJicqaUEfCK
1p6mT3reVY4P3i19nYpMGQ9dGLelb8Qz/EVjwgftoBhQpM55RGd3ZwfdfleiryTTU9QBiL/+LTVW
AZobR+xktf1ZesMfg2u/dOP0rYUB4FNc9kNz+Hp/L91+0esx5Z//1oDHl7fwqMCJQBEc0BpcImIQ
TbKzY2+/KG9rKh30dcF337Cr3C5KcBSWl7NTOH/UTWf8aWZpk/ihG07/3p/R5lggRqUNvM7+We1R
LWrJa9CJCbA1Gw+qOU4nKtfKYYy9xyO8ZM3Q2TJoCXFLr3JGI3HyMtKZVh72yvOcpPmzrRbleXLd
vb2x8Z3orMoCBcKkFF5WZ4K8fp6KeORFk8TZuaPOeMnzKtrBNcm1uU4VmRBaLPRXCCw33HR3njsj
V6cx6B2YC3kJNTT+UKtq5k9VXCFht6ultT0v7i4OIX5ma+8PW2l6Xe1Zwn7kZkoQkHhXiSbdAWFv
7glgGNQcqc1xyK53ORsBrwBkZYJ2QK9KKNEEx78GuGyUD1NMUOCTErz0Vik2U4+4HioKVTc2qQ0E
/dAOSEcCDWvoFJ/ub/LbdIbqA7LtcOhYNl4S16MUPM/qstLGoDEF2Bmr9zEdzw4dntd+MfBC+g/D
UW92gbVIuIT8Ob9FCa0cjcGG1h0kY+q+0uEbP3aT7vxPqJryTHlp3hlva1egr8YdRxrKv/Xr8ZzK
RmIsE1MQNrT3/Rrxl8xP3KF7fBn5+6HQ0DYm+K9zB2NugXDVyhwYCKk679wOwuIxd5uxY7RxSVCz
0rLq5f5ibkxOPouAQqLxD3VdbtbfFpMGNcWVTKgBhXAwxmHzPUHE4Xx/kI0dT17komdGIYQbZVUS
aMJupnrZqoFZa3hT27H9pvP8ejEbt97zfbhNPqFTSZayrPbx3FvFpiVZ6EBGrQBZbOfnyU4ZIXOT
5YQrjC0tiJMRveNxOKSJkvyYW2vP/GZrsr//gNVpyMtBC8t4EEHXwMx3UiX1DaFMHxWtmv7Dx/t9
qNXHq0QBBirrRUDWScfbiw3fyPAivf/1NjIBCQMmm0YnnS7gekVn1xm1dhZB5rrToWbH+GOE+2nR
zfmhjLW/0iH1/K63d3bN1tb8fdzVQtLeX8J2HEWgWSltRqPJXrEO34Pyb9wyEhACuIH9iWb4ag0N
hVvfjCnomNj2Hkly42NoayH8pSr6V1FF6A9t4x4fX1Luz187lGLZupgaI+01C5fClVf0+fc5H8rA
TEX/MaWbfuaS7w6J3UUfad49jBSV+BdIyFhXI9FBTnJ93lUX9+o2Z7oK1eKXKBLfXVG3zwn90J0E
8pfaxer+Rt1eQg8RzOJDrvbNaBdpaSbUW1KzmJ70pJ+AP7Q5CruF5x6LaNEOojQwq8jN7impSu9s
urH3lEaUF4yp609a5LknwF0qaXfvnMOl3aPm/spib34j1Gwwt+QY9Kqul6OeU8g1ZjwiHt3XvqsV
xWttUmpws+bo9UaE1WxiHdGPqs95xYMdszj9gumGjvZar5wWO6u/3N8aW+ED6iFVAWpywKBX2YHW
FZbWDqoI0tqKnhQ3jb/qC2pQS+vt8SQ2t77snhH6qYKvpczmQnUL9J3HwFkoYZ6TqSgqUA5R3vqu
1Ruvqq2E4yGd4j0V1q2TzRXH242evmQgXa86nPHUdOaM1+lod83JarEd8q3JWsydrtbmQBRaZIEY
yNK6aIUHuLrobjEGrosgRIpTn99SKdsJwxv5D+99qTzGW5skYbWJeji2yeyZY1AlNpJdk7mQ0XV9
lfjETWyn7Fbt9mhVW9tE+oHw2VjFG40tqwVi48qi3zxq3lehipljlszvNBKjnTi8OT2XnSh5EmCe
VhEyLQutHPJQBKVXqu+NdESkpdDtwldFrL7qU7zXAtr8agB7JStWWjTKK/63nKQWtqLlVSqLF0sS
Pol5yTNfDFm1pyG7NTNwqjSpIZPiF7X6cHDGkMAee964IFd038o0cvHBmKfvSE+a9blSunqnnLA5
JHkJiT9vtRtOV77g5qUkPJ28WIuf2nEovySN6gbonhufOvpBOydgczxJpAArSoH4l3rwb2vZijar
4okXQNGaR7VJ53ONkcSLYpf2wXTHz/eD1/ZoEFgBHEh00up20WvLi+wYOKpRoOOOl/HytemUDhqP
jd9gt6g7423tFBol8hEFEIpy1/VOiZZSsxPX4wMi/a/59VhSo5hT8z8Nw7VJZQ+e/trKsxzKdPES
Onht12efMq2bPqCwOf2XTwVOhxACBAkI/fVk5tgWSz3SGtGUPvpTie30ZLtO8iMfx+r7mGV7zePN
xZPwVF66YLHXAF8tbM1REEeCbpyz9KyEPW4V3ah2f9zfFFuhSgYP+Y5HY3jdd8n0yhvjPJ4C7k73
ZJdZfUaYtr9gbGUd7g+1uf/+/1Dr926c69ZilZRf0QVMDnR7aj/ShndqaL40/a6i8db9yfrxauIh
z+ZYhY/Fw1Slbth9SMvZz2NZDyevw5VUoJJxmmE5RX5Hifz0+Bx5Q9GvZkzOtHG9TfRygDmScsZc
jLpOY9dHx25s9XdLDK7CR0hyzzZ060XFCZOCVjT+ETG5HrC2qlARC98PCI+OhUvJ4fcroeXf+rDJ
P4/wfk55NitvkpvY+rVSuv/+hylLBSj6W1xBaxJV7FrKVOc0L1w1xnRDFJ6qHJyREsAILtXxq1ba
pt4fc2vXgg4gukiDUeSPrmetlJYyQDKZgmGM9PkQZpn9RoKUvq9yrsmdfbt1FKH5ggbzcMrhProe
LAsLbwpVOhYqLhxfWs6IclAVZ9zL+DbHkWbLBA6yy/VtQFuSgrzdUszONQCtJW6VQyzanUC29WCE
vEl/l5Qa7MPqFkjb2GhqwShONIuP7jJX56HB6AbjmXQ5ar1RvYxLSX5Z2OFOCX3jq0FPRMMFb07a
oWt9/zpTnYUknm4EQAgOh2cdsNyJ/EXpisc3CIRpFhFwLJfrGqiitFFuOHR5ApYh+uYYxVz4uVI4
p7TU+6eHNyP9NKmoANwHuP8q0lhzj++OlpDjhUuEqFw0ZtVZydUlvuiaaPeKQhuBDTQkbHB85qR9
0CoBi0Z3BhgFOzs0W809hGRQP0kWNN0fVHP4R/pLLU+2mzvmTml0Y39yvEGsch1hBLluOqiqqF0t
4qCjGZw9N+jsvUZlle/k65ujUBziqsVxDnWP69NGU6lVlp5NAraieMl6PTrMZbKnX76xFSUnF8gP
/BkdA83rUUqnWMqyHaagai3726yX3WsHBuGb0pUMeH9/bNx7PBmphdJ0JFSv6QiZ2UWtYnts+8FB
kTzpTevghRY632OStvrRbSzt8UPOeFISjMov/c7VHnG9KcEGk2cHffouxPMxt5d3upE3xWEANvJD
8PZJ/LKo4+JAPazf0+7aWl7J4EbVRgrw/3IS/S2x1aDXNEo7oyCQ18WnsUIf9Bg32KAe7K6fmp24
snEiqKH/gglTUkfQ4vpjUn5I3RnMf5C1nkDQMe6U4YAV6FKdtEyfm5e6SusPTlJr0fn+p93YrPIl
RMSmjo9k8+roF9K70HZnFY6PURx71Uk/OJ1tPQpLR6eVs84V9KsQsL5hUzxBac5bKnjFtg4K1ezP
ViwVB1Xh7gx1C01mLNzVCWV8OcpDq7UUZtdiotlrQWJR4POXmAopOJIIH1WwSO9QaZinUzGmhXmg
AIQUfBmWiqQJ9rGfCq3bU1XYWmECq8zrsYWBfnn9bdN5tmMqUmrQIgXoD6kqTrrS7/ld3Y6C9pZk
MIPmwrZyjTRvW2sq8nRQgxEtvfeD0rvPmoNK//3dchsIwO6SosniHm+I9Xf04gbcORXaYPZAFkye
VvzdVPP0Z20rPWb2ZvLP/fE2ZgVnVdYfkDTH1Fn++W+nsGpw66QHbQbzXM3/Q3t3no+zZ8R7if1t
SsG1R3WF8jMs+htIR9LpmGroZRkkVWK8CnuI3tmlEr/kadS8pXlondLY0p+M1qofPn8AJ3UpncVX
k+CO6xmKwdGa0izboEjD9ORYCx14RFi8L48upMRnomNOsonTzBqfkxnWDAMWp8rBbtIzkNHxdTGc
vaeY3MrX5U4InXgSSYILsKM1+0Sz29ZTx6EJLMXuj0Xu5H47W58BYplUP8qTg8Ka3zXlG5/h7/sT
3AA3MLYU6CeloCGurt7qVpuaQz2rTeAqIzjvWBJFCtdpj7BMB7+s+uFs5JVzpA7vHa1cq74YaG89
/jXBpZIf0s/gUl4jRo2RQtBSKx2X8pJMfpuoQ3awly7dM3q7PYgye5IpG29rqt+rg5E4oMe6Qunp
q+nONyhm/Xy0o9n1sAs15+GYRnqzfLy/xLdXIi9s8idq7tQQbtxs68ycFLOpoYPRLPkI1qpy/mrn
NKuPU0HrdyeO345G+gsHmScSyRrsrOuDQVeoLIgKvzoX1ZPRL/rHgVCNmkq5W6ffGEvWRRCfxWZd
il5fj2U1kWdGSVYF7pjGz7adwjoti/xZWXRt56a/jWhk2tBz0EfjxYn08PVQCeFsZIWroFKb7mjV
U/9lGfLu0/1Pdbs9GAVpX7gBklrnrbaHqjdlGMHhDDJHa49lZSvvIssVgbskyqei7bQdLMXGeDyb
CSzcPFgcrs3lsngJ50FP6sBoexOh/8TIZ18REe7egASy9BBZMDvPD0+SwXg/AB+SieLqxEMebwoj
s2suBwfB234ZLj3wilNYD927rLbDnf1/++l+SccwR+mWC1nh+tPlWTxQKqarhvHa99TolXM0N9Pp
/qRubyJaYVJkDNS0jeDcan/YJbogvQEqRU077RCjMPCpRmvlqYzmH44W55FfO6V7ouP8x/2Bb88A
mQMvWl561HHhsl/ProxMPUR8BRhCUYrlvcfD6GvaaLP4AFbWePgUEKC59eAESQzn+sBNzphUUM6p
2TVRFhhzEh8aSuU7z9rbD/Z/xbPk2xac5loYOW8yUFpuvATlOEXTEUqOmx4QNJ+8h3ciZFkQDiDq
Ad7wsLxeuyQcM7yQBj1Ip6l4V7ixOHRO3HzMsCA9Cu7KnffY7bcC7QCenqYy8iRUB6/HU6wotbEg
MoLCVnQPK1WjrA9T2Dbes1mZ9tujOwOvBY4ZkBiKEUiiXI9mtYCwU8514LSdfliQBDhH1hS/73NV
2VnIjVucVIhUGawnh/pGMbsdez335rgPShHmz26qQ6LK4v7vXoevjkphIo5V7yhHCUb7kA11UkI1
MWbjdH/KGzsHhDEqxJJISRVmdRgUL40V/mQA+ZBVx77/P6Sdx5LjONOur4gR9GZLylSVVNXVZtpt
GN0z0/QEvbv6/0GdzYhSiFHfmejFRIyBAAKJROZr8kx5ttHBajZCyvWHROoKdCkJmZSaWb8yEz1M
y9rKhhNqQyZNKJ02Iih45THuRm3jTrieE/gpigXUkqDP8B67/IxAKrSiRyn6ZCyRt9PVatxnpCf+
/ZW7fsmiHCc5ofQyJDFttVkwXkr1ARvaUz0J5ecYu9P8oaMceMzaMfoLyFuqILJszVt2HfLXX6ae
cNSoh0At5KUAN+5ydoZda04jqum0jLV2bKt+PMIOzvatyLIPClqK7z6CCLsRuGCvg/Pk7rscr3Oy
piXFI4LFc4EcQ9odyrY1dwk8mo3U9urDIdwDqh4CAaeCh+3qnhvKyRph8RgsKTLigzY6h3ZIsvdu
eTkK7w94ZKRdXOKXE4qtwm7ALBkn3kl/NLd2fX2o3n27MYjEDEoUKaFrXbqlnlKj1pnYEF1FXP9V
FU5TREHqxEVy1GZh/1v0wpteoqzLyoesMnJ3I1G5sZZI+gEDpjQgn7CryFmLtMmGPFNPHj3DQ6cq
bmDosbZRZ7zajFIiXbr8UfEweHOtvljE0YBm6KmngfbQc2JOcOE0pW2fzaZO9rM9RuN7tyNTAc1K
9krhnf7o6nAn4VDhoGFqJ9wb4h94+LgfCzVzXwqhZz/vn/AbS8gbWX5CNox9JTnXWTwEqtDVTn2D
PWM4dyA/Ieps3N03lhBvL5pYcOEwEltr3CRmEZIjONYpa+3pS5yoWjAJoexwBCz2zmjkh/uzuorE
NGJ495Mm2CTlPMYvt3/YxbM3zq11QpTb9vaZUWlU3dwK1L+2OEP6eH+460Xk+gbQQVGIpyLFjcvh
PLU2ui7VrJNHxoCLYqNjPg5bqf7xP4xDPKTnCwoThYvLcdRkQlUTxtWp19LhQ5E0ZJGVaDeuseuP
RaENyAGNSt4ahI/LUcIapmtV5faJg/fYqEW3U6zqVGuuskvT+vv9Kd34UtwwNskx97KkwVwOpoZu
nbhisKR9dbIzPCXH11Ivke2vt5hGN4bChYWyLPGXq2WNZovCzvUGe3ZOuQKg6O/CcEr8LyoVxemk
pyy1kWjdWEYagUB9qJzQFlzD9vohdjILefiTTT37ieaX0/ia1+VHO1KBp3eNstWquDFBFpGsjojB
n/WTpvLIoGy7ck+26MdDp6T9IcxxMxuH5t2IItnNkhQFZLigiK1hnp2dW5U6jwyVdHh8oNBmDHs0
bbDhFCJXN+L8rYkBu5OwFMrXjHu5SZCGKIe5t72THqKg0yv158RJ8odW1zcO8o2BmJiUpOPKhPu/
ygMSrYnsdBjCUwFF4TQl7mDtu6ZtvppdpGzZ6d0cDKQjfwGwBPV4OSu4ZXkR41eIGoVdmX4Suv1P
pc1Bc4Df/v3uYwaGTlYpuMR4FK4mNsaRGpOOh6dUt6bdJCrx0DhAZJXG3t0f6Spl5AlDycyQVDrp
traKHoD568qptfBkNyL9TlnfOqO7ru3Lepp3bdotxyry4of7g8qlusgX5aBSqxDhfcok6ybdUuY2
drsMWiiGfsgc+rdJ6m7px1+faOKH9BJRJTYKXOzqgyVEp2GwuMWW4qcYl2/AqRFQFY3jz0n99/0p
Xe8OBnNlfZ5KNkSC1Z5PI7dW+oQoHGl1uNdqq3ykIFw9GEsab8DMrldPDiXRISAfqSvLef+nLm8N
XtfPo2JBs04WdR/yL6dQxmTCfX9OtwYCbY/OI4snWw6XA1WRGTdhnzswyM35IY8t64EAs2Vicr0D
6aNSKJOVOV4t6zjf0JyaJrdwZCUi97HBRIS/+j3p6qPVea+Qxr7dn9Wbd+Dl7oPnARkYWCAwVdhU
l9MqlNpOknp0Tok2vPRps0urGQV7iG/D2VP7Q2K26BNRnhaL9+KUYxTUjrFFdJH74epHkKe+GaoQ
/FcnHIoYIQua6slG8w73jrzOA53q5EPRxMhhCoSYd1lczX7oDP2n+ytwY6+CEZf5gjT94gV1uQBp
pphWFwpH7tXGBwOjPECrR82tybbszm4NxUeVqhES23N1BkUT44S7OKcUNPyTq2c2JTRagOUYahuR
7MZu5US9sRpBvF3FzLQqHUxjWFHRZM0/BXyfP41Tv1v+kXSOaMKNA1yKxVutHY+jzhaYeZ2yKc5e
hTPGL03aKxvJyPVcGANLQxIDTh66mZdfKA+rJbeyOT0j7WvAtmJGamDGYtySXbwxEAm3jJNsRCDH
qyMO+rcexsZMz0BqVCQhlHyHAKDuv3fDUZmGcMog4OmwQbmcTqLMZOGRlZ67qZ32aCosQT+Y2pGO
RvM/DCWfEYDsAY5ecSCMWMwo2YnsHOeOlj1NthMOAU2FxXgo67DYIoVf3zGEEMxoyQgkX22t0tkX
iNdyK2dnlC2E7S+tUQVKYxkvUZuD2CtIg94dlOWIUmSJXIMgpl6uJU4FcZbVY3ZmmRts5r15n/KA
2rihr8/t5SiromqY6dBjtC47g4Dw0PW1kx1syc6v6iTfmNDWUKtwLJRaNAn+IWfVqrqzuzT6B6Pu
29fZmfv3Vr5pWGCQjZ+sJaFda//O0ql4hBkMNUUolkXp6PgteNyNQHRzT3CtyGSbDb8GcSoUWVPR
qdl5SFXFx9LyOHUO4iD2c9901btrD0yJZwt9C9laXkcKLO6stK2M7DySYwdeMcz7MOyTJzcdtz7U
zXnZEkhB4nENihOTmApCVnZOjOUlz9MdNPWnPtasoBnCLRry9f1I0VsWH3RYpxKCcLnN+2EunJLy
4VksVvzNadvF8HWcTDQ/1drR8IdSqml409BPuyV3NoUPb+1KhGzkXIn2QJsvx69UCANGkWfnplYM
9r3dNUEGTq4LBqo8G0fgRhSWbTSyEtzpIETLf/6fjK7DcSNvUs50h4LqCwm3OFJcD4/3o/DNUYAy
07XGvRnc6+UoduzaU4/b2TkZJw+DbjN5mLphq8p4Y+FQRyazh3ThUBFeXV3GrOrUVjQCsEDZKwmd
BZHp0EXpztlkod0aSyJGJIaByqa62iSxMIs8yuf8PNSzp++1oop+O2HYLv48eGIK+kpwb5aODf+s
Rn73TwkbSQu0wlHp0iMJ+iwUa/nTN6X3IlLXU3zudtV8d74OlBuxM0IBUYc+1eW6L72q9UoeZueM
EtcvQM31fhyV/vf9r3vjdIJzov5I5RPs5Lq4mk5KnaD6mJ1nxf4rM5IHFzznbsHzMMr0rY98aytR
A6L5CzYAPNJq4es4LhbRlPk51l1xqHshZSNmwB4bt/nNceRmJVeVTM7V69Rmo2qZW+fnWgnzXYyc
sh87ibm7v3S3thF6TnLZwDwA+L38QHU8VknXV/k5qYyXyVQUnH6axR/m6P0vKh71YBxk6xzU2ZpN
JiyvUcbBzM/Kko27wnPmw1zE0+H+fG6tmvQpl7otMktYzScvq7ij/pmfS68tdsWcD4izGuav/2EU
rheCo+yOrA86N6gRoxuSnwFKisPoZs3e7MH9/H+NslZLo/irVnqk5GcY3kkwDi1Zajdv6WvcWjHZ
1JWeMdyh69qOEzHFuGKUDonYQAyZTiRAd/v+XG7sM563gAv4Q+tq3QQcrVIxe5HNT3MRNdi+4Xww
PKuZUXyZp8jY0ne+OZoMOrI9pYJIudzVTpwkpo1K61M7wnf23dK0g1DLjF2bmOqP98/MlkAQCpo8
9db6JLGVhyldkPlJr93uCGo4y32d9fyh5fGwcY3J3335cpZ9VN4joK9lAWQVeyp1nMuhspanOAXq
DaSgy7rz4I5qtc/sMDH3mZLXauDi97qVlFxvE+mzYnsSgUJnZB32lnwRJih2/cnEKf2bNaKBmFow
Hu4v5vUosJyQUWWveICC18XarJka1hOTDT2yl4MezuJR1YbqvRAvQMcyF8BjRUp7rHNhRSubJTJ7
jBzRvHgVWK4/9kqlHVBJ37qnr7+YfCtLAbu3Z+CauRXhpzhPjnTwywsnMCq7+K0rtfmhNyN3p82K
9rc9GO8G6TE/bPzoNNLgob60ynZ0yNbzlDE/+pjJ4tu91+/0mc8XDAkIemcYhnjjfN+cJ+xPSqlM
lPrm5YlzqxDCrvQCN5JR9aPJiSFkYt7QYJh5oKY7+6ltf3n3ZiG3QP8WNR3DvGrqFn1o6c2IHUUy
2eNZGbv+Axfxu23IKONDhQPsKMvsIG0uZ+bRl3OKQmWUWAG/bSf6gxGq9fH+XN7CxOXRRl0NzwAu
SEmvWOMXPDcp1UhBQD1vzXb8nMVGXiLaLZr2SwGELnmU7bzRLxLRDX4IvbEfgyU1UX2zahVZcjLz
IgxabZb/WUun+cVLwN6e1Lh2Rt/wyibfm0beNT64fs9CdTAp+gBgf7Z1bV0HX2bCRpCtbljV6yt4
QYhKmA4zaWsD4zaMC8w/+CjjY9pmi9hUab8RMuRLCRC6VFRCv3T1fcK+9GKrjE+LNdnqvkfUrH7w
1Kh2j3bYatp5GFHOPg2a2XtfUc4ro0d+YUEFZkmo7qOMW5Zgki2lDowZA97Ct8J5iRBIVMYveu/0
SuDORlg+J32jdy9dFo5p0LTqpP5M7KIIH22zFiPSAoj8fx074Q3vbilJwT/eRxQuNVrsq6Bvzc1S
q62anbKq4B3dzcmh9KL8paWMtr+/C68TaS5NiEoUvEFSk9hcriU+J0i6pE1+6jxzgvW15PumcVUw
BOyeUCzvtq4BtQ8xA/Qf9RyIe6uz5VZepob6kp+GsGmK3WKFubvrsK74pOuppW7kU2+GCpdnDLYn
ovEApPEkRkb+cnohDUc6FAxXYILRlf7S10b/3QWk5+z6jEJ36aNt7TkQbkwkwPw2ba0oGC3VrV6x
bAflkGp98stobMRr6dS39iFLI804x1ONegx2GV751UtSfdpVkaP/iw9tWECptko495GhxHu7o1b7
V67zGDsoxgIvY4p52r9Y5eD9S72pTn2d3+Odln5W22OOgvOw8Y2vzgu6CvS8JDSRixbe6+UiQDIt
01mU6WmYOtOfHSXdZV6+hRS8BtSB9GK/UpaRbF76r5fDtFW3ZIYJ5a3BH2U/NxrCyVZpHdImLPwh
inUfsxv8kEoLAR66i8d2XpINOMz1VKH24gf9BoWhxLD6DXErStJboPmIMeiP2hi2n7U4bj/fPzRX
8Y6yGhJTEqHI+wY68eVMew9ZB8QqGmRBw2o3u3MVpEWoHy013uqc3JgQzExudpCK0pl19boRwmix
vrCbU5XrvzorM5FwwSPm/nzk/+TilDAfXp2UomFiywLb5XyyIq7caFmaE0chM/fVwhHdhWZiGTul
bkfrUaVyYO9HSh3/0OLLZr9tDWXrFpHfZv0r0DZhePhpzHQV9RDUamvHRm67qIV4sZIhPU5pMR6x
ZbQA7fZOdCwnN/83G211A2h0FQV5pUpdPqgGgJpoRFwuwEwN1WwwZjuFcf9tyMz+Q9i3X63aNZ7U
NM43opI8b6uJSo9vbkxeYdJu/nI09ExDU0mS7qSIxn4IVQPaeZUKNPUTUYRtMI/lwHu5cZeteHg9
T2icss+Olh4Y4rVEFNp5FhZGCKAUDQqdj6OTMd1a1+LDUA9V/tSEoq43os/1Z2VM2Q4hI5Y4uPVh
KXB269JwOrXLQNaSl6OiPpcNHlfJrlVrt30ewm4WH6oqzr4K0S7z4f7uvj6t5Am82MnbEMWieHa5
3FKxQxsnW+oQada3LPfUR1NdoF3hbrdxcV+fVqTUCbVoL5Ol0ua9HIrIqFdRiBxQrifjF7NP5w8z
0KGNx8yNFZXFDkChUH6hrK0mRA9LadScKGrPmaUEiHypna84sFj2pRjm5oR1lBN+bHgkDr5KpbXY
iLLX24jECyQxOxgiIMI2l9Pse81scwFjFS6pIgshmd0GIrKL5BkCESKdDaShLQ7G9WeUjwyeNojK
olWxTjI9lAPB27bLKcoGsYv60fM9FVggfI+v790wRB+K4LCesAK6cq6PlqlHhUWDQppY9gOiEO3e
qLXoqFWTufH6vQ4FeGXSumODciJ5bV+uJDg3s8zmWjs5uRWi09XrLWSWWf9Eaph8MrShfBkVLd44
kjeWknOItCoUfDAVa/SXhQbSvHSARr2xdR8Q/whnf0rq5mMs0E+8v5jXmxW0Essp7VoJdeuQ40gR
tLy29NNSUEjHJ0KLeebHaBAfaukuHkRx1vcfbK0Yf0Sj0LY6iDfmystEcuT/HzRxdSSdUM8g76rR
yZQWX+ZMJx4PoemxxBBy41wC7uVzXUb2tzqDNJvkZUyOcfk5taGbyyWaihMUpKH8IJQh7f2oteJF
8+0OBbanqBmWdBdpWts+Ei5VJ9Db2FT+ysskjb7UPRTUkwl64MvQIkhYBaO9qGiZjWaZtrvODZdk
73hSqzbx0iH/aoc2fdch99uSB2rMLvrKs7IJZLIbLFNkOn5vKtkBfYziKeNydw/ZVLefQUEoQWYj
FVwM0U/XjAc/SxB+wNrbyTUk3FGE8M2h7gORW3nnt1lTiKAYbWfX2vM/dWaJZ1qZTvaqmYlmYDo1
pC9l50wPnpWbj21nhekurNSDo3hLu8cmL4VlvnStBwQPOVzfbkKqtWplaGnNj2/c1yavhiYovDoa
Y98AgesGreI5TxbmnVB2uvlcGPo4B30/K3+abiBPjyAn/5Le5GEwJZr3UrrdIRlBJSEFX/tur+Wf
m87gfecuw2IEDheqHy11fDSQmewD3rOu7SNv9qsMNcPvdAR5Q3u09i4p4+QvVanOwNFw3phDYwHh
ZFW7xIk4Ji5KRn4Y2lMw4grSB52wD8acox1plurO5RpVAkhwQM3LFJ/av3v+g1/mXGPU2TZzZvq9
p2dlYKRxnO6zpm/7JxcdqzFAQLGq/CFbPOch1ztI5XYRWt0xiZai2RkZciR7XDsi7YEqU/jdVKe4
2fFxek5w2fcTPzVelsKPWxQhgtZUle6x16JyPqhzsbQb0ev6ugNS89bIAw7AU1yevf908uosCdu0
j8RpbocsPGSmg9lNu7jj7p0xhH4vFX649nCmAdSvomRvlrE7hOl8KkotxN7eqP10HP7xqsz74hgz
JFsRmh+jcnx3DRsMKaQnarzIKsL0Xd20S29NFW6WUC9aN6a3BrDis562qemPjtp+uT/Lq9UkYYBF
BgjYRK6HYHm5ml5cafpo9uZJoSy7t9L+W14WW1LzV6k+3B8YjBTJ6TMhvrRKsiN7TlU2ncuFkyBM
aVB7ioLFXFqmtOTuR3V2RRi45tCwmSslK1+VslLjjQxYTuUiTspfgZssPwAM3JVQgXCFodCddU+T
6dLCj1Saml7TPltVih27h43m/aW9ugSIxUAgyHhxviY2rxKWcew7NHJ7xOm0FglUJ5qSv+My9Kod
nYT64/3Brr8jKG5Z5qChLhV1VjeOWne1GlOiOg16mQUO/LndVIotwPjVKOD5pYSttKABwL0+exTL
rSgiIp5akWLpadZRG8NWCEtv41tdrR0qDzx1ISs7jMhD6HJbGiIfwrAQ1knBbcwOcjOLvg6D0fzb
WVOyge6/MRaAbW5qiTXjuK8CymyJIR4S18CTqK2XAMW31n6c01zXdliVborNvH2Ki30IBoxaDuKF
pOvkQ6vToIyyMFb01EyjauipmQ5e6KtZ0Y8fvDDG03VOC+8TGJokedBrnaK+tbjF8GQV1tDtGkw5
7GcRkZQ+LXhfJhsrf5Uc8utoaOKkIJ/lLMzlyrtNlDVkNhBFqHbvsaKKn5tGnYAuKoKK1uRUz0UD
HW2jGnB1OGVhgw0sAVdAiNZicBPNwQiLMvs0T7FzLBovH79HU507x74KB7GnWLG8FzSAWDgJKdVw
erh4eq16CUaaZfB0K+U0dKZ9arsxfQK4+u7aI5UaaLOgiREWAqG3ys56K3EbLUxB6uP3wme2uq9O
X4cvi7dpxXP96TBwxDIbUoBk36yRoF7Rt13p1B4PwSz/1PeOe4zLzj3U7tjunE4N/7WzLV2K6+/2
5m7BBUkvTWqGXW6XvuuSaqZDBIA5Nl54LeWYo42ak+/cdlbmY6w0hbcRWK+ye6qrNMXBesjHPTf0
5ZglzYrStEbvZGla9a1bJufBSJoiAH6DN7Md5flDneXZ76rstPcmH29D0waSOvOICK5OR1GPFGIH
0zuFWajv8YY29l42Gf/LKHTUqPaxohCvLycIIStp1dbyTgWFa39UQtNv0aXZWMbruIedHsGcXpOs
irur/T+pQ5ehwuydJj0UAYJT7q6pxuZsC2rk77ydWDYG4HlCdZS/Xe0Sp5q8YbGB9LZFqv2mtlg9
l2UR/7k/yq19gVIrkQtUKuhkmYb8JzN0YiG6xZP7nxr48svByeODsbTl+CufY7cNFIf892CiK4Lm
oaIVv+4PL++ky7hOtxzyJTVNEg1Cy+XwcyV6VfSRxz0SJkFbYFaiLv20EZ+vcimWkpACt4MxoCHL
X/GfSeZztYzolLinHH0Mc2fHTgt2Llvi3u9z1Uv9BFes30bV1Qu9SpiOoASycQtlc+NXgEoxyWyo
uqPEsTqCpKiQFXlmndp+cK293k/lh15dZtWPzdE7G20fe36e6suyQyE81r+ZRYwV8bsXXErz0iyl
JIS35qrPoimC6NC33smbk3JvhiHKYl7ZbYxyI8IR2khCKHpBSVvXqZXQGSu9cTmM7lD6eJj/EKGW
+Johfmiz8/57kB4c8HdCpmwzrvO4OQn1dEZNFI7coL5A54geAOl2L0aDmZpjhltEzRtBQJb6SeVk
8xly4+V2qrIopuyWhqcB4zukCCAnpWPi+U5jLxsFvLeVWh2Qt7wRZgiek8BbL8eKJhVVEdw6z+3k
Lu0u486Ucjf4ofpRVhofJycL84ONsO2fQSBH8MH2YjfxlRat1DzWhyGIDXT9d4M2VsM3UWZt/VVd
MhLRGIXcwi8rd3Z2auRF1oeK5Z0+aAKn+uNiOtMvsh6rOBZD2ae7AfEP9dwXnSt22RzSopvwFO93
vY3pxEMx1OhYG2OLKYQ+cJb9oW66l7FTIjPQnCXV/Mzro/TV7EsHXIzV2Mmxop0xBRpMjG43gJl0
d3kRGuZ+bKfy79xBw/+4RI0xcEjNQQSeolnfB1ymS3/0OrPeqTBRQN4pIq0fZsNehF97dtSjJC+D
s5Yt0/w0lg6yvE7FC3hjj9/IHN7oi0QvUmAACJdfhowMqGbFHof4PO9RwBhLGoRq9tz3Sb/PXGN5
1cLMjTaSvhsREzQBrQ/IK7Jytdp82YhE5Rh3ykltvKT5quIrwlYYdaXYSPVu3Ay85CGeSgEA2rKr
pxgEvDHWmiE6x25YfyrqIUx21tjN+UPXhG4W+zqdw863Srd2Pg4ulL2NguSNmfI2gwyEuDdNpjUh
Cu9HZ3DqCA5g36dfxayae0MM9kYt8NYo8CalgLg80mvW0ZTZuJ5yoE7jbEb7JJ6SwDTbd7c2UMDg
gUnRgAyIXsAqb/C8mvJMC7WwHZpy9HUnXx5Qu5miQKnLLVO3653JRcp8kBqFyAXy7XJn4oNojrUo
onMbTf15wCxpN0zsybww4keqJOI7Hldbvq7X6whjC2VImtdkK1fk/GaZvFwMbnTWePQEXtdEpEf1
uzGxkgWNmCHlF6mss0beZtT5myG2o3PSRNqjWbjtXx4dBj/WR4qf96/KG8tIXkRLF5o3L+q1fCLl
3wi8jxGdzWwJhN39jUIJLimie7QptexcZePAXV8rzI3WCRBMKSCyVspL3FyLwzCLz97oqpEf5Uke
0Kszv3o1yez9uV1f0Fwo9G6lQRLP6vWujzKhLDUmtGerc2hkLNN3dJ3+CW118OFCbfkTvYE6L28x
yjMYnAFmpgpJg+FyR04O4kRVEyqn0a21NOhlkfBkW0OkErITRf0RZgORE6XtOAsiQEMINwPtEscB
YSbVb+NcM49aZlndvqPz8QORYNoD3agLtJRE5yqBbc6i+uf+It34IFJKid9L74dX6CrU2mieO0Zb
20i7o+9On/ufFAjTU6LnG1nwdailrAFjgGiOUhQVhMvlmT0uqcHL7FMHcAAqIt2dT1zV0xjEimt8
wFChP01Fbb/WZtz+fX+St8amzihlLmFTXpHghkbtYVTBEHYj9Tw6gx7YbW7Qq9AwEEmRTXuV+NJn
sFji3ZEX4Ukp5Ivk81td53LWrllk9jQiNMDbNzmkna36Yel5Gzv9xkdEMIStTqsHVM0aWLTQ3xxq
GNKnJHHs52JWaVrAwB6/QzcJv91fyxsxUOb3EBd5zEi85eWM6inXWU3boSAzl/uoLNunynC37pKb
o1DygZEDoRDGzGqUdCrrcordU9XTq6kAIfCdzK305kaEoGJJIx5fOKngt5pLa4D9alG6x2Fm/KnU
y8epkkKLvB18o0ZM8/0rxwkgJBHgeaetko04rVJriQb3hHGv+9CL1NhXirWFcLi1FxAJgT1F3x+d
ldUo1aAXaGPW1NQtZ/prpkvk8uD1R2Qh/tyfzzXGCoQVSlCgmN84FWsXTq8YI1sounsy8biofMR/
ynznuX33WFpOH+2MJhu/i4F3pk/inwpAaF2bBKqNPNb+/m+5tV/4Gbj7yfcvmNzL/TIKt+zyfnFP
saJovPaiOTBt4T7cH+XW2pJx0KwADukhn3A5StvEDnwbmwkP6eAr9tgd87DsfWcZt95ft7Ym0HDe
sFJtgM7/5VBpaExVZVC3BxPZ/FW4anfSB7P/hrCl7rtC9z7en9qNREC6qfJsMMmrOHOX4/X6PFp5
Xnm4iXTLKCkY9YNYNJAUseg+05wtgriv3i3AL+UaeDtLFQIaCGuEXNJqQpsmKY7ipsgbhb3yPIpC
7F27jv6HuCWb4FTyuQnQHr6c4AgzM4xDTt8y0C6NtM4J2qXacqC7tQ9pUQCYxUdElj4vR6mTKB6t
hn2oTe34pJRZvIeGv5WH3tocUtROnjt4U+tOQYTubVQVE9FxYLePZTK8JrEonydHLR+iqKz+vb85
bu173sVS9MKjTrcWfav02uPty0FPSese5kizvswqwoh2bBqH+0O9fYdVGkX1CETjW4uMKV6uYOwi
oRQuqncyrAmjOH5O/tp7naH5yzKaXVA4Tl+8NI3QYt9VDHQS9bpeFD8SSvqKup/xtRvsUnuasyz/
4llp/jUyrfl7hQTL9zIU8yuslehHanapGohW+UYpVD8UYQrooPXG6jiGtTU9mF2VF/sKL2h097N8
cfacBe27mbudumvdtMNxJymorWlZYW7g/95Ib+slkFgfestIMRJfL5fAiWBu9iEPKT2PXa/283xS
ez9tDAC/iGVYVJno6E3RL1fPbeNnjA26uzOEZUKiTAA7nFQ0YUvuMIAan8Z8tOsAI7PoAV5GhflR
Uy7VIWzbNHws1a6NX81cyf/c/4w3Mi7kIKBbSW6EVAS4nIIeOyXQZCLlpBcLCAM90lB5HKeHRswi
86tkdB/7aR72mi7C95cPDKq9RE2AxtQB15QoFdGqpaK0fHIF9BMvRQ2AfPv9yQNJAz0VEEtktcDf
LqeYZRZsoQn695RNC4UxCsAAJPS+K3ZpmVTksX3+/vYnFzuqVeguARK96uQ4TtEs5RRBL2yp+Nht
mRxTUSv+VOE7dv8LXscYYNPEFprzQKnVNaNGxTC9ULFUPqd0cEDgz+0e4GT/6IrJ2IksnzZ2/XXk
BIUKWlplVBwF12ilKApNr53lcubTsI+pde7wWNvKE27MigYAqnB0Min7rD+a0GY1m0Wcn60smbHN
NI9zTtVsKsKD4k7ORsZ3azSwbVIVlLOMXtDlFhlJXoWnC/AEWtbvarVJD3qpocqu1T/twmoO9z/Z
G4f1MnAg0QzPAx6tLB6sZSazibdXnYzF2TA6PT1SqQDupMCqax9C0y3SM873onqaTMgE/rTACdiN
s+WZQaym5i+MkV13P6qizff20gD3cZq5eRkhRwAJztLxt1AN0VDMLBKH8mQxFb9nbu9m5459+8us
KOEiEdA7XyyN62JXTMJL/ooBciyvZBZzs4Ookql7PUNjay+UqP/UN7ZW+/U4641fTBkcHaOeln8i
NvrgL0PnvtpASbF91OvhS2+akJAt3lPp0RaQd3cby8fXWK0eTyeeAqTP0l11dfNMSqwvJhbYZ9oK
caAZy7ArRLHs749yfZcCAAYtK1u+lAnW+mIacIyqt+ryHCmW9UVXJvdrOIbie2cm76aKU7anE8of
yn4kCvLI/aclpHsTQanuy7Ma6ZaP6EC6tzp1S4fl5oS4p2l60ii40tJLnN7LwU6W5xnt+gP6mcm+
BOZ3KPrNLP/WULBOJTMAPRtS/csJKYqdIMnUlOc4CZejgtEHqq11dqxgRmx8phvhiJehbCJJwDgQ
kMuh4tIrlFgxyjPKqf2hsd3wYFIT3thyNyf0n1FWnUnKzyIVxVSeFUTIf/cjsI92cLTjpM/pRny9
NRRlPol6pdhzZWHSJmWrIsnNZmi7T5g5YqrXRXEwTcOWa9KtpeNuwqkMMBBll1WmnU3ZCO4vEuco
0rMT4IAkyD3Fe3r/OfrvKKsMo0ENpW6B+50rw06+jIkZ+m62LGccHbuNZ9/NCXGE4F/y9LsiKkRG
rNYKHvFnA6Nsn7emGthK4h7vT+jWKAwANow2GMJGqwnVw5Dag26Ic57b4V7Bn2jfdOWWO+WNbQCj
hWmQFtF2WHctKRnESV1q5bmg1eTTEB8fCrf5VIdK/u7WBhIygFaB9dHh50m0OkEa9aGud4kL5TQk
NEi16DHKevf9++BimNVuC2O3c61WLc+Dnf+jpY7+wCNg9NHu2nKIvLV04CGoesHyNBCXvZwQWoei
mXulPKd94h6gKFVdkBqR9QoCL3U3Uocbg0GA5JFHUGWbr23OQEUlad7Y1Vl38+GYJMioiKrOf1S1
syURJrOQ1b1HRQ9RK3nvsfvkxvzPNeG0kZd6dVyfpRQHasOT9qHrZvtUz5kW6EVinXO3MbdylRuD
Sm1vqY2qU+BfpUZC1E7kDl19xhZYGQ6dHYX9Lm694fP9U3UNSMBHjUqNhE+/lcQuJ5fzKtKb2S6J
C9Pr1NaIbaq/skpApUyfUmEkfjTPn7Hs/np/3BunWVbHJBoJ9Adkn8tx3VaZpzRsxZmqVfGtnvvk
Fd+dcr8xigwKl9+OlAX8DDJyEou8hjok9jLmMSf6nMxJp3/Sy8WOgsrkTqG2WFbN0VXDtP84VkZs
PvcW6Dm/M4eoCzyutemMh3Eav+gL7ZOnrtAn77kcoqH5GOl9Ip6XECkyf5mWuEWdvx++Aruu//a8
NI2ehLlExcmmSOscjR4PeexDrYqMKeKT770afCKwaChQJxWgshaoY8sLbOzV8Gc8mv/H2Xn1xo2k
a/gXEWAOt+wkqdmyZTnfEPYE5lDMxV9/HmpvptkNET4L7M5gZ+BqVvzCGwrbV10Z/eMME15JWj1U
4nV06vlFt4p8OM65qXzKKVVhNtumyb+eqONhb4ep/l2ruzHeN85o9xu3/O2JYyrBIGFgtEAN1/0b
BXleetJ5Fcgc2rjT292ut+A2ZJlZbRzu281xPdTqxMX53HSJmVRBbDjZAaPz7iCg9/7xEWMUitoL
mosHf11JEdOEYKIneCHDSDlpqWHsatxh/h+jUNXm5YLTjKelfb3Re7OPE4zeBJeEnJ2HwYinGmUJ
aacbk7b8QeutzrW3PCrkviTe1wNNbLXQatjqYSa0XeNO7V5MI27wptL0j7gTz9rG6bq3I7iBF+Yu
pWWaBNcjtm6eDB35dWDGnfu35aTiq1F1lepbtCI2pvGt03rzeaBNcdkh6rxhfTpenBlK1wj0AoSF
fZ+VtfXL5NaxPJKpNd97Lezrz65EaYqKlK2V+7Yz5XSyQjf5JpKiVn14yGq5d0uReuDn7Rn54rmJ
f+TQL7ydK3h7d5AzdIO2rmcNu6yb8/GzbQ6543dDZ7nHeAZ27/ddKb1PXNyZPJnIteq7qI86CMXU
xKRvuollnrrIbnq/4hLt9zg0z8ouqjVH+lj96dW+xIAscn2XYkj/qDrTnO31Mk6zP376IVDCOkRo
CcwbbYjr9WESFseimfVJkvpAkVI5ZF6a+Tx0WyIIdzYfeIOlg0heDQRglQ5UcHDsrjZF0Eg8PvJ2
QBW6NQY6U7N6mvPoz7HnKC4gLY/y1mL5u5YUcyI9pnc4icBKy+z3jLBY79dR3dAyVxJlC4t85z7i
0xZlaISYlg7i9UQmKAfZdcJoqjq3O4hj6c6JQ233/mN1G2fwTQ7gWLClC2pjVTDzqOk0GaF0MNGs
+cQmrb5mvRj33FKZPxrRfGliL//n/UHvnOElpXeAiLzVYVbvsDHOmZYkDGrlk+4Pat5zBty/zWKc
9/+PkdiGxDNsEuRariex9MQUVr0rgqiTwPHQsRDWh6TAIOlgJjwtG5v/3poRYLBe6KFTLF8FUJTG
0lRFyyeY1TE8GJggfdC8ecsg8t6a0YBanLoX/tm60+ClZhpaRd0EnlBn6y8Latro522CW2hau5UX
YPVtugeFCGwLvnEbuQEwJH5i98OVIeG/ns9Mm3GcHZ0mGPSh/JnxPk+Rr8AzVHwlqrTMj8u2Q9go
TbPZNyJHafwkM2J749m5t4EglBER0J5aRAmuf0aja1U8tHkTWFplHuvGrF7C0RQfrDlpHt/fQfeW
lAYLqR+llMVN6HqoLkFsHhuYJhCZN4SnyIp1+ziFKBAc3h/o3m2GUeOCTFhoxes+ZtNriItbFqsK
efMpypUORIoYxJOny/mrDdxyA/ZzZ0B00GjPLqd/aehff5mtzDPckVYEqTMALzKS315cZr4bZQkY
5S24250l45KmaE2Tne9bl66tMBqBXPAuVIohXuJM9Iekbd2X3py2gsY7S7a8BzT7FtFNoCXXH1an
mHDpI9cLmEWAzZma+1M5mH++Xogj8vyAuiDIWvffijzRRvqKvD684q+UVWY6QEmlP1vjZH9Blm2L
3r48Z6tg5L8DrrvPM5gIFJtsEXSVlhOLxC9Vnr/OgLlBVF9Ajf0rPGujA31vKkllyGRocBCEr17z
PimZQsfhI2dFa3ZSzl6xQ1pJ+/MSCJfJArEDi0QlZH1zakaYlB35T9B40FLDulP8UGjlbpRiq6R8
5/pkKNCJ0JfgU6zNpZREKk04FU3Q1wa9dFcdZeCFWfJY1DJ7kqneHQo13IKA3BuVzJNaBfAZmFOr
TemElhOmU9wGpXSihz5rtWNkjt2x180+MIdWPNhjsRWx3B+UZhH4FhQ91+Wescgiz8zDJihppjw2
Yh58vQ/NRdmu2Scl725ebTapbk2vmVd0zQHUcGtSJVk9Epo0UsBtVRsMsxDNMVSy+tFlql/QGwcz
bFdtiQBFXu4b1cjAVLt2FkBIwostseCbv3+t3rl3AE9osDyg7y0A0evLII3gjvBk82NKG6CGmPYd
8OZdhGXsBqzszmSj6YfYBSw1qMDrtzEc5rwZEbwLxnbMfyWGGv3EirF+gqWffvQMpSEIqaLT+593
54DSoqOZizgzZ2ctiWOKgUjDrLpAMefseS5L5wk+ebkxyluefX33UEZAcnap2KDau/423Rsx4jSZ
RVvUzaGYtBxx/MZGrAHnUbxYU1jr+bzPs6R7ohcq90WXy72el/2xK3rUwhBhLf5sZeFd45+w9LIp
m7LAaxx8O9ujnXZOf1ZdKitGWJeP6ezFZ2uct1jeq1lehgLyTra+OA3zl1WmkdQJ0Ngmmc7IQiq+
7mmRz79tH/9oLd9GWcjkhADMM7Ju11s1x8bacCYxnVUjV3expTZHQh+5EfGvkQwMswjjwVrhIqIP
ui4tQlHIuiZJ5rPRUgUOcq+Om9PYSIe7kI4E+HqtbauH2iyN4mBjV/orUVp7wAxn6NGqoFv4t52n
c/lSGvEcF36XdPaPDLqrcTDM0glwbNWqQwZJozm0ker8obXM8vv5AlxhabljWbIuodC6dbVaWvJc
TjaVf7gYEb+hB5VVGPnGxn+z3vnPxl8G40wD3eNZYuevlXA9KqGm2qXGubY1+GJUyBrkgyU6JOwD
IAU2unFtnj6kFM10P9eoDx+xBFPFTtPTqt/jImT93fIYdV/GoraTD5GaDdneFGWMbKoSzSdPysHx
M03pv3b6KDLSrtxudL/oatc4tEnXZF8HbVbE3rT6TjsaMXIljC3TauNjnesAY/lWeNVLek6BCmLe
6t62ob+mdZ6ZZ8NDCQXyS9rtZ0WNdrkeWi+DkRR/VVbzh5Yob6OyCykXGCRppE3Xu37sERRRat04
k65otm8CJTzNUOQK32z/FPr7NhjldEjbEC6oKC5T8J+yumW0rZels3lGX8vgCovnPazjZqPLsoqs
GWUxpOC6ZJOSNqw/Ce63LpzEMc8SHclHc4ijVyM33YuVaPMDXrnjBlnr3nigHxfmG+cBpsf1VyW5
N6EYAQE/SULbpwNXPWl2kj4afQQOoGy21O1Wkejb97l0J7DboMAD++16vLDz2gpRJevML4p/IIs2
Hmt6O48VrD6/Qsrmmb75fGyRed+489exxf+GxsvkjR0ETnG1gG2luzBCMdwTStL4oPDiUxdO/7TI
Wj2OSVwEjWYl+5r85ZSFXoklpIc5gmTe37+rV2HF2++Auc29QKaGVftq13YlnOWGghvc4tw+kqVP
uxB6yF6pq63W7Srn/t9QyKKhkLQoW60z0KH11GoWkXVuCG/8Iq/UfVJU5b4YK/VBb/pz3zOw7Aqs
8uIq2ihp3FlreoVQa8CwAJdfe1EW0FNyq9MxbaxmeycSfThxhJhYK+1QzanjA6RvNIqyXm4kWGso
8/LhV0OvtllfN62tiNg+N0KMh06TyFdkqvXB1GvnOIuUKWfZn4ax7Het6KOTGf0hAOrtJ+DJtghU
QRK+Ya2aUGOz2k3tc5IW9lFoWr+LW7EpjLm0Xa9fGTpFMLsJZFAWoDW2OlBEvxWCoOpZaPbkHIcm
JCPvBJ6BhyGJ1cp3UMOsfb1NtA9mK4ZpP3S0mXaN5xTdbrZxBdtI/G6XHZ4TDQTktkn99DX9M9fR
yexyQz23cX2eeYemJ6N1LgSbmFw71nOKiM9GYHIbZJG1s8+XeQYQsX5+ACRLlCxNJqGw8oOixpqP
69+0cYPcniauSKK5BQZJQX9dxJ2zXNAHC42z7K0RR4x+eGzBBu3LPIyOFehhROHn+heiTlSv42FL
zu3ORy7v64IzMojB1smnkDN1nqQwz5VWWejneEng0P3fODp3R6FrzL1DvumucXulZhVNrozmmSBV
fWLWs89plDkb9kFveJvVtqWbRTuLd4567roMV2O9i/5c7ZzVysuHs0gyLUIvTAA3w8CwbstnXalb
64LKYRddZGp7k2/GZfSPOztp+LGt617l5krNDA6d0yIIEO8QrKr+KSX2Ww8KbD/V8osmdD7HAGbl
DtXc5HuiugjECcsSYDuVrFCdj0LL29FPJFWaHbIS6V+qEQ/6o+n0Hex+pbKnP1Rd5WLg3ueCYv7e
YunV3WTFwN6mKDXPk3DLZ4EYOMRjJ/vx/itzG5HxgtHeoOuAPAYH8fpeoO5o1nD0zXMZhdNrkc3d
a+R2cMsHYRzo0g7HRimG/fuD3jn6GCQsuE/SEK731aCmHjmtPmM0W2td/aDbhYLzn2E8EFeYmK55
yaHx3HQXdyLb0ku4s29pI/Kg0j6igLd+3fW8SnCwwR4PH69hjwqVtc/6Yktd9f4ovGeoHVMJX180
asc+BbjtnKdB5gfaOOYTZmVb9dw3gtfqdFB5WWz+yM4XgMr14iVag39ADF0qRY8PCxUFnOSoYWU0
Ne1R2Gn2Y85U4+M0qsmrx9L+4q2L90PTDr/Qm5Yf31/VO1tpySspZFPJpgi7Ti5Fjk9aq+DyCJT0
iRbCpc0w3nHhesZ9OD17ipEe3x/yNkai+LOQL6EowP9ZBy5RFNUWTGo0tUolvHS9Zx6S0WwfSnNS
N2712yVlNekGs5qUD9GFWs11b0WCWFA558ADbF/2Tq3vC8dO9Y3Q/vabWE4b8Ag8IB7Im9qWG050
klrlrDTT9KMgMc58RzT6l3D0tkQ4bw/isnV4KJY2D1WX1UGkoaWW3uwyVpiWzk7NB7P0i8ytxB7U
UNz6qtkk7W4wPWmgPp/qf+jUxCVnARQjEeSvoOrXQYBXzXMbaWUU4M3s+jXl5/00ie9/uksYBGFT
9OZoLVE1vF66OCm6zkSPMXDa2vYL0+k+w52cd2Uf2xsdj3uLB1LhDcnH5b3mcGgaa1Yh9B9UVaE/
NPgiHEVXWE9VHGkbx+3uUFjfEj3hekAaeP1VBmw/UqIOVnpfvjSJWT9Qd/0yO7nYqDre7ny0XUAs
LxYboHjWT0TtdWkctV4UdK2qXDp1KH5psVnu31+k29uDtw6sFsJAb4o2q0Xqw2TKEN8sAqdwF0/W
vvzedK34XXtW+zy1UfdRoDa3sVy3n7a8slxXi34Tclyr3nQhsdTK7ARsnwvwB3oNfwslzfn9/rfd
GQZ+IseLCJ+PXLeLJvgHvNxdjUNbSxMgN5Pnnif59OejAK3jPeAcEecvM/yfykNMiJOGAihJmPfd
rga3uMsLbYvccLPtAETQE+XPp/BAIWD15tShDUoQh/FgGFzUQPu+8ztn+tHOen94/3vujLQAY3FM
4NoFtbr88/98T9EhLugWehuA/hE0UdSfpmgAFkfKxta7OxCFSkhu3ILANq8HQkN24Q4pbaBnQ7jL
bcKBSMszJEH+FCT9ZgIBEHuZuUU1YH3fgYNr6gxA3rkbuu7VmK3651AbfwjseBuFDMQk/WBT39Co
SecHSREDFbYoGV/LGWXYObG7jeD8ZlcDHgGZhY8GCldEOqv1aYnRuFpRiekmrdoPdRztvXlTAel2
cagNUErjP/S2wKteL06JFIsnBawuZKMM7ZDMdnbyCs8Y93qNW8ifbjnaOBTXoe4zFi/T9WC2iadC
a4TeORnn2H4sXX2ikloWMvR1mLkb79JNUW1x2lwePupcPIHrkKJW5rqSgBnOlils387bzK+s+KBM
xfdYllsCtvdGw3CPpJBriG7r6nqYBgXJ7WgOzyBZ9J9TPWHmmdXKY0eyGvlWZP1h+5pduHDrqW1T
0qGlsc7d1L5XPQUIZ2CAaNqLvOkOvVXKFj3mri5PhMh/KMe3jLj4dwHUgvBANX1V5EjyyOpGfLbx
2xysf9AbUT42XCKv72+S232/nCl4yzwd8K7eCoj/uZdy2LYarSgRoOikf/bqUHyDySQe/j+jEG1y
UyzMjdW3lPCd0LwCYuDBtj/gSk3NUYxbmmk3ry4lbxZnKQktwsbrIiP2YHgh2F0feOXsfMjURBwG
fAyejBSjp8we5SGvtT8EWLJMJLY0xwnIUJSA+XB9ynKzsRR0ovsAsbriqFVZulebHsFomAMbV/sS
wF5lSKuhVld7b9HyaugJB3rhzq+GnZp7GS/ob81I9kk+ZR89GeePmZKNh/fX7zY545AtPR2yXNJN
yqrXX4nUn4V2t94H09DGj1kMus6082rfuxnuPiHa30M7+1UbOifRKgOC51CPWvi+YCb93G2LjR90
e5ESA9PNotukQWdYy2QyCfXcTP0YaC5uKmA3lQ9O4paHCYXnjRTmzq4C5wcEeennLp3x609HRFUY
nRlPwdCm+Qlapu3n3TD62tTk+FxV8jCI2Ng4MHcHxb19Yapj4L6mFtAuGXMFuZ8Ac8zyKQImdsxq
cwjoXYiPDtLlv1M33Wot3dT6dGAPqAXzZlDKvAECkZtFRVNlQ2DHapF+SEVp+cil/RMuJl8zmue7
HLlrvwcwpJ0Gy9kUeb2zqsTLi3MDAl9Lq+B6qq0qGdq6i0Z058L+ODky2YshInHro+lxY0cv53J1
mKjTLjpYzsJ+XpOIBo9yySSNEeOpqC39Mmocy4/6JH/RskXdxkin8FfJV85+r+mxss87Ezn/eRAU
zcImjayN033v42GbEVoTtwG9XO2zuqfJjeQILnwF9n+ONXi7blROnlo0p41vXzKB9bezlRH0JFHg
r6vTbC9GJnafTEEo6smi6VO/pPkPPXcteL11On13mHD4Eglmw/6AcYlvYee10YXT7n2wgQ4i4Qn2
I2hGX6+2Cp23KgYOlj60YOgyz+sPtR17F0svrCCJtJ+1oaNxlVRT8j3NxGOsup/tyIwzP3Pbo6cX
5q6OUDk4JQJdw43o6c5hgPHCMiArxllY59m9hPpvZerEw9jr1pNF5dvaCUr8jp9bctb9xGo+6yLU
472JTFHi03KI5EY36d6PWPISQO8cCEpR11OUYMTnDUo3BbxCzbS3XeQcC1uEj1pKd8n1sn4nIvXf
xmnyn6PboZn6/k65DbOIhk16s9z43ETrLAyB5UaoOddQ0tc0ZvPpWceIc1cQrT6IWmx87Z33jX3A
XiB/pVe4NqMvaswenDSVQVPE7aMqwprcRUDN8E0ZPbtqUfvoprdBTey3lQmupc+WdxymJ5xFTBCp
467hgmGSxmETlzKg1FscW6QRaBS52LikSv1RCRHANDoLCw0hTOGixdBUr57a4gSSen2r7yscDANj
HttTlPfjQW/sX2U1VzujrLcijuVcrE7v/7A8RDpvpPzrTeEqY6vj+AEKj7U59khq+F1qmhuXxJ2t
hxrvch9xPsEarOIaox60uooTGWB0Fz8rug5Qo4w0lPdn89CPmUThzRKfhj5rfudO0n97f+e92Zrf
fCWifhaOOlCa1uFv4WBDUfPmAB7pp9M8utFBV2MFjQo0eZsq7F+NyMs+R1ypO9cCmudGSu3HeWIe
k0lx9o50DF9GlrZLs3Y6uNSJNw7HnTcaXjrYCB2dSHQcVxd2m6Amj+2PDPD/nM/lKOfXyUOjx4+N
pqG7qoft9zzXNhLVNbbsbaNyJy26SkBsqKxeL38jurIbBimDUfHqndU3mT/E4/SB3/mJvYv5Y12V
B6cKvb3pLH7XtTp8FrU1PQ2UTkGcO1syG3fOLTxB7NzB06kg+lZxaTtmigyTeA7ov9DlVseBDNBT
elQiunTKTqJx2qOR0/MZXSX78v5GubcK1IhoVdlskhvKG1XfvtFhTQetqg3/SANRascg3m8B4vp1
7sWXPM+8/88iUN6DHo5gNZSC1elAZy038AGTgev0aiBdjaPet0JVT1mpqygoW7wevh4nKk5w+RR/
UeBwlo8ZCnoW5ipZ0/okXe7XCvP47+9PyJ07m8gJvQ5+HKi4NXUdzbzQQQtDBmBZ0QdJU9jxvhY7
tG7mJrpMxtS1G2/lvRuJZgkhG0geg7789ZbE2VUtFQtDobnFakKZcvvT3M/FRun2FszCFQ3cf7mc
l47bOujvEr6tDIUMKp2mwj50Xe+gyYhYXBmrNn30HKG/lKI2/7WBQfyrIHQWHRuoRkBael3bMgy5
exIBy9q8VBBzEdC5/uzJMtFHVpo5aIzUng5JrdqmX4+oue5aVJeOasYKuzhA/uWZRdqhJqGrP0dn
Ki5230RIAuL88XtMnEZuzdSd0Io4HiIU+RH/u64zdd5oKGHczUE4GubXCikLFaSYNR+G0iSOsDRZ
BF7vIYmC/tPvzKxPMypcj4kXUfLq4S5+m5ES8FEBc/wWQYGNlOqtFXN9uUOgQr4GDxRU2olvrmeu
Uafc08pCDXRKx/1T74XK60D9L3owhUktB9hB9lxyj2p+onjJqzWV5d9VrlgXYWMk23Ry/IwPszcd
Fooy/37bQZxvNPPsKGibgvrpw34jOrnd5Ne/efnn/6mUoPJv200V85sl4jJt7hk7RBC9x/dP7+3K
MYpDuEUr+U5LV7bRgiMN1cAAOpIGGc/jeHDL2sg/qHNtpLv3h7tN7HncEQJYkLrUwpGbuv4qGHpe
GjnsYWV2wFIaXWPUPJsJliyzmx27rrkMXTt+VBxZEQxRUVxw6Mr4miNhU+EgNqEh/v5vWoa82hzE
0OQk1Nig8XGrrDbHZOZzGurGHIBvGSt/KMv8MALuwdaMosJZcarB2TVGmal7kC9J/1kz4/rX+7/h
NjlZfgQddR6UBT23Lp42k82NjSZDUNXokfpjij2CHxnFMYutidKmqQyBYuk5OZo77TJ0sx7R0HIP
TkwJNO0U6iOKzL9MMqn38YRC+vu/72Yz8vOwlIFoi86hS+NxtWwp+p7h0KlBzrktfCNOc8tHV8aY
9u8PdPO2LwO96Z9BP6Rivdofrqpkc4KUb1CNeU6gUfwVTdM3pVH+EVa1B9h8tNXy+P6Yt0g2+nIM
S10NRCTx+CqgsMMcO2m40IHUgKnvul7pv1hVEwJ+GUKBQefUNx+IeZUCHF9qpP5cGHbhS7iX6sb3
3z46/BaTeeYqpYkNfOV6pqURl/SdpBo0ZueJD0pMAPWk8Yo+i7SMvGNB3pfue9ucwgOwuNpC9R/I
EqFgD5QSRWLz2/uzc2fpiYjJVehhLn2eVfwXVb1ewxTRgtboxDn01P4ltaS3lZ0vp2x1Cik8EX+z
u9hqaxVIrW/7qSIODeQ42n/bXQm8Pi6Vod6XWWQVOyWWInlS8TbQ9oKsPNzNOGP8jDtPev7USxoc
flrqNaYdLVSlLTbDGxfn6vdRdqV+A7mSLIhNsloXamAKUcCQXdJCy61DPWpS+agj6xWa2DqO+JBr
+jDJjyX/H6KCXopf2TF0CEXPFXDp7KA6ihSHHGg/JPwsU5sHEeP5+K0XkZz2RV3k49fESM3xqFuj
orzmoTuIf1xZze3FCxPH6vxUT0T1lzBSWkU+sjSW1e4jvIiKGRrdaJT7qGxxurflnE2/bSAj0bPA
66IPyi4rlI1r8/Yq58WndEQozLOKDMpqYyS1PeliipKLm0kdVCSSP3+bmW38mOZ0BHI66EIDJG55
gLhNJTW+y1TCcG+MKC32eqfFxSvUGGFsXFXLQlwv1FJiAxC6NL3YTqurCkZlmDZJjtWWE48fWqvr
ftJl4CxrtjJ6H2JnUg3sa3Dre3j/oNxcXdS3EGchYQItCvhktUNUSW0pKvX40sfwmB/EWEfuKUfx
DcctU+SAM73uAoUqEjjIo6W6sR4355RCKt1l/ktPAhLn6hnLx4rAybbji8i9UfgYjQ6fdafaaizf
Ti+7n3CYR3xRbl+D552KZ2ay1PJSIo/u7ozeG5sXNUO69S/pxuW/IZnKL9ymMIJ4f3pvIhWeaFoB
sHu4HQBGLt//n3hoEfbRqwSJlXpK3MdG8ZRThd3wybQqZSMoup3KJRqg0g9xFKjbWrXIG8bCpclS
XaSw5YOOA+opRh98//4H3Y5iLSr7yzAUvOgEX3+QEud6Jfq2uqhNbsEnmpx9ZTT1Rux7k57Baly+
AZkMjsVNnakb5tDL9K669KZXnRBs7E+jW5qfnWHwDrqmEHa//1k34dRCo6SQowFIB6S8hkXpnlv1
udGLC7G+juUmWSoGZgYw0aO0Ejv8QCCaVJ8iaIfTAQ0jZ/zZek3cbBGpbvcLyBsoseRJUNGBE19P
7zB7hkDNr75Q2a0eVKHL8Aijutb83tE2mQ93pnnpnCyyGtALMQK7Hs3Sy5EybSwuClvqUDZF81C6
0nsYIkNPfQ3wrLaxfe5838JtpmJG8RJk0Wr7pFllStC74hJNqY1nTgrW30ud9rvlKNO/76/pna1K
PLIg2gD6gP1cjdW7k5pIVRUXLTFEtzONCE9MVe+p1L8/0L1ppDMM0n7pst9UV1INI1rgVAIj0UTd
GdiQBZSmxLPed3QGsnGSGwPenUVUW/+nB0EB8nrd1HZw3USO4lKNJOzApdUnZDLnJ9sl1Hz/2+4O
BZjOXC5GgujV++DgW9/PlhCXMfTsYjdL1aj3jeVF3mPcOeP390ejaM5Pv3oIgVwSRroLSnFhUq8O
AETCfCyxRbogiIzrsbcThlZ9QHK3CDC2r/YGQs/fXFsJFHX8lUKiPxSzVx6loKwviTJ37pwNz1MP
0MHHvHP4bc7C/meU5U5OmbOLo1x7jGGh+aUhxnaHFQeJgZ5kmKRVmm/0eXwSRY78aFd6ybdYk4Ho
DOfZ622NJF9R/KpcbGwzL79Q0p7OU2u6H5okbg5EuwP2EkMw1B1dXSXM5UVmvTiose2ib+Wg+DfL
+FsiNVHROWv7QxTFGPT0/Z4/ajjqvfKjaNNnOyynh1pFom1Mwj73E+EUse9EbXMBG69F+9Rwi0+l
YTVnRE+yczaF6qm0GslNoYY+6pwfytDND/yq6eJiSn2s+0zWffxI83KKvqVU8V+RAZx+a6IIs30t
vSxoFyWfXR2Prf3sQMtPPjkhyJun2p6ZLA/VbO+LhVtNugfiyPIs3bnPYzlog59XuV4/eNKpfjfT
GMd+o9b4Z1WYXGZHWdiUqP240HNWZC6J7JhvsxQXaN7a7D0lkeKUGCIJ5y/XHNPkwZ2GRV2hK4ax
iS8dT7P8bKtQ3R+weTHDbyDEktbe9SnKEtZO7bVufLCcrP53mCzQx248xeYRFbOpOnXaomimJlmc
HGcIC8Ru0KvIiDlazSFUcA7YG7IdkyNaY2I+wJSdzgqsp19639SYdVaEe8Pc2NEx1kZ92nVOhxzz
2MlJ36up6lY7qwF57HvIQ+Pmoo6tikTzkIuHLm/j8jx5uEo9WF2iT3syhKL8PEKA7E70jwe0C8Oc
SjhqFTYBAq4XagCCy9JOeZkWeIHVaa3DHHGVqP3W5WmjfDbCbPy3MxvD+lJyHbXFzqTjlu20Sm29
Y+xlznCCRUBkPeg5xFJpuK2g2MYbe8S5YCgP2phVCJGNvftDNws0GEAq9Znf1HaNzxEVsOwwWML7
VJdCzXZJI8MC+7UwqXzTi8b8VI9Z3X8xIWLPP5K4lcknkffVzwEbI/kgRCLTfVm3re07lVUXL2Hr
FDCNktSBc2PHDcU0U6YkABZaLlHjp1mf6juswvWYjLDN859GHZfCpzcwGL0/jHQUkDRP+1cElFzz
qc+i/Os45REIZThr7cca1J6RA6TQ9I5hFuUsoy0klFhU58KnqMXO7GK1tWMvJyh0u6fOwiX1MpsV
FdG2c3BDShJ7HI/IG8v8OUzDuP+iuJX6L2F6E+9ji6yNA4Q/3cHVhMwwu1CH5mUyZNO9tl5Xd4u6
Zq6OF8x/hOHjemQOfkE2Mz85VarWu7myKHzbwl2UtLBL99rQR9FnyB7deWIjuSjd2DUVxdmg/NwV
tnLOUP9yX6pxMmIJJyPKnT0B2VD9bQJb8b7EaVfHezHbtb1TOlWqlNL7Hk2+yRlhMOPQfJKZ5Y5/
h1pR5c9KyqA4hOiROI4j9vS6Gbo88IAsU1rEaZymXyOw3sXRTM1h8LG9x9coRFLhWywj0fiWk8T9
B9x5ZemrMhv7MwJxZXZSiLWVPRmCJeFM96bzYkuE03aoO5qOrzqdKQ6Sdet8b26a9MnMnKLf53pR
V8urlRF4W3kVHXLbHOaTFF1eBCEKZJ4fpoYuHvvG0seLTHQUHHqrwEdKQ70K9k6ZNiGk0KWSkcy1
qn+0bDbFLgmLCFNkE6+3k6rKunik4o4HWj9TevBteNRf0QSk4mArMbRuJVfN/iO2S4YKP33UvZ3X
em0RIHhgKJ8qVU+aF35Iq3wfB9jrF0cLp/hQssHtB6fOjXlPLaXT9yy1a/hzk83frAjhvYrljc2Y
24LS985pTWntHBTWR85AGOrWDsv41toXhYZUNpt+7LHQTqV7quXU5XtFFXXyMbQ1peQSTXvpuwD0
x5MwYdD5DUlo55ddO4uPUjMhfGkTsn9+KVruupY/rHqQi+jgY6mlVnFm7ab8YW4KKsCjVxdfo4lQ
lkMl2KxZ3TRf+zT1in2llsLyIQe0PwViQd8j1wnVg9OhhoQyIsT7c01DBofCSOfOTyaAfsjL1XFx
iiXMEp8cqIVyXpXQrpR8sOUj8nHxwOGuKkwaqipR/Q4U5g9VNGa7ExYM0Ae1nSZzP3JNqp+qsKZf
kU2VjP0kX7yS3RI5TH8qknw+TNJurJfM7WT62GZ9B/mqHxRjorcqFZTrzDjt453dDV72OzV7s73U
iocbGJdWKHzU9dzuaBmVEVQNbI/ZT2Upa9+dyh7R1SmclWNbF+b8W0vdrD7aU+j8GCqrave4l1Hs
1VXRT77ozLBEmgof2RM6EbHua0ItYd9IvG39Vp/MT3M5l8XR4he+zrD72x/1rCFmAF8MXs6OqyOv
jiqUpG+JOhcVN9A8lx+jDpcPqnTwkvZ0KdvoBDosA7gxJrI+pMzCcoKySPrKVDfeDtMk2vxy6KYf
DUiZ6Vg5iJzshkqbscgsR09/hXvRFy8Dql5183+knVdz3MaWx7/KLb/jLnLYWt8HzAzAIFKkZEm2
XlCKyDnj0++vae9eDogidrwvLtuy2USH06fP+QcwpnmcHooy7qVjCOHbfgPnXvt9GQ0dgfzamu9z
pD4BaGaaNnzE22Rqb7plSPvfO3OOdHcJe6m9BhJlFW6sTKA7GtuI2hMo3jTzkUVK4uNS1dBWaD/2
y3WQtUv8+1zIVuO1tFbjAypU/XI36kM/erLdNvZx1ENnvje0yvlg6UnRXAWVorbvJyqY5kGtjKC5
aixh6lyVATIuQFnt4RHTlSTzUslepFsuk/p3hKdxaXfKNMY3lCLJN8pISXRsmWza2QZaildpuNTl
vZpYhfUHzz9SBK2ztPFkDpXU32G1pxZ+aOOEd1haLBZOk1FmKSFJK8M7UAw51hWcTusKaqecHcop
1FUPRTZSQbodw3JayFREd5me1sHOKyNy20nTF1+v1DB7q2odypVDEQ7ttdM2s3LjLJGFTVOhgDyf
2fp0FeY6bb1INgrzKCtpNfhZt5C+1IkafpxstsUNux9InRxRWTvh45bNt/j5DY03KbBb3T4to/Rd
oGnxXZdbSnUwgyEhbATanGGFpvQlkzPWAcxu0Xfj1tOio5qXAV9rW8XDGKPx6sX6oua+rpCEeWHv
lP1NVZPdnrIwqqX3+Jpp9lFv20hKXcQoBhI9rFmcYDmMapTNX0KnTZzY7TIJTyZpSMv6kGQ1OhrQ
2svak5qKlmpj4556sLo6HI+TEkjSR30Jwq9h0qnqeymqm09KoGAbcJSNeWqvTJgouHxHcTnfxGOs
/N5IOrivoKda5zqtGUweSXg1v3VyHYOYpiiad51aOs51iO1e4ZLgtdUJeL5ZeIijRijHaUbmcHFV
/UeDut+NkgRmco3aQAcFkRlJ/Slj5yMgODbjMSuM/JsyyoVxnJJu0q/KfpE+yCRglsvWNaZjvyh2
cZjMRJPupEnOY0+ry+6m1JIs8DJZ0mY8JyKjQD5AKjocXhrCQLbo2CyFhjzlp4hw7Nwgj1IR7YO8
L65N9n3nLkozIXmjpfmDpM6mTQJG+ns3akqtHTNee7NrpmNo8NdyMkGWdrRY5jZyrJuQSr3uSlKm
vsd2QEuu9CotLFeaiT631TKbjqtXKDRyTEiEfVaqD46UdQbltswDfb7tlhZrqMnWEMwIjHpin1lL
zJZB+5BI1E51fmOqVlVek3B05SHBehmTjaAbf6SLao2+suhR6AU01RfXnDqz8dI6j7XTiP5v9MhZ
SAa/7iMaQCkORzaPsXwp3xRKOGV+LlRsXMwxUZo6oEc6PGqxkiZfA5Sm+qPSSkk0HfKqrh/KMK0/
z1GioxFoxkFVEwi0zr4tgcWGLkVUCatf3pJJ4EERFI/Dsl3kiHt8HuL7VHZ62s8jvdGbWeXR5VML
cYK3DgmV5jmT7ITHtIiWdnKBjgXN3RRrJbkXOJLkJM9wya+6Eh9DUByIEmpHQ42X6G4o27o+Jnln
LQczATV54F/n7b2wTNN8Ujg4zeSMdnwDyQAjWFPt6Nwm1qK/19N6LO7MZKynk5qQovwOf7/WZ3oD
kun8SOikdXdaHBnwm8c+iwFUyXkIrR2cpTQ1LgiKqqf7mDut7aLVMaTfQAYu9ePTG/0/vk3/Gf4o
H/58jLf/+i/++VtZzQ1OVt3qH/91F39ryrb82f2X+N/+9z87/5/+9bb6Ubzvmh8/ursv1fq/PPsf
+fl/jX/80n05+4dTwfU4P/Y/mvndj7bPuqdB+E3Ff/l//cN//Hj6Kb/N1Y9ff/lW9kUnfloYl8Uv
f/3R9fdffxHw1v94/uP/+rP7Lzn/26H/Sn/0zx/0P//1jy9t9+svkqX/UyBEBZUIXQPKTeov/xh/
PP2Rrf+TJxu1X0hgNEif1IyLsumiX39RtX+iAgRcA0AI/94S3aO27MUfKc4/CUpPQiDQDugs/vI/
v9bZ+vx7vf5R9PlDiZxd++sv53Uwmj/8JGopVFXAEoha/3m1qKy7Lm27Do2NFvvGRqOCEOOAclFl
789RUEYECyrQFJQuz0eppNKqRhMJe6kaNHeqy/SgKpQLYklzTs/m/a8PfP5B5zWpl0Mx28+L6qSr
I0XwfPApvn8zOsUB5RLoh7BJ5R04w3lZ+GkkdIsoRgEtxcdlDdrCBzoj6VZ7H7N7ejGlIb2hLMGb
Ou2iyh8cp/LzVuYNhRLdH6PTaOyg/91hG1+6sXRAhdBPEm4RqNqvlk5Rm8BBc6H3zZ5MWJachKKW
Vl6+dNBn2MC0SOBAOav2dVtFmDkjnukrlSTdLgktyzBXJRcEyR4KbuuDdJUuBaKnJJprI05F9CgW
uej9dhpsn8avdQoiwv3F04YEI5vRpCorVCTON0ih9XSxrKDzVTlw3mZ6Z71HdKHYgYVsfAtFZQvg
s1D/AKhzPkpvjXGcVXrnVzYWeXM5BY8zd+POKOcNuqctyLrQFSU+0KJYdwbLTrXHclQ7P1SL5rpW
eExXtWxfZ13GTQ9S+NBbkYPMIZpal88iz2HaPLSwICStq8w8c3JglJ3f93PPA0avTmNs7inyvDzM
QqKG0AkjXdDUVgVfa5FLkOlq5ReBUpJe19IbZYrNg1IvzQ4gcWsomg90wrHHEV2s8wULHGOW22qq
/FrJrRvoq9Z1XprNfW0ZxU4zbmsoFBEEW1LAj9cyBV0xRPqSxxVbXLaORcs7BgPVxJMWVbp4mYBA
PRtKVNSftRi1epr1Ls8Yqmu1q1JPjdspzPc+6OVmPx9lFYkGuIRV1Ugl6Zmhu/TRlLuY/GunG705
bYoMopmGNCDzVSSK82TOayQefGsJ5ytkkUcgsmhvJSTWO0Fv84P+PdQ6Eg0g/4I25IOC2bKvrdBY
fDNWf7x+hHa+Z30pmr1WV+VCCxP9YNuPgt5yo1FSjm077JkOnzdORJwQSDgUIrGTBPapizjybBtA
Lg/mgIq0n7RG44dIEFzFcserzs6/EQ2znZXanD5A78QFjGtfNO6jUFqSzrZKH1i75EldVBxSyUov
XiRI3ugDIJYEv4uxzj+qHugN5LlV+JDpPvY0Bk6VA9bkwkWiPUjyhqyKaD296IKWHQiVoJMzv7OH
4YDiR/ddQ4jGo3ICXur1sV5M29NYDsZC2OEiNaqdfxC3VYDaHGNVgzl9CcJgcKFdUV5/fZgVUYPd
wDgqrUhgafQkkaU5H6dEmSCPENvyZTuFmGAiCQUPdzyNqZG/WZqif6uYdIckbazf1Fmqvk2xv/zU
98WSHBTK326LDued1UuUzYMpueUGaN8X2nxZo/+v35NJN20VBAjkmfPfM8B+xoi7OPN7Kg6fmy4w
7hUsiX0p1C06LMPF+YcmnOnhLNGoRaV8HWB0NR6KNrQoWinSx1keeUrL1h4ccGORucqAqJpwXgHF
rRKDdCkCSFF1hlogyp1WXg+nwBj6HYzE03X171bp09yJKxOAG7V/im+rwJ/VvSZLvZT6aCJGX6os
0uajiZOd6ha6XblVm1T4VowNcIYln37XtMjxaxDLvxHJVTdS2+q9TeflDXLYFhhVJsKtpWFM3Rya
6gliXOmNNEVLV56G6vH1DfpyisDD2IbQfwEewwE/X3dVm5eSSyT102y23bzvsNmQZnvnZL/InZAm
0nhggdBDyZiX2fkoUkjz2q771EeDIfhjrig9leMcevNgxrfN0DRAv+cf1hJ171//vBUyVqwNIwO7
46TL4PHXuaFWWYVkm13iW4JB6U5Tor03ltn4UlbNTAext6zBRfpgepwTOS2PdUUN8FC1FCvfVLbD
scNp3fkMWLb+HNJbAz1rtHK4B096cWnwa7ICkFKYJfQIVpcGPRVlBAyX+ouZYRGaJZ+NqNDoLuTz
YV7owL0+LVvrgUqekAiGKYzG2fl6ZE5YUulfEj/tA+2QI/R8MsTTg7p9HPhmWumf+xSVzQofrw+v
D7214dgIpGLk6i91kCO1SSiO9Yk/BZDru6ijyKyz/14f5elon59JNhxYMzLZP5XAzr+wiEtzjJss
oXbbNIWbyQpluiGf3rXtpN9Qz9Zu5lmJPixRFBzKJdSvx3oAjDkU3XQNw8u59JoGCgackOaLwl4E
UHH++8Q4uyslEsF+m9PPLUdpPDRxv7eNNiYXVDySltQquK7XbJpmmaelz4zYp6Q3nUL6eyf8gvZ8
ofZGWd0VShzMfcV14Y+zlZ8oXaJYXKTSTszYOrqcXMGvFALoZO/nUxZAUrT7WY/8ecjf2oWsvY/i
sMlh9xp15kYW6LdDVc+66VbYlP5GG7o/6KVaRh6anjL0ELMs+FtH/a5yqH5WE5z74+vbbGsmhNew
qBsJ+P/qgqGjICk0syMfzYb5Kl/w3dWhWp1eH0V86Hovm0KKBQSxeLKvRknrRQmTeInR7cjHGwOr
N1dyevBaqjrsBAaRjqyHQosHCW4Zuh476XzOozFrVXp7kU915eeUWG/bWE9QELA+VFXgJbb69fVP
WwHWRXwWSg1CKkcFBQyDYTWgrQDrmIrIl1Ac9PM+nkM3pvV8rHnCv1WUZfSlxuxupwT4AipUtA9K
LXpgKY1Pr/8qL2eZk8PBAZasAT5cUzixRZfB38QRGWG2/GbaiXKM7KlztdjMd4LBy2h/PtQ6KVy0
LkrQfvVV0mrPcvL0ylD62Z+gNL0x+1r/f44nroNnTxJFbwf4yYwnz0XqmWWlfY9T9B2RcqETDiJ5
5+i+qNYRhFSR26Echbru2pgpIdfp0DWOfA1Pq6s6lXXAUxb17UMwD8qdVDTpAfNBdIaDzv4jw6j0
5+trubWtmGJdOO+iRfPCpTHSUqluFfZxWKv1Y0Mv/qNFZfrQB4jDjqzyCSxX5meznt44YR2cehvU
jlsNl5YfmAkNdK5wFaU+tSakRFNpOWHWRP40KtTxOHaHfugbNzSzPe7H1v6l/iWOFIVSCm7ni0yP
p1HCMoz8pjFS8IFA6VIgaOi7V3uwx639qxmUxVWAo+j6raJEVyaT3WdW6NdyFN3gPzie8sYITskc
Sy6iLnvYx5dhlpIrjyjhzgokcZ3EpQN47TrWQh8qRHlbNIPyU7aKYqcq9TL2MQo5g4A88mlr6HE9
JTRGazn05TIYPlWZpLp9qCmeag24NvMuO1YNwMfXd+rmp7FDhTyi8CJYhQIBAiDVLEIfrYbq/VL2
42OE49dOANhIh0Dvg8BFr14Yzz6dl2cRQAK5PWVSEuKcp+eP6ZLO30LCAoY4WnCPMYF1085WdNKh
wFAfS4rDUFjTAyJCOQCyYs/AfMVFfYr6YJ0pJHA+KaWu808gfgSQJGeqNad8m5LBfaTBJ3GDtjVG
qan2TgZzAt5p1uofeB5qJzmf9as0SJI7uvnhNXy6aO/u21oKIR3ADQugnnrr+QHKZWXE6a8O/aZy
tB8YOw6H3BzGXZV78dg5v2MFk8IQuly8fLluzseZR5COZheFfs9++FqqlQOvB+S+ky/GbdWb5fUM
ov3aCVvpVOVV9bhM87SXKa5Ya38tgY3yGcZPNGnWpXn2gtMHliR52pwsvxdjox+SsuiPXZQBCuo7
mxKwkx67JUnulxi8SR475e8Xb35KDiC2KYxA31o/nAeLkFXpNs71eIs/SsiknlAJaXY2/0a0ooFH
aEVsgY9d62WLYxfhdCJhIN19RJ6kvcNKwANkNRG/nJ0H59ZgHC+ELXl5QkddnWctrjRwz/jmTEAq
PZ6k1ol8wngwssK+Jeqn7y6fQqI+SgkWLqaor5xvpshJANdkPR+nwZQalXQ8SLGVXiTW+bRZEJSj
ToAnjw3Xd5VA9MVI4tQ3kgdJPXMr0chPgmmvXLMRgBmF5y9odM6HtaoS0OSIlqZmlKExkocQHcWT
04qzL9O978t6vKUXHu98mvjVV6fxbNDVwyzM5qbvFl4vSQeqo6vG7rbuZscf2lL/CjwpuGpte/CD
KrC8i5cO5W+sKyElUWVfd/vSQqKeA+rac8JI9+WBqL8M1eK/PspGWsBmhC7NV7KCa6nIGM/W0Wgm
x1NyMztMzRIeMKdV3TIGWvr6UBsBlHuMCi7CNDAi1q+hIWiUbARb7EXRYH+wx3q5BWs07qRUK4uj
p81IWinc1sRbiL893/KwkeRmaTLHMxtt8iYTbPgJ1l7pFjG4M00ZC29J5Pi7mdjZcpiMIfxW6r0i
TLdT3zLT4Thz5z60vSaBY10saPsVgfDQDkt1FxWGfZx7hK1en5uVQsyfvzVak2iFCXsAEozz31rm
UROA5HeAJGbVvZ6NbeAvitbYMajSPs+vEqmPZpdq5vwOnCXQZUeO4m8peMV3amoED9Fs4fDdKfIC
woQlr8D4lRp0ijHsw4fXf9uNTSNSZ1GNotxPL+P8l8UNszclpbc9aSiUk4ORgTuPUnayGvRb/l9D
rduO0BpDs+km28OeanrLNSHwjRMg7mkJdtZg56vWTYx5GIPAKjtcl1Hk+q1IG/nKonfypo768e98
lUYzFVcp0QlaheW+TMMEwSPb6+Wm6Y9alUTY4GqN8y6wc/P0+hRunDscL+hJ01DlMl1XfUBkGnCH
G9vrjG6B6mwvJ2dECe7vjGKRhYs7GzWf8z2RMfycNOwJKve96xSt5EIRyHdiyFZewsf8e5jV1ktt
Y0Fvo7Y9DWD0x3qqaXtDEHmjVPLPpAuVL1pg9NQEYkE5MfPeNc02vTwyQ7eAkCcCpwMH8PxTRytT
Al1u2f5NLrmyoc1uMI97Tr+byyZ8POgRIe23ZkAvi4NRclqx85VY8fmniFnNw53sZ3sU6q0mVWXq
76v7zYY2HQx5YXsUyX9GUx16SlHvmXVvniwe2qIDwkNt7f/aU8Thvcl2j+tev48iKfs4Srbht1Ww
V3LbG2r1PWWT201ocojrtMtvkcF0/E4fF6DYILdf3/FbQwEJE5cnTyfO1vk2UM0Bd2xptL1BDgWW
P2lvprmIj87YWX/jCAtrA1rHZKpI3J4P1dJ0o7bJES5lGSpJXDYnsg515whvJFhCIM9C8hj+NXWu
81EC7JvTYkhYpnEwbuo5jm8y0GpXcA41N1btBjOHqPr0+ixuDkqGLziEyI2u2Z9DD31iSE3LS4ax
OokO2MkJ9PG27LrlLWXjjlaDFu+E+o00XNhyQDY1eNAx7vmXgs23Bntm11dJat7n46h5KiSJE9Jr
1p0F5+TyiAGTVpT3qe7zuhOn8Nn7ekgN2C8dZ7lD1v7Yx12JbhY8+ounkjo4HFrQg4AL1mdZRzkA
6DCjKPgMnsZQto8Fb4qjUtXFoUm7+kMNlHZn0K3aAf0aKs8IqlCBWe/NpMSNfGCmPRKGJKc1qbaP
ahgXYNn7wv6jz4iReqXBnsDjwUOAho7aiEn0LdIb6jXKG3taBRvnEjAZRqxoMZE7rwOnJvf6PCPC
7zllEB/zuW8OMp6+HrT8v7OuwumPCh5qQ1S8ztcVhp/SpPgNenBu4sdhhFSgh4O9k9JuxGjqduTm
tDuQv1qrl5hSOcotAcjrMEs89TIKF3HfRjtX6+Yo4NdEkZCS5LoJG/ZLmwQJo1QWFd/E6r8szbBn
Jrs1iAlLmScNXX06XucTBvFRroT1gRe3CTzOOUOyw9AvhlqJxUD8QKBexBtaxJxnx812FjWGrmV5
mtM0B0ctbXe0o35nWbb2mfALQHkXwSn61uejaPD8GzNqLa9tZ/tqlELlJpCi/BFBzub4+sneGoo3
IOAg0b3jiJ8PhVxxpo1zZHmNBffEDM0YrbC+94pI3pPK3BrKRtQBKRoAmWyE86HSSBmsBcUiD8RC
dVyyLr+qFCs/htK4m8yJG3L1uKaNRDZH1xOczbpQrCgJOGtgHp7SGNcxUt+uWkonitS/I0QfulJo
fSgcG1nYQiZmtOrnsau/Xj6zPGVwyxDyHy98BQKo22lKL5Do1RdeadhU9VK9ODW1syfzL1LTF19L
dkzpghBtrR0mDMEQyuXZhMGmSrdhaajHCkLtoYQsjj2oWrgTlPoTmPTh0a7b8G/cQdyvBuqWAsb+
lFk/OxSh06USR8/0MjvTXUsvusNArNy7Dl6sqYMHCbFXXKs6UiyrBL2UnGKOh9r0pNLRoU/FMPGg
C1jfJaVWb41F0Y9VG5ioniblhx6mmRcXffugJ4s67fwuL4INvwpBE6iMEJbgAXS+lZGVwiRi6k2v
Q273FvZ2dmMO8k7+or44MFTXcG+gTsnzndtm/RqoJkkbwLV7kJjwwVzqXqndscmBX8qw2z27UObv
gZaSTdWypExUE8bofnaWykJRK8oad9Qh6x27scwnHxk0Z/AHoy1+lqOVGlDWLW7VJqiGW7nPahyC
ZyUd3k+NKn+wWtp2p0FBnQc3bpi6cB7ldCfMrRM0NEFpCYgrnl4ZaierNDecnbGy62HwLbsu7xBq
yw9FYcc6u3WRr6qBtEJOVOnHZefyaVSKRAiSgnehVXe+dpURprmqQIYwm7o9JWkWHiGNyi6Gtu3p
9aHEj3p+LhmKKMRlRFX/6do4HwrGRWDY3HVgQXLHG3Q1elgW3TpMoSo9RND9vTTU7S8dEoI7tIX1
1FIVJWdCSQN0MbFnjf5zIilC22UZwAfo80/qst8XuaqOeRPWV6lph1cTrKYvr3/ters+jUnlmRRR
DGytzmdkzUWjDiynnjVQotF3ga6IFDTwuj2RnHWWTQVOR9mNbjmSVehsroYyEPUPtcKs/YBr1MsU
Pq0vZc4/iEdXMgtnZzrFz3u+kGI8SvlsVcSoEJRZXfsq7MN8GPranwqt9ctJXa6HMKknt4/T6aTA
B3NpoZvXE/f2LS32SL8whXr6BXgIqkQbQsK6wlk7SWYHZlb7c9daqWtwwbk55ME9UcmX+4bbg8aE
TfYhOtirw2H3Ci8NFVKLY8dhcagKdfg2mYOgHJRFfG0rvXbMwZH6l24dhqXuLthQXNtrlo0eqLwe
acn46ZB9zmx8IJuq/m1RrD2O0jpwM4+UiyBcUSJ7Esg9P5FaZY9SrcylP5FSX8PdK1HxlOariz8H
KSkhaMb1z9Nl9ahewlE2q6EpfWo946dRC6Rrcu/iiPxvuvcmeflF0MqEOzfKPPg/rX3rFyVtnABH
cD+S8tbVrRbxOlPNjq9/0csDB2YPkUleHOQXL/g0cjnLMUWE3K9DGJWO0ukHmmv+qCvhoZWCy8ys
RI2d4UQ3i6Viz6+3+5TgmFXw0vOlEn8HQEOhl6VwXC/+KB6ueARi7SMIeutlglO6wMwt/d5MP5n5
oqGBrl+1XZ64o6Tu6aBvLBSLLMy9BbQMQtf51oPjaBlkZqXfTPLyCCl89kZHvhRWy8whuA3alUyQ
DWGL3+JZLqYHkjEoNX6gdZXpb8ZMmT5qpVzvzNzLUM8oVATQCxTSxPLq5s6QTmgw+oBqsMhoo+gd
ZXpl0P0p1y4TzX7aChAXgboRfqlPrVOtRDZQnZTk0h8qxFNk8H/06fvlwhRWTBu7GwCLyoMY0ajz
aZMoZBvZlEHTQB4F8YGlg3Ag7TXeNk4RRh7cW6KK4gBSOh/FQSnUKiqn8Eckr/H7apVTPzvmKXWQ
8GksDCte3+BbW+6Jl8atQX3+iSPwbDNkvZKntboUfp/QtbItKTrkkfQ3DisbAWwHe5oy4lMa+2yU
qa9GISNX+CXYohMaPuD2zdK6fMsJtWcBkOMUkVmdzx3+hGGDjFvpR+OQX/HIyE8L0wbgtHN2hnrR
CmA38HC0KLuAfqSaILb/sy+qsi7OpYRbggotdvSJDUgZre9U+tpE2c8cAnfUF+/L2bmt4manLbyx
ZuLqALHL4IKQeT722CAJRXGh9J0eFYVEGZDOsoq9T9w4wPx42CGgOyEWrqUiVcJii4opo5QtgOCO
AJu02WNsN3th72XqRPEfbUHeS8hVQ0A+/x4H8TUJMkTpA0OPvKDuDddutd5HISS515ZQPZTgO66A
fYYoSeHje/ERILNgaJDTlNKUVTyE0mtVdR+XPhYx86GRVMOjGdrt7JiNg00HQpjAEKuAlKw+EvnK
XDYGWEpRZ7QPySIB8o6ReOAlk2o5+hfysDPiy0QNuWVKzNAloX3xjDqf1lTJERkmDvtZO9e3vA95
/YWlftdgeRO5C2xhF4AByk2vT+fm0eBVQ87NtuHxtNqehnCBQjOfEDahPxH0sfQhxE/1xm5U/dtU
6sg09ZH20MVFc6OSKX7EIWivIbjx7QYoOa4DkkX6j2I1nh3PWEeJpJed3Fc6R7pJULa/02Vq3ug9
wB9N1OEORMClGANiAhg9cTsgPE/4XsUECO9dM1ZkQA3Isas5jRzXksLu8u2KqhipNwGbJOEFaIJo
bRs5IixyPYePS1R1R4nKwun1VRT3zPlzxqaMQnLAXhXruHo+RZZV9EU25n5Qd/HbcqnUt/BVsWFu
u+gYVHAukxoPGVRBwuPrI2/EHZQ/eVuwgXgXr7GiHd4OidbUuZ9Xau3KPJTcVJtLb1HlcefN9gLr
J1aMgrPF6SedJBk63yb8W8BDY5Wj9WJ+U6rijSF1d7hjHFEBe1C74cocc4eMwr6u5/qYSsmp1sKr
pio/vf7NGxGdsjQ5M4VICoLr8rda1GHRcWnBom6IgHmRu12aLjs7Z2Nm4QDz2hcvKeDPqxCE2BsW
SuGCptloIqX05Ig+Dp8kKZ931nAj2DGhvDoEzpki+GpeuzmTEG4DxDwVCppXVm8fQbG4czx5eXFx
S5xVFEQ6NisJBnnMKknXgknpu8pK/bip5GNWF80f+jAuOzruGyFFPKIgrnDpOhTCz/dKboVjrClp
6htOOn2OJrXFBmZAN2tKnJsMXZybZAhxEHh9ZzzdPquDKHJ0G+gER5GE43zYaHGSIoK34QNJLfFn
6RHTymHsXFmZ2fkoco2nIJ/Vx0XJlSOcBFrOUpN5Y6vTqzVsfL+qRfONoLZ2spAXvTemnduMnq94
eYtWx/lvNmOPY4B0Tf1SKwc3kXASS6MiBPrjvLH15D4I4thT5fCtFeVvkmK8z2tbdRNj+v76FG0c
HjAf1AlJMEmc15irBHFN5Cjhp0lmp9z0rVN789wPOwFxcxSAt7T22ANcp+dfS6lxwqZWSnwdSVgQ
0WZzE3TGt9c/ZeOEQmgUSw0aWojFnA/SFpld6bOZ+AFou+MU4UbvtHCkeqffGWnjhNLSYSPTpeTw
rEHX2gT8dknmxDenJT2EMSGutUJWj+R/+bQgmrSTjbygPbBdoEvha0xGwN+sOxBtMabZEMN6s5c4
vDG0qSjdPJTi92MXGn7lTIgaTrHQOrSxPZjn6LaZywTruDjf2blbS4knpuATG6KnJf78WXIgkiVk
xfLEV+ShOS1lLiGQWY07kP2ttaQyb4N+pfEOVud8FNtCRjgq5QTmLeZJPb6KR/SGAfDphbwTml5+
0FMBl8qB81SCXAVAGfm90Qry3IeDJV3rwfS1HXX5emdviufTeSRiFIwHxMVMc3v9QUUdaE5foOVY
FSh8HMa5iutHnVxuPsEzC1oUK8suOKXRZIfuOFRt7XKlqm8Foh6MbDAuXyn/ZsMBEcVKpSZEQ+wY
6VPzKLcpAlppVFZfjdIKv6cRlGKw/nnQ3S5m2884iJu9eciB23+fOi3+bcyb6XoucyxjZbV5myZj
o7kIlLe6R1OjyP3RmpcQflQ2lFcSEfCjjPdO6bfG3BwY2DnOgaJ9xnACIBVKd/mpMmv5SxyM2Q9p
1uX5aHUIqx7sxpG/omw3K6cOJ6QrXTKW+oQMtJDPTS3Qm6oeontbIMe2E3A28mjmm6cXoUBAcdeF
1lmuExTvkCBNk2r5NDSO+UedGNIBOdXmEQl65U7JddsDoqjeWIUcHBU7vbQhSybL70DdEOgeyfT6
DcETNFPR4hWCa0voTeqwIF1sYJOoW3vPla1NLDYWDS0GVNeqBxgh9jIW9bDuazM6lTOi07zBL3/s
4fdCdon2lCCBrX1AnUpDLs1pMj9KA+3KyMfhPoNat3P2t76FfBJarVBkokl/fvb1MGVKF6SQs6r8
DRXE0A+CXNrJXl8GGIRjng2yet9F6owE68wgaZzQ5kST1K9iMzrQO98jOW0OxUOSjhHV3Rf8wyJc
+tJqhswfQhm5VHxTvQDAqttPc7fzVS8vJr4KtM5TTZcmxSpsLqB1ZtnMWKCmKm4wMVbh05Y57ouo
beOAXWBq9npge5nYMSJ3OgUd8aRap49J0MROkzCiUbfanUXV/2DMo3Vs7BLZacRZvCHRLq9VMaiw
R6VgCdxlndalaUIt04ky3xzi8WYoMR+3IGhwCc97DZuNzQjBhA3Pe44O8ZpNY0/jsBSFk/pznI93
Wa6aX9Laki6vwtKFFk0w2qYULrXVJYRnO/jARmMYQx3v1RZZ264I851baGOxOFFkEbwtoE6u4Uht
npP/QyXxkxIt56iqles6lpXpAK1auRuH2DwOjWXvQPY2R8W/ScBEAPavc39Ykb05o+vth7DTvFrX
6oPSTUKFP5W9MtSTj+biGP7r+3Jr3fhGGkA6IkdQDM+DCF6ZqihMpX5XKcNV7HSBW1vxpQJlRHg0
WWn/km8KpscqijCVuvDwSP1xqcM3UxVkOVLAQ7kTEcWxXSUPZ8OIj32Wc81dZOoT4nu+0dnJtUme
a7lTl39DVyb1HLT6/SxxIDrMeWTfaF2gX37INW5SdHJI/MD8iHrHs/HbApOUqA4Sfyn07n5A5Osw
6WF9mIZePQ6t3lxLeR5+fH0FN55IdBGpnVIRQk2MhP581LidMS9BQN1PjSFG5txJnfu4aiwvClrt
52jbzbehka1b0qoB+ehkuookSfVNWI53cp4GOztqI4zTBAQcg90d2fga+Z8TO9VJqhI/spXxAOcy
OxWzIh/rSIt2zunG5kWTUCibsHmB6K6iQW4Hs5pNPMrIKrD3iur0VCT9Xo609UF4G1I7JiHlISP+
/Nmq6rHcyAHMSz9IIxjdy1J5hZzYd5ox7nUCNz9INGzJf3m8rJ9mVikHSm0wVFQ7n0PTLm7kONoj
fG3EGQ1gBIRi7kCwWqvD2E8RpBdU933NDmJg44i8VsUcvtGjWcKWxDSvgXzuvcy2vowqMRkXZXg6
0atkJcEJvHeYNsQFgtFVbHV8NyHB++H1s7Bxr9MO5JJ9KpJiNXe+VEibBbqa8+C0jHh8m4Zh81Ak
AfomfeF0hy7QjJ2Is/VZDkxWumnwpkETrgac66obwobCiVLaviHprYe48Z4y4VaWzksScTOmDjTu
uvqQSXI+6OmQ+E42jDcyyuzXY67EbzT8VB7CEMo2iUx2DaI8/tK2i+GFETLGO4/rjXPA1KKxhkIW
ZZC1Q1qLT0xhLyFxxl70j46UxC6a89Dtg2GPTrExrRw2/AyFeAI2Rqsj14/9ONmYZ/gFZgBfnFhn
d7ZOcXx9t2yNQjZG84zzgBrQ6u5L1BEM95wiFiMpn+scYKZWo1Tw+iBbswbUQ9CSuBgoVa52COqL
OHZEsT+loXSgrDccCsWc3Rw99p3v2RyKfM+0BAr/BZ8mX8bCbCor8pVI+qMOp+AYj+qDJCXB39gJ
lLR5pzNpotJy/k3cftUwWwjTlJYZHsq5lU/aFEdCd/tSXgiZA9Sdp9Ib/fAXeiw6iisIK6ho4Og1
9b8GCKsuhfbp9UXaSBwQn6LcKhzPBHz1/IP+m7MzW45budb0q+zY14YP5uHEsS+AKhRncZK2qBsE
RVGYkRgSSABP3x9kd7dZVKhafWGHZbKIApDDyn/9Q9E7U21C+TvQB8Q2AvVEksdeW7rDnnc679Xi
ekuUQIBZQ1Uh8uAwrjknbNTeLV6cfUA+ts7Opok9PptuFFKZDswvTDTFh3wqiJaBvEuiCg50dd0k
J5D6d8N/ux5k+w1a3TRYR0tyII0ey6umOEyeV8eBrsbQt2V6Yvz/5Cr0A7gUfTIg9OBo/Nsurroc
uPODEaiXTiMbRjeITPn1+/uh8HtT+VGmgvlxLgBnhH10VHnpcw+EnHf5QQNLIJAiH+CEaNjdVdlg
3ft5UN64qsBb3u61g1cYYx7WvVlfeyY2g+kwlHUUGNMYr0NK1DtO7SQWq3k/QyaMK0fTdkRYETLY
YbofeVa33GpET50o5N5N3+0egg2GoYrDAPnoSdU4SxKpwpOysUEn5LRrSAQTvktO1UxBuzvxyLZH
8vaRIVVmQtES92gaH6ta7NwucWtXOLOYRE+E6dIVez8BIr3QwU6Si8HbSLdVPyMtSObuW78u6U0g
lMC5ZhEamQ6Gf4Fou/mWuRZhkos51+GQOuI6b7zpJivtdD+OSX4tVuXBah2bcMI8MGqs1T6XsvAP
zUSKa61s67xLtGdY1af09O/HHreItQNySqRXrPJvp3Vu6A0xPSzpZA85N0s5FCHh6fmJefRDdXT8
JPHFhgviIchAM/n2MiQupEZF6MshMfMgHFcz1lvzPiPpTyTBp2E0L20vucWJrwrt2o45FZ8HdjWF
SdOTkbLczs30mEx0NpSu9LBXfUyUlRWSnRMJaz4Bfbx/JhsitWlTKDCxazyaKai/A82m2RjbzUS4
XCPsugtRWmgnxtf71YzrbAcACCSoO49LlrTEMgMDAz+uk9V6yL2i+SqA/YlxQC91v4Linrjgz25s
k3XQ3NyiOo+bDeXgzf3I1hAnwaSdBwXnLmvOqt8t+ODNbWyHTVu3dY+PhpQT5KgSaXYgcejVuT3K
fLc57f3/3AtcEQr0DQ041oST+CLXtuZeCrlk16neqbCty/zE8en9gkORBZ94OzZScR8LEzPfFGRC
ogyRHYkVbpeFky9eGwgqJ27nJ2Nhq+Yg6GFyBlx5NEGklUqRDb4bN2m6XKqu4gi+RT8Vk6M+dot7
at7//HrsNRv/EAb40c6W246sO6qsuEbd80WNGG26NSZQEuPNvRKGc2Ll/snQ24R4EFLZt9GgH82p
tWwkQR5czzeleZlkTrEHM5rjX6/YP31dlELwRBGvYR3+dplBvB9gX7bdlQV7KIOTcjZYy4xHkHtK
UP+zB8hexMK5Md2gK729lLX4WA9aKxIX0N+Lde2sD9NMv2O9cvqiPTEM3z+9zT4QGyA66yyix8ws
mTtCWEluxT3pMmHW97wopVknSrz3T29rw9FSBQxlszOP3pEoHIKMrMSM/S74urqlETngtHGP5OQE
jvez+4EAYVMdcyiEJf/24cmOZC1XmWbcB1oFUd4Zd3VaJb+9EHE/kF/pSfOa2N7eXmWxUl2lpOPS
hi4I0CtH46M2GOPj7445aEC0Z2CtAYaiA317lQALykwkyozbBftDvGjyuGgd/WEwneTEpX7y2Ng7
N5Et/AOieY/G3Gpjhiz82aTu7s6HyXYux9o7ZQT404vwciD5G9QEx2Nt7hIdi2Iu4lbNAtrv+aQ5
aae6TO8hua3qYERTemy0imNUtZkqPF5J1YtXv+kf+0xWGK3o2EreaTaF/a2RqGEIS70t0aklTauH
Ldrq9Jyw+hWjqRXbz/3qOtOphfH97VMF/aAHQujc9AdvX6ee1lLlaCtiO3XL1wrSJf1/vTvRKX6/
egCb6yDZm/yVtv8RKBLUSz1UTqPzkOmv+f6CzXxaXU1Z10ZOXfUnZvZPL4eck8705mV+7KSNNAul
S53qMRNmPW9aUtFyF2+mdCKsliCsU76s7x7ipsGhAKC2Yf+Er//2IU5Jbvd2YzuxPZFfBaW/2eur
fcrN8N1dcRVoouzKHM1QGx6tIq2+YkA3+k5MtOk3e5Je1A+LjX2AfNE00hR/Pc9/dk+AFBwFSKQC
djmafHObF0PX6048t3ZFUFTS7tPAqk6s9D+7J3hnFJ1QpwEotm/xH0hqh1IxbzWbUNzMTQ9zQBeA
uE11PrQetFE7O2XD+c58/ofwltR25uIPU4mjkZiPtG1G/FLjokvoJLbrJBPyQ4aqj9bOhg5g2+2W
X5qZ+LsPa2U6Yden6hNhHE6xw3pOtJE1meYY+ZmSxr4ShmaxcRCsFo5KQsquVLucanJtS/eb8wSt
Aw4ucNkRhNCcP5qlY0ElVRidHfdpNf/VQLrYL43m7qwWKRu+Sf7VDG3gxBH6/Zr146q4DIOAbGLS
ow1lnP1V91LOJ+maVTdimYLLALOPS5+4w7OsIz4iLF2hdgSLag3PwPVjgEBxY4si+TpZ7nj220MS
YAM+GsLpzcz5aJql+DwQGolQP2gy+2bBRSjUq2X43W2Uu94yCqC4buXp8YoIXCb1QpO4Y0h7ubJV
64JieebvTy8oFuwHBrxsDxT37cDvyfXG/KO044UQjsiZcMAebUbYr5/Yz8YNLgqQFA3qQ7yS317F
bPTSs5RvxQQ7iCSq/WreGQFCqbB3l/6MI5F9DqL3263fDfpGYIYoxkMmdewqRZj5YlQW9ZtGIzGE
jIBgVwb9iUf4k5vzTXrYrPCshiy8b29ONfaod6Nuxvbm7B0YXGeP2ZqxSxT7eZizKIYwE+SnXz/T
bZk9mou4HzBCYCVRUR8b/7lLtaVnLhQMxpyG4zJXj4Wavb3RkpJrBMm4F36i3xHu/P3XF95e1vsL
b80S1B+bK+fb++0MD99y1h6q4nHYy6keb0q86c8X8t9PzLQfAMXxtfAG2E4wrDm4V7y9VtmPeTuO
ixE3uY7Ous/aakuGHLjrudXKXQLk9pLZhbODse3vaVKPe7fwCjuyVyH3WMr1F2wZXlRIQJ+BGMTL
Hij9grxOsl88id2vRtcsGEV+2TFLwmwx62jMjXY4gUz/ZB+j8QpLl4WDDv6x7CzAoUvn/Rhx4PTu
mTaXpEfTODkx0X56FWxETK6wiUmOntdQ2zooijRize0/9EPi3cqkME6MvO2PHL0Utsht+ecK7AVH
BYAYADRnfTTiXFtZdfPpK5nJJpZj0/kycFb/9XD76S1RE3p0BUEDjsnhTW5lYzK0RiwJQgl1aXnn
5UpA1a+v8iMm7vimgNjZkVkLwfOPbqohG6iv5laPCTJtnAiFdP9EsBiwIGiI/1Ur6+yTyMwij2YL
LzfwxFkNcTUBVIZpMZJYWvjG8L2z5qQNe2w/Xy1vWJ9V0pOUOvtlbu+RRPR5pPW2U0U9POv8gJkf
m1dlj2uL4XbgPjt1GwQ721rwNeO/EN8Ky5hyivDEIle4sJsvtUr8bwGdvVeDM/DjZPvq4yy13Ia2
Y9lPRDeUc4jK2/nLTgckBMhgiF/XUe3BbjV9KGyVnerEg2J1e++Xk+5HRJrQHkHfKR6qXJVPad/N
aWTZtTlFky7WPjJaYqA30QzJ1Xzxxdn/zReel/lDY8RTUhVu6KaQhENd+M3XE6/m3XCDO8sCC+jE
Zou6+u0aEPhVu0J+0mOOZt7enKs2nLW8JSBqPuXi9F4RwUkSrBTW/uY2TPzG22vpztiXpIavccZh
qIs4963nHNsb9t66zvvzuS8mDbdAkrR31Zi6RA937Vfi0evLMW+SMVoqBUpql414+e2nsJk80YDB
6oiBejQ+57lrC4F0Cb4mUd4BosgdDUQjNNvuFAD/foFnr96CQODYsMgfO2ax9qVB72Rr3CeG2uOW
a8eaTrh6Vk6nHvj7vZNLbQd4drKNkHxUBo+61KQvnAXrzYRzp9El7R3BuAucUjvVbjHvIoYnXSx8
rH79ON+vKiATOMfRLMR3AsLW2xftSKfKEnte4kUF60Upku+Bo/QTlQGj5v3YZdPaatZNmoHi+O1l
2pWU1dkIhjgRqgzOukAu2r62jbXcW8kyf7GdDv6wLlJLhK4M3E9T7hc6z0G5sG+7IUl2mZgrYzc5
dWGGGN9qdphLq8tDw1BGtp+D1jH3bP6zvc+cuXskLFtkkUryuYCjjC/DGdGBYFZdHcxdnFYDenQH
H+J9UyWLdbaqrC2jeQBuDVnwcUQhM6BIozwB+Lpp65oglGWtvCKqHTP93C2Tr0WtP2X+LmhaQtKr
NLXP3LSDTer1IgjbUpmP+jh2aTipWqMKSYp02k9uX5f7JK3zOxcWcU3HJfVl9MPYfZeMerrddK/K
aLNf3fqcRlLtLGNxyZVPzPpzvsjkAa5+dTf5qfutS0btAVaaXmJ61hoPXmcYf43W6JM43vvVSJyT
4IzdDcJxIQab6tquDBPGsDMHH5qxF0kYlF7hRMsivDkesq7CzNjTSFiucQqir7oKxCxTro0pXTef
A1nX+kF+w/mr1uN1MuQt2PWA5mPN9I/d5Fd5VLbWVGJ7sdZ1uOZOnZCkjdXGoXNbQqJLy0yKHf1A
495W/Rb0XJlDe1Zn/fjJcjLrmWaoxKBjY33nvTvduJqWVaGfMms+Jnk7XObZaq77zg5UtgnDhHWQ
om2ayNdLd1f4c00AtpPa3wPi4R0McJwFbhkh0xYpYYvxYVIssYRGK/0TWSw2gdW02YI9Q6W/q4Q2
CTz1DeKTjNWU4CJuFsjQWwrtbOjoQIaYOmoJq/y6PJVD2fHQfI15mo3aQppWO3Aem4KWOZzntJOC
xBpf/MSxv2qjKzHHqL38YuXTX6e0W3gzvU/RptZyuAIhWa24HSbrcZqCaqQG0zPJrE9VELnmbLoE
bY3Z98YS9pXpqPyW3iFODlrl57cV5ei9n3YVdWHgNdNOdj6ovV4Y7Uu/KnKMRq9S3Jo2JCJisVNY
i4/WdEEavPO1hBZAcwvwjzurg9Xep0W6fCf423kw1eR6WKubBl0o6S5qpzwq/YjQVFBHInAyFinh
j+sZPJuhjhKZ6reTq6FTd2nZs3eoNN8LJO3nte/PMF+KvP1uCif5gttP99T4KAzDgVPR3QDgbUVm
wFESQr/RXw/uB29Kr7q8TR5V22nfOTANZdRN49BEGK96rwrhwFNRjKZx6IPKXmJzsur6snJtHrbK
i/4FdZLTEFSX+VlsjlmZh70/FTcNDNsi8uzFf267bnrNQVjueDgJcgHG0BzpeJ++iiAbvQiRudaE
ivTMZ7znx8dlUXp7EBgm8/96wSR3Vm1YIhpxck7CtS2LR+DDvIp0+ltG2CCs/zoEYB37hZxKZzcu
CQOkrJzkMx/L4XWNyg3LVBVZlDudt4f451KSO5p3L7UF1zinKP3QMgZ5W1ktBl0ka3qMyi3Cfd/m
Aa9gaLysDS3oqJeBMpPuPMGOfIqZUcEHN7V9UsLmhd64bYiewHPXpKmYY37nhUBj6pFSaO1D3qAq
qJ8M69IX7nJv1YUeqcJCmKv0xb7o1sBgzBqZry4GU7UoWzkCyQhj1bQOuUFFWJznDpea4+Z3iSvn
hlz0yiFQZdLthyRL6js36waXVygMsrxcaZw5gP63InBR/ng0SiivsK7p9oNN1oAWyAYC3JhfrZig
Pna2aayx67VOd9EQN9fB1NHQhfSKpTQixTy72uJbGBu2cudYMNumeJ2laA7TWLQNYFbjN2dl20/Q
RvIazucshs8VKP4QZXQVD36S2iy4bYOfez0o58ofeyTZldkZNzosJzdSdTFeG92Ap1dN8OGBKEtW
0YZEvfyCTORUEjSSKePguBNrZodS5LEvi+olMzWVHpzcn9NYTkWTHyrMqzgHUddah9xRATVqm7E0
FWnefuECM7BlRnmC/DQwHkjAKOlI9xqVQE8l1sBc1ZYywo/d/GutyQs99OPk6WcEvJpZ6PAWS15M
jsZmDurZCa0x8QUB9Jb8XPu5jlVBoSOOaTx7/UxENSlnay3NO98sq3NrpOEf5qoTc2hZKPD3hZfm
w1nCYqzvzHT0NBzVhPeQ4gBOqj171nXPpPMuPK/VdDzC7aoKzaKpXqt87DHqwiXoiY53fynwb03g
Whk9MGbrUYcva7vcJsGqTcTBNDVreJ84c+gVBdLpQrObLhrwpD6v5sQJBaeBw9h5erSm8grZ0XA7
8fbZi6jlitAk8GuInbadeAQ4PpD7lW4ZlTSFx1s7n9MihO2VPg2OVo+R008Q4GlJFRf66LTfBBAb
BzhndIqwsHUqbOpgrd1VRUMVnCxLZ4Rp64p8tyyedjXW2HsCqjjZk2VL93pdOpUfWCiteddqJvtZ
ZhRa6AUFIYljbXesl10x3zpjMTzVIqlEZAkvX1hLnRKxlDLaZLfC0yhDoZQz7ZgwVbBP60k+r7Qf
DlhKL/6FyvLyrOvZOnaFR5H6XDqlu+7zUqXGedZo2RdPn+x216rJGCMaU/mZcItxL+dcxEPeor2y
rbIzomZp6yueZcE5LBeDiPJVS9vIxKvuZq2Qm361lxmAdSyl+9j2jvWaBS4KV3eolL6vpI8nfMPN
jmFhsF2Hut+zPEjhDh/Kvu9eZcdGd8BMEMaWNSQLhzuW3eE1VaPPrqSDyzaJvvxlWHP9Oq2GSXXQ
9Yv9WE6aepH9t6yKjaJevxHE7D/N1dpQ0bWgv3MiYWeY0Aj8UJs8t9vx3hzanwRD3nWjL1/kWE1/
CTytq7BDs/spn73pG+cTyrvWNVoVLuZAeWfjElg9bOXJXTYuWnaYqgwLyID0qymE0Y8eo3fkqCJM
MOYsWucVjY0e5NNj35veX63vyM+lnw/jDRL/5gXlb+lG/mB4fVgnWn/jzUP+3ZGN+dm07LaPUjtJ
vrOwsTUPpg3sQopqnYb8neZ+tBvjY6nX3sPULTpEmFrDkZ3Of9Xt5pwSbMdsrIJzqih33pfCmM/d
leEEi3YbPSUyAdxGMhSjfiq9O9KzyiqcszZDPYlJ1p0uKivdKU02T21SOq8lejyK6GIKPmqOmVmo
+J36dUgC7UPTL811oYx5n09Guewbo6+38IJ8fK5r0b0snUSSVSdJuz4qFGkMiXzOHoQKKNq9tDQ8
AgsRCoZTgqEg91AuCIIbUX7kgZXTxYQzyqdMaHmFoEFo7c3a9Ya2m3QAyp3Het+G4FZsSEWZO96h
NQxwS3wVUmdXpdLMOagMdfFBV+4iPg45i0Y09Ja97spZh+rISiDvMBLv26gJvEWGNUP1pul7/Q5J
ukuyhK5Y3qi8miVsQULr0MjISA39sQiWsAww/gtpwjnpmRkQ60bc29znIQ3ddtyX0k8/ERgbfBP0
mGDNeXO2hhLu20PZuaTgSFfXvtQkkKxU0lV2r0x20TDPQaLm3k7W0MxgyYSzSIUItYTXyXRs0ubC
kcackRMxWTc1BrnmYXDH/Pssm5GTtVkmu6CYaw+J17ydPQrLkBEpEe0Y9XhqaheK/KkcUwY/eyy8
arJZ/xZt/kSC7zKdBf4ql33NKZA4RN3taEiTMco2E5iaA4Lpjm3sJmvenHXw+a/MXsplV1oFcPFa
BWWc5KYYMJKznO9byjKlqGp851yMYv4G0dJrL2rbSvtw0LwEaMZM66hEZvDZsgQzqZQeG4nox3n4
YJLZW5+l/VgFUa+cvNwZ8zp/aiw5PidQENOoHKdsiEwl2+c8yPs0gqHovTTFSuzp2DSrG/oV7y/K
ibF2QluT/V9SpzkGVar2nysxYreHlhS8qa6d9Arb9U7b69I1ir01tBnBbuzMVjhDC093lVvo6U5b
04nHs+abP19arvVhMmsUC6Y3FTm5JFh5HFyvwo5CuSOoa1oIS93gG9Go22nw3I+ah3VMZCjJqq3r
uXc2SWscQj3xQa3wjsWwDn3IAl8UHCxy0qnTz7qhssynirCQ8UYbhtaPsClqrrMl7cR5UC7ZTU2d
4IZj2dhNyDlUPmG7I297gwjycF6FU0SBRjEaMbORq62OOSZRwzFDULDQSA79bimo2ouqfMBxqbLC
cWoCQjGHcVChi9FyQw8iGNRB8rr9Qx6QdBH5aTZll2ZjBcsllRFJCl5r+OdV1+qw0Ro8VaOq8PqH
yijH703JirhT5dLdKzpEd/VYUvMXKcfDyyIZKtYOVAVEdLVCZldaq/Vz6C99O5EPWZe4YuczM27O
lOhD3HfsZ6TgQ7YrXae9nWcyRs40yoBDWdJB3ItJT74sJU9611PalZEvO/2uHTuKRkvpothP46T1
26PxxjvwZxHsZDnKIfTXoLPCorF4cNIy05Z6UhcjNczMQALjoQ0O+c0xLsuchecim3opqEDS9i9P
02V+XiLcefJ1XAZ265r2664OGgK5K7Xgc0gFJQ9yBP3EODghXFMu3vxa41VwMUwOh9dpJTMrRBuG
+Y7ednXCcuXXU4i0Pb0e0Gze+lnr3pmaz5JtdGmt7xe/S8xwcqmegVGL0gMoybOAa41lGwWZH4AI
rEp/8aceezWzneW3rqDvdIZCLInFvAbJzm2G5mUcrF7f/c3KJtESH6bicjsQi9KkeOy0WXeiv7Uu
R/auphEPPO9RsktlPXotyFPqYKoW4SRLvBZ2CkEWAkKnNu/Nqh74zsEp/8oNv3uLP0OOh/eAqRVw
EXrnt0gROJddD2ahMHqpgGgn9iG3eJmTCTBAe0I8AlXzFD/0PdDnwe3YhC8IAEB3jkCwaiS6TeqO
hHFZlJFRF9rOg9oSYbn92yobaMMYlLBO0jlgtT0C+sx1cNbEkUtsEzwR5tRRhxW33d9G9barwNqG
a01v6jhupSrqRo12B5zYauuezX0NV0P8tkXPdi/8Z8tJxg3jmJKQ1p7yDNksoKKzGzocseNcEte2
DtopG9efvCEsnWGF4QK8RXgc4YcuKeOTb1bAlCmtffYTKgRX+APUQeeU49l7SJSOMwp0AF+Ea+9a
wSP8I2UU7RLnYqJiG+3gQ6ay6tvvAq+goBAsfDj3QOzH3VIjnxZhLc0c95N9jcuqS9U50Ef4/ZHg
MZ9wwXbxagA4fzudimXUptbQVayjNIYXjiCu0ZdTAQzvO2HEWBO3ibKSLjoL69urUFsMWUpEADlh
Y3FdF1l929dBdWEkjhV3wrdOWHf8hAqx6UCgSW+2GljvHU2jNe+s1XFSFSub/EeH/aruJ6o4a/6k
YYsT+k1nRx323qGzckiti7vC5bTY/242poOkzNpUndbW04T4+fbGezlRuaamZLUq1JlqSfNq8L/4
7ZfIVfBRgsHOHRvHlhulidwqtRTrk+eitu+9gTKYXKFfj8h3cwwfVVqZKDT0jdtyTGkG/61ykU44
0Cdqui4qwoVYjZ0Dx8Yq+vWl3k0xf2vNQrxCjI6ZzvGl5CzbdJ2qOu6kN0R91uS3w5yrf02x/3qZ
/zt9Fbf/2jWGf/4P/34R7dKTziuP/vnP6/yFxD3xXf7P9rH/82tvP/TPD9NrL8f+9Y/r53b4Ix6b
b88yF83xZ978Ca7072+ye5bPb/6xJ6dXLnfja7/cv6IKkj8ux3fefvP/9Yd/vP74K49L+/qPP1/Q
P8rtr6V8rT///aPzb//4c2No/dd//vl//+zmueZjkRjk8x/3+cvz8Wdenwf5jz813/z7FpJLe2uz
GmIVh8SgXv/1I+/vsC8hmqFW22bZn380gqP6P/40jL/zATy96BDi4gn7/c8/BjFuP3L+zpJpYWoB
DYRfgVj7v7/am7f1f9/eH81Y34q8kQN/l7/zphSAz+Fs6wkTzONA9aNV/R9kNK1eR/hEHD6UQAQf
+vok4YZX/YUm61lEsBgFxLDKvKGJ7O81zc12FY2hENRSfC37oX36j2f37y/4n18IcujxN4K3wCqH
+esmaoas/Ha6c3KpaJFIcy8p5cLVpx3nIJI9R5xrXEKU+pbROyfBsKdt7LuLcZiBFy/9bPL245To
V6vTGLeYcBGJt1rWZxMP3kPXz3W85gYSj6aKgaxktcvrOriWXkpzwV0QnKz6fefIl8Qc0r2opvEK
ZZB/nfR1diOGRb+ANyKjwbLofIg+728pa7V7LxPNjVl7ziXddRkmEGIgp9EF/G7NtnuoyzG5rBwO
HDRAOa+P1aVQcjgoHV1qDjp2UJb9UsukiiZRfuGLWGeaky3fJrk2dMq0NWoH4PrUS+8B+y7nILU/
VdLt4tyq52cK9iyes5uqor3V6daLp5VPnLVuaLR9VPTZ445tPjKb/LoUWfXZL4BHqtbI7tJEZqE3
84CJ1nSuep2zmm50y14N/XC9ds66I/NyjsvMGT42quEYQNTb+VAKJxwqwzoPlnUO89leLKD3tgyN
0voQIJV68eWU7512dkfORC/4kM0I0XxN/0AXTd2x6QMnAUZTLZn68tqsKZhcrVO/o8IwI2jwwxgR
1NrbzxWH7eoCM9Erzcjy5KwPjKiEfO+64myYND3Spk+wsD8jSoQ5nHZBWGeDi+F8/VVb+gtryL67
pvtFdJncl5VFrFoh9bNUVno4taK/LPTBPVtGH6dFt3oJfDpmqCK7EHXXebvMS+hPjrxubIvoOSdv
w2mxCyBfdck2n300c7+MSltquwJ5xQ5kLaJL9rUIIIjPhn5OD4L4HqmREWGZ1aMXAOGWWXeVVVmL
TdLyjVaUuwc+3AIWtJ4MeKXTzcleKYvOxNJ8hhtAx71I5FlLnzMcykKeASk9pDNnKrvqzjg0OeHq
+XVEBM4HaxXYt2i+353rUtf35dzeJ2OPeySsLiDQXr9tq2WZ49FPAmJiXfs2TdLlbFnH4CP5xLzS
TvOv1lbXOEwPSX6RYPbxQbjlfJtbEvTHXwC/UEu6t03VTFecX/ptJPfK3uMI6DjRaLZatRs1F5sz
DrzZpVhmf0egmNo1TZuCVY/Lc67rZPx27kFztjG4lrbmXQ8p1JM9ORhucukGU5t9EBNKxSivXc3F
1RBvqzVM1BLM4Yxs0A9xI5kN0DZnXs96wREv9pyZr2NTHuDh5pcfVBLPhEt8pjlLZ6d+1PPW2dF7
yRHAc4JfZJXQT1UDJ/pV51ez9sKylXOPQaqM0lU0sdmZWh1qG8JFD/O58gLjOe/X8ha+QiXCpPb0
8wk+dhal5eJ8qXH7ftUzDsVE2eiP2pQ211ZSyzEkbrL7polkjUCYuljDNQNFIbKzXm+za2kojuXz
bJ55hIHuC18X5/j5ZTuvkuvBUtWGoc9ZfuYHxfrXUjOxFAjcxyV3g4MfTGemMagzVNze91KyaKMs
VcOTaKbuISPpLY8o2txL1UNupm1mqJugmMBgcegswd/baZdvCF2j07+ZO2uiM8VA681e6SHdzfK+
YYSxpjFcb+lwyE9ZOWhVuE5Z3sSjoxXneLon5ac1UK7/CGBW+4fZAEKhQMycvn1d/W6md7MURnKT
23YRB8FAcVzIwt1zhtPpUDStc902ehCh75XuJwwgjMfEa64wErE/lHQAb31H9X3YpwVtZ1xUPi80
p/NO2Lglo6l8wVl9pOvmWeeF1dA8LXREhgapIqLFhioCoVG7YnbUvhgHgx52bp8jRIQT1YxblNkw
i7gLkvliTCyUB0qMxmMFqooLzDQAoGtgQUuo9/PMWT39Au0qIGht8VfWiSa56kqv+khOHz4SYz6a
VtSIonhZPOchB7f1wlX58y055vMtQ4Y4dZkFV41osxbQCjHgHljKeMQQx3jUcn4JEpJzrpKhp4HH
gqGnhSRtrBwfMr9XZ+hU6od0qasH09Vume/qPOP5X4/2uNDWS/T+OnW8dJ8PmrFPWXPpLVZAwITL
8hKb9NkRIzJ8Ir9o4671vetO087qLNCvAk33VVBY562ydKDYcmofe1RPTwunkTGqZ5IGHohGtyOE
Xmmciqkow7GTbsnS5/d6aPV2S6ye7QLa89ZDdxTFNU3BOtLSiq5Q4znDYyfrdNqBQyX3/K+OfkJG
W7Epgysl2vLOaiTdnEaHbR6o3r1r3MwAIMVp0wjnDt5l2rUEBrqdF2aTbR0MV7OqvVta1b3WpHvT
b8uPjgCTPHMWwTIwzfKxXryr2Z6smEGony85vapynYiVJuCT+TIpMUWaGsfHpS9wkij69a6ZhBUG
q6Vjx1atV7XRap8w06sizdQPWmLDeaeBdmGoVe1Tu+yeqhVu1JII64lkYhXpoNxnItE6FoeseRz6
ontKYX1eZ7Xe3i5+Nd0UGhnJtI3HA8tywDNl3qUEksYL20YOLArvNbL57v+LuvPakRvL0vULDQsk
N+0tTdiM9FY3RDqR3PTePP18oerTLWX1lNAXB5gBGo0qFVIRSW6z1r9+g5v/cCojKTi1UvncWm52
OyRUYkDsbRivbXRcM6e/U5kqSt8aVDXx6lwR+6QaxBKCmU2AWXaHSaBj1C9uNzsX0dTcq6UE/TVo
85vZdj02g/OaQeOpiReqEghRlIZBZHTNZlaZIixTEj9YWsk0MSt160a0DYG5a74UT3KdtcS38sI8
mNjqBGMkIn8d7Yq73+qdNrA6pqdcqEl7MDtK1UB0ovvo5zgOmHuFjd1mGwOLhut2xWdvqs2OnAlR
3qCZr094busfSeYyFf2xB3XQ8ospKWnnO8MEMyMwfCe5rkBDycNw4kXd6XmT+wL5YbAkY36YU7d+
+XFAxAxYLujTo5c1n5wg793ostaaQlDBqey0KCNZZQFnMXxWVhVG6qxanhxxvD+skxiMk1rl+n3b
F07Qjal+nw+dkZLebNSzy/TAEf1d1OT9RzqOHAWQQDhmnH6+XuehSx+SerGYhsoEUdeoWOw1ERdJ
QJopC37uo3nbFRFVnVXq8/WPa7nROxQiI8SY72USuxcukMxHCY1jqJiWGNp9JlWeLeFQQMfk4GlV
QFMIR8Jt+qj01y6XWAEjOb1uu94JavyInvHcJQlojImTLuCieChS3AtT9PWLQHx1ipiX977RGIxR
z39IpcGClKbg/62oFoLdMtUvCfTiMagG04FpKgHG/YpZ5rXtNlQLyVxb74lZZN8tkRn7OS/5McMq
jL1TxHMcQk+er1XFql+cbKmfu0lhfbq2XLHW7S3+kzXWL7j+wnOh8t/Wc8OHp7nT+P0AR4gJDffQ
XTEW5zj4ce1CQ+VgipeBP3UMorBd2XZ/Pv7YHd0r2G/3f9+q/MVmFfk48SvQ8A2cipk9nZv9n3qn
NQZGy0bHhhLH2Y20V+xbq3ODhNnndTmM6XY8P9dKh4PLtDF6KrE+uCmpIf78Jv9ofX9p6/7ZXX9t
wu+rgv997aZ/6cf/xz79f2HPfcaH/+eeezu8fnwyZKo/f+65zz/zj57b0v4gRBGuJboZGluULf/s
uflP+GQjiQb5JuUAutO/um7rD+i/IMfAM7Rz/Ng/u27N/AO5sX1W8wFja7hg/Sdt91csD0QG7QYq
M4yBAai/EsCtGnB+EeMQzIX2FLUUtxWpLcE0w/2Dw/Ib0OnHX/cz3n/+OLjG2K/jO/dX/So6PYqZ
TO+DNjIsqBKm04c61L5vMampnGodynq4oBoq6thOPoi3q8td3Qptr2Zrr3qWlnKlpPagv7T6uZgo
I+UW3yoGzlJbjBu9pOoJSmHmmS/5lbeww9stRZO6yaPGQZfSQMhbGL/mua7fcyrUNYed66fuiHps
LriU6SfZrvQEQ7CYNuxRa0liRKALBCiiq7ObKUkcKA7uKG9+Wjr/BnL4EUv99fGQ0c4iwWiAl3LG
SH7ax0qEq3kJETGA3dZ8K9uifrAmQJvQUqDa6w1e7p41c5t5CNC+8U9GvNGNHDKGUvYuJDOZwA1d
JY/AntXSo41hXud2Vfwg64KJI5mAnY+nCZrutaSrsxj4wAyTIzXZCL8z1ABfPrpxlHIzDK7FmFku
DAMl3WhfWrtZ7WGx2pZ0jmoKj3NahHJRIYbZrPbK32RPek7tV2jxjYiT7BlKEJUgjm3B3z+pH46g
X57UeRyBfFxHKwac9euTWtcW9MByO6ilq+ONY655JkQIuiQKl5E6RdYXWHsqWw2uXa+RLrIOcdhT
86Cm1PRjqc3zXT+p5paRKqTdDsavmqmPKB7ibdHNefibL8yGrb98YZQwhI3gc+oCs30Bk/LYnupM
pz8vqZ+YWTrRbpzd57SN4D4ZZsdEhdmxmNUkKNO1xyoBb8k8a8ffgOmcKX/9Hug9IbnZZ4z5yxLr
c3NNMzPug7XvRWgqEU2C1tm/ez/nv+Yvv+7ZnR0VE5qcr+4fUjaNkwMUBJi+wfek5QgcSMAg2Ubn
d72Ydy4ThvAstPVIe4kOmMHovlnhX6XR8Pzu6f/1mAPAPAt38NQnB0s9v52fNhas5NLWK+TVkEab
C73K6z3kc33yE3OavCiZihtVRHDKywIegtTXw0LJcxyytryy9X4rRmctN5K/PfGmsYxO09A2v5Op
f5UF/JAJmsgwAGlt0/5qczr3kDHaSO0CGLx6kLvpadXKQ29N6mFwrvoVJPLHovyPbuur+rO869vP
zx40/G8v7f+7sDn2Oj/t1jMs/wtufvfZvqWvP9/fP37gzwtcF9zfGPQ4DHxYzMC6/+/+1pw/cFsj
oRThOTZRZ7/nf2DmhvUHlsLE4qHh41pn8PfP29vQ/+C44hxAtUNCpc6I7j8BzfHw/GWjIatjnWA2
zYqhxkPI9WVlc56nro10ybcQ6RywB1FC/C7MA0hB9SoqbXgCQMlBQFm5PdoLUmpwldT79sqB/nyR
TqnxFtHIkp6WQvtIluQpkeu6MYfVuOilTAsvMWz7WZNVt63zqEyOBMeU1y7WWPTJEN6m2FBvlDw1
9+7aK5dmlLW3Sjc1l5qU05l5P1yjP+tPALH1YwfnEM/4BN8XeJeBPtsKHKu0C1uoSQ+yb9ACkDq1
p68vaijdbeet6tzcOOZi3BltDQ6F0/VbZTsQVZJ02gtwkt1cF/3NtEzrce4tczf3iX6xJtoaVnR7
G9NKsgvyrE5Ya1zHOmDEbN/ScKf+qmt3ESgemLJ1NniaafWliF5dJ0F0V2nhDELnGekCGbDWPyIC
qcszvz1Fa1Hn9qEt7GZrZv1GamvuCSs5YN0OAfthWqpbxczbXRKb0zUM8GJTQHYiViaepqeyHZcL
Im1jvv3QfzpTbWyJDy92iBCEl2OU76nLtLxpXOd3xlA0e+zp76u1nF6yyBV+ERvKFmVbMCXiUlJx
bVetLW/w9NRPa+WAuDP1RQY6WDsbicM9XF4Cfa06HoC68+mQILTx+6wbHjmIzdRn3j2DHTTulTsk
70NThPAwCWpgku3lUUGT5YgzZtJH7zAOse9qRH8jBPVQmcfKto5wkatr44rbxAj0qr+2u/5ZgdXp
JY0463FMX52NfVnEwWw0wWQmw2UzzI+QaympZhVkYnizRXprZiIN5yw7qZFeHxzEo35frMlGGLIK
K3M99uN8bIirUwqT8UH7luht6cVDjNFsMT6MupNASosHuEfc/bUHnZIv0WntEOilVQV25uydxh4e
B1tmxzOx/Rg5PB0vntA2WkXjp0shNupYEz8u20CmZTg1HxReMATddfIgE817uzlEzODxqRNd2MyV
sm1xnHL6lcebRNGhGlAolWN2at1poLJ0JKiDs3WkMJgOKM67NinGpmqIN/W6xHaCUdOG62UyPAMb
BlxmXX+xl22qLgycFvi79Lue1sJqI7s6Z14het2jTjSAvKp51+hpc9BH95OOe6/MDlML2R81UwJR
iwUKc2/Pp2Sc67A1482oW3E4TvI46kMWrIPJhoMsFE5GdhR1qh3GHDHrrGDf0WrUiqIU+5RG+7Kr
6studIybWUEOmdnNe6e0DzaQ1ZXmmDelrqZ+3jOAWcaC0YxmrKFtK68zspKLzkrlbavCL5SLUGE1
Vb5uzIhKcyunDbAWMAADThgboX1de8M6toljbLNFtb2R9IOsj+IrPOpwpZDJi54XKtRdbXocsCvd
oHwY7gbdPPUOzjEyUYISE3mb/Do6/e+ySPetgWmvFc/GY0Z1HdT5VU9gTOCgCUEeYiRMmKb3colS
D2BMPJpz0QRD66RHBhEbkeLp1BvKs4t5xaZssxXsJ7mPVrAkxsrbciF2UGM3BU6V2hdpmtaPDKOg
xVXte57IG4S1w3UK+RZ2/0mhlUHV9VjZ0J9TiIVkTtRIJdKPcrFf7aG5NMe8vrTTJPEwxM89iOO7
JE/lwax7g6VuYVqdZ+Njg3X1mUmiIMFArqKvjb2J5jx7F6PbXqRxoQLO5+v3VlYZDVE+MUq0Yghv
drcdMovjrlPVBZIcbqS1ZigHDMfzDWzTGePmnP3U1JNvkBW9BV5WPaKMMSNJXE5DN0qCxUrsbXEm
I2YrwyO1EG/rREcHU1P3a6Oct7GhO0ear/UIbzu5XXAF+5ZC0c4CO+m1y9Eq2qvzbAc8+SbSm7oM
cyqeTWyspzzD29N1SgZ6mpV8IC6ydtroyufYTJdLu+3aTzcrzM+Z13bIVvdGG5G+gz/PbyZDvdel
phPBpfTIL7LalJx6EDfxHjXyFI6Nqe1bJ87vkGZ99L1mB0bViAC1cPmIy9t4W+tF/oiHN2NBa90n
LQ1VHOvlDZGzWuovdJWdJ1frWZlNCJIQbPt6/rbY5UNUGBWAPyF/PsfA5dhk71MCs7tL+wLqnZ0H
DBfjhL3d6K91QvtEaoPePaYO7iv8qlECb1jEAoVaboO6lk1zC/3VUvxuyhVn2y0KkJUyKy9irBlJ
2JxmQVaX9r2hKo7ppWU9AJAp+s5l8nzd4+25d92sotytlKAzpBJ7OioY2JPx2F4I2cWTj/5bf6hL
LikQRI4B0PnxbUD36mCHOEY7LWvqR3h75j1Sor5G7ZegIuny0nJ3PajyK/D5cIslS3unCKe81euk
u6MUcdBmlJafw5/1uiKOGEiLxkOCYniVa85XKJrW04js5ZBkeU1U1Zo9VIb2WDU4rHLlVUe3nsUh
Xdv5leeRcAFbTfWJeKTyUNIN30GrSTDL00482Msc40VLeHoIkogNstaK64zcUaLuGF2X460+mGHj
mK1PNkMaxJF7J+UIcKdeNm10S/gyNzEOHUM/0fa6+QM2E9H3tJ1AwAVKwG7Z5uaHw3xWUe1tb4wB
vNE3vC8wicyCJEkZx2akLV+leRVdOHBQ/VHiRqiNr86ozAWMdOjCeqrUb+dy8Sjw3r4u4q4nCHKN
OsxsbGZzQ/XajJESLDE4OMv3ZDbD1rXZo3hEBbrLEAnisvlgaMMUUEaIk5pzHKsZEiPkYB420WuI
w2R3M0rNemjZTgWH/9zcSdIoQkca7nUSlx2jw8H0Uyy4/QilUzismeUVUjr7xIS3mgqqv7iv203P
IO3Tsrs3dGPrA4z5iYdTtNtaHYwPE3FbSO3VcYO2mEe0FGldox3Nas3vzCyzN2nUtEE7W9upWoet
nWhvtlQfEVsMQduZ5WXltsYulmgavCqaX/Io3alLs9XZl6ZSXsQOPNfI5pR0y9lbdUN9THnH8L4X
PT5yCZWfI1msADNMLVe9jrdqlE7QfnMZfzRd9morTnulF1oo69m8ECIrb03Gw2is9eT67MT60rQ4
ZZOXWT3EVi6upqHvdhbhmchAZ82vp9nYgp/Ld2jUUTh2AERrJsTDFOeEsomycb6LAqcVTzeZIutM
ddlpcWAaYM5ajjvPeLXEBzUbqoBwInOyJ249CyGFlYYSlet1XLXJgWl5uyNh0YEAIeMrFelSEaZr
UYe2jguoFuNpQq6NuS/19GZYF/vJFIl7SXLD6jVmhaoU1Ub1AFSCpKcqukH14G3AF5ZJKpQQOyC2
Xcyf6YEiv01LthMKHiFadOfmF6nDVM2LZ4td0a/NdpCoJT18IqK9zEfte2Z03Y7YoaPN5P3Qxqk4
5hAcELKmyy5LlmLftvWwXwdbf4LhUfgjhXDqKXrl5r6ZWpnqFU3nwMhO03Cw23w5yys7b0QNeREP
UAko7896XCyutENrzD3w+WqIyLNHO2OXGii2Yn3BBfjHOk8rVAztnCphbfZbksCr56nPDdbHkk5F
wMKPIeQTO00VxRyIp6wFeldGx4KNVsKtbw2VziMRYTuX3RTq0+QydrVd5d5FTbTuFdsGr8DX0fEk
BKpd3TUw6/MO7oiBIcPT1ELnwYsxLRghtIvp2Skj9jLOdJ0PSkfGUDIX4ByTGvHgVOdR67ssTJKq
CZlX2PeLdbah6BGd3M5SEELpRPYmhhsQILlsoO8z6+HNFzpSP0f49ZI2NQr4bLmHWwEuKWRxxflP
Lm9MIdf1rRqueZFeMeBLNxDe21ddzmxoRWbVd13BjAOmTOz1sTVt5qq5H7uzInRy28lfSwoNoz+b
W0hN95GRiksl2ZnrYl0UJneSyNri0miH9iDLOr+HsC44mGjquEAMvxB8gQlA5xtPZ9g3CXpsJlwW
NDVl2tS1bV5E3fBSCxUdj9MjEXaH1NyBc637oYg48krVKq+WIdV3czL0nqhjho+tpFQRynjQuJwP
TW+t21wp1MBpK+U4KU7MyMdaN0PnqMeImy8solbsS9ImdtI0lDCRTYlgBkr3c7fU5l7WzhoMTudy
g2hLUNvFsuOPuFDVlqZl202Z9mQRl4M0RcpbFTvKgvXr6Qyx3XHC/JLhcKj0TPEsAsBpvhBfe8ms
cvT0xnKVOLFg6jwpnpUpynG0grq7WxNxO7XGwemkGaJFuaZh+Da4H2KO97rs0KdO7j4tUmpcsjJT
dbqt6Pi8UUzuwU0EMSmRkUIhKDK/76f+mS/6Eo04tMi+elImbI2zRvavVmZ8IiM+joSz+UwR8etY
N1DZTnMzK56Mahyg7eQ71i3sSbW2fGPQaRjc0QxtWTzNBLIwjh4e3U7Rw2yoY88tIqSd9oAsMM8v
UVmVnEC5s1uZLCFJgkhxUhOYBDX/Vmbm/NAvVeNFjoyRWSks4tmOqA7R20C08RSq3g44+sIYym1a
auWx0RmGMmKd19K8a1c0CEpUrdtGM1/GKHGeOQiz3ZRm3wwL+YaPWszhl0415VEtlzWsUZJvefVV
ADvO3PVRdj+NdIgcbSnlhdvTK9DQezoV0m0VRcqMsD+aMo+In3wbu6okzVUdbT9WK7LTIlIX+cGG
yPD5LpXr+wKGHCRKbyQeySWBHOvourFN+p3GfhRp6SITIQ9kb7hyeJOjpvqmhqmGx9YJsYPbxK6E
nqXPyqVtj+4tmkW6ojZyTg2NkTP0pzQr8isT1OaIm4W1wbnJ2li9ARDa4uttNwRACroj0S2naLFx
FDApMJv+0m3cdzlgdN8s5egVSHRnRT+KtNFRzzQk2znNAxyYu1apWgYFZsMV1L30gIc7mkrWq8nr
aFwXgeRojbvGiB1+Qy6kKb6MCMk+jOayXmlz/g3rxBFP9dFG4U8DSvOi+kPRUTmnl7rSxvuZftmu
+Tt0DPpNKnRPQ+LjA67ooYyLbUrCXw3lwcfcxqEA4dPHDsJSf3aMW/RvzBKcsJywG15FG9QjHCgX
XCnk7Qkq4txgOl/0IbwNhLH5eqORqd5ozb6pOZIUc3EDgZQP0bdWb7TYuOC+9SIlusv0N0Wfxi3s
+AXmW5u+zTEoETDXIR/tb3Y3HnvK9UbTcqgeXMZVpt1xV3RXQz6gaLMrYIoS45VhMo5RpK97rEB3
uhVhHWJEGzRC103phgs6zmJyl92AixBUMMtrNY0DJy5LqHYWYndUYVtNzc2b1kIxmEfRsnGxJQws
2T1NUEmvuqxU0Vc6z67BqQJHZ5tFw+rLLDpl1OM78phaOKOxDrm1e0CCvhGtvKiK9gM2i41xikmn
yu+1XeZ0PZRd8yy0sr0pOvu+j5jPmHlFHTu5/bY0HLLuwAsglyk7RCLdnha9zTy7WiBUoLbDFsna
VPDlMddAMzgU+o3bomiTpqK90b69WTbDLn0q9H2di87TO3SXuDd6MRCMQRkdFhlOY3GclFgzqlAx
Gwh4yYyWRuF69giP22uIQb0qUdOjXsRXWa0xPMPowmsLwL80jQPJdPRU50UUmEI+zJG4VLtY3Tnt
QA50A8Tjji0tvYUjPWyZ5D1VoYh4rezN11ikrg+x5a7W59deWMjqC7eFF1LwjEju8lIG9p4Glyht
+3aPZrP16jJyQSiUW91qDtA1aTeZn/sVMc9xDqKnZnoawFAN2mVudlZVLbgzqC8aF8+VUTgnlcLa
HZdA9lrjZ2p2nMryaSBifadYarqxzDa90GBDmsYQTpwolzrWJBB7Na3ciZlVnhSRixOxc0PhoYbW
gChuPPOaUJcG7PTDvAiOkYoGc2CDepSA3zH1dz6dJXkX+JsTQ7kU3hQ7aGZxBODodZarBjeaBnUy
nRCqv2YolQAzk1sTWYu1Dp2/oES6LfrZc9P8Weiy2a96UfhkbyV8tQtVqW+s0tq2yKO/OxF1chpt
s3p9wZ/GosakwVhRfforgIVHz9MSvWs89/jjfHPdMfbtNfLhl16gxX/HIgtzPsFzQ1GpPaOo3MNf
Q9qZo1vUxvGG/OSj3ncbo8Z7B98RlM+zADNI/TrBGSK2y/LewHxsOxvzkQwIh4tjQSW2iNcmsw7I
zy+06Js9sq5IOvnMiwrix3kFGvCnnL4ONfK6JziyZX80B+uc6yey45pYN/PI64LPFUZdQulEfmrU
r2uYkC4CJCpjWs4y1CMsa4t7eI17LctREOf0fXkua0y4+rNaG9cS8WAl4jtyFe0iWTTDaxLULwp8
YWwKKuUCtZLajM+K0QduzEDWbJsPuylHLF/6HHaeUodkXRRBgq9G4hlT+cY9K6noEawK0e6ycn6Z
V7sOkrOtBvL6FkmkZs2XgNDMdfP3oZufdWky3bRc5NZFInYSWuIpnZL1Qmt0836NOdyxd2W1GE/K
IF8rfUQwOJ4GuPa7po7fMyJNsQ9U54tp6eZgkHO+Af+mbIEZZI8XTNuPaK5ITOsWf8naBt6mdVkU
kMdwRHaTbOXpoWjGg2TdIP1QX1JmDZhGm+FQR91OLIU/K59dFXas/2a+xl83nDQ4xtn3ZX0c1Jex
0oOUuxGPozIoRPa5mOXGqXMKyL6U1xakoWDI1A6fqGIEwkqeOpkr+xhqL+vxwuY0v1cVY/VKoeQf
yaBbQVEK9WDrUOeAM0UgFbSdiYr/xIpR6oFyNLrAbQGHyvLOltFlr1gT+t8mPeU2dgh1Nz/AN/d7
MzkmcczZP0Ajc2aEpowMntEr7oZVdmG1KskRYn5+4vHPG2Uwd9Fg8EUrSHati98xj2p4HpRn0x03
+jKHlFUWFOhi9K0ChveCPcadUQCmTY5+iLV1n7ETt5Qk75aShlEWH9WWLMph/IA0cYnZMjzivvvA
JHqrY/bi5bl6VKp4m7sxT2yVYaHjjutaoZJjKUEAVmCoyXqwsMrwozQXjOjVLQpY7ZhAtw8rrTae
Fgolr3GmkRVYTH6XdGSbr+p6iqPK2c04EG5op3IK7bq70Uep7FMmBg2s7xL01sK9F7/tzw5a0QK6
wkz9Xdh8Hbs25peMzU4Dgh/BdLfE+JqkLMLK6/PtkGZ7TaZhz41r4r2U2i91BrW05ScHazjEU7Kc
ViZFmxpKwlhkXp/avrqAqACLw0+nvyuG68GGR+lKHLHkGrTETn6DZAzzTgH7mm6H3mwCEU3cyi3K
AaqmdKFuxqli9BG42ocZ+XBQOi1wf2q/zznZ6RalxKLCGpB2Yx5bi5sKEKw9GksZxtOwoEIEQIAj
CEGsMY7IUVLBrZci7Vft1VK5GQnw8FuznEzPWvVlQINtE2sM/Fef5rVtj5k6ruAmWOdUI+icF8Xd
CYD0O55WhBRHDQcvQnc7XDutu+pH1SIyR1G8xeCaRMYY7xanbwOKtXt7UMSuV4pmpyhaiq2ERt1j
aHDcEVj3noUv2alrRogNMEDZ1yVkcaYaKDwaTdoPaC5MfxrQCeLFX+5HW1qFvzZWAgfQHspTpGGH
dE6FjEO16Z2tJCE51PB2CPg491qCvb8pyDOp7pxO8dWqqDd2M4Hxr5X6alTDhYK5S+RAYnQ7kTzp
Zo8Bj8sxP87NsBmNRu712Y38CGl+uGjjXc+9/MnLbUJ8e5Dm284I7wZS4ZOSd+pHQm1TQ2HPk0+U
FCndJIiYMwy1v/Ig383OUNE02Oprm67W1kIV8IzKbX7MwJ79nLz6TZ/V+SHBPwQfauzgYrCuF90w
tBOQkLk9h1ndDRyEV5GbPhRrH13MmVveJJ1uvY3q2XLApU8ITBePGITgyWMvKzODdDOul2VTZKe8
77ONNneNLzUzPS3TUD8P9uoeJlKtMVWYOqpaKCC4o+inEuFQUKzla9y0eNUwP0hUsKTObJR90kn7
kgUxbDSXeQIvTK3uKPtq/BYL80WvFuTkCYrIx9mV8oDZjAbOBEV9qckdB4uEMuBWq3E0M229myX1
iJWTl5rAal+4avX4ys6ph/MqtrZ97uCrYrfO09le62NE9xIUmAehDLSQ4bTquhlXaSC3HLgWJ8Tw
cYGbW+ZUe12vu+dSN5cLGF/VsUrX6KPVgU7AgMqYaIy4bw1WdVF+TDZAtpHaIqjX7qFXUKmSBh6v
H+j7Ye3g7rAFKhXHan6UXaa82lBQ6YysfqcX6nCDCj3G9mVmJlemOYZCEn5xh6txF3UzVxjFRdZN
581DYqufY0PSwQ7GHvy20aPrNBqnnaprxlHDzMhfZrOkQrDz95oHcFhLRq9ADP3s2yM5OBPw5W1L
hx/+l8FGbvFPqvxVjviijW55jFB1g2uucSjiGN6uEiccMUZ7/f+TnPF/iVEJbfHv6Bh+W6HH/IWP
8eMn/uRjaO4fBjbkWA1wlf1JoPiHhlETfxjEO0C5ECgbDfec8vAvQoZpkGBtCzTlKv8IieMfIkYI
Geh0NCQzpFyfRY76f0LI+MLGIO4IdTJ/EdpomCJw+H7lGal5485KmSaEFJeAdd0ig1jvfud3/EMu
/i92lf3jYywVR2UsPOm/LPglP9OZ8kkXYxUZFN2pNtxaeqc+NvjQMD8ymvY2Qpf1oGNwfhzMiiyL
si/H2RtVlxoGsztSRVNKgaekW2KmteXIeI8OHujf0nPlaJZUvkm25MUxw7mIQhAA79KdxgTNWZnD
fa6GmXG80Edn8gyhKS8FCMLdxJDyccSHCBUBQIYMkqJ372hWbBXRiKkGUV7KY5NpGedAlzlXziDc
4TdS4195Xj8eDP5dsHSgeHFwfw0cJT++pPnVqDnQOLWle2mvzp1RPsQm6+2fLN/rP5/1z+rQM13v
yxv45YO+vIE1waNk6vigJh6ecJG/bHIH3Jy+cBIhdGCK4PnQU3T+/cf+ShFjTeG9AA3JgVSHlBpV
/K8v/iwZIOFNjTwGlCVKTRfNh8yxe4zsaGOMUGa4Zm3v7z/0C738z0+FRUKYH2kl+At84S4iFjEi
d0I7tYqBcsFFV8mIsoTZUejXTVZ0JNFjOr6ZMn0NUMxW23nBkQwc3PmNt+wXhixfBYEwjGXeMLrj
M/Pq1wfQFYwq4wJws7e4DgOqG/NkQooHdxCIxrwU7QE6jM5wL504nubAQLNwalJpprt4zN1io/aD
egGfnmRtEbXLU1pN0a3RZMMN1am7HGra9MkfsxifPyz3lGVrSGjIm6a1ei52WtBTx5+fTL1Oj3YS
WdezIsD9C3EGUTTQwrfzaYOldqFhICpag1u0reRyW8dns0JLM4vOt00EkFVldpgqjrmKg77ZyW/c
XWrzGyrmeSX+tFJ/PDFyWwliI8pHwBj/9YmZlo2GEGMIr6gdBouO1TwukbK81bP+O9+OL/kef74d
2zQRiLnwPmGj/fpZcCc7iwGsgoxDy/3a7Z2zP9rQXwilTq9lr+J9e64DOiTllwpee2GRN+2NKSvE
k2NVImqalAH9R1IdFrWVDAKkDGbErfI3a/rLQfHjqTjcFvimEICu2+f//hMh1LHxS1sqqgaI1NO2
kC45sHDT0oADs74lZGD6LQf1L3vXFJSRWHljXQsq4HyxzRiStm76BaSkYY/dmkjcPvH4LcdvS93G
pAxJBaCqgSOwKxbm1NDuikXzRdlpz30uzNgflWjZN9B3gX7KLDO9yYT0lDImLH2cuzt9+/f7/stl
dn5G0BsxyFGts9/LV9+GdRl7yRhCwQR3uG1Eh8pJmHgM/eZV/JvnYpLgh6MIAMFZHfDrq1jQmyNs
czhdDMYp/TD3obvod42y4n+KBt6rcTv6zfGtnS1DvuwK9gRZUHhT4rNufnn/qAsElo0o+iHBaBYc
9WWVW9NloApvZ0ChVS8rNqidHQvo2XM+Qr9Qe+4UBnD3//FjRuFB1A8lCL4HX9MejAXFNlJbnAzQ
MfrzQB+VpGu6+ftP+eJm8GNvmjbzZSpxXZCe8eXkLMzcMB2zVs6CQ3WfW1kVZtk0UKoIWAxwkZhQ
jVCG9lDvznwGnJU5BQFbCd1JL6vcYVaLYnv2EGbov0mo+jcrjcvsnCzD68ci58ttulQD5vICuWWT
/zdzZ7Yct85l6RdqVhCcectkDpot2bJs3zA8cp7AEXz6/qi/ItqZylKW7/r2KI6ZJAEQ2HutbyV9
SMdBu2KLE//7VRyhA7nAJIoQnJ3e0ZxvYpojLW1ekgsAWbs1hTSjMcyX9x/0MdLq9TkzuzH86FAs
oBedTHPXo91HUoPGeSkpSaTo8n3bi/JAi2i5n508Pph04aCvutHV+1de3+DJmGbfCXgdzxCiVfME
k2Ok82jTH9QCK+s40qXAntOA8aY9ZhZdE62f6zsdPdEXV02UUKYmvmRgEWc+NsQG0uqh7snkOkVm
dOjnBstbPzYTlRFKbEUoM5ppKUaUJ22YCsw8RBp3gzleWW5DOSQTwyGnrhmCW++vBYi1OztW0ab3
gEBdWGnOLPrMsHULocMrIQX1eAAMokb1kq4dZFeKB0Rww2MMK70Bor2Mt14hEL28/0rODQa+g+vC
xtbtzWdmruYUASXwedZZdAZlt9xYk1b/qGL0EfhKuzCFsnSnOk99ef/KZ1ZVRHzsNHCJER/yupH6
6wMHmkkvbToaG3OgqVhQ1Q8wA44Uoy3glnnnRNumay+FBp65KgPQ41sBIooN6sngp7Agx2Ie+Mbp
9F/0qY2/0p9txVaaEzQ8W6QDdUPc3vv37xbT25uxT6yfcJjdHAI5AR6/WjnLchqcFoS/WixIuRoz
4QBemv5OVUf2Nnb0Rtv27MCumzXH59osB+2PIphAC6aSTPhDO+r6nxRafXwo89gTiJLLNRXHjrMm
TH21/EhLc0FcN8CkwJ6GRhjaOQ28LUexZdoJyiifvNiiMoOtuRsOwhpsddUZpQKsUS4wzDuTotxN
l6vO3qk6LQ+s+IS7thBMnw1vpgNkaIZ770Ed9/ciqg1W3CoDs9BTkIOb6EPsgJWS099S82DPdOum
7oI/6DUs52QV4SBMKiHz2IJad/JlNAnJHGx9YQoj8b+JEJptM1GMJjvZOtkPcTVssjLXw3QsplvN
tlDqIeG+9/3MOqgclqWnhuYqS0z/vu114wFNAwfMC6/7zNvG9wBHTTCvMF0fv20E5TGyviSmxVw5
vzKWs40iXfzb+1c5s556Lv8+0LbVInm6c7Z8OSvePhuvpOGoUXpJGRoTqQ+B1yMj9KJa0ebjyIT2
25uhb4Opfv8XnPkuemAHPWgvmBUxhB7fZz9Bv1QogqB3arTRDNWtrsb4QkDquW07Rym4S2tirs0S
eXwZDnClzrmZckJjOztrTQ4QELKJM7DKnbIBtAa4MfyrGmrf3jZkSmjrnH6gFexfNWlOt6FUsgLx
y4qNxFMnuz2xYjwnhbjwQN6up0xyGIcOdRqWF/3kgShfz1OquAxOYvg2fWUmW9I6sxeaffH9onxx
peLsZe5158K3dbXpnnxcQb+JdePOlYmcPlnZKl36PqHJCCKy1j4URmw/VKNfX+lrawOaeYwSbHT+
OBqyZTzu3fUafHUvQeaGdpW05T/PAH4OUjm+Yuv2/PXn/rW8K6EiQy9bNo2aTRm5Bh9TKuMSJE6c
ed4MfahcHg+dMLKTiUbpu0G2iLZpxjK0NfOpC0F2gz0W7WjsS0wIHyYO/F8XoUfNBulWBjEdXW6X
6rW1K8gQ2loCTsgGHRT9pTlLfhju4u6rNsW9UFrehSn7dv+Bm/n16GlgkmbiHo/kKU/Luu8pD0xT
/QPTSNcEha4RWWDPNJjen5xvv3VwAAnrZkwYDnSwk2dDNGOtCcWzWaLMexhwpCJpKcxnDPbOM0Vt
thVEQf94/6Jnx6G3LgZwMbFxvtlhkU7lyVlnHPrJs2tF7U6PbFZnI9erTaEIZtlqZSI2GkcqsFDL
yhLuwF0AaKb7ldpOcyHA/twj5wRNsZPyArPj5MtLPsk8TJymQFx3+i5uZ4pQWjPJGvfWHF3YT50b
kPjePcsAKGisvvXjF2wmENKkz0M3Ks18GqZZYZrN5pbdhk98Qn6oDc3MQ59j+HSI0wihECgfkPcJ
EkQAxIaNvMAz0OW4zpLMX/wiJvSucJI+e4AWgQOhRxOAzh/TmDi8/+7OTCZrHSkcdHxibU4TlUst
Fm4+8NvdUUyItLPsUHvKR10wyn0treLOgBqyibGIXgKDvv2UsVZQ5ngtmfPgTlZ47GmSqoRPYcYz
OyzQbMHoXpV9ttE1WPOPvV90tzKLbfu3bk7Lp3kU2J/ev/0zJ1B+hGVSlqV4iRn6ZMIo0q5mGrr8
CKtKP+Est6m2oA6Ts/3sQXs7jAtSlFQ3ezTp2vgFFD5qllyo7LmduhkbFJGZh6hJ9At7njNPxybq
nBIZrk2T88HxoEpVo+ONodff0Yb/SpBs5uy62hB3KYERyx6Fhoy3c9qOVxG6j/Sq4XDRPL//dN5+
6kl65R2tRE4H9+jJNFJa1Pmdm8ZUrq02YIAAg1PxpfPImcn6yhT1IIawsThdsypPoTpCqBlMtOmb
wG7JoGGb6dKBq535wsf67MWoIlFxgOTgWCc7SbI9/B6zM8ki9YivAFPId+htXyZjvpTNeObhUeDk
qZmwNnRieo9fYO4SHCDidWZVZOEkEE/A3hfpheLzCXRgPdpDZCWAXVA2tGAOnFzGLcD4WsO61Pmw
4DCjTp+TYeyQlqV19438o8S4cnMDNWYhinCJgRCQtBn/MiA6yWDsi+/eIKinebb7p0yJbwrIlMRy
6mD7Qe5lpJtauXrx8Z9HFhsEvosUB0ySaNfR/9dWgaqi7Slz1IICOMw27RGbKb25lOS+vszjY4NF
lZB6oQEulArAyc6sKFvKHjFX0aqB7GZWVJQanXgmEcC9ZR/bXfgSGG8reJZD0YzXQAvMwm95fFvI
zdGWYBoOOAdUwUrleTGMBMnH0g37GCZnkJbRfEs/MN/EOOZgw5PnQcqNiQMQ/87VMEFssnOvPODO
jHetJ40AJL51VWsIlokiIqSr7+SFzfa5oWrZTHUcJqTnvmbn/fU2jKWeReOSR1FzWOJYKtODpnDr
/vs7p0vKN4ZuEXyZde/y11WSXiJIKjjbAlGyr+Viw9gUsr9wlXMTfCXG2nz7md+nHzSidVILrRTh
QHXkr1afxgwa38zCQpR45d6/pXMXw+YuGF90+JzT1t682HqJf0QjcbVMVt+6vIKHG++tOvYvbPbP
vSOmuEvIzoqNeC02/PX0OuJypqplaCGd6nHmye6q6Evr8f0bOrN/dDxaJRSgqdbRnDl+R7hnXDnO
rCbIj2Bc+a7c1UufbKruCdMa2nOEMO9f8e190ZthukANghKvnyJ24Z3Jxhw458UcaIPcmpsHu9fm
CyP87YuC2mECCvbZE3NoPVlvELkKKhx8yUaobTudiJAEk5Zwt8JN4kt1nzerDteiM8mqzzrAUej4
GQ6ZkHALuRaYJD1sPSCncdstFzZuZ3adVPBMBgSx2sTi2est/zUgCOdQaR1V8SYaO+0n0VdYq0UJ
hs1ppwP58Mh2skI+kc+S3U9l0t7YoNgPlJuxdGM9RSKE6EiAh8ynyv9IMBMYXtSfnzt9VSK//5LP
PH7H8GnK431eGxwnW70CXGBa+gyrrk8oqGvkYQduP/m0YyPj6/vXejuEqRYYhmOxFHMoPl2DLTui
JiKokHS6SxxdRadPQb3dVKbEMBXjFviYeqSkXLjFMzvJ4+ue3COZF8NcE8IJzZE6pi3N70hzix0/
ZQmBhNqfSDJx9pm1aFcEAjkPJK18L3MyQgOl5fVu7JEUqnyqv7//OPjOvR2PDqdlYqItutS0bY4H
SukoWsr+kpLDlbTNY6cWTXvWm6UoriWC+ezjUo04YIw4Fn8Q2aaSKC4Un6Er+6x5tBuchhspNf2+
cprC3mUJhDkgxbH3kTafYx148YW7TzEkf85sYpuoDM44ucYxdjR2xr699QnMVZtaXwSwK1oAZuA1
UaZhj84TttBIpvLr0V8WO6SdZUBs8sx55eYvIgv7OYfQS4lLR9JZ20+Dz7kK+eYESRaKAYGXsST2
qhbYV/rBbmAN2o2FhnFGFLrhVyp7004M79vCpeLJt3Zt3Pa1UU0BihD1YjpZkWx9Kdx0E0cLVhX4
Ts0NtcNWbWBwawQILvn0czZaZrKH0ETyP/r2LeKWnujfolfsmbSpwFTvTL8lJgs97ADnqFs71cll
j2UeQakcIwLQ9GFgW6WDzH6x2Sw8RRhJ8MS7Zrs3E6tfkV611Wz6zjRUOOmjDxM6Tott0ta1iXyM
PT9iStfeeMCEFzK4x8UM68owv6Ljtn7BSi2MEBO4dR1HI6q7wh7HPegBLYS63LgBNULJ1qNzczeI
un752ZpD84KkDd6WNImhaeA/oOLmKAi2DAbvZGJSE6XpgizBz0Z3KpN4/kskBH4gROQ9TQm9H85L
STPtsY2vYndAAeY+kWnxVE7Z/IVAr+nLrMpHsx2yK0kMldh6USl/t50hfuZjW78Q+bV8WAq4ALjZ
e3zN0zybGxy7WXvf0FEoQ1gOo76xMMZ213BopbcpDQfdchfH/ScxDi7MUbcTn6tCxnz3K5ex42aN
P2/qCHfHXU+c9k3krOQGSxFMi70gjadDXk7q0RGYxnUJXzxIhae99KnyfuK1WCXcZBF9NKu1663m
Ti4bPYIpsLHyyf2GIdOVoYao8YNLuGxUrmGIE+ZAUhPTtPzStkhxwzzKKsxLWC7AMnJowyhhO9FH
ReisQbpMLG4nmN1FkMExux9VWvzIs3K6Lyy3ByGv6uzKnUR21RZsBZdqdhifQnQfgegS7InnNcVl
r1ZeWG7O4kbVtXS3tjOAu25MMLo7R8wIdpNXm5mDEqTeVK8eNAVXhTjKHnhdOLVN9N2akY8Htt8P
CsRzRJuG8Qdph0jI/ayt/k3fXeyP9kjCJD5NF8umcvFahtbsyWKfDRmq8C5DMdJ2AowHlmy5qcVq
eqHQ1Xwuyqyqw6LtyK7WaFT+GNwc8E4D8hFyTWx5y6YrTbjwM52gMmgmv5JbXMCqvEn1dvXY+2JB
FDnaoBQ8UhhfctnVaVAKZd6oiM76KhYb/5D9Vn0SA0I4nCr2BHqk76Zrk06vGy4GQSqY18uUYFWB
L8DVteiLU8X1baU8XKT+FPnfoD2PX6zaw7zoLhS8A6pbk0vGrEb+F4hugSnLH8oHDY8HUlLKkJ90
mD9fhrVMMUhHdAglKlKqVG8UCW6Jpf+stxO58WNidw8LomhyNAnL+uqOCUpQVu1hk3RACygILI++
igHWVchEFM6lxVR7JAp8sSNTWeN161kwaFMlScNNREWIclcXP/tOJONKepi2doN1KYxTbXpciGv8
0Y5FR1Advu6gsUb9x9QOhcuwnTBCZ3qrZxRCIQ56Ms3/DNLWX0DcEN+JzTp+RM1FRq2W2gSmMott
HnHj6YhY68UBq0Nf5mnyTMqKYh6Juc7SDg17s6AGh4863BVDHzmYz8cWqI02rPjtLC0+xebUenuq
XNYnYfSsek6bZ0+61yY/OLJRRI8iy/uOlil/SdXQf7SMEZK5DjEA/BKengxz0di/6EkVvS4/+PEn
FgoJXQiDVaIvjA9Ti/7Us61eeuQShI+ZC4R/GAferW5xVA6Kpql/9k6UJwdE6+CYsdUWGGsdYNVF
C6EpYprOH5w4tfuNQuFmPIixqrodfj7MNjBZSE3MAAqqTTbTBQlQk5S3Zh/J25axfDvF2DPYC7Sg
AKWwUliz1VDpV1qZFUhjIrj81CAG4zv14AqDWDbFN5HMu/J6yAxCfyLNIYbUT8V9X0i+Vb1tduJg
KCdiqTCj/IF+dSRDlERrgjaw7z5IqE1miIdYOkNcze7doOVw9Xu8NHRXCYcme7U0Okg6dJA+lm0b
PdEHJSMRRnWX7BKvF/XWlWbyPHmLNPYR6h1JhFpAamOCAYK5pjRJP5Mlrewo25HsStsc6X1YM/oU
fOZFu+8cHzJGPFTOjzZxy56/Ge2DaPj5WzEkeLn71d3lMWLiwJpFC8Egkcu0J0i7fcor4aXE2lop
Owi3atEgteZIflnhRj9jFtjPCwf3X2Dxc/1Q+zohxcqZjA+9Y9QZPv6hxpEkotbByO2Bkar8AlFd
19tgeDiuLd6+nCzvi+Gud6M5fDjgMir3wyxgWG9nPVpJAVWbYIWIXP1WNqCUwgYX8UOsLD/dpLPd
63tDySk+DGL0v4yGN+CKJkPjDsoi5rcK/L1/X1SiDEujL/2QMFwEQ51dWQ/zVGPPL/0GbR4wXg0/
aqOTJpjny+CFkbBhOsV+30a71tIAAbkJRc8tVrNiuI1S1/9lS3f6ShXTWulpkfuRUMUM143McKia
bVt+Zx+INwwvKKzUESzzGAh7Mr8TS8+3MmGfp22QKsIvd/BaEPSreSy10eAbTej4mXHvdIP/oGV9
/9RESXLvLG38kCTCVVg6ma4GECH4P6aYn0DL4/GawdwQfzGiY9xkqlPf2PB5TdDYuZGFEQRudjsi
zceASAKlb9iadI+xKoyvebtmpZNhnlthjhvunlyTauNbw0Q3O9HDoQHpnHWO9n3AWnCrLypZkxZb
M90IPppRoBNYuTNSNkk7E6TUwc7k1G/hwyJukUZq7Fx60+2T0+lzFtq9McZPzI9kRatiJNoQXZjC
w4g17yv8iaS4bjLAoDeFZY1j4KWDym5cEuHRqRBbKMMuIQHvKrd1626oStwzjdsO9mY1ubSBgbpA
3tkkFrd838ocQ69d+GbYDm3Vk11BjMbeJWekuZ69LMfVTopfjMlct7M9LlIL0dNARqivDfNzIbXs
Y52S+rmV9BMKOA+aBdIhruSzXps5e6DFHgUblZzggXaFNmxnwrlVOIx+/oIiyjKCyK/1zzaps5/s
ei6Na4OE0Ot6dsUS2nlTYjrxUYFjEjc+SDdPJKpTLzvAgpyyaw8OwF1FmYw2FWS0IkCxMRCwuIxp
H4yzWwzbzuncVYKGaf/KSpf5UOUeWzTTnxnXiszwW1JQRbnFz1G6t9hcAGqymRrYrySaH2+mqfOf
BOFt3q5mX/xrHDFkk5JdxMQAF7aBw3mw0TFXtZf8wQQU8dvYndwVldJh+RnLenGEDBgVPeMnn8v5
M5PJnjcmEvFHcjFtaiNN+YEslyS6aoxIftUbv3pAm51H21Kf2n09jTm6BZgWRDA2Ypw3Mbv5rRxi
uuj0A7pb1pKevIdGV+WtXAYt3i56JOS26efm4Dp11oXWxC4g0JWN07DoFLHP0oEkHNZo0vBauUPO
kpTHAtN+qdj9N1E1byRVOMcO8qFg2bcwRn5GK78itrzJPCSLWhFxfpeXj/mU5M3W04toDGMxwuGI
BAmJMFRMSx1sotva4P/At8/NeEDNg+2Hhi+7QqD6/Qhan44LOaHvnybPtPooabhAblHUIGtxT4p4
OUAsNeL/3RDq0aBC7n8NicXZTiUIpTwR8RzAwrj5pP/oVkhHoo/dddHM0W+HZNp/r+rAZNJdi6bj
Kgk9qVaRUqrDI14N4wQM7hst7367eRWRl2Dh4Hv/zt/WkjneeyTu0gjxuPH1lP1XucU2IaXUZs+N
cxQjXAHM79Rl3Z9KM2wIhqVx4dx+RrZmE0uGJgyh1CrRPXnSZouGocFhB9OFNjEnvYoPpbb4Pdmz
868oKadPjl2xBIqyfc41r3lolW9tB9sYgzbCxssmw2/aoNDmeZ8vLs3t95/IuUILCZlrORc5ijgV
5SDR1MnZbpArx/zKeQRsFpBVjPVt9LA7NmguhqpWF0bg24YlilEHHZe+xjDSVz9+D27M15EZxVUh
Vt1os4AKlveZH2a1v+w6Fx5D6pmQC8AQ5hdqbm+vzeBfdaqubps+7YvjaxuxH+VexbXlkqnrOp88
opbK7mtnVN/ZBkcf5pLiQKdp/2yxwPtJhZRkAiqY9HpObhq2kG/Wk81GRpuGa8475TWWYRAhFD2h
gqjiC83w7MKTfjvikb6iwKE1izAVUvHx3RIp4hfL8qoBzsxrTCycDBY2P5Aeklv+UOzfH09nRjwL
i8/KAufKM6mynFxQT4e5bZBCdlqN06/PCgCgWEPJhqBrEPlOJEJ3tvhSepy/LQ4kLWcapJzJk6+3
1W5BpHst5gFtkpX6BLXjo7wksDjzUPgMsgIiPqHqf6rpm7LRaxJjhgg9Nk4w5RTI9fo2yQB0tuLX
+w9kfavH7Svk19Y60JG6IBJeS+d/LTmTpuMZrFwkUGNdk2zhSu2QWRpuajNxbeLAfCt+GZZZiyke
6fh2yfkkAub9H/HWaEP5Bv8HDUyAXhwnTn4F2jqwS6ukxIhUX17XxuJ4BCam1sdSyOlJa1vxjXDc
pQgrPjtWqEyDjRXeCu+XpunAaS78nrcNA09f5U66B8N4FVceP5XU9LTm1bIwZtLYtgX0vmXdYDSk
vDyWSU1Ru0yafVy3eD7bBR7fYLa7dojGg8yy8etI/Q8SQBeF7/+wtyNj/V20nBBB4Wg51VhLY/ZN
aL0xepuyCOcFSYObKrxQsacdyL+5pDd8uxghaaXPgGMEeSvN1OPn0Guj3jIQ6ZVXk/eiaE8FaQ/X
i93DeiSIFbvrLKe8SJYgOWfv3+yZl4DSB2cAI8KhdXjyEpwhy8wmUkhbJyX3cuVy9hzRLoy9M4+U
kcckwBSDVfKNss4hwV6sUsME/tonMHf6B9IgxK6rlu7KKxzSBN+/rbd9Cr4oNMDWQFyqOKe9g5y6
hKbZfNIGMlUfbFBpYZVV7sbqEZn986Vcemw4PFcPG9D749c3loYUUBtjREDDEhJfm21n1DLB0kbz
pYX17ULCFRgs7G/pSXNjx9eKXbxmY6LzkZ6T8sYZquYFI0/R0EusPDC88QxvXpu62xL0y2FajD8G
/IAQUaW+aXoKxoNb19eWRFTZDsQ5U6LBBz1YDZaM3J2uCbxLLvzmM29idU6u4bYITWmvHv9kPPlo
P0nC2VCsyn7TMRpvRD2JXaovy9X7b+Jt54ZmNO+a7A+WOped5Mm18MflhVclG5rTevkgh7zzwr5u
519ZIiui252x+Fo5qI+us9mK6SIZaTJ+b40k77dykS3pfyUqsNCkZWE8Nokf+xd2Hq+CiKNvATIJ
GPzg/diAYtc6+Y1mr3dRoS8rctR01EuczrHYTNg3fADH0IDDWBtVsSeAKpnIy4UF84yAqEMinAM/
m10bwB8iCEmrgiV+1zZtjcuvWTOqvKJGPE7nR7uPi96QuzFf+YKgoFMjMDAkAZgZomq6Lm1TwmlJ
YQf2RTxvwSEl85U2RDo9By2f1X03G4NxYaK8fuZObh1z0Nrz5gkQQnCy1kSkBOYUudh1sa3bTxqJ
8WGhe/k3ag9mHS7eUGZbCoZgT3NlFQC4LHuqQ1SB6g5jz6xu2xTieFBPjvuxg7JtfivoL3w000z9
dMlUWiFtFpGjDjQwqGzCH76BGjcoMYyWKrbZnCbkQ+hp8q8iGAqWHClISMIKYbmn28k2joqc/Sbk
cJ2Dni9td9NINV3QQr7dVqEZ4Hxk2myb2UWuPvO/txE8KQ+SAVGH2RA1t1k5+MRoVaojq7a05D5d
PG15VjIixjRNq/IgvawDET40dUgSaI1MsQIvEcZzjxObSkdkbEdvzpYLSqY3n5TV9IZAlj6l4dv2
qVjHobYtZtp4Gzo3oJqHjvYWB7wLn5RzV/FZBj1cXetMOhlM1ETsjMlKESlxY4rgCAY2kCTS5sKo
XR/q8aBFFeLijGYFc9cDy/FD1/jvRlc6cOybJgmhjoogolKyVWVf1fsMuunNKIWJCHm2umtpp7m9
e39Ze7M/wCbA88SSjfhpTXk6/gWTXo1mu/ALLKPWdoBIwATiNLulOwuZuDT7eWsBTdkb9AU/vH/p
N99tLu0jg+KchCKWHvzxpWda7YOeavRTp3bZTDhP7oijjJ5YdMTjHOXlBRnOmZe6nkLd1T4F4sA7
edgRsxw5LcUWOHI6YWrWL4XH/sIbfVXSHb/S1bTNSWj1Zq478uO7ijgJ94UayV11Svsl9yTucvDp
VPYlu4ZkCyIkzsNOS3Db0Pitxu2CdVQB4QsmaksIMGpzfKjTbvipWQLCKQQf78YdwNIc6CwUL6hJ
5h+RlkADaeCVirAzpuUJ/ZpxX7guecUGMaYDeObahFbLL/02N8LXtkOej1ZIGr3tMHm0KcLp1JVU
22y3Hh6g066cKASRa5aopn1M0QBGv73CbMcDrhkn3pXTbPpb+rARLl5UwkWYa4gCwt4q+2VL4bm0
Qp/QHGvHh34GzcqX6sWI8FWH4EqNR84kU/2ppvyjbmYjX1CZz2PfbpFdzxxTSC6CWdT0ZRXkY9x9
WZBjiTCJG3sOMyi0I0+Uuv2+h5vOjmIx6wdNi1xig1VHp6pjsjzGCK3Aww998xN0WQx/3sAK87Wh
1Xxluw0sUY6Bi/zPavFPYTT/I8XkKD3u3cia/w8T5Nh3/jWn38TP3NXL9/JH2g6//46gef2f/oM8
sXQS39zVtIuZiP2TRXXoP7Htpk44O0sO5RnUqXh6+ct/I080of+X5epYMP1Vs2RaaxbbfzNPNMP5
L48aBwBO30QhZOGE/IcUmuP9I/+MuRZpUP+jO+JAZpysfrqbwVKy8ymgEI25Vqvt23LwsscWXeUl
s/jxcvefa+HAcVB94YAgRe54YchH1x+7omEn5Y/RuImkR30+ns3kJxrE8cb0cmTNf72ND/9Zdf5G
fRyveK+XxJtOaB37Y5aj04i8VSGaZQbBdIDimCem0rYVZ/Kr969y5sao/1BwYt1jr/JqWP+rAFG4
ptVGNgxgkjWr5Go9jiOO8exhlxgVdH/EqlV1YS0/8+JQvJP7RxPLchkOxw8zKQogzb3LgWTAhhBb
qow25ItwpMVweEmqd+4G+VDRmAOMw5J+8uayyGyFkYOMGTu402bl27+semoPrTY21wP5xJeEcMcf
ZSp4nGaRBrPBYZgwf072YgxIHbRAvXabkxu9Uz/mJAKgNdifMSP5t2Xl3CRt959VjPUn/l3/LwbL
elEOgFwRtSA7/ZO5AKNsRkgP0n7OBEHNJaL6rqiLC4PldEhSRtB1avGr6JaJf3pCGdum1Ba9mINW
NON96jbpXdu5P94fkaejg4usbCFEbq9FIOvkSz/zxVwa2SgajEI+I2FQH3LDqa86MZSHf74U5Rwm
NBbp9QB68qo6K86SbCLZOotzfQHfRQEWoIuavphTMiwX3tE60v7f5mIdGGQXr+dPw0Y4zgp5POyn
tG7LmroGjHRS+DJfRS8JGOIX2WbxHQoXTLYOCqELk+10/L9elVA7FPI8VBSTx1eN2ZVQcCW9pxBO
/5hGy3yTeX51azYNsF9V6ZdUkmcGCU4jtqQskzpL/Pr3v1aUOfNaTy9rZHgkX2791IwOHlEZ+/df
3fmr0BGi7rfqTU+mdWpb2pyWDaFEsBSCfgXwU5yL/v3hQZNZXQweUBJKksf3EpHjkiw6x5RJGjQU
c1u7j9rUvTZSt/2TDFV7YVf9du3Ac4uY0uHTSlHkdFetJKqouiFhwTaXA0+ZNvXit0HdD1+aUjxk
pMqHvRQXjo9nZhznJVgrVKDpehgnMw67g1HKaoZs2kOAlNC7drVL0EqkLcPzP762dY3i/EdPz8P5
deraa51GGwo0Tqv+s7ubljjbV1V7qcb3ZnCgm6KgjbqdA4pnntazFw3Fk4WiMcgV0rJAKyknNH0v
Pv7jzayrFPU9RjlfaOyfx6Mjg3rse31OgpuDdM2ZfPjikpief7yKz8Zj5SmsH2ioZScTGANk7+YW
g9xvMy00wNVvurpyw/ev8mYMMGPpQugA6dlJ8fSO70WByhk9r+TFWJ52TdrU8gGTOspdp7vUdHrz
dl4v5XM+Z0NFg+XkkKXPMTXzrLLIdEjMBYv3oFtXqkFpvH3/ntYF9WjB5WjOhoXiK4U/TEInH0U5
ekPdGwsawYa+Emu66t1DapVgQw1YJMumNxSZTygmOalp1pxDbZ8g1e3e/xlv75cOBjMLuBfhjJzw
jh8t89XM4tR1kX+Oc3ytkM8gL0JRdwn19PYdEhgJAstZcRRc52Qea0i2Ykk1H1FHXXFubd1gGUAu
x2ZjfPrne+ICNK6wv7HLOc0MddA3trKcvQDcZfPgalZ1qHMvubD8nnlyODc5ZFAZFaz1JxNMVbEz
mYWiyeNV8bbOORNXw5RcGiYn5TMaOZxhiMHmjmAdGO6pd8FOs2wZXRQPWQz2elvw/eq2Og7zX2B1
UJZoXYoEitoK+9OwTxuUfchyASHu425lwDuyQzxtzG3L8qlpWh3QKuJwb0QQK24BZy2/XMzSTUUO
XS5/w5JdhWyR1YH9TTtdfozNbiRHja+x3C5ZO1dlIGKRy2t9jjBmEtdnIjS+7vyRMETUbKOy3WAC
tANvjkU6Vt5Va6AkfMySmbC+CWOZY4Z8z9rx0Z4jpKgZf7a2S1UN4tF1gRmAZclQf8MfB8WLJ1a5
e2VmMrkZsq75bCe1vjdrQEyblrtrHiLL19yviURBeUflwV0CqvqI1MfRiXQYyXXvH/LUF9UHAoRr
dQW5e8kfCWZM253o0Cfcst9WSFsqd5jtoJqyxt+P1UT3M6DMFvFNze3a3VLXTu2nupsj1Ipd71kb
c7E165HgNZmGOWExj7iKhU/7d2FNtJuOCEUQrGkdDLnX2LvBplX/xYijWL+ue5Idnw1MEQsi5Bm1
+vcisZxk25DyZgZLbCYgBXR7KMO+8tr+IK0RT2oravDChCvG3/IMkP4mlZQ8wnIW6bOepNpy5fmN
ZoSWojG9kYas0w+uSpxnLzEKdagXVMVXo3TNP0s3zjoOmGZBR1e46LaDaVQAeLuUBuaGmM/kMR5y
t96ULo6W0KnhkbMP5V9/THBII1QsHeAGJhithTaSQxfHGcqiv88T/KjXVWMUH4Z2MJ1PyvI6sC+d
VaEh0CzkgeVWEksGv1bpRUz6FeHqifbDgze84vRNfe7ugSSV8mZKNdvcNlo2yl9pSRqRNJUHVb8p
uiIAy8nBzGKtrom7SvHD7ubS6+XHpieD7YeSNimNmwoppvS3ttn0ZnfIHV8z4rCLap3Yt6psY3fc
4jv1Jzc02lgff6F10Ptby2uL7vfQZrJBF5j3/hLvLGWKe72kV3ON8CSZt6N0RHvgR3Q/c92r7H3k
u+kHr9TbPxoqNRH4ddprN/Hku/MQsMEu6w+t0Oi8ceQzzfHngriMtzpIzdeu/Hlxxh86uRIVBWiU
oyickeEEWm6XCErrrJ9CP5OZHQAgjumCV442X8kxLdzNkqRt/DgXJjF5ovdH/47E16bbJ3FZ//KY
VOM+6ZnDP0vA0yQDam110y+xrm6LOdKK3eQ1o3dlJrnQt4rJM4VFYo/3/QTQl6q71xdPNGocayfL
zDC2CX13lK5mEkOpSghURB8ReQpOdz42W7xdlr9tzbz09kkWoc9mJeULNg8Nj0HDDcSWBJTyw5xP
4rMqkFMThqa11taifplAzkySfOtZ81gfegMn8KY39eH/sncmy3Vr6ZV+FYfHRgb6ZgqcjhRFsZUo
ThBqKPTA7oAN4OnrO5kuV/pWVDk8dw4UGVdXl0c4APbfrPWtCUaqkGWRtguQ1hITycdukoYCuO4R
jAvE8MgwZ0skbNSFUt/UdDzZpXHUEHwSJO6FD3NW2fjbNM1z82TdbBQ3cdqnO/B4O1fcQhUGo2w0
2TdJPNBnRHvI7nxsIR+uN+vqcy0kHg3COEdonyUQuKOtwrR/lipFfOSQjnv9gmb7I1wyAxq5m+qX
ybZ9VowqyVpwzP54362jVcWMzni7EEgctIWnUWDlbUzDf7Fd7UWHUdcL3FSeRnjdjr5es3541LMa
XaAVvXPf4ZQlnYe2oOhRJKDA8BfeGgjEiWLBMtG9EPgoPFxVRIyfq7WM9GlP01Z8uUJSar4/E+sT
ZqtoKIhES9OjiFrRgI9ZVXoKPSHxTqytKt8qqhpad/Di3l1AmJC692zW3Fx9HuFlIlIVyXfiN+N3
Q8ZsexznPfseA44PC5/4yfiPJJrQRW7tETuR6FrhPNhq6yNOTQfnLpY4gg7p2Pcwp62nI2JnXYCq
HOKbi+pslPMx9GezndyFHLVDXZpkKYQOHC/3MtwmOalFZr+teVq8E9pVl+jAeVzNrVwqoF74b0kL
SjcdYGFxXQbMFZkV/qsxStXsJcMqu0XJG0OSsgPt78pQiBol3jJ5CkYGN8fOF8lPXmvS/QzpvjrN
VRTKgodFuCcBTKMr6mQKk/eFcLiMZIfB7W63meyXnG+StA+3nhlKgE7kb2KreZoOIiRktYgWwnvZ
uoXV24awEuHqiiOiKL0FDt0ukuAK/sQ1wSTPjzciQgRFochi9TE5qlTHsNl6cOH+GFPjZ4G9rItW
Q75sNQ62yZJnfzKcAe84Nexz6zWhKQZ8iMzGkfh+EQy4vdwXLYrZ/hrycACOnLW3fUee0WHLnIZM
lClU7SmpFwKVFglx9MCosf2DZpVwQ4N9JSk0gZM/U4GnpmhDoFZH8jCI6lMxopPcuh6L7Ex4ej6S
sez3F3cQpNc0/kK/ugjoX0S59D7BU0tW8kZe4m+pGeuRFLDRQeZbE5KSIy8p2StMzfbI1G8DFqvZ
LFPEEIN1mjDPfTJ95KRFHOvwa7IvpBUN2qMx1VXvtodgmdF9D10JpD0Rk3ms971L+Dw18vOog4Gb
ywTVLKmviJKhl+34hbTFF5+jxZzefI4+Hvlxv7pnpEp8po4y+F0nauQAtHBWKDNHZC8QLKSfd8Mi
HfR5HAYHFpnQW5u9G39sCkv21RDlvSwpHDr4Jr68VeBc68JzWtsf47FNjkm16OQep8KenpgtrCkF
Ui8LhiTkc+ZIK4mTEqgFWsIzRCkfqtJFH7/VvSAkrkoHQxZduyz2kxwJkjoSjUnUVuKOU/256/oV
vxdhBOuzvw9LVExpGLX3IY7Q5Xylya6XHSUoVpB6i71PJUvv7pOgljAvI0wBsq+rhpX8bRzMFU4+
p9ao1MhCKFdg+IPTpEAC5D6Z6s4Ptib6RcI6m/tx8CWLzkxxkOI8w4iNXF84QSjeKVv86aB2rVmA
S1uWh9AZ5kvDgUgYXFwRWt7guGjzawiSKSqaQwH7bdaYBzBIrUVIJ/gmHbJBb1Wf1rjSB+UxFZ6S
7RFTBAlgzZwROpk5ddOdVBnPG9v6CmUJgx8lDhRdAZEBsvW5/JJLcOSbiW6NDjR5wIQAPuK7gJgf
q2j/NhEtAAe1QlN/qJQKn9Rgl9tId+xyYQ7Md1VJIndRAQ032D4J6M3LSSt1tKbMlre58oO3K8KW
283PZg9CkRkT+DwDSekL6cfVkX9v94sEyWAgq/g3s/44zqd1u8YUuYF8qNHoAtnjk/89kQV8iEOe
0b2r3ISsUgIdr5hWwK0wccHqHLXXtG+lW/MGYZs1bGQPUSTmAYGMAs9aO/9QHOoWqZEDU2/xUTkg
fi/tN9mmGA8rS1htLjwRv+gWr+5x9DzcTX7fYdbspwFpDoWrWo6bn6rlsg0eST3IzMaXyPFxWm+L
E5kTZV/yELtV7OZB3yOnCZq6RSwK+KRII5z+OeEP4yUeEXPx01nOoPBZ0yfPts5wCPEqycPuVjgN
6louH8hD0NdWm+AxJCRVK+J55oR/EiTmq55Jgpo6xch0R/XgHujZ7B/wLuIbUdvxJSxLaim38+iW
6AUmjeS+03cQB3hWI+Ws1/PGIKCFOkxWL5ZOogKxO00/WJ8mn/YxXIejD1o8Pq59VD+Q2DGI16xR
Mi7WOtHcSvPWJQeJkOREmorrnFQdd/HJ7XbA5AmUbrK+McuShEu0jkIt0u6PwAwrrBccpneJs1TV
bd2Ozqskn859FalfWtJZuuXLLsPgYSXINCAZN3SemjarnWPsLvEpq+f5TqIVgYkYbagOsVgA+sJT
+AAK3KyU2MiLcu3HLMPDuS43vv6xD67HQVme/ZCIo5s2ptF4ZOZhPyo5jn96sUTRYXA0p2eDmQan
l7eOP1Yk0SRuu6FaNT7OZfPKoqsiQxucbONOqKZQI69pbh8MCp8S3jbZdzJEB/XYuSRb8BFrvCan
pEnd7hVf62hwWpJl6lNjB8o3X2o8JzyVjnC1lAUFEL+TuGXydSBe4tUmPF6kYo/RcppF0COCN1H0
Vul2eQlpBRVWoMQEB2/Hu8Gt1G6mmMyapqfN8ZZPBFRg+E5wegM6D9uGm86d45ogIj809Qd7dMIZ
xZTuP1ap59+tNPUC251Th/vUQeosHEl4M9a7jvQl2Y2fsNLW9WlAE2CKErpPeeyVpgLeBz/4OjWB
+3VpeXvzsu3d4ZzhXrm04xh0CEcBRI5h0JM25ggCAwFBDL+ruZyyc5LW3ZuI+qA+GDP2p6sOPyhi
f8/eonV2xIPfxRYXImiGSPycGxq5l35gSfbOtd28Y+dYuR3rldI7J3sgfq2FyrrDxCafEFSZmOZQ
krm0nEgWJxCFaJvoBbnxvJ5Bb1CL8Z7G2PMIm7ZuP42JkyaHGK9sePQX7Z4ZyMpf3haFvNticpgh
KczYTUKvW5cjwyYK8smExEYhy6RTWPRKwKndCbWX1Js6d7x1fyHJaH6v4kwH+dS53hs2+fjzuPEf
KWQDawpHZbx8BWjiEragXBkdueOoHRifEi8DtP1qJkyYoeWMh4U5SEBd/Vnqa5hx3C/jryFbdt58
bGnXPCaf1Stmk+jbYMRAf9zqLCFpPB0GL7fzNP9wbE0ejI0mzzAGwVZ9Zv1JoB+lxvyk9EDYieek
6/3o6YFg3kk6MAl2uT7tBiPUGbECnmC7OA7pjwyM+KvOKTll3m7jS5LYaGEWweA5jxzXk/dT04D/
a1CQJnfL4FVvo0qJ3mxiIUyeRIP/AnkKtQKw8eRKTo2vtVvfqk8kkROilexO+5WSb6MArTlDC1VG
PPzSJh0itXAc8ExBV3bhVWdoOZY5VL+SqbI694KMJIA2IcDtjIzDiAP3Ja/Dac0q7+hUQ1YRDd9C
BwKy2b9Ly2sm11tImU0AVv/qyHT/Ag12/VCD3HnKVwIEb61Ylt/clxV5n0jAmj+Y6kYSA6mNndvS
azCez2av2U8jOeovJBia8YwSn5NTeiRenOh6Xfd9ADnbkVnWwgBSgBh+rrLhvTND7nsgCNtON6hC
1Hcc2oqiaWkUZsdg76CEfXY28tWG53qbQ54viXkOQBklyXzvinQjDlTuPibRnU71F4ODdnh323gB
Z6s8bc66EoypctnSq790lHG4PoX1gUL34VV1x1Ixgf5dovDmOa0RsuinPuijrMChy8JFdrYRn9My
tn/sis/1aoHteE/7Jd0ypAP0JUnc3HXw3D8iuQx4dmYygJes9r8tpZj7P+1K9X0C6RQQVxtPPshO
DbPiuUakQvo3mL76JTYsq5kCyPabqczT2G2pookwHp55bo1gFBS7rTPSFkX1oRSRf+E6v+vBu5Oj
+kIG1x/6XaLZRfJ77P31e5ul+jikVXaO0dDqa8npCO+cDqspCPLww19VGm71p38TPEqEiGRjjh/R
Gw+LbpwHJx4DfYz8FgdaLEjULlpHA72s0ohWBiMJn1vb6Mu/pdNaKkX7R4M+VqDSp9ZF2qPa+Us2
B94znRlxv+lcU55uNtUPIptWzhg5d6///7nwX0fQKfxlNiLXHBTQOADY/vOseyTilzsTOXfD1S5K
RpTFKoA0adf5rzBvfx0O0xiyd2GHhJbgGk3ylzVCtBJpuQtb5p7TdJ8rjsFDaLb1v7ny5qewEsF8
fxWzII75y/BeY5AzU91e4YGJuqUJGu8QtgT/xU/5u8zin1cV/BhQJozS2YwFEK3+shvWFYFVvtEO
cAKnL08Y/ijEyyUc5TEB3HzfQLS7t4lLT9FV0nlNOfD+YBmg9Pnvf4FIJhm4Xxee4V9x/UtUhp7j
8AVSKM+FNUmGdFUT5oM++x9z9/9RXv1ryL36H6k+/5fw6vAxTL8UWVO//uXpQ8w/e/7P9OdfKH7+
BSNHNf2zHOv6X/qHGivw/oaEHa0VIh3/esuzi/6HGsvz/8bSB6zideeDeOL6JPy7Giv6G/J6ElEY
wiWwixGL/h8x1jW3CkY8WU44Ia4P638rgeq6pf7Lug0FLAdD5l3/xzLx7xr8f1r8L+nI4bwS3odW
3RLaXW0dOeCQpMX0Z3I1gYAEo0O9mAImPcxTrFceXOX730WMoZuXsq2A4/RZa3IELl15KFVc3ywm
Q58/ZAMO7XLY9+bMFjN5CKtG/ojnuXqGsUOYbdA1Dhmf5Trveav6Gk5iyWY/Z+vi3kQMIRKKgViS
UuvVE6HlRNcGB9ZLzR0iEAP5MpthFczb6n9jmYUOUU19/0oOx8TiKYBbWBDIHKoiAFPhUOnuqobk
txiTz/Xg70UV7/EvrMjrdy66ST8RLtIBbByn/nfJAUUDOjEhmGFjVLkheKTmAeOFwmhyF7na4h1b
dAo64IhqG0e/VbJ8bUj+/hWFESu8JUqblmURRJPcJcn1RRMfBPQwbOa0sNoZ3+dwxw60as8/u8Y3
jNk2MZ7UahLyAyNjn1HvI6oxJkskSxgrv8kgU+I4mhbfkqfdiF9NwJ7NlJ7dCjJJtu1MUOtVU2pW
cS1+YPzY0af8I4B0vWoTKGDScGJxsfiKn5P0S/iHVmj/MrBZ5TTqwuqJUeoeXkyTiT+UuYSFDV2z
rDdS7M54wSDfEB2/yQp4hssIPMfegnaqNSryT412eq4IB+Czu46ugFvpuC+i7aL3hvgikbedSb9G
S60Xxsst3UCp2RLQQOGmTVb3E3Dk9iNQ1fJ1CdbrHlGRosegNGa9MoXh72ReJD77pnIZnGdhSyIx
xnsDmSDY2uO+TIrM3XlO49xbUCc/orOSWuXhGDrlzWDBUFHGwQQ0nzvd01iHQ5VAg5ikmx6XMnVP
8eAKkieHyHmXBvcENRFwk7MnGMFdYiWqLe9L096qoLqauxaXtJfPaeWwztLzjqw47MnYYntXLZA8
E4p1Qt/HVaePzOblSoJvNyr3TlJQoO2HRxyV98r4sjwuLsK+Y5rJrfkKxkEFpx6qjr2J/aYL3ZxD
eYveN58d1jELASWxXuVm/LS3qE7u2HKV+02pYAychC+dmU9MsXDM+nFKmJVREd+K1Fngwi84G0kw
dhJ9oJHv3M/OiFn+LRjDsHpmotdEpFzPYVRole72MJd1774uzKL3gjliXb73ftYMX2cZ+/beZS6G
Vq5z2uhtnJqs/zRS7u1+LmYpsp/IRUT7RATYUp9WhDvhE6bslcx5y6Tu7K6rtfdCzMnySXSjL0lw
mhOi5yFPObwJZtz3R6s36z6HEuBI4YNCBv/UlupLy5fIj/GSuW3y0gTR995BnXKcCZHQrAqa+OcQ
Qkk6uME+xt+rvqkZjzBU/Gpp+GzhoFSGSwMUvdjVsKV3W6wtXYCJGIza3jM3HmuDj5CFavqZJoJu
t4KAEhadmlbnC56sFPcArxnDEK0O5h8bfrjnsm1ANPLebZvD2mfI7aADhOUxXoj0eCKDoLMkjKbh
Y2Kn9KpUL5fHePWZtaUUvntBScPysDSRvQP3Zu2fyt/NyS8Xnuamb0HONAFfaZ4ZO815yVTpmfOp
HZ4BZzRPTccWu+jGvbrYjWEr0DgYINTCJtrLk+t70WOnN/1rpwl4C7ta/GqS1p1PNlrtT6IsXBg6
xiomlKZt6vW79ANt6Gf00F4oXHx9QEOsbD7HDZ+kMn3iHJVtev2YwYu6ziFX8EX9PBL3a7aGi+XM
rpWnqvSYaFAabV+4B3R4buYrC6CT4fAZyfjWHJy43pNiZJw5HrK5n74YbK8dQh1B6PofH5JnB8sq
vYYnVOWaFkuKnxP0cpOK87K4/W0nWhoUrmdY3nej6V6hTv2dVOXz0s1KN37A1pNM+div1w4rc+DX
VXXTvBm5BN/75MrhwU1GnlPM1Odot1FU+RT3Wj6RtCXuoj0mjdvzrjrNHk5dWOzbXsNK5HH+6smM
lGtvoRPIZ+gn38eqTZ5ZJimyWqnkt8+eqLr7Rgzgj3SDEgCC2f4yVTCwztLjxrvEwcJYH0pi5eaR
Nw8vJdHm86FZr2Q7xZmTXfuHFdcjHmdLQ7hM50DOgAeS9vpROza/TVG32M5OIaFV3Bxjxq0UQWW8
ko1ED+m4ZNx4JJ6CpcHQb9+l5kV9rBn394fMQOggFdJxq1tM83Wcq4G9YlEFa6SLGvvDK9ppInT9
LVkgqTsBAFLu3OAyOTrjeF55nwHDmu1wrBkw8aszuXeDcFn5hW0GrnD0G4BVyHtUfOnsKiR53mTw
EW1rHa8IFx2Lw6qgFq5YeZMDnMP0xZ86vr/ZbhlRay5Kir5t2p89JzOhguiPCTOADvigfa8sgdR5
wSsp9wHwAQtei3vCfW9lpPUhFcS95Jqr8ZOKJnJONjHr9x41w0+PDglbOrYOLnEgs+ttHDgvTPLr
t72T2W9Cshn6UgJ0cTEEFR8ikqgniiQbXI7NOmVOqPg8HRkv0Z0Li8nNZ28Gr4M0bKBsSO3OfQ+G
gHFj5o/HofGc6BlJZ2MP7uih9HQqweJNM18b7pKegOpCDZ7z0VU6nk7C2DYkINcRNzSSFghS6FXE
5Vkve2M7NX2ZV1bhRdrp5pr6MakvbGy7lARCAkaP/trOD4Q+SnNeWbUQqsNskMVOWY3MbJp+YHda
8W5SZoJdQJ7ejAjPAV8BumZ0m2MoAv51bFLpAvplbgkAk4I6pcO2Wp4qID13yOhScdHdTIFmQcPt
5x1U3Xi/N872fVEM1c4QD/c/AQILbgbdpOsxYrcx3Ok1JdCJe2+/i1UgfkdAFb51pV+9VFuFlT81
NvspxqkLc96R28fAsH8+7NyY36EJk9FodxDMqpyZM5stVGHOP2wuy6r3H9idUMP7vcOcSJWBwz2a
ui0BlDCtv84A9pd881ks9csscNatvEwK29topqFX7SdCIg1O9kaWt260yOAo1WIeR8rZ3+RKCi/f
Gz08a9XL9wzK2u/KrEwTXdQoC/yloGFOVIGyGxo1vsL02z4msYkHJoNsbdLdzV7YfXe30lrmbOFY
8v15Vv3iVFaPk4hXRWanx5wLoUX7tYka74+vtv05Y5t0ISR64hOzonhfXGd4mpk/qNyb+hBgN0nj
v0JtJuoyXWU/JTDDb1vSRz8Q6oPKWmc9/hS7InB07rbszgQx9VVZl3VXUF2mRLRK83lNZi8s6KJZ
X7SBNYBaTc/kcHX9fqYOFqDUkg1wJyEqqzxkk2OHwh0S8RPtMnv8rWNVm+PcFC+Vs9rLUK8rU6xq
TR8UEdozhiZ2XzmD1ux5G3uQYInetxuPVz60nLSz33inAZ+v1l5tvJcZ1BXOHiQUTIFepmMb9pE6
iuvd4ncL4DIZN313TAYFbl2nKrIntQnzIXyt3kOnZaka26lsjyjEpjancXe+letgf8VT7L6wFUxF
URvjNHlDkf+6tZ0yud7beTploCMvO+RFigUYYixrKu0AwzMraZ1RZAh77kTdXPPGXTVdRLTD4PTt
RkhA46luPI4OMpmLaVVAwSxb5uU7FPqFDJSOBVAEWbQtSrRAbKl74byUujSWuWoobvkj5Vdc4vCm
2MxuDoqAcSNxp0sZKlawTMPPa898/aKyHXiRdHowimHMwpg0JGQ2QbRcyasLFXsByRbxFaAUDvdl
QLuxrkucHUtLvXtgWRVSsm4ZJ4tDbuEPw13CCiJYOXwE2fLvKyhVWi60M3DRnAFFQooXLC2Eyw89
NnYN3viexYMHX/+7YiuAW39W9t5xsv6tNP7sA23MTHpkKlJ/rYdKpicmtvX+id5yGg50YOFejCyk
P3aXLEk+kgcDUWhpqhOPy3xhBTBHx9In943Fc4R8169cpLuKVm86pGtIAynwxRDj0Xu4iXoJWf4U
ImDYDkspaSy1P2huI9P74oJekHnpBDbO5HHHND8HLGWzk476FnRYU7H3iurKwY4beYM4621VaCs8
k57aNkT6EcVmpeuoNggfKQQ0tsj+Pqt79ntanvtMD5+TtV38U0tC2FTI1SmnfIh4lR3MvCVr3i+I
007ziGITlIjX62MXA45mrxs38XMftDBjA6eiJU3s3lQXYuk5ptYyNuAWp3hpz8PelWg5psnDUB4M
8XhjkO2MRcUUtD22y8aB7u5X8pzYy2w+RJwsAavSdRzPFDP6xSHasbstkVj2LCIFQKOwY7V5gMLI
W3apItKc9yEAt0BiwtM6UNqetZqRNW3x3GWf523a1sKryLfiwM2y361yxFLI5NoPo6wV5QkpRYxX
OSLg+rZD0NFc+tAsr7LvZucsYoao+ZRpHxha7WbVq5tJ4x5BTFqZxxuaDJgmzHFzYhIafeB5qbN8
11sqD9CM2ZnDWVs5VWWTTWfZc2vB+iKlhIubtpSdQc/9i5e7xrVJ0IIDQ8yT5YGRGdMBNaOdIbGr
n8EPerovb+tA13Q9Q9+JSy+Ttr7x2T8ll4qDebovLUS/C6tyMXz2h7JpLpz/TcXzbdAn4q/YzA0a
jIn0tnJj+WwQ8dCar+tYn1Kv4Wv2I4bBD5TZFlhBnEn/dxkkQpxE7I7DPU7OfSzYB/byfq0DTkqv
H8gabSNA4RexEDNz5ANCpe5UpQIwQwONvpkjo46d1qU4VDSIf1rX7t45uR7v4BJAFKEC8ql9zD5F
hA/Rq/f3Dsq3HRoK7iCOzU01N1m0hfOhktvaIJDY/OYUWuyv7GS5+x/14gNg6/qujE4iZVOCR9st
p3PoliX62mykGGR+jODrtASztjd2nRL7ZRObu9z3ZpqHTx7viP4xm4RqXspE9uCUm3Kx35eo4n4E
nLfvydOy02zeZWwRQqbenV5PoHcdUrMX1d5iKyKdx/oiipCBNGX5MosFMjC1NHR3dNNy3MhmcBZF
m87k5MgNBRObJKnMJ/Kq3ue7zkiPpRGAhukIRg+xID08GwI5xKa++G0oPIRtBoIGkCUSInTdePpI
OGDW/mR97LwB1BvkLT5gjMzM/CbWyFzi4ZQ2ozF3KtCb4URtNudstirYjsibrDjHiEHZwYZ7yzQK
cjcCNI9UFaptsLVHawO+DH/32/qojUZuFksEWjeIkGd9wwE/c6dFSsUk64Z1+zQnI5BZqBZiOCdd
IL1TZGE0FYvXjD7LtaXi5A64lGfQf8EdCzoUHqYhBrsQgFM3VA2Bemrjvv1hx4rQFQGfeoamqih9
FdHGA7ntzBwOgMX1fRqPyQMGgAHh89LP7+BI1Xlf9ZKefZ4otv5qV9MBBDLi+Akl66mqJ+51O4bb
c0PYVwpTF0DHYfMJcL7EeypeYneCAF1bz7g548dxO7YMBJuj6pIxLZrJSyeEXHv/wHgADm3Ur/EN
o7eJ7L6pjYGMsav6nq4rjFXHZua+2adhOzk0um/sv7KvrPM2MCoxd21RzlPyjs6r+wlRdAdz36Zo
P4i1JtKjX5rlltzARuWdz3XmbckMkeOc5Sk5ZuQfoKLtN1RgQ5a9947xunwnmhdOAcUWRwlWC5mr
ZNK/efhRiJHMILfbZdHe9k019Ac3WwYGcZ6HpeHiI5ApqOBXStFuYcPKNKzq5vYzD9OorovN1YCY
FnMz9+dmUppCanLpnAOQbXUVH2JnaFDNsRinbzuXs7eqi+EusazMnbZ6IcWE0uJBsSwL7rGqZ0Ch
2RSGnTh12SDMyY1n0i5zJ6q0eHbB3LMTZaAUH6OyBaY+pywErxyvaKrUoVYkPp2jskEdhYh/deE3
T0Mkj2mwxvNBxl3YHKqUeZE4TZtyUVDocJZw13VNMLBzCuOSUWe91EtzWlTjzJwAWR9fcLCWPdq5
iYQxesFlP4ZIQJlSBDNT8XM4QlxV59Yku/dj6bdseeoxmqeXsGajy5eNCoRFn7utH3qBRNbmCqKx
vyOKhqN9ZjDg0sKgYI44eWiQa14XnbDp/KvO6sWiX1V0dipgNePlyYRXqGZONyBFIgvO96/hxXLY
5M+yVVv5jramm186cCcMLxu3pEvI5ylmMIb0WJt2I0koi8I3Cupav0TVnrbFDrCg/u3Deq4RXlH7
xs+JyCi+s2FqRJ+HJgPi0jTh0n6puDWmJw6kMkJkpmA+Q5yV5hjuvbyFZLy9qtpb2/OSBrDX2Agm
V23TdRKG3RP0arhfaP1lfCCFBPQpX9xwU8KBlrezMxukEjUJXsDs6/7D3Ur5IabG+2o8MgcRE0Bq
PAaSdS7NxBXCamkWgXSZrq1RtoyEIoRdM6LZQ+pzh58fHxuiOlIArEhLXVgIylG+oghdUQY0HvvJ
SlAne/ThvMUcsT1rJ23AF2hpzW2wz73KAUqhS/dkl1IVyREgLz4tJEh6A4yJlJNpEuMhV75lnqh/
O+11o2y2znkW9QS3rPXE4B83Jkw7+nMe7JtxneoHwPjewPbSMZ8ZE1U2t9I6/DqZ5shAc40eRn/y
yU4yJq1yVQXEU3e17X9P6bh+JZ7SOoemTwUKJ6e+qrGtxqmokrL54zEF5a+AEpv0ShWtDAH8VfsH
theVJrMgXeD1I+1AwhYIisHSeN6RpFFEymMg+Av3i//UWrMuB89s3i/atOrUJH0HVnmtbWFT0jd2
E8vXFHw8ObJ7lLAKNr6mdwAgaJhk43E6sLSv8IkYQlK4m+nG18CTa7GLPXmfVsv2Mal89bEkc4zy
w126xy1xUdCle8Jttri7uHTc/0/lmLDi3hixP4U0KNOBJq/+MJSIT4xDuDqLQRtL+NPMMBBRbccl
0dGD01RI/gHbIQBxWp7kguqhbU5CpfOWx2NTd3nvTPbbELkxPYYI98/I/uVACgH2Ct5aJZXovrR0
jTBUZXgYOP66Y9P1jDu6VqU/nCazJAO4YvgzAT36WIIKTQ5DosMmeVHcOWXE8d2ooaRHZxDNUdZs
IxGfQ9p9RyZRkpA7VUz7rbPZl5LVS32T9U5lWUM1a3rwPdla0goS+3nNnHhiyhm2H/RRDRkXCJzu
BswjePZBABOqk8Y+XgKBl8BvsD0Q/dw3f6LRBd7SmpF1TSQi5ith0FInI6Vx90Mr4K+wU+nC9tCE
Mcp9bDSUbYq3X30LxnaiRDYMkKYOZXau3Q6FvuTd6EIYc7yXquoXN5/axjWnbEgBQGW8lhBfORWV
PruwsbtOaFgHwbSm5RTKYfBB0xs/lxZVFdYncJvDHtSPAfIg7qJ2bxEgMmn63fFyZxxiUyOY4yy0
44wxQvcW4aT8la1yffV4knBglJ6+FzMK1QKervPY7xWmljaZtjmvCKfgndr75YsKvXJmYBt4WxGQ
ISVzmbEEuackTB/hc8/hYZ16/mRpNLLjirlvctnjIQYi3cv6LZNr5RTDEsQX7FJWnOC/eZrYRSkZ
5cTb0MGuQ0ZxQ+/nP9O5JbclwXvhUYcthBJCRIdrHiB7udxf8Bdhexz3uAhkoNrvGhXPnxZRCfTF
oV9+J+E+dE+x0SY7+O51AMwYhkVQCnv+CSZq5nyKkzG4N1m04hND9vsWD737aOm/zDkUBGHfaT7f
nUxbzHp2LvevIWsnUXDUBS7znlH8CcW0z4VrfaoM7bhqzSGH1k+gSKcfSNJkh+RQ6q8ym9B7uKKf
fv19Jf0/y/l/9cFN/L+X8zmyqvn3j3/ewV//wD928E4c/g03YgAoE8d5HJHK97+X8NffwtAK1SRO
ITYGbMD/Ywsf+H/DzI2o4ooawIZ/JS7/OxKF3/KvMgsCkyIPsgIO8/8GESX+z4iBKApcIIBoSEBT
xpSOf/Wryxm9qViNOq1ed1NH3VmkTMcYZodjzdNKbMwTYfEA47b7Ku0u/4u98+qNW8u29V9p9Ds3
mANw73kospJCKVqW9UJIlsQc12L89fej7b5bKntbx48HOJ2AhrbEKobFueYc4xtFL7d8KHZzve/F
2nnqZNtKMVfNdNfPGZ6Zxi9Hz48zzy+k2IVYDVxFOakjOvzGsykfEFuu0OjuGDR8rrP2U9eVG8D8
VO3pTmtVvxx8J602xEUEkpVOofvOtB2XVPw5MkUw2m0wV2RcpADqF6KobWxTdhnZPjW8XWsPBZL/
wfeSibq9iJBGl+ktKol75N7Xcxxvca6tM0+e2tbWYLxDvhKpCPmK3mfw5ib4BV9jkfn8rc/5+cQe
WYnBp/Z2EYp2IxsmnxPLnX2JqBeg0kdMr/eypp+PtPz8jYqibmoCkyiONp5+qehfeu0jBtvPXwWc
KO54xEamzQ15dIDGUUqhp0O7caPzhK5Y4d7M2SZDZYzsOFNvI9SOS+vObbJDHZ8aVbHJdHIqUqZo
wm+ZxSyFCQXqiVCswO4/d4YIVO1u5MaJ2URRUxDGzPBTVhgKKp834pmHatlm8+UYVwqeo26Rsi0D
nqlaow5ZA9lGXxWtaWqiPs129LVI9UIzaZ00lfKBqfibDuX9teQEoF/hGfHgs+hHki4VM3BYD31L
dyfiEyfb8WsaER7efe6qfpdppb+MF2mqIdWnW2zSiws3mH2/y5/+Ednyy+vw5mMcSeUK1Fv2FHEd
Ui9coQ5jXETcEk16xkqb39+9LD1Hd+/7b3xkDK/IhPFwEbIsGPQGNJVRL3YE9aNvtCyMvziODRnO
ZrGz1eXnb+5dL27rXGacWaHfxrW1T1VGbOz3FHqeSvy59c4I6/SliSunuyZHpKr6tZg/IwDwZ5Nz
XVOuhOswfCLv7gOKwntx0vJYLafg7492pBY0RYd3K+1AOWNajkcnyGIyfrtF2BaRvtHghlHWmAOu
f3/mf32R/z4sK/+7M6KM2P17LnJj54GFxpfUW1/U/SZnx/P7Q/28cLz/hkdLVGklSR11HGrCUi3o
AETFBynnHx3haOWIu5ZdfssRhumhdW5F98HS9OuTBXofvhAyaWv5+ZvbxyaussaY1G46DajeV3Qc
8Ect5u1ff3+mfvk4gDtZFHMIfo95JzSevbEQHKdZZFj9tu7u1Pnm98cwzV/ecTAoIVAAGCDA7P23
EVYES6ngjivajBVu2NQTb7rE3euzSiisGpQkJLrzvOqKYZPYpwIBFgIXtP7GHR0y1lDnVbeSiwRL
i8vcbtUp46eeWcoKEys684R/1CVCJ4N6reSwz8ZPKYE5Zg76AYl/GceEV4mgQLaT19ZWrRkqDhu1
y1edNx+k81VtnhWT33fqE6wgJ1p8QAexcivEzsyMiJ8Z5rViPAvzEyOHud1LC/WcmQXN7O0Z5gYl
Vqm84alBqF8l5YYp7WYgAAxn5T4cacmpDvstif3sju3IidGnu5zRixy2da2uK5Ef9PJFPUm06ilp
nVfL7O9sa75xw/FaOlupHwhyvyLH6jXtvCBWCAsimiNM1Zu458Sl8ankxIkY21BFFhWWZqxoKLDU
tVtjphguWzpuyvDQZhY6OWNrDda2YhtesxnIooPeeGtukUs8WQcaRmdZ89xRQsw750o2X7N5G/Ju
XL7CUFqbUGM4qVx31WNpf41mxHaf28zj5fRoJcVlOObMFzpC0rwgwwMJvirAkryWnreeRpttdno+
j+5pN+rbgeSlBlZ5Vp3YgDkLd6V2ja/O6Tmb/I0uq7PldlGS5yYpNqOabh0zvubyBGzn6T+Fq2Ky
ggjU3RTrz243bkw3vBlGUlUS1REroBFnkN7OEbdhQ4mGg9EPN/WSForhb2xuUF9heT4lIiqom2SN
N9RH8X66bNRNOhKuvVMLukzL6yHhajPwcCoiFtnrdWEbjAxRLflEvlUwxazjCp2e52Wqh5l01ZZT
4D5JYJV2xBDP0/aNNPdOdFrxlFlOvE/TR8NIKc5UwmkOGIKDXp6b6veKILcRt3eYtVO/zdCFIJMs
amO9TPNk790W/YXAL08d4k0CeoKylt2THq9bxjmefqhQHamXS++Nna+fivi6KpbMILaNdREoRn+f
QrYc2fxWjOLmrCC/ZWncEK0B3IBsJNZj/ZyGXtDk+sZiqIFZ7JEMn4fEnC9KuzpU83AtBjb1lLKq
+VULoxPHIrOHIlR2XzumtEXZ3hlKHoTOp76hdqEDFlVPcnoZgESoTLLMMd21TkkhNPlKK7CIlmuC
zGgF0B69BEVHmuuzBu3DAOQ70/ZJ+PjovyictuZgcx7qrWZTSXvJYVQUX8uYWoKvgX+fasoagt5Z
nWc7HF6nRVP5tE3Px6h8AJyJB1hfu9VFpSt8ArpetP4ieVFlgvMwrF1mcLbdb2grBFN6l1vsHZpi
1ykwTaSFNeohRGwQdsY6Bk5QDVPQRkxcZHruujeDXq1pcaASd7b9CJzE0tcCGulSTOrCt6P8qi2s
PcoEP5mMfQZUGhHDJrcV31LDO8OkjZ/agcvdPxOGV8brYqIP0oxn3uRc5EpIicb0tGbSXJOjzQZ4
T0YhZv1iNyPkbeFiLN8wc+WNLcZtj4phiNZpeWPRe+fi1MMBXNJlUiQEtBcPbqtcJbI9GUV4ppP4
mEYDyYdnCu0ZQumZ0j+koD4MrgI+P8ZZ7bq3Bp9nTNbVRuNAGiM26Bp7esWbVpg7I+z2Y+LxCPcb
swOxShBYVnlrV72k0Azg87JXAIam6P6E8C1SCGgfzgyXzrdpbsPMOY3b6DNwmi2T/bNCf1VH/EDq
Zex1p1MPONpGKx2RMxpdOXp/MJoHS4+u227c9/157YrAmLy1khEWpiP3zYF/l/tSr3E/Z1u4Iyt8
EQclTe+AP/ton09pkV8Qtnk+Z9muI2EitFD1KPk+ETc08Xa/fwseJRhTdrGpdfgPYClG7NqxfQJb
IlOvrmo3VlKdoGLl3cVioNeY9byVqpOdS8ctIkdshAmmdFlgq96ayetp1qvnOHYQRfeXSnxHFucH
H+2n1/PRJzt6PTuIF3IKshaJrhsYbXixjBx09KCWuMu5lszcN1Lmwe9PyE+lx9FRjypxo0PYjO+o
3RC2CbDjTnbp1iTH8/dH8ZZa790WZzmMZsJQBMOHJH/58m8qKZyyZATrGV/OASrY2TtLodru5GUH
YKhSnAA32lobhoulAEhjGri6iRCnO+0b954UPOIA1+h+/Z60U6c71enyWWS5L3v0eMCHyH1lduYn
ZLRsGiWi6Ql1AbZc9dliSCEnez/Yd/JaJrcSqQTON7AcKEi0db8z2BKSgwVClShaOmpVttbM+zpc
GybVSSTWXU2L0h02hMFthT0dWkNems68cY2XJIsuY0VcLs+crfV3VlTcYx0IrDm6zIW3zr3iPOzL
DQSSu9gmgdYbrkStP6Da8J34xo5ovY/tuCnQPtFUC+K+25VTeDcN9n0uI5yG5omqt1tFX5Af3qoG
xTASj4YCPIiKxpfoLQQavIQXiZHyQMeG//srp31w5b5tsd5cOZbAsIXXs9yWB5U1MW5vGH4tbRx3
ds96zvF81510gtGUexN6X39/+J/6Rxqmqm/NKNsCtH0M3BKNO1qtydGraktW6abex4eksM5k2X2/
Rf+ov3hbFfzn/7xDJ3/rfn1FvUZ6eiz/679HZt6+VIfH4kUc/6l3f1n817cfw1NdHDnv/g8mh0RO
V91LO12/iC6X/+nBLf/kf/eH/3r59ldup/rl//77a4UseflroA7Kt83EBSn+z91HP358Pv6nv7ce
deMvj3+xn4Cno7q6yo3zw/6Dj8eBo4ebZQm+Xw7ww/3D76D3wRjkmfyUpDF2nz/6js5fJrBHKJOq
zl6dzbH9J31HfvXdguNAA4fmT6oEW3/+zVL/fsFhRNiZSI8ZE2aNUuOwCHlFtkrs1Xs3jDXkpHqB
9QOXZZHdGl4VLyRSGCzo1GNKSzJ3Y3T+3q2ngX7ZwRmp7U1SGFN2OiMDV0+rMm1oXc7zQEWBRWGT
oo5l+4HHWcJ/yQrGxux59fZTrDGlBTuQaDpGyD4lnjmqI7RrKwlyZsH9dUl1igxoEGJvgYMp/NSY
W9KzcfrvCGMLTR7+JqMHVJs4r2OX6gFFXrstGQVXq9FUeTQMg+ajgglfj3Aidya1r50xndKKSo0O
Y6uU6sG0HG1hC5S6egZFKrvHT+IVDFilZt/z9okfI6YFgTKS8L0i3Eq/tHVTrCESobo91I41B3Sg
PjGtn5gkFqHTIpRTZktTPhv8iSBzlMm4Hrpibg9NViAoQdYR2gYylOg6LUqUi3CHjJo3TSm7Jj9T
K6ewYj/EeXABStqNr1Vl6hgapaFW1s9jYhHD0ihqSvZ4n5lj0Kuk7N1EsSeta0vB9vyljlri3tCq
Gz56vuEZkL5GTwkXw1PcONMr9HyTioc8Jgc7OeqzC+I11B16Ioor22BythHC6s5dQEDpBX2AEbM6
iq0LfOuhwkgnpgZNo1KbmF+qw0uqa1l9lYd23GZYBAbHBQ8R1bdotMKTVpmcQJ2WTYvZJ6hphwyn
gkYHDRkSQq5UUGuGemyQxF0I7EOOYxbjJklI2kxIB/bIXvLh3xTeudcg9keYMBQeZseRbMyQzXo+
MqgnbRh/KMpCb+h632bdqpbQ52bSSCBmY94vClYvZgqDin2WgVMSI3iB6poCtLNMEpNGs9LdUxkN
KMcMEyPSPiIHTqxr4kqU046sAazioe1e6qG0u5N5JOHxxA7hcJHyJ7se5VBHQzh0nS7fOW3WlHvs
X9adPRDUC45uDKpqFNte0vZFqlDTN1FRw51NRREflKIQG2mZDCg7ry0OhNNjPgErqJyHMfrgTQ+P
9WZqp5TKwJra3ahV/VUU19MFXiUr0LNpVA6uaLqroSo1x2daXQLDi/LoDqcoOZ4odDhXAPVQHE2F
sjWRQJsrM2zzG73yAJrQ7m/2daObV6Pu1I8RW78vIbcWKiZHmemH5QMCzInYH8tHrq4gySRQtN5b
wCuywE0yRtqG4SFnJJcmU87SLpOf7dCKb8epMQ9uxplu4X2EQu4nPRaEJcpuSJPxOUaCEOJ4D6UZ
OwV6HanwNCGIDYdG9l9ZFUyjW4cT4MZF22Wg2YuCuoDFxoZ2oNuV61sPNK6rbQ0VA5ezjrWB/T8W
TTHop6j6VXnjiRTpn8y92CZLKVJSnUAFhExVsc88UXbVa90OdD9qIHOhE6eUEF0ynOFoS9FpLCyM
vmU4jwkH7M6Y49gsTkO3Q1zGfrwZC6gH2ijxueP0IiJ8NAZzU3sDscf+6HDyGferGQ4PlY95bgzs
k4e7IozdyfBNt4W/zu4J09U2KYWiL30lM2p85EykQovFSvVpGY8jHyp1e4gfTS8S5Z0nCXf+Mudm
ld26qGRHenKU8edeJpP23A7FnKw9UmVB/4B1K7vLFp0DPX8odS3mhqEIylYbnFXYWvZj1zC8YZFu
nF3hJeZWGhG2g0otHmIu7sryRkBWnP0gtvKaPlGu3Lj4+2lh5YCi7CLNNva47E11i6GAzh86n8GP
nriZ7V7HNHCDqZ8Jdk0M3HGASBCDep1a7pxxEF8MY0Cw1+oepAo0I0EPM2mTdD1xcqoote1YePld
DE/zIoLdh8a1YgeiV0INSAKFLxc7iEKIxbnobBLQBgKydqFd2ltCP9y9Wg80KtA5Wg/9BAdCos+h
40YPSGX/sGvjnlA/lnOcoMTU3QLOgY3i5ZZcF6llBGFfkD+v6/SF9FJgoDQn3duYDJ23iR5rn6ys
uJ7BNKyqqOhO6k59tclzuXVq4hoQttPuKNvW2HtxXd7lU2oXpxPneosO9Al1WdM+xBErMWnjfd88
h7khqvM6qUboJUzg2Rg4jrgb9T6Gmlfxsv2SFLZbJUFZViWGKgur2TkWGjN6zhKRPlpwZ5V7e+yy
6Kwts9LdhGmqYPTlDRcYSOeI2cVyxSgxSgbXNxNRXo3OVG8TJEbTIgMsD3Y2A8TEP4nokHQTNJYL
8GrR90bueZ7Mogw05l8rNFNym+pi8psWtsUYeamCz6qYLjGfmfPaKDvVw+2apd7ebnATZiSxuMYG
LwO8Zw3h7exBQIO86T5YHQ3XZjBBMKk8nVeFaJwzJGr2tWxnpgEi8yIwF2Y5PuWKgVUOgdfjMEK6
9ztAqRti0yZoM9aU3YwGk0AfWal87G2Va78r42V4lc5JNn9F70uedphFg7MhBKhxt+h6p1Mjt3X6
Rli0Ueix/Z0cJX6dZjOatmIuWx76WCLqu/xWOP5Rgf3fq57/p+WaLJj+fy6ht/Fj+W58v/zj32to
bfHJU+yqFMsmtvilHv5eQyvGX8R0QaxyYa57wIDfVNEav8Zcn2mWytT0m0/+P1W0+ZcDyJ/aGoEt
s31GFn9URS8SgbfbdsemXcJ/NWJNFke/ddQdACrV57H3GPNKgMZVqzhwsJTo9G2MRPnUIso7KwRh
F8hJoWr4Jcp4+tI4taPVNFX1vogNmqQSsTmkr1o1vug4aWk6xoXZnGhzyzOUxnZJJTBR4AYSUZNx
GRaN1TPLnfGXwuXqFoCZTNLyVKTYbM6maGoSpmQEEJ2GhMsnQW13MkjiqvJoSGOnYlSbpuoe0o7X
nxgRBj9EfKm8BQykXcWxbchASPVFt+s6OlMm2Wl+iHWZXPRRNp+z1GAKZ3qaI08pJepsN6e1sB7z
aZ7Uw9zMi78C7SljD7TyePo0A0opdWH/6raq06y9FNv0HpmTMHY8mWMdOJXB65z6y872bWfGW6Rb
eR84gCC3FEd9t6jYZLVq8HSKHd1iTO8WoSRYG+CvsTBFvX02JoMhVlYfWi+lViqnllXaYGIpltAF
eSkwSQc7xCdXFCZCNKHVJ5XdgPKB8epVOytrRnUNG6x5IJ+reFRTHcOx6zb2NgoVr1tZ0VRce/OA
DSqhcgDmFpvQumjNvphREVWBUmH3rVW3ANdcd1jfIQfmaEatuD2DsaVgSKB1ATw3pOOdC1v5pIQy
pkSCXi18b1Bb7hs9d6xtXDWYsFUvpLFha5m2KeHINmtbmvIJNCH45rrCYKqSycZbOsHiGoTI6G3f
q/S+WM9O4YS7HmCtDpXLlYFlCuDtJjSEJ9TEOpHVXBdsyp6SfZmoeh5qFjgCqg3JuKCh6QstD+31
qlRjAIIgylFslpBiNqWiDUyKUhrKRmnhGEiyUrnQrXZW/DFJYoAE3FmnQxYltMjwpMf7b5iuld13
fFRgOJw9LVYUfdUwumcIQzaq4gODLMglA3dziSMsfTLgKIt9ZGrOS492Z/ZpUcsnG9o2ul27E2u4
wHERDGocZusxbgZAtnP1VDgQBdayTKorNcGm4KPyTl6oAuwDZX+UrzOtGJlUFOY4U4BA6AvMFr4Y
6tZ4onPmYCdKSPfFCWcMzicnNDN8Onkv2IHRrWYPWkntc46P5lCZeAhWUjNHgsaikoTCKuyym5oN
HzljsV3VW6MLT+3eEk/GUGWxH2VmeK/SvKZzjr4N2gNk2QheS2u8qqpgCOeqMbbdbDYTkwYcEKFV
Zqcdu1ZgsM+J10NXS7y2Z5s05fTi+kxKOFYhoCZIHF30yqyXjOuo15GMdnPBBU3AxZ2FoTWr28jw
5ng/JFmY+YJMMYOH0+snEsSIxdlWbd/ezBCAKWBjoVMn9KiCKb5tmaHOnmm0Zl7yjAHdRs9JznO1
aWXt5pjhzWHdNmxmVkMfKqjph/I1jLB2+AqG/ufQgVx1k8TO8ArDfHiNG1U4KwAg1YDni0ICabsL
6CwznXsgxT3Yrkxz79qk7TFhq07+AI6zurSrFnLCPGjpK6hE3CnhrHuPkw0XdeUUZYwnkdi/cxuG
+IshzHq8Dmud80LvGq20YljFSdGwW1l3EZVrqHBZ9nrWsdgU5NZIxmee8jArlnJVk4M43aGMdO9b
9sF9MPctit8S54Uv5oW5GjnRYDBL8eIEn9c4Fjs8dXZ7LQ2ItF/yPswaHNSqs2fVQLUJIr23ffrW
uJKruXI+O6Hu5gfD6VRnAznIfc2E5MuVnbRI0JGzcY6JDuW9C5z9SUOwyZwWGh9zbwb5F1pNrbZq
vRTZVlyDa+HzQYvD5MSaVnKwFW4IysxpUuSlO4eR4dOWANay8AhBWHWk9QQqUVXjTrQ4yTEdO/at
BY6KJq+Em5r0IaWgAZ7qGujgRCBB24DkTaEJFT7IS/OqTpGYMW1EzIZpcl4SnS1BvAX0QgeQLhgt
npdBL2jTlK28TckA9XzXFph4J6FFh9wKh2/XvTrrbFck3EpF88zLAO9/otEh5myl2cSC22bC11lo
5g29z6lb1zaL2krW5M2vsBwQ7uopVcgTjfhcrHJNpM69DsSbVdIxkYKjIh3ifcT9OewF8kwet6pI
DZ99DeIOUTbmXRMqer3u0kHPTgdz6j87+mh0uBbU3EVipTF9zdU6/Qp3JqoAPug8bmd9CLXlbsyA
fvsjmn4a6DnBGFd1y7A7qHjBNEGe9PLznALW2RYes0gGKZ6ljCuHKMB6ZahRfxbRF6AtbUQx0aYx
napcq/UreibT6+hmReubcdHY4aqfm+IBxKa+07Q26eDtKVp2P/KxjNtcU+aMu0Jlc1JaWH3WFZ6M
l6YeGXUOlr1NCJm6smdnNonKsDqs8Jl5VnwuJbRZvAtadyscnCcrg1siOUPWC6HPQ6GL1ku68HUr
bR5f2Ynw0c10IOtWRztPn4Qyy9u7IiUKXivD+DNdtPxJxFTseaw8OGwHL1vZOvWuSfOWKXZTM7Or
tWXJC93yvokGWHv+1INfgUwZim54ZRs+ffGMxnou4LOX26Ex7bPI8lDYFqWXlBy0DbXv/fv/rbr/
rVn0dP+57D5/bGVS/pQmuPzSf7Sz6l/0hRkG0qWmX6wt8p4f1bet/aWTwsrMSieGw9FtfvSjh60h
qyUNDBKIqttLiMv/b2HzE8OjLvfweBiubujmnxTf3wJE347MiKCGkOW41P+eToL2kfgoh/tapYAg
AhoKLKCeQ9GT0oXokHZMMwKE2NwbRDVsxoGGZ4zS6jNed/OlsOPwsVacXcfzXgZ6nXqoB0e9+awZ
yrZsaxCx2ajcmFK4Z3j2vNskNVDDg6zfIr9gE5vV5QPIUxWMfdK9iNq6iiKnsdED8sIYy745xfkb
XwjYPiexQgOX9xf7f30S9L5aFJdO4SGmHHtXe7aLzrpH9NReTr2Bwg1v3U1U6+Q4jJLeL5gBQ96k
Sklv3Krz16le5PS0MiW5Z6Wp3mk64O05LZAhDp6VXrVjgVCfVAeE8XDbK1/PDdCxmD+LVS57kqKM
Xrj7vNKmdWhE871t85bCAlydA0HqH9hcQGBuB9YP1YudDWZlkEeZFPG+olh4zqs+2jYZ/fxOvazD
Qftkl6J+NpJZIqaoeCMZyKh2jg7xY0RXo2MnRkIBIqHZe26aq/jUZ/PExXib+9PSgiLVIPlgKrbo
2t7fGkydl7tWXVK5mHK8H26U2ayB+vUgGNsC4DXY4b06KW7w5xv2327F34eR9i+t7NqXf50/1uJf
OLufAcpV5f+ACZi+zDz/eSG5SV7a9vFfZy9V+fJ2FPbt134sJZr6l75kYnlsCxHUL4/+f5YSqHas
FMtUi4uFicL5eynxvk3Q6Om7OoRF12H3/WMaZv9FvJblojyk7+6xqvzRPv54F2+yIqmqZRsmozo+
39FK0k6yBCPj7rvc0x6nwqyWG76TTxpWtf2bU3P5/R7854xQYgRpWCBiJALawVhpGctHeTMtFpqW
Nk0z7lv2ZFi/PAOgvnQ/UBMc3f4/DsKq7LDWWj+tjDpCADkn475exEcWQKK1kjbTBwf5xUmj5YGZ
y2C4SLLU0UkbO8OlLkFWQ6Las20xM6qAV12NQMwOf3bOLBVJpqktbRvk77R83p8zu1SHGDDpPrVc
C747cBuygbJKfH+c/1HefXzWvh+G1xN6aldFa/7+MNIePCpLjNfQxG67uA19EqzlByKW5Y+8WZkw
lNimwbIE4NHkuzhHIpYUycY4DebOKoZp2w2SpdkQ0BgIStLU/WTUzQdRgT9/K9tkIdSZ8mIyIXj3
/bfShde2nWMwoYUxI0tiHxQse+vfX6FffSsebcehBaYzWD4aJtOaGRjiGLseozWYA8Zg6mAOCBTB
BrhU8R9cqd8fzj4OHM2Ldu5nRdsphWdtaNRYZIwXUNLnztywjjRXv/9233KJjy6axUlk7M4pXMw6
78/hbAuisMdyl09D+cBbMnmqQf0RCJZpKXuqRJtAimNCvBwxnUSBDoYPLefYtZ9okkf0GkyrJ7Kk
zJ0vhEICfXRgLSk7sjXwyzA5sz8xASsETvxY7DrQ3/1jlifsRtsRetcuF6LRPrhix08vKgMWO4Lg
GQGg3V7ECW/XIekVS9BXt4snYW0db2jPCzI7d5MRJme/P3s/XyxcKxbLu0dKLAOK5edvVjympMsw
QezKCLQHYBjH79qpfyGlhiwyeMDjH65LyzfjMNDsbJzqxvENn1MbCYbeuzIBcDgT3oXuBgRRro7Z
7e+/2c+PFkfy6AFz0yMdPU7vG1MBjaBrgBrMsy/KSgnyErDPHx9kWcF5+fHG4H1wdKG6rLSnNKx2
xugwqHVIqkuGQtv8/iC/uBvQvJMabiOyR090tCqxf1a0zil2PVNFopQQL6QRJmrYac0HjoFfHokD
WKqmLurC5Zy+uRusCJOPMla7FAPrWapJBeFSWa8hFxkXv/9Ov7g6RL9gqsNWZxksuO+P1EyqPmpK
sZt0bE5RkS3A8bj74HX+q6+DPdBZfHy82a2jr0MIxNLQQsRQghxiu020mNR4hZSd+X069AdvJ+4y
ShOdIQjDjeOvMxR09cMp3yl467bVYCRBaxbOBzfbkZqMq7J8E93AEcmOj+iU9+fMVukdGTLdVY73
yG5jOq+drj4fCt2+LvV+etbqsf7AovLLQwIfp4AwgAS7THje3hCxGlnQstJdNjfxkuZYbtRBK3Z2
O5W7aZI1M3hGhB98T0ot/uz7JZ1a1LB5N2q8sbRvS/6b+9BxOkk7PEevCL9o3duDSi58Asmejga9
SQLboIXSMSPEtavlF4NQoieazlBDJoMEmzWVrHqoiWG6AFQzT6uQLd6JPdrtPbamtPRdliCVMWGN
DWQwRYhog/wiYIuCPKWs9ZIW/7zlOlc4iM2DlTltd5n2FagMLS8zcQ1h081XsmELHkBeY/bhhaTR
NOSY9PGjlWqleo0vHa5+wk0D67jRwwu9XRqklteIk3DidK/bUKlulVFBAd3rQi3o1w87dYbHtTLG
WD1X9U511ihFZOQ7WjGcGPqMu5z8gYKsnCLs1yDZxmTf58I9VFoafrGNCdVNofX6Hthn+NqYFjzP
MZPTfQ5wXUITyGATMFiJXpQyLQM6OyrOACtxsk0UaX3GIEqdztxK0k7TnZAhS8We3UauSRrnzqsb
wHwErXktfE5HcEEQ/hJKwMh+oJfUT0OQzYjb/Nx0JkyJhAjoaJMtQkZDmlz3vYrgI8gEiQKxmLLD
ggLK/dCQ4U3TTIxOaE7Xm2mi+eYr5ag9m1EfQYwSdv9FjbR6Rtyqj+cil6QbgPefnpWphv0VFgIr
PehoHLEqCTynsByIhJjAylmrsCmlvYumriqDypM080u2/Xkw5+V03Zl294VUdPkEamtGwG9GqH6a
ue1v08mprmN20SBah7GwjB2gMHCoUh+0ZSCTWIuCFOTlbhJFdjWTOWGcExqBYyOGQbNt3THX/Jl0
9m1bN7e2UuVkd0+88+pGEsXWWIM9rOpedFtA1wz6G561a+DiESQiWRon0s2yu8ly5wcoDNo5UJ3o
M1X/SNcfyIMAYFTQlW67sriNbAmT15ob5x5cbtUhm4oWo8Ik2cnUTrt4D9D5qdyQUjxN8EvphcQa
40eDEL9HYvCsZwGeVPO9MJoI3SEpsDhNi4xHHD4SsAMNRNRrVJNVisAo150glUX8OI80Xvd9DYnm
U60IzvZs2ZChBymzJED6mt5AyDIkRF8PHGomDcI5O5YUvDXqQDQgVmcESo2lzueRo2MxQqrA3iii
awTcWCM7BJyysqUeQurf9bFyZ4CD0YKwc+yMvD8MJquolROCZiWsH+Ie+nGQqN20jVnTxDp2NKLX
3DxRtas51BaVsmu3MPiaqtrZY9WGwTTl7l3eMH3CLoGQYMNQq4vXdp95d1OnMgE1iPVgiBSpJsJt
FewA4Ni8+FQ7/NZKerS2YTB05rhu4rj4mo1TcoP4wkIHPvCgoz10ijxw7MJ8zacKzQ26DDy/c1HD
TzRgyxDvxbWgCV2g7vR7AxTWKrHK8KstEmCiU8xMdqVKEOrgyIRuYKHN02Ll2HEvA9RwOG5dQ44b
Qp/72W8nfUqgakZtvWrQAA13Y1+blocSiwA/w897mYZn4cSUAytErEOTxd0cn4MQlt/fwP/bv/03
jYg3Fc9PoQSXj+3j15f8X3uRP5bP4m3n5dtv/lBQkDWwpG3QrKUS0ozFOvlDhbzIJGicgLflrb80
Jf5u4Tp/EZviGPRXSJUwdY+X9o/Gi2b9xZwCRRtNBvTmkHj/pIf7zVL592tY0bUFpWA62tGOSmFE
CNm3FydWmx5SMosJXj7JpHrIKjOYR2ffG8o9OLDDaHUrvQWa6RFPS+bpToNNvhqM+ms5hmxljQ/2
598UG7/6REdb2NGSejU4kzhJcVYyQ4oCpA2Q/72iPHXjboOWDpRZW7CFmeSZaxGG1pgoT4u5eyYs
765xJcMgcz7Reu3RdJD9kY3kBI5gd5oUhE2TLnbrEIC6yeVU0RpNM9rCKRLpqLrWTMqEsFBP8i75
wmj5ZJ6r27lID3zyOxw5Eb3cdtiVuYh2RatY65n3JzM5PiApAi+WG+6ZmAQprgq1qm4Zet42RXdw
ioxhq0CdhT/w3hgSyNeK9nVoaRt3o70tc/VmAva1qnr+p5P2xcz76c1N+YuG17e2yS9OqHrUeNBk
bSuyGfsTL82VVd+4pLvynSMUhGuSJFY1cx9SFcA/wPMP0b7W6ZeqdPYVk3La8VHQEzj4/5g7j+XI
kWzbfhHaIBxqGgiBiGBQiyQnMDIFtAYc4uvvQta9XcloFmltb/ImZVlploYA4HA/7mfvtUtz0HcZ
2588tH42xFLm8qWHsVMo43WXmCBRwQdtHVTA+yEkx6fTqQlcpBubZkLBOMyyX6OLziCvAiYjgPXe
1goN3pe8QUH6xWbgTA3079HMN/GuhrXGDtySgpZmCobrLMOyVdBza4wTD9nvcN6upKDOiczAfgoQ
MCAoG54FPPeNnGllml3tExq2xQ1+B6B+Z7r6d4IVgt3c4r+yw+ybga5jxWAvbqIpvO5DBNufv6Xf
9e5Hb+ms4sf3JqdEUYndDEJ/mmlWmodY1deuQ6SWQTKFCG6dZpuGqMEh8z8jonu00g6UWYSGfFhX
dpt5ADNxidZ1th4YtKvc1YA4ImmhuAnH4e7zn6q9L93/fspnG7qoqOCj2FFz6PveA3YIltTdpJLV
VVI+dmP4vTEZPk55Dz31bm6IXw3AqfuC/ntTVhc5nwpmIvuLA7b3W8C/f87y93/sIKyED900c0St
Rr/qF1Vsz5f11WnGbwDMRy/mbGdZRK4F46JpDmKqLuqsvmi7aVjVFnp1U+quJ+2iw+1sAfYQ2q6g
YKeREmOwIPILnne+StToKgi7Y49vHnQx3kKT7qydxc9qlt4hh/bREP38/N2838z9/SxYSv58Fnaa
NiMHOpg0i2wtwp8uLPuUKtg0Qy+z7S+mlDPvyt+XOdsrmsx/uEJ7lHE09HX08Vad83xCPKTOSmjl
2m6qyx57GzhT7/M705cV6aP3cLZSBQXi6jEr6sPgzndico4J+5uVKxAGtAQ5w8cL1g2C+4c0XPyy
iU98wHbUFWwioL4YGFD7Rml2KyCG3xLCFyE9yDeXzuEKED+WOtvJv/qt//QaztYwy5wIr5yc6tAN
8hnivQ7JGKhnLYjYAT8Kc7DOduh+HnS93UbmPAIlzZ8ahMu4i020G224mdTuW94vgrLwsmMnlRNC
PBAGkkbWcRjj79Spt6hrCYDF2rSusDG3uXr64mEv4+U/HzY95PfjaMa0METCqA/A1ZE/iQKRhrXi
vOJenfUncwBsp/c7iJYeOdbrCcsRNFQ8G0Q3u+1pIgHBMKwbBTXSrPe3Q6keAYd9Z6L18bGEdCYJ
zvn8p/4+f/vop57N+cUijskDF0hjqyw5Fzq94g6Izgzb+9IdULeHExUKInswdaQdLEb/W5CX6pUJ
vZ/UJGde2RL0Yhpi5Mzx/5qoAVeQ4JGwwfP1Ydg8KEPyaATaw1QaLy5y/tVARiFZv69qq0VUIrEB
uF4t15o9HR0SK9d0He5RWn9xk2cex//74DjrfP8+cHl1DmkD1QE4rQfj70gX4ZBb7k9pan5Z9Jdp
843XdTRnYyua7kjAybbICuWLD/73AftHD/lsyi8cEPI6I/OQlpnqZfOUezKn6LG0NrquKClctGhr
rcg13OxEmBjie4X8x4t7oj7oGzY7S9DHdiYSHCeUeW7/gxiGejWaGqGrbRJ6Itd6uklNjXyXMJ51
NXc3FSlIPrG8dm6tITgeQcgdhYKZBSbXsC4ix9y4Tu1ui16/cKoh3blK6IMjeJ11xaE0Q8VWk61N
AUg1parzA/zDvdEaI1oq+vpBrd6WjT5syQt5gbxqsDcNrk3kpCujVC5l0T2kmf0UGemzZBInUAjE
RGj4VRRuxsECghKJ589H8RkH6O8XfLaI2SqEBIwl/UEdKWjbsL5vJeKlSiIO6g11weDq3dZojCVX
mSDtjDSpzcIpx8sWpVuHUoQoIfGKoYHyvBL5NgpCTmK67oCEAJ/xSCH8+W/93d35aDCcrYiSFG2y
Wnp5CER02ciTjbe+Kq5Jiz22DaI4QUy1Odg6CAaQi9QFjoaKCcUkoKjeI/gc5whSuWj+hS7tKh2J
ZcxOBFztalAPlVP7FfEqQ2xx4iT8ZjZ2+Ci41+AQcBZFesy6Iaw+LV8Cx/VR0WreZDe3hMpgNJM7
S+YeifUbRb/JrAvmXo4tL3L5A/8U8j3di6Ns8/lz+Md3drbYBjPzXAQN62AqLtYc8Gn3aUHEcoc4
bK/hH/ICJ0ZsqI6zB6nWY2Sqa8Tiu14z59dYaUJfJDPb/7zINq1aL8gDJ99oSIfxVETCB3Y/f/Vj
l6X5o5e2/P0fVRIZpBhFwrw7cNADu6B0p3AfW8l0CooooFZ2rkLi19fl8gGqBoYcQjMxg7rlheBk
9rYtYvpikRnF18Sp9XcASpELzwJfE1lUnlOQw1LMquLxzSYbq/2inrH+aSE6W/UnzpxixXTLA4yf
bj0LPHEpCTA+GSvaVrqcEhpR1YE/Swa6exwYy7xw8O0TlUK2wQXuklu7Dq6qfvJNOLZeZVIzV4BW
Nxx1Ck8SA7siH8n1jDxZopvtDOO/ruIsSixM7DkqmdQePeLKn3s3vO7KPPT0UBc+aRIpjvwaAbUi
sb0SpeDVWs7Srk6LfBQTLMZAgMIUfUvVGLRZuebUGTl49uw00XU8aLtKZNjuRbSvg/DSUYpNwtEp
GKM+qjahoRaeYYl2H0xpyne0VPVqMe5aciW6tKOoJo1jA2AfAXlG+IM94OL5Ymj/02g5K2CgAls9
m9fqECgdzwvA7KptF6vhANuabiGN/zDEemyX/c9R6BjXlGr2tLGtNm4BF6U0WnNTl9qT1pqHdDZu
ZGJcGKDc2Z0Y5hXOqQtRFETRGtoXS9Q/7EponLwf4OVQFcJOKhKoUueJw7IXciHylakO4brUo2vb
tZ503X4iJ+hqzMjVzcqGmdIiknYm+mdV6/F1m6M6SeLbzx/iP/6is8qE4BryvO2Ck4xai6+0KVGZ
fqTe3QVG4UeKNTzSra3RvU0m5kihrbGO0B+tlUMjysjeMcEAE8ZnpZ1CLN+7pkdV/cVv+7hCpav5
/mnRQ7KhsKrVIYwgaKvELRFI0YY7HFfmhiJq3KdkVNiKddWFbJuJDFEB3Zgq0S4axGOg/VcIZdWt
MvQ65wkqTHsG4uqLX7cMsw8mq3MdEPnosVP1mjwUIgX6pe2GMlyrinOynXJPqvfa6ZEim46Xa9HN
F9f8eFdrOeb7J5LruaoRbTQcgljbdWmwA+cEryJ2jlHgrIPFu+6669qEfzcCPkqCB7IednoM6wYp
uLWejfnaibov2rRnGJh/FwTnrEleujnUmjYecN1gbgHyZHQSK2A6XgcLXCrFfEAPqviZK/axYJaA
R3wHXpdOjJjNjdEpyWbSwu9lLKBoN8mr5ShfyIEWrdiHr+c/Fz61AqkGTCOiUccZTvgSUDP/0ibN
PTSybH09JByyphiNY3lMfzNG2hfVLC8a4uChkRmqLx1J+0f28YHqcrjpQosGhZbdmpJIDSt5tnGD
rwuVEMu6+6Ij/U8r9nmPM8gUk5M/pz9otXwwO9eBLjei71QcEM75s5Z2LwNH/p6YxEGI7tVmfsb1
C+nb7KPL3FJOHNKXFDi2AbON8c5DQHtfxz/Dgqr2i5G4zFgfjf6zNc+qlBlmm9kfdA1ZiqsmZBfi
hYnV4odRA98yyvDKYuO7aub6ghDRC61kubNVh1+G/wn7kHk/OyxYdfBkNxRn/bBWKr3b/f59/9WB
//8Lh2S50L9xJf9/IEaW07h/1leuXoswe/3xs43+PONf/s1fR/yu/i+T43gdyjEsY6FarKZ/HfE7
zr9UNAPIYWjlg01dBNz/Rxqx/oUWDCGaiX8SFdByMv+/R/w6fQGEMzSwEdwJJHf/HeH43WhaBDIo
wbk0h/zocayFpPxnAUiuwgQiwo0xCZZi246k0IeRYQNBKzJcSan4onZ4v7LQS1BVeMKQOhCha3Qw
zq7Hyk7vtyg4zAxIixRaG9wLGZHEAXr+NDmRekHVEnzxzSyT9N+fzF8XxQgKNtIA6Sl+75//qHL1
1oE0QV/X72pTuWizNGJTahmAMrL0i/t7/3X+vpRAoUEQqFA5zDgXHRWSGLiKeBZ/6vPkwp2FsiY6
SRBFmqbbhm7OKu4gB/7+U0TU0MMfQ+/6r3v6U796dnmHm4RDhSIJZAyKwvP1wUzFPGTkc/gIZOnD
ZLmxJb1PuQbisDRZy4aTpi4Sl0ns1G+F4bR/ff3/KIPRzh41P0CnJ/W7b4TolIH9fjylA+lNPb1V
P+iXl5yO+kPfKvFLKunKRlNMWRE0kTiigV2zteh3dV6Y7ChGHZy17FrtzrZ68iq0nmjkycjCLwrB
9+u4/fv3LWgfCD6IzxA5vf99MZlicZeptV/TNVpleQEMxKQNQAzEuKGoUa4/fyG/W2V/jL3lgmh8
0R4hQMJYYZ4NeE4ZnU4CGfWVmctyDNrr2oo7s5wNGU3iFjNpcps06TrFLrnJHR3ac9rb08VYpmm3
+fzX6Gefn2MKAxHPMuMAUNUQTb6//ZyDF9IAgtRHb8Jxe9WwlWOp1ttDrWsQmo0mSi5k5Zbf4r76
gcqFSDFoe5sWDA3yCgJQb405UF9oOTfEjI5EXXmFEYvHsOurfTPhFmZltJdisCMnaEWis3JBBlN8
kRN4j5/aGQhHCWFCBrIMToha1C8ES8b76tD+fYsYTjTe8vIdnn+B7LE04Klx7pvkcBA8VdStQV5H
NT5kzSIYsKvxsXTrRF1NveZesp1J4dbmIBh60e7I0Or2JWTyN9oHyvXcjdldZvbqy+hOlj/JJLtL
SGF7dkoz2Nttn/ygOum8EtHOaz8rLjiRohtUlBzSeBRtqwKhLOYWkZaUmzp0s7vP3+j7Yut/79aG
FKHhc1dx27x/oYoc8L4qUebPPRYyq+fstZ3MrxDf518NwwbYICuOBuIb0unZLsqhsdOPTLm+TbjZ
N3IByfLrSL9qZvOnk6pfdVXOJ5Hfl4NvuExkBtnhZ6WOPbZ1tGQ9+YQPhqe0jKl5DDgfBiEtnz++
D74HFoZliWXIsIVffskfK0M+6mRktG3mDzIMTyRxwPy11OxuVhBp9Uac3bGX+Grrdz5JL7e3COqQ
1S1i9nMJrOGCk8/wNPgYxsO3LhkcZ2OnJE/g1Cw19ldY/B8nd6ye0y7jI2qADXqf3/dHT3iRlNoG
ymmLleL9fSuDZSdSJUivKW2idUyogV7bF/GEPDwPvugXfDB6eJOcJJkuWDX39074j4csjYTwzhTN
L66u7E4QNbfp4sHelVQbMKG67vvnN3e2O/r9URgERiAbRCTJAz77KAg4S2LYJqWv1jXaXyFtADGR
XXbtSnQlR4Ew8edrDWoVGGSidtdB6cQXk94QdSchSif7kj34qQji9q23mv6N838JjH8IjC0nkMpF
ILrq+fMf/eEbsX4rHvnW1POVW8/JLyasuPKnODQJ8aQyCUiEPLqhqO8/v9RHg97CSKE6mHRQfi9z
yh/vo3Diuq25JcqhJjjRatROfTsOB0WvnYMw0uIYGdLyP7/oB/dn8Dp0e9G6wLlaftQfF50HQch9
Ad4KloXY2kYRnKahtXwy6ZQvJO0ffF8kvYM752IGnp7z1x9NNb2IqvSJakWwmltJcpEbyDs5O29v
+k6b9rrRoak0e7jPg5OHXwz4j+6Vq2O5wGWpoQp/f6+9OtuDYneFn4uwX+Udd6hNlXsFKM/9Yre9
3Muf5QVziWFpi5vXNKCtnZe2FOjWMlnmvmDNor9rtIfWmlmbHXU2HkO9tRNI13N7UOovX+kHzxnR
O4RLYC2UuuJsHNWIO2YUjJUf40zcGeACbqOajG5vtLPglMAPWtTwOnZkzOB8e1lItfX5qPpoKNsU
nKBdOPv4j1c9t04gpWNWpM+pKDyxU+yHLgCGHrc3eaho5iKU+6qm++D1MmPin1/8i4vH9v3rdYBF
ERXE5Bkmwr0EV0BFZ+s1kovYCpLt53e4PMSzF4yiU8fki1AYwMvZTF2xQyJw2Sn9mloNdmjzINsv
q9QPLqIvGzONAtnRcXK9v6OcVpwJkoIZIRzRD2uV4hIyEcIl+PxmPnhyOigepuYFbAng5P11snaW
SqUMlT9atXgEgtXiqqlUzo5To6i+GBsffBo6ayl7KoyNbEnObqoph1QSew8Omzve5ZEbo5vBMrab
LSc/RkqtgOBG0u0NivX6+X1+9DwFsHs8a8CHmAHe36eS8Nl2Y9H49KWUdSPFm5Kw6n1+kQ/GvmFh
iIR6icvlP9ZwV6E3NKrYQmpaIZfBTNEwh2N7gFAAFDKtkTDE0ChuP7/qB4s537qLZ4gNJidyZ091
FtEYATjJfaUrxCNZxgoci7G+JwBxEVfkX33hy8HJ+QdgsJNdrOlIHSkH3z/LEJd5ns0WnhSDFGV/
nIiLXiWg1X/xMdgPTAyusupdd3iYiT28dovBpSUVl1IC1UjqX5XQsrsB9Jmxhqhv75SqIzN5GqI3
U8TU/qnZLcCQUiLypm1s0DqqpV/WentP4VI9ff74PvgChEoxZC5rL+c3Z2uTYaltJwq19PVKUVDS
Z5axphWlPHUIlr440PzgWsvEyMKg867Ye75/cviVKmfSU4pbi6RR1CLzdiaSbucuZxH/9W0BemAF
woDHJc+XIaLT8C7q+F9+n3i0Ks0xkuaUtQgIrvr8Umei1KW6g76rc8zAjI99/FzOh1JEGVQAKH42
huyoO8sYOC+wYPk3mfpSkDVqAg4yy/kKeOrCwgBo+kON0uyuVYYi9TLG2fXkyPmis6v8QcyjJje8
ktiLSqV8+/zX6suU9n7+xmG7VNoc1zHpnROga4GDb4o4EMmJ8z1WSGNfaScqF1U7ghNA8xm+9WrU
3HcmzI0VqVGKh/pgvgntqL5KgNp5kaZ2N03ZpV5usxcpMwCmkdW1ByuWzg0AmnGnkmmybgJ4hYMV
fykvYT58dxOcF1BK6SDnTUz7Jk/9bD5L2kamqZ5VflsqpqcPTf8c6LrIV2pVVLknGrCqK9la+dtA
PcAjhzDF/nquB+lxspe7qxqMZIztBiH9JqlGMQKidyPyZx1FPKI5peE2COimXlladr6LbaPalBN6
18MosnHEeJIZwRbTh0LEe5CE0wb2cPMaCaeKN6m6JBmwcetJbxWzDUulPAI2tW/UNCoOtWMYp0mM
wSmUDTYmZG/6FV6mGU1Aa9fo5Wf27DtCUMs3bCGJsi4D2g4dvsuVMxEd2s8J+YZuaj9oopM0YkW9
wuxBTEA9+oFOCPVYa0HnYefJ7uIsVH44VWAwNJNM/rTb+RaC1i9VK/V1O9nzJhqR1E6p23skPsNI
C/r5VQVxvDcTley4tLQvMxRq3L+s7s25+eEGdnwyKhfub6uiHRScPj5EBjw2guEja6+7rTyRrU2o
9GJj2gdFkl2FUZ35Ou4YcmeKQLmvyyn+NtGaNtEexJYfmaPyy9TpzTpuJ3AXpDHKaRN42n1cG8EV
ar6M8SqKcqM7jVORClGZ2w6UHCk2cyLWSV8RHhvYhI6QSOICFu0D+erWRqpupQSrMVbDS1uO5hsD
Ac9+Z+bTczOKeN+CK+o37ELSXR8YSPWchv5iQazLLVVz1nEoI5+ZO/PvcFrHPWdsxkWWZ9WjG0rU
uWbfnQj9DsiF0FM0XQ6UVdCad60tH908yyGjidnFayyc0oJqpo1X7UAeZTKSDLKap7mX8PFaBM5Z
nJXbSIXvhmMjXeuzLjwwyeW1UhftRcwK/hRb6bRWmyA+IPkt94pRqNsC/tRpQnouSBnunGcgos1+
bl1ycJQlAm2Q3+wK6aeVkyuaGCaxopLMm240/NwyKMhN506M5auNHsAnW0K562Ta3JsJRnAIlkjm
9HJEC9Pk8jLvVQEeSl1gwJolCbSu9Te2LO0NCiSSLKRIDxzl6fuwtpIHTUHxR0B8c6EGGFjy5H4O
ZIKIm4BfzmubgtzfIVsXsHxQac205LEFb+I2gBxEExG2SGK5cbRt+mQipAdoSuokZNmEEcfZ8KJl
3286DDE1PBcA/56DHjHwHBeVMYvYDsOo8zbWccpWRzhbq4hm/KqB6VUFzPJqdnLcYVl40c+1urbt
SJ6iyDAA3sXgBENyF/bzrAG1mmrVORpCV7xiaVRq0nRIIUmYrEmTXxdV37ceY1zbL5HMROhgR3h0
puhETO781IwgUscx1n7GcJLAnZnhg6Ja5dtc3wSKDZ6b6ES509w+3AaVSK7GGX27TUSu6qV5F9se
O57SM62a/7eHeI1/qdqRDFVd2q6mvlVNPIIpDcfDMCvqbSuy8KXXFH0jkV/tp2qcD2iaF0qLyTI4
VJq8rTup/7T6XF0yeYJ1q47d1iz0p1Y1OCVXippmRDN2M9wu3HfH1BZYzibwjOu0LKves6rafiA+
uX8SKdu8sLBMuTEJSc+3lM/SHxHWf3fssWi9GZyOlw5qnW3sSpK/CoEST1U4GVcYyZiyodCONxAL
56c+1jXfLMZFktXL6jo2UE2uejxub1oygU9TCQTCeJQ/VlHkHEc1LaDHMtbWQsLILoygSUlUHdCS
y4Ik1qiIE0DNSoyAiS696QbtPT47E6kLFmCTQaxX12ZhRAqGJonEL8Xlvg3VLtU2WjsjFaW5jcWS
esi9ACOcb9UewDDJxsa9WbkBhzOGku55eXq9LftK7sI0z39YbFbuJPvkt7b4NWL3ROUpsp+cTRob
O7aP6XDRMUGu3USYN8j8oN/age1Fs1J6Wabadwh03GPX9Q5ifgtzlgkrD/G2UQevlmzdqw6k2mEo
ZX3oKkF+Dj7d/ps15ONJyzvgcTI6mvAL/XxMSOjUjBRFngY9x7UBY9dNjfqs7re2ovcbtFHcq6n3
6zGTylbLLbGvp25ZQaghXgbLwrRYczx3F7e9m37LwI1uU1vvfNB9+YaBX+WrmgwkU6n6kzJmYj9l
U/VsWjZNk6hPbvTKbHatY1d3mW4Omxx05I9JFPNjBSBpQ6T3rtP17Ka3xWPbIMBTlWFYz8NIjFOk
jxOzV0nEsNenkIhXAdvrZ5EJceodMzzkRm95c5gOCA/1KdqbEJXwL3KGm3jKbHTHSjTxfZEXGrL3
VklR2Inhqp6spjzAzyPIiH8AAT0cJS8hykIskwmi4Ka3NrkCmA109QIVVsz4Xh9sdQsfb7xvSkSA
4LflxiEcbG3r1aUipOaubGIIlhmiI3DTLi0SA+wE+2dmVc59ZI/5TdkFVe1VugILcOg0qtPWNn5G
ahNuBfBmEtdAsd5YmhmtszxCm0CIeUiIJiELpkn0Nk8/uxCq4k+0G94Mjnv2Yy5xLmYQI3ZWMCxB
U7LJLiQmoB9RgPmPwG9S5teZWFSLI4jEfB3asb4ZIYt4MN6LX5nSa5eVFZkP0i1MfdVpMryQWWwA
I610mKZuiSumXbiYm7Kw+hsJb8rHUVTu9TzEIlHG+nFyHXsV0rq9rCZjGdr9fGxyblNpYVesxsrS
Vq2lNatAGK8t+wDPUTKUVRg0WW0NNV0PFnbDCZD4rSosfSPMqKIfW9XzkQnrZwQdfjNTrRzbIqyx
IsjiVY4hA96G514qcg9hkXA4p4aTt1BFjMTIrurOJtBcUyfPGctkXQnjLSGr8Ukllx2kc699i1tH
8bvAftQqgiudFKEcp0hqt4rwu+3j0R1XU0meHDjTBHBDGW1Ciaw8KEzFj4fJXWtaYVwElAj6ACyQ
CcG1vJDZbyVBtqyAIAbexLR/Rxst3yWgUU9zl6SkppvE2NS2NK7SNDJuDWLlLpUKcr0KZ5uDQNu9
baqgvYOlikA51RHzlMRTwKyfnD1jv0TwS6ZFNzTBI6ys9kYZyoQ4iNIuiVziEeGDRkyoJxhvY6sh
VYDQLCP9xurHLF7ooXYvtJRAsXbCYMQBMBsTjdSEU9hae42HfFDb+dWJEM0Zbeds9ZboQY0kcFiN
S6qi0qjNLQXOLwu7/Yuci+aIPvmph4v/bDfuW1tNlNo2c6DG/DukZrzOG+2FILHy2mBe2JCfMN/a
afcI4DDYJroS30T9nMWrimJ6F2J+XeV6gVqvt4Z139CF7AHQgrLs8pMKpmsjrK7eBHXeHB03NLdR
mbnbMBg8jNfNXthxfGITsptYYIkHMCZtm9dz+NQ4Srif8uhWGPl9NkUVvrGuOswF1vhRBAVOJIBo
fAN4BwLxhlFnqe1Ga+Pq/IdicwO+M36OC8s6RBSPa41IDvAUc0lwT+RATmqVLeY7eGxW7jIZjO1G
z4ul0GxOU9I3EN27R1cFoZgaiGfgklXkm2iB42kkPqawWWNX3dpBQCS8Yj0kUz4XJLov2WW2VoF6
LTUXojlepqJXrFOSdZGnzaXcyVxRduDfMATL3D4lzphfjYlZfa8KaPZ2Md71eM+3WjKr26iP86d+
COVuYOsDDX+4r91Rp8lTmY/EsKenBqDHpk2H9BRilF6rsR+LYjoAt1T3xAWol03fScjDZe9rdeis
utyJ1yTDtIcZ8fn3ITYIAbSSFic+hAC3d8YHISaXXZZSeXYlogNN3n5TRMZLnJlYv41s3mTdwAjX
4Bi7nEg0eUJOO7liXqZlEPs6JS6wSnTVBsx+v9GHWlw5kKD3UDe/a23cPXZBTV6bCu06aPDRaImG
Mb03w7dhIvDQqouIPqiRPsLn6V8bxSpv3NiKv+kSPnVtFrs+d4xjNwRkrjlU5rqJR0+RWuH6ccFZ
QinGijhjo+XdZYROwMwtfoE5QhEGZ48JZRf1HDPHqq/qTXTpWlHtiZBFVyUXe6NEOJHAVBQr4i3l
1tZKdc0rw+dXKQ0lOBR8d3B2CORoU9OsRqIhKZRanOpxam4ItFnhJdIpPsdprUxkOOVDmnhG61a3
I7ZGH691uB7ytNmA4hDY6Zh7LPYwMBby8mSl48jG1OkU4rbTgqg7UioVBAZbFN5GgCarB+E7JKnE
GFPH17YlrSNnNMTNWjhMOXk+NPbkFASDD+WVFpvaVUEF6CtUdXsnRTI/deyI2zoMb4G6disuAKrc
cUgKjAmjWTmj42cKieOQSDUmlVpdOcF8kZXxmzqp1mVWC3mTzwmOBgp8qcw/RN0luCrSkxMX7kof
dP1XGZGY19fFdIPgNNvqamR9M+JJOWZliWEJQCCmT9XqHyCZFxd1GU1kThSXnZQv9ASqFRbcpwLS
+ZXSl9m6j3RlpVdW57VqiKZVw24h9C69qSSJDiAFVDzu2HOzyiDmJxAo8qQeszGv0V3qMZaaBPRB
JAL3cdD0ZJMl8ffUHOaLuuW80iuT2fbsmOaHkN20M+co/yGprbYdqoa9BknyekjKco29ytrbKsXK
qmloP3p1XosXIVMVIXOmbAJNzx8UdJxHp7XAzAbW5IWTZtE8DLA7j+F0hWTkzQmrad3PMTLhJrLf
0roCj9wnmu9GQtz3JlveIreqNcYgF3k6ZNtVbGU2y0cyv9g9b0uDJ7wKARs8lK57oUH/9R17KHdD
O3aXOJCKh7zoChaUMljLykgPA73wDRluasrTsu4tGeymcmj3yP4soOyyee36sNuozYg1uR4haDC4
TaDyNxbxOd/VrH7UQUBfyAIUcDyNjTeDlT1Am7K2id0iYgXXMWxHq+0vmqBs76aU5Np+iVfxhmx0
slU1xunRQHuO0jv6Nat0WPpcCTdaRlbLPMn8gHZexCtZVOO2A3u8VXNw3glJjaVWyE3lcI6lK2TB
hX0rvCzpU183xfxrpCK9UAK8IcMcnJQFq2lYabSlxYQsBjncutXs8ocRkBZk1EpLdcCXxxGSCQaB
Bsl1gjwARQ+z45Mdg/U1RXXo06i+JCdIP8psfHHT5mcUJ/bWbrTSH8xm2qqzq+7cYcgPoywtYvpg
GP9UkFcVnhKW8iFxp+gpc5Lmh1n/ShqbvaZZqr4eFM1ah7bt2fqcP4cA4dfY4PpDIwdxAFUvr2es
ztFqsIpuowdu6weJ5pDYhKAVCbEmvHHZy+MZAtUdWMEtWUY1QVJz5sddkdyxuo6eXqF1TUJU9UGV
jsQC2KLcZpBZwNEp80TWX91SMJZLnmg+jH5fdwEnUWm0wXUS8Vi16QCe8a2B3ojfxw12aVbXj5xM
21cTkOh8FSXqBXCm8GIos8RDsFC62yauU5UdehMRlscOQ1tRRpM/WphVCWR4alK5sUCUqxtTTAK8
MCQd/EZKvdCq9ammOqYFB0dlmFcNW5D7chiLbclJ9R4j6nVk2gYQZErwCN8Vmto08xLoQlu1nFP8
MWSTWrVTPc55SeQUxSxOLzZ4qYGdIZy2VgcxZoU/TMPCk0Tapo/jW86s6AjApO4qwgRC2ybw1nFH
7GHWDJtGLbItlxkuAwdttpbE/eUYYFjTo1lsMnAmGkosmDjpye7jV1nMPaeIcecXnJhtNfJ369nC
ohCoHE/UpIgOhhv42SCum4FwnrJpKD8jvXpQJTzXWh1BfQc9ibrlEIxPNEdiLzfZSZeqVf8aaHS9
liyPN4kiJ8+l+iLruYoIog0xpHN6/a2w7JRpgUrbWOW5nvysAPPswN2/uFguNoNb6CvCWsw9gJts
byvaMSzNJ9LJir2dt9UabtxDqWnpMROG9N28bddmTcRLDgkSg3hvOTuM8N2mEoL5l+gBczfYgXmX
jWa6zoy+3hlV1p9GRGmHKoinLQik6MXg0DVdDU3krOtWViedwPWN7bbxL92J40tFks7CTkuuUZSH
h55ReqQyKP2ysl2/FaHiNZ0lDnk+E7qjdMYDRwruK8p9/QgpvD2ZcrSvXTekYTMQR9eUDnV4PxXV
1oIbvmU7pW/DbOxguMTW9TgZ4FMiTnTAkPdLLWYe21GifrZTo39N/4e9c2uS1Niy9F8Z63dkgAMO
D91mE8Q98n6vesGyMqsA5+rc4dfPh3TmjFTq1jG9jE2bjR7KVEplRkYA7tv3XutbQ9nA/w8mx99M
fIaPZgdDbWPOsfeZMtVNN9QvzR3UXjYMcHenjrrhHPVxe81mLUPTj+QFvD4BHtC8QRHbWXEqDahc
G6np72i3jd4WsqJOCpPoya9ii+wu09tnSzYEVBJEu4fLANIfueH4tYlQGKq07vaWGRChJrsCw147
kp5cSvUK7LJ5tBpH38R9Q82dA/KOw4mVDKzUYjTeJoizINnEqkzf42rmZzcY2khp8uPp2mMKthVL
Pn10iTJ4eJL8kM2WRWsWrvntYhjNfRVl9iWPyvpJWTE8csorzoJDVsOr8ZDiw9dSYaw68mLlAkcS
m6xlfY5p3lwRiVB8MwuP1nwCq/xumBMsOuZSp95V0ZUUAb6u1FXrY0XdZLr3k62cUvvVSQf9o+2z
pgtJkCsv9oqUI1VB+sYGXHJ0VwJnZuvlxH1l9qgDr4lyJtPXGl3vqLUpP+cUBe3CuvgjnqGmX6jD
vKMlVvzrZFhJRFiKNZihmzXlpfZKl05Ra+gnI06clyAvug+zrGu6hVGMd7LqmJGOLFVf+3aNDSgG
ft1eGelV3KP3IuBAvORBpn84jmN+5SLLTYs7u9mNK58OOlINd93xYzyt4EAJZhIYCCPEhf6+5UhH
/z6zj1Ei7Mc6b9qbOTFFwc6YEg0X25VzDX+TWdVodqQTmQ5N8m3Sr7LgIJ6ey8VHMKmrAp2u8+vv
JaKBGKVamWpPgam/YPlzg02aDfxJOHP6MJLhSNNRBrcCeck1PoSG9kiQRMd5ktNzFdnkk5HSGpxV
sywksHg9IV9xKU2xQetDNrGqRwQTEe6/gywYk6bDkLSPhKqRZ+IUytkXUK2T7VCJ/BHPWZydctBE
adgNfiO2ZtY0ZGoXuIHmKHDobNg89VGvRLNtW4ZCbAgJosliRs8W+FFxkWObP2rcQIe6LyZ318me
D6SdWz5SC7kRDBW3thxyw0tl7RmYUVkULaPbrGXitaljuht425b8kZZG/EYbnhN0YNQOQWqj+bVq
JY4q4iz2QaHyF/yyQwZngDlTblTdISrn7qMd++7Gmqf57LmqTy+rS/iGhiw/PmsR6izrxNLvAu5T
TvREdVXcmCECfYR4YOa+eCWVSaBUfC3R5u4jPaijH3mMcUs5x98sI1ZXLmCrdjOgCYZx4tF4IiCI
A9IO27mNjdUMumprDnP1KIt6UiH5ezOB7GnP3RhHLnPK1udfm5Xz2dMaf6EjABamIS6TxSJvp/cq
cPWTGsvuQw2RTSCcL4x3w0aW6VZCP9HVJHlTzJVH4EMmyFsrh/G5MUXzqgMaFplV+i+cGbwbKeKJ
YMksuK4aj/pAw1hjky8NbyNb1ivGptTjkb2qJvI67vcqUajFWmyi5mRQV3YspDc8B10RTjRns1AB
aKZKsea4xb4WMTzoIS3Hh16O5htJ6ilm1w4FIB0s7qxmUM6LT4eeKAMtuBBauQwloJFyMTNVX4YU
ea6YQY89oLBg36UZXNymqFu3evCT6yAP8rugK8kNtyL6qthueOgXrjcNUBhiOxQMc3JGIOa+CF1w
E7Re/SW3O+/TE4m6whNt04acR5YHs0P12BmOLDY5J3Pcf3NK5lOpTB6evFp1KqrGZ7p1czd4ShKD
W14G3IFGrbkIZc/kaN/iAFLbgSC6hew/H/nVEMBKpEc1Phv4Y48mAodbAlDyR8ajfZiP3LhsC9F1
QuAFqB+pn7LAT9pz6rbyk8POWGyroePZSDskyBQEi4FIlXSWfdIhpztQR8dqXzkRGdALfcQ3Qp5s
6qyqtklQkSJ5YCvSRNo0WaRO3tyTXeXLuLmKeT6KcGTE8TXJubUzplc3ZcbTCXAo21d1zqqbzfEb
0yk+TjIP5/J2bP2ZoiOJl53JxEjtfx1c9wjQftRmXNm7KhpY7r1acAtrtT7fhIH0+sZfZd7l3Gb7
Vczicsgu8albGYGvIS/CDw3m8ZWAaNrCY2A3j52YyTpkztuRS8vKXLIB7INlmq5MN4rDoKzqhzIt
cbAvVjftKOrZgTKPL9NxNg+2Kudrz/QbPgN0v3etjCr3a5Y3ecoRMiE9fqKvvnaouEhTkXeHqkw4
DDUFeX3hbCsvv026aTjoTlcn06irE5GD5rlbEq4Fm1zthVxgmtyyacXenfhzmyy4j1nh0+g2d6EL
bdNFsM65UcUiYmpDvHCkNA+5qvXWjY3koeH+vsXCFV2P2FN2XeIORyO2GJZNKwCwqBY+pNlOi+4i
cc/NEP0wPoal4ZPkMxdQe8l85IazB1fgWZ7VcLBtZq7bkgAV92TSJT0kjGuuGJguIGNFxkpSSh9p
Fyp85M1k2D5NtcWzWDZecDvUwwA+gUc/0oERZqJo9HZsqoaJCH7dinkCLjMfWZFt1e4TYMbgkLVG
EVOXVeSLsaFQJVsLTv14vFYFhJ8rRqFsWZ2HyLh0UP9RPKhjMClx7NXk7lXscqsMTGgxijL5GMkx
BLlOougzQaAedWPDJuX6An2jmPNHCi1DbSh7uHk7FTCjTGqfPJtR5myYVIf2hWN8fzvrgdSgOnEm
+FotMn41WXf0qG576JEbvzStjVeyNxjGhAS6ngygRWN7pjXBu3ETEbUhrXHjOOWaEpDwBtZ4o2zb
NXXFdeLfhGr/1yxzv3fM/cd/o+juAETdr47s/9pcd6la4Ga/N9b985t+c9fhhuOOJWIAc42QlM9I
8cbvbffv/2abv6CvsvnPq8peIJ78p7vOIZ2Q6BOB8t93JL47RDv/cNc51i++K5EVoR8nixCD3d8C
6KFJ+oN0BuUV8RbIAE1IJqhPA/cn6UzOIlYsHpNT29TNg8sucjb6Nj7pRjFfI/ppy3E+KXtwmDPO
aXw5+Yt068+4yr8OszjbffeuzDJg3Fssu3quu42sBsQBrkcI6iLF/TRMehXADdvcbt9jeh970Bcb
EkTmrT/hSDH0eEtxv+wRXb+McD9jzwSB2hb3BjmIR4JtjXDUdkgCaxACWb21++muMEFIDkM1boQB
ebRJ7cdmPFe+deZgGJ+JIn+e0u67zXK2Mej835Q2qWlGCdgj6gkRY6qW8YWGuJck+mYF4zHx9E05
uVeTzN5saTEkL+IL6nbcOUV/smqYtkOQXUW224dMvx4QgRUHpvxMVPoJEduS3yyttgnuyi9SVlf+
nF6kYzrXaere97PzSHnGTj575BYFVbXXmbpVNG53A1lvu6Zq7wpDGGcH32HfzEc1GO6B5aY8BKrY
+Vl7kJW0QpvTLdWmYMLpvXQQBJeGLrpoewCfdagCcvcmIR7jeLrhTArhpnowg3nHnoAMeto1S8MY
i6jdWqBbYbBnip2f9lcjMqmJLC44tXFYKEK0VP2UZ2ATSkb7ZNuWYRrh+pBBFXKSJB3Gsw5wup7t
yd67M1He3WKXqJicfKdMutttkxIQwy8zxh9ZM4WJXA5kpdHCKxP7RJ6Tv1XtcgLj8cggiE4kxRVR
cYSZJ9m2bAWJiU6zo6bbSfCH4dzn29zPTkYfH+0Se5zrXadkbKWZOpQSPmnsgHONs/ZS6/gyIm8K
DUUXz2DquOFqvFlWLcOshKlFKyBsLI8Rlvye+hGeizraLSzLm0qvh6IUhoHqPwbHulIBozmrxQaS
2TKsi+zgaJ//z8rp93a4l5fkqCizQ1PM77k5fw3G+DD7ut3PfXm15AV7anZXeP2tXvPb2+EpKjhU
OTTIphJkCu1Vu+uwc1uHtFbLJkV6Bi7L/4bh60CIl4NEBZEJ7b4yVGjxNqqvzgyej5HVPUxAlE3h
XYlqOpE2P26G2TLw5nGEYrKp9tw/L1Epb8wl16AHPKrUkjcyVldGquNd2ehjNjEeIpl7Ny908VKb
Yzfd2G3REaerbOb5pMHXJeTlutrJOXod52UVNXXfSHnc1EvygQTmhRGGJgbUAaTnfCxSvjdtd4nt
5AM8UBIak/tkNzL/6L300W2iE3idK+HOV4Ko52zWmO7BtswzW7mbHpRn3TZlfZDZdB8YYM/8Obii
1/icaHUfa3uXVuJR2/E95LCHtORuWecymnZv4JVPthKQljkg+vl8AJZMxEIevIpK09kXN2C03xfN
7b0Ifd/41RaP2DWE7V+txUCZg9A1mGkqhLll4B6juvqUXX5S/iedPY/w6OpxtIxzG9GH72J2WZIx
BuCRLBIZnQKXtEO6bquEqXAQuzTDCTsuApjphbi2C31hcsALPuCGe8ou7Sf+giCrl7u57cNxsb9w
i0aQguybgth68Jza3cDPvtIGwYhev4+EzQgbdPfJa9y9V/VPemmf7bG4Hay4DpsJd2BlAVTisLCN
cDsdxkDEhHUmz74xbr0V35kFr6RRbX27uh6kb239IT0iysy2gfcSlM+J/1z4cH+AlO9ri2GJMYr7
IcUbES/DtRkNGxxpL5ytDx1cN8rtD3L0QppT7SYgmX2ftozF226ieAb90AHGdqf0xlzJD5FT9qFI
vQthVdfEs22qnpBSwaO7oZ20RQL/7MryTnJAXfWMPCV2jcYo6gC4teLk9v2XVLoPTr5Q2hb0WTya
Ef1r77b9NhJuQ3O6IQOWdGy/cG6SWSj0XMNnS678QcSQm9B/3/fT8BXLnscEI1ivn//cjOV9UI8N
r0SghOcW72OSCqZfNKW0uS8Wo+bgz5JLyt3r2PM3eoXVxiyr9NgZwbcRquCmn8QZyM0dS8G04bN+
9TJreRym5KV1ym9e7F0Fpf6YHfsuLvI3lvNTE5GfOwScb/tso6z+xWz6o03rJ4z6hvMRueQDKZgb
Ndv7vJ77DXvHuHHJsoGTACDMnKezp9NvBkd4NjDOJVh6tnXeXc+2/4FXuNwOI4jooOFw4hUSQW7e
7SJV306jw86UN/TFgx+j5Xv72S56Vnn0TlOZxjvFpO+q0vFX1CFvJG6dF6c4NFUabNjcUPoF8mOZ
hgv6pluGug4GVqPe1wPGWvK92Pzj8rUkpWjvxSmKrfmlMI3vg0W+JKPakzNbD93sEUHpyWMUyPtR
ZtdO1d0VuX6vFjbVxZIb3x9uHA4aNEX7bddOF3+t6v1MHquRMRfbebsrpuDYSW+X9ETRjqlVc4Cw
P6Wy77iczyxczVWW1cdMGPCqo1UeWvcPcqwHLpC58LizZMzeGFb99H2KrccuUlXYGcOlC9DvcBhh
1kKyEsj3XaNUWHR0H7Rd7VNjvgcaDhO39fXeqbI7GjDnovbvQRIzbEJFsgmGPEfjpdMwHeNv7TqX
GgLjVjjZR2v752SVhs7lAlCgpmddBkzogOe9wklUYbcgM9IjQYwJfR7S2x/SunizBN1mFeTHYSjR
MgV0RhevQcuCAHMtu7p+5RI80wn4YQTiWC063ySl+FFU085o6E36yXIqViBSP5oHx+EkJWKLDqPd
W9cprSNjVREnYerp7ZzRb3ZhKXcBcRSj3gbdMiE2WFgeWvp9855cT/RpQXdyITCEyEa+pp7/bUZt
Rr4pMrXeNW9nSd5zvXypIq6ThwAr9RjPIPLikmTvLS37i5inS0Iac2gHw4OwgUJ2qqC5z1BbzS23
M1KalDTM0IFdi2agr8OpKoZDqWlbBYX7Lmgr05war3MgXqQwADPJRHsofK8NnYHMTL2oZ9eH3qDL
Dz14VkhywrWOJyskraCj458ePVGODL8T9MJu9mSkAB6A6h1YyPodMbb+Jp5SvYurVX5vEvlbx7na
N06wItsZXnPcutIFEpG5ZdVQ1nkeSH6CYvc6TojqllkLyKmdDXlyAG3bmcyVXIDGLkM/YHI6zBxH
8L79NQHmppT2u0V3cuWd1/t2ph0ovMsgBmQoxOjR7IIlVL6jz6flYjjMg/3WYFBKvdWhojXjaGN0
hKIUcEUhqHK8121+682COZLrP6NDevBARI/LfG0X6VXbqnfZSzh7kqQKcCzDzk40x+mOfsEcpJqh
U00pEOVzaDIJ2Fmx/F6LVQ23GOmWlNXbkR3X0YowRH2t68jctMN4a9iIiEct7ruJhZmsiZsRsm2H
5+jiT53c9YbxyEDwME/dpbDFmZlBtYl68VlLx7pImL9YZZ5bx981hv9jXACdedOa2VBDi4j2iQeq
eXGLiuEXqrTBkEzJKvCHqD84omfYtSpJQKtZsejM45cZIXDvyGiTBOPV3JgRnVRW/K4eMMTN0Unl
0cM4D6gPe9WyZKr3bOqvLKvtaBb6qA/t8QZiATIbpZyQlMVlX8TlMUP4TBZsf8/dl2ymyP6kG/Mc
ReVJzT0TZbGrB3IFHMIkfd+PNqQ+PJXkv+6yWVyYRL4ZEmGDITKFtnZ+IvbpisbDE7PuWz9bHtqy
v3APF1zW8Yl0Mx0qy/3WBsN1Z6oxjI3pDGDpOLvjxUnEKfboHMDNp+KS7m5WFFRO1d8NuWT8Xxjf
7UpfFyXF8IIaZDOo4JZIX7IBgFOOJe5qe+GGnNt8i6bV3Ro50Issi45AAu/sOjh1bfwDKXx/WMej
ObsKsnW6DW3lnnUxvmZ+rA55XHztjWznNsHJQAl9hbqkOBRd1p/Bv944kLwxL7VkRC/7OFPXtXaP
lF07USdvlZxYdcy6P5mMRo6OL4e9Z5j9UdcBPS0zcU+Jy3IdVGkPu4To6ppl9TwnpEJ1UT6eRVOe
F3d6RvJzmelhkn4RvA89hWuLl303By2CbvcMAarYYB0w9mlv5JQpJknBqLsZxnGrtl1wnlAf7vFt
p1tznN9aUuI5Grt3CTrvfm7VDgsKp9CsfRVdcWVXKT3i8pLS5t5FiI926Orfic9UfPrSD+UYo/4K
Rr6roQwcXFrnZbNXBroLg4CEWTf53QCuFsJjVDJcQu+JGOSbxez3glTpTKhHHDK7tDnVEeDEYPpg
qj4K8dLEOxmbNyIp7pLEfe/cBv2GVDd0ifONbqq94WrI7Lzi6N5LRFfkntw4VLEE0/BDVhCToXfg
l95wgqUc/Ai8LhKBT8UNSqrn+as3iLAo0mce1w/bl7dJup4vGmiBkIc/gzqtUdUmj175AQjl1RNN
sW9EAcnVJ0GjATI+T9m464y82GfZYn1NrIpkm6RG+E+/lhvREOGc1fkVnvx3K6mp4Sy+q0g9k75L
8tgtccIaDc1hyf2thw5z680GB4hgp9FyhYWTbmvvavaNN5XcFxSCXW5d3JIObpuWTwuNf44h+D4a
CbtXbiw7Dtt0+PQrLAgqjAZKEHGKnO6uZhhTdAShR7FzTIbswRO3Qal0qOnfEDPTbIu5PdX1fHYq
ffbMifGo7+7TqF22LWTjAJUyP755K+OErgnKho3Te3iADJuJ1OLcd+bbhEroZDMPKjnkLoU4eWR2
rwrVV/jOjI708qIldhAB3JLVOxrnm6oVDS57cWsXqIcCeQjK4jRV430JBiS0u/SG0PVL2pLE44rr
jhIs8crntmqeitp9DLLqxRqtY5skQOKt9giBY5ck8xNtBAf6W3sna+D5Q2BTBdljvsvtLxER9Qzg
lobDbv+m1E3R6uemcM1tnLQoYbz5syF+FWeMs3eowKJxPcYnxSZD+k0WJS4KjJ526CLWzRtyujEQ
nIdAIXlvA0aNPMfkiaRnEmo2RvQh7Fe4+2Ds9X3K4PYwAKu/AAi+ruriehisM0M0DtdDdMv8MD8R
VHAueZ2mmAX+h+R7K/VVbfqhZxarb5KyztVXkn62gxKGMvNtKd51f+fW78jyQL5kiJWMAZMQNYmJ
GB4WMhupFZ2K7qYl5xCIcvUw9fCuAbQUW3dKHgkhMS4mk7lt586QWIaBWl+aN7N0nqrMfxatXW4K
/gdM5I1FDtVaUu5yUX26y4rfL5ebBssGQOnx0Df1EULSDSG8oRUNR69pn9KkavblTCaT+y61lKds
+qHy6aToJBSleavrfrlxF7npK+PT4jd6dUwk6Kb/VuqlOvZd9llFvAt/mIebeaYF7jheaHughqV2
EWKmyt7lASDgOoisvcwQfM8J3TqmSgameTLNe4wx9PnEVPK7VzwoQZnaP9DXMOTvKHSQwIEMhKx6
jc/FODP7URevExaeANoARJ9n+CgNMux69/FXd+Lf6jxfpx/0vqof3c9Rt39oK/9lkO7/g8w2SUCa
JWgHY/9ltbPM1YP9X/eZ/+e3+Xv6+zbzf/r9/2g585P+0WKWv/iQY5gh4UeVNHnxTf7vmG3zFwua
B6mKjusieXfpC/+jxRz8IhzB7BSwTeCtfem/BXCzfjJkk+DtWDBOYMy5MD0c+ZMhe4pdZKF19xVF
F44Bgiw8zUbb4BhjzJXh2IXZ65X1KWmjiN1xbs5CWw4s9oz0If+hzdwY4Jrg+a8bJq/VGoA9phmi
kiaXKGa22kwc+Rui5W/deP/dbqmVN/pf30FPyff/cXgvvqWgAr6XQMTm0+e//9v6Pb/dNbTSf1kD
lvGx/xbht17I324jw/JIcsfLbNpOYOLdFL+7j8QvpCtDEDOJZQ6ks7LX/3Ef8QNNCf4PPQ7Zg6BJ
/1bIsmX/EVpAXSmZP5uAUyTTEpe0yT/axTEko43I83t7wuq2MVjAvpZF496LglQKLFwK/dCtY6Vd
8CSHoI3CqdXBk9m44+da8655Xr46c7LAiNHmfv4qZpOYEqNWwSmnT/Q6RGivDkKbDmlX6QJufyFa
yKwxu511Y0jjSsvCVMdx7imKOlN/bazRHw6LPY345Zqo1df4/k0TcVwO2bxxfb/blOZw72VRj4tN
a/9rkPo0v4Y0HnWYyhpzoQ/kwdqoYUGuCXyoaGkgMl/e2MNIck+WRM4OzyNxHX5jNFRM/ZCuM8Yg
j3Y1Potuz4+kLVtrZDC4L/3VXWxGH+2SA0xjdZbBhn4a9Pe4tBDqKtEHHIt8K96gP0P/4826GPat
RxlNE22EVe3SqSbeDotTjZ5mUOXOgB77VJudc9P1cqG41osraeENnIo4nlFgNNSfFFEwP+ctUm9D
nYCBzzvD9GeOUeQgvTK9l3S3C0e/jnWWi9AKtJHuvInIexD6KrV2CwajcivEAPZd+o28SbFtMWuI
ar/emGNkTkf6ChmjoDGhVxKjG5iORo6sm2ousMMB89+nayUO03innvJtnDaoNLWospX4WrHlz/Vo
tDuXNivG3MKU8K8zGOhMoozlqePcZFovLVUjOqQ6g7kwLLC3j6jfcKSialMoAGSfX+WjwiMpo4K+
eW/i0+cIqqeHITWxoQFWYFphYiOjog4A+7RVxxQ4UxZMv74aqQv+/z752wJlM+D8i1XtGQ99+lNu
/Podv61pDrHxNsgYYgM904Q08X92RvsXkt8Z7rord8Jhf/rnzujav/AVtiwWL774+/Qyx/mF/ZAd
EXwmrQUAKn9n+PrH9Yzt2AZ7Ya8IJkEELJCiP65nBf4PZfeEIHFDB+dYKpTZMdz1330ed7+RHH5P
3PxPX8UhIm3FbgJj+Wn7lSnrXVovsHSRyq7Zk9zNIMbnb3/9Mn8kMKxvRkBbkezwcBhWQtwf30zn
FjUgqAR5LXD1jU5Aa3OiNI5BI9Oz7Mv2GX3CcqmIvP6X/IefRti/vrYPUJQyx2cfkuvv9jt0VxHR
5DLzathWMbjab7mufHD0HQTNhmFfSX+0m9N6OpD0nRNLhT3spbMa6wtzBB1tk4JYSeIpBIr2GHdY
vCsasypvLFckjIj/+mP689Vg4Bu4gBABVXDlf0KeOP4wZF6PwNNKRLc2u1V84qidi39B+PqJvcNH
4rJTur/hd3iZny6Hos0M6QITdJdnTG8SYU/urd0Verz2qxFk3Kbuh0W9JQB4mLD8zTcJ0sXHgw5U
ZK0h7bUi/N316LtOwctX/la2BoTxBJcm7etm/9ev8qerTg1ggSeG8sMz+eeAZkGudYwMc6ukatGN
+xoTpahf3HR5++tXWn/f3yFS1oWD3HEHPz+iDNv6GcLo4oIrSFeAdK8tfGelR/qCHiLJnjHhNMpW
J81fv+KfbhOWKu5lQYoiMo8/wejSvnd622NQ586OjzBhGMPJq/4Vh+5PN8mvryIkdE5/rdx+em7c
kgm7o3gVYdbRA2Hk2T6XqblVUypOyEFeRDXnd3/9zv7Va/50YxZpiSlj4TVtX0cbu4iWrZXpj7rw
vFfSZAVJUvJfRaz9+TVZknivgSmlyZr+E+5OxlNDWM9g85pGdB7U0t1ZYpnOmVHRKnPVmAGHydMx
2v31e/3zfeOZ+LpMliZuUCyCf3wO4nI0fKXX3j8hsA+D2yTv+RJ5G5Zf2W8Gr8j+HlCJx9w2+YeZ
gC/Q+rv2H1+QdgR5Hdp1KcD8+tYiDLmme1wob4uw2Tj99buz3OCnRd8G68cGZgMSBM4GIuGnD9aq
dD1LApe3rRflw4G+ESCCWhnd8kqPMU8OMW8y2uPstcuD3eXQHuxoXkhSDLzg6FqNtt4JZeDguokx
4TXnts79+Dw3cjb2NZx4GVZihigwTQA6Nk2unGpnNW7k7cqhKocDy5o1EofYQi7pYQdb4dCkKDNt
v09RKBLiWN82bbHQEh6kBSRhQbO8Wl6k3nZxHraLOAWwYaydKCy8c7qMF/uokmDqvjnIZSAD+kQ0
Yz/ytHccTBT9Z+VFxofVFKO5TVOjfqtKGzWjR/2+BsclkibS0A9lGHVE02PuqVwLZUTG3T40wXDA
s4AOKSpq5CMir/vsWpkB6qpViWwfYsPFBKiDcWCga/vDHbqOROzR8NZv9ZwZxl4teHj3U6cd/4ou
l51u8sZkvGk1BPYBeLbE0YvN9iUC2CdDqvwMr6Us6zn+YHV0JmdXkwQzJ2HEcYWPtuaEMLZA+aXz
3JmTg7kYrhEfITavZbVW2TZNYp/W6YL752WecJMfAspnpMlVTrZKbMu8uSym7R9tWmfGzskkOqcF
3iKTdVjDB3O2AmKPZNfXG5hB2qOfNiJNJZpq8q3Hke3CusdwqxjdzXNhHxYNv5QGId3NeMewsxuP
0xIs9j6ZhsG4GtGAgv8zisF+klWBGrpaoORu2CYwKVdd5xk7kA/I5iPE1NkdAKRyOQ26c1DLm0xr
TlHjOczLxlhOO+LWrVcFtynbRvjSL23LdU82SJnr9ipSafAUz2vYeKyYUDEUHnCoRQ1hOwmn7CCc
RORkN26t6nnPETmin8wGuAmSJM+3VVd7j00TJROW80xXF9Z1io2C6I0ZUWtrF6HXlO57UzKsCrXv
FxmdVCagb7rrnO+EHEG8LSBUWXuTNnoaEvehkdWpSb8MnTCebBuB7l4IA8EA4d1MwZne0qUfYrVU
ZAllo6LFbhgM0RImmF5VDwZe2yh6yfpBg8nw+qZDyzWl9ZbDF49FSrbuuYKbCR9p6Or7sgcDQLZK
HumtwUPESKAJeoGBvIpfq7wkwnnCSwF8h9jnliS7WX8TMfiLm1RV68iTnjGtVz+bE9RLA/KnZUnw
QI9jZH0GRt9w6K39eeL2QhEZ8jrdh1vYC8HbHOtxVTojD0NvNHO1LUbB0ZdrB8ogTWCo71uQMORx
CL9GvcMRrb+tKaxofSZ57ezMmefmqTBGPMhsgird996Q9CH7m77BF8LxjnZB8aWPkTogC1O3tEFc
59Cnk5tzwdssPaH3H6dNEBi2/2wj2Tzz6JpfunGY411TG/YjI70l+JrZqH7XaDUXvQGJ803wVcRJ
kdyJFsOp2uAaB2JCozhrC/R7RGonBz04xdofgEBhIThp78i7btpLmlv94yBiNzmZoNbycdN3UYJW
yMzYlPeIN+z4hBYILGVW4vy5QvYBjReXX2vf6TiV7cMoK9vRod81xnAsFi0405f0zD5VllnTk6HJ
7DnybJLgNTrMWb/H3pJGe2iQvQrtPkpMZl3GxCxxhCEUVmXdlg9wDL3d3BROjgG37CCkybiAMCDN
rymUNOgdFobYk+m22T0iGLvZWvhCHyiizZdkcbpih2/S3eJDbxSztVyffc8yv1SFNcEeyucfoNo8
cXAbndwy3EtrNJ6F/obNp/6Kd2S8B6YVMNiPtf9sgmtBM9MxaJFMwTD6sS4iTJT+g8KA8Akhfnlr
x1X6NXNEVCgkaFufq2jSB5hdetjiNEJp1Jgu4K1YxOpYkKFUHLEWIv8opdiiz7BBgLRqHPbNDCds
a2dJIJFkBC0f4WSj6gDoWF9hfWueZBazYg2alZG2CoMWRh0jUhUiXl9GE0rZJpfQnw5dYcsW4q3r
Nhs3H/rvY5C2qDqDxnghmsq+K43eEAR59UQLtI2wv0+Zcsu9rStBCtpsD0cf2BVqDWLta+TePhyC
LI2aU9t33vu4wtY3NrGRb3iTkOsUjqG6ba3miWTTerknAtVowj6JJcoGRijGqiU1MV+aBAhtCJnG
qVGVqvpe5K56ZzY9r5TOVrVbndT85rnr5GM4LHaDVcDsRfy/uDuT5bqRbMv+yrOaexrg6M3qvcHF
7UiK6kiKFCcwkiLRAw7AHd3X10I09SRFlKJyUJMapMwiI0Tw4gLux8/Ze+1jK4rwE5D5rr+dLB2l
EDqc8Wn7al8q6hQKLD35FipdPulGs5hyPByluWaIMoexJpPpVI+Now9tMaQfLbdm88EfkT0sHp9/
H4bF0BzYhS10IjNwMeLIeof5N46ej6tYux6FkF7CMx5LFmXMXh07eKCWYq/XXDz3UAkUCNU2svdj
NmX+Nn5vHrUMkug9/cTS7DuXPeTWQr4odjXanetmMrZ9yJpQwV0snOQcECT3mgHuKbA3BEgIHdzG
LzDeouFY4tKLTgN39K3AiE306bIgxuQVIXWgo2998HydJqe5avl5Si4fknDy5lMXRCvOyWVhJNbW
fnUv5yIfjpCvwF/QM29LFE9NDvJCUzJDkwADhD9lE+oKe4KCixQ3/zj3ysnQ1bX205BaVQ+6JYd3
75V4JndyFeFTVTXJQ2tpRshoPyV6T3d27lakjAvfrM1Ye9WmfRKi8au9Rwu43M29JLRJ5zONKmZU
82OImzY9Ip7pP6cFotc9ZxewX2FJEO2pQYRiIa9SdPdgKFVgJRifH8UgNQTBMGFgOjj1cujhcpD1
Q8nzzMiSXGg252YPGI/QjzGc/OHYNyXyAGyxaGL1Skj6zoZ+0e9yWoHOEYqcpS9GoZEDG7SxX6tw
RKdSmjWZyZ6UCHYG2EjYW9dxYANXcK6x28rhPJe6v11C3OSgBysT0hlm9dxH+aqQpqQdiaOQVvlW
S62zzwF1qdiTW6DKeJa4b/fK5Org9LbnH1fgJM9FuLEYyPhLgXH4EOl2PvIBJso5wWyxm60RguXa
jJRViD3fFw76tbO2TYEoZQNmow1T9kXeKJIVuTBqJob/89cqcwklzmo4IufJD/RnptGNJtLJAk8U
TW72BUEJRVk4o1jeCZk523SwcU/WhMbwHPwWBugUHQVwjn/4HlDB+NRL/GOHxs7DYO+OefCW1IUi
pNJJgEGNLNNvo9dEN35loktrUn6xJw6v/zKigviiZeogf8wSnudsrQkYiwg03CbRCQFTre+r2DVL
/2XqGjS8QNrU89wS6NVg1rwbenh61OMIbCHb86F7lXt+XHo0bXfoIqJiv4AmxerqlmzJpd98ambg
VXGHHkTvOlrJ90M5KomG1GouW+GvPqZUm8QKMargi8hKxHzOQhP4AFUSjYWsR34jTnvUph7tDSv2
B9mpg9vTmeJNi7aI58ZnVJsylruSNQckJua2c72WwiMG1wlQCqyzTfzzGHAUhi6UMc/X2hqmGMek
iohoXwjKsBPfv2mC2S1PyvaaawbT6wP97644OHNNmWgNEGtimReuFTtgRi8CnTX3CTp5KqK2ruHW
sE4hwwmRWssgk598PSyPGf18gsnHqr7RhLfeSGxtd+xACOscoAWvYz53epfmi/kYJfOKUDAse2h1
9RK+DxOUknHUz+mXaO3QbqVdhSmaEnt+IcGoee86DMB3lDDluPOQnAyHcRYZBXA6e1Dg0yxk1dJW
c6HCXHMA8FpYZ8oXgEKXYJb3Aj0KRg6vh0HmrAU3fyza5sIr/I0AQcH6aWWF7Hkkxhaba5QnN4tr
2ESqeUN5IX/tDrlt1JvN/53HbTp3z6C9kFv7sKs+TKRI9qDvojrcdcM6Fdz3SN3AOlHHoCXJDq3s
SgUCQQkTb5Zqwo/z2Z++pqmHdBCFrXctCK5B+TpM7U1hUsHirHIoKrj70XvBb0rrS1TUCAOBu7V3
oyqy5zCCBHKuIP19aMa1yq5YImsMzUR7nPQ0hzdVwjaGd7M1j7r3maiLdHI2BIpXo/Fpky8hD0J5
ARy2vo+scULNB0tDY9l0oeh2C2toXUzR5wrTcrt3/RzFM4Wtx3mQepqqqSwsXtg5RXoDHRcpUEPe
G6VJldoP/pANF14VsNyjj2mRLFY9Gt2Fw+Jr0XPS2lmSg+sB0jDG/QJe33BebZgGu1QQ1q1LhZ93
RO8/M/7IYWj54Go5BUGfA4cSWMHJJW1qiNsBzko8GS/ITn0qxmTXSNu5td0tkcmbQu8rdYsr9za2
kA8A+IhF7ketnR1t6wbDHZXAVTcqi91qSEhuJyZ0SD4ZVVmbi9NMXzGZNrfYDRLiQPkP3hscGN17
2oIRC0xvUXv0StYbv6X11cFwRC342gbkQFqvBlU1DJPHnNEfYzwRoQbOam2Ww1hMmhB0E9a3aODd
W8tYwiNCKnRusjItQ5hPI0eoLqRo5HQ+REBymN49ZUGJGRAV5/pUrxHHs7AmJ4aHmyd9lyfRhhdL
ZPGG7DDjm8tNRiBQWj52Xj6+KmkghswwvAH0VD02nXnIiw3x5vKtIqPMAFFoy3/zC2tpPzTIL8m2
Gtcl2rWuqQLiPOo52BcS5fVx+6SvmSjgGGUFaATba9vskohk6zDQQXK2VPWVGD13KV5zoG4LjmlK
YCZtcl2Q27qlHwcDtf1OTkv1ztFu+2BM5bxLBysQcW3hx99loS+fpF2Ld2M/A9lILWgTOBRyCCZO
oeF/QrXehcrKsI1Iu7D2pYeTGJ1X2jYwTVTyTHlg8AAxcecsCypr2RVtujFeet6HHQFx4Xu4JsGN
wKF9ZwLk3ElSrezsTp7emno7zRRYTadYwJO5mSmiMjS8OTZ2coQj5xSNET+H4oCuxcKh5Jsc3OxB
eZa6SwI85igV80Sf03JTZOlhtdV2fsLdKkN/1RccUikve9mXfI6SquOkJl3flnzRdVzUnncu09bt
LhlYZsjndaqv+jU1hJ/NzRVDCU8d5AKmmtytTcLTkRMnUI8p5/Pkl519IJRrdBFte93nspxqynnX
WTdwaI2OJl1XmIqBQSKDog+bypmY3R6I6RpFsPp4CCjUWYcPIoSlsqvF6OE69wbG1ULIr5FGDgVN
R1A8si4jdwyxe1qEiTvuO1MvrTglQWDWvXEzyJWr26DXg6rh9kjokzx8aphzSVBP9WLt5ql178ce
LCua8inEWYIjmqGl4wGSNaHXHWhirWhdIz1ne6TL0QVc5Yh46maB6xhU8/hFBwWtGlDS9pOhPhWc
ghYkrkbxbF4Cz7TT8xjl7cCIWpRHM/PgASVbQB3CIdHqqp6Wnv/C44QaBo71QH596sVe3owYOfqA
36FBlv/UrSWXacoRvGk/4GAm7WdGS9ZGsLNhZBmuMC0q5M1oMt87O8nKrTULKjj0IJHOj5wIh+vc
sgnog6qPoGQwyE2RU6PwQt+bYRwcug6ufJ9rcNguVl25J00ixS7mrCPm7U5Ue3/gWTlYyB7Ug0Wz
qoCYmLEyz2LGATDXHnZqh1OkiYPOHgD0DL4Px6TAIAmTUYZ7iZj5jjd49Y7AEdWnrDUeTnaOUOTZ
1wm+lN5T1oQgwJ9fS7t1HjhskLdM2Nv64mrfIz/Kn4keHVL/wXOX4L4vZP+S1m5UMtPO0GBZ8+S9
0j1GCoPdJu/3dGKC5RhM0nybghnZF4V69zVqMFCFWqXQmfI0vGPXagN8dTynpxG35CdmHFaAXdJV
d9qpoaIPVhd9rIKmfKCvkcBXEZmmkO4G5JSDPWTdrgu2fV/MIcgapDk94nWVQ0UIOV28gCamJVNk
jDHhgeR+nMzQg/YSobs6jmHqPjuFBfo6NH0GkgDe4/UaQswAkm4vjwESDAhNuqLbJPrRmc5lX1ZE
GsMTUPt+zfp278D9kuccSQFPNMssjEtHNd5+BcTBfIv396MEKpADdffVW9MOZjw7vkMVwZaKjGhs
szyLASWMQNPKor1bOmY5u3zV863qtQs/jsCUBnkfh9DzGOgAPunkkZg7z4V6184Dy7k7jRGrwsiE
gb6fUtxuD0U/fTYZvDNuBbZPEn+d7JFlpyFn/Rwd7xY2hQ4U69RO20n5lBGlbo4jL+FyFLkHOxNF
VHhv1dHGkJIq0ogD0pELt8VCSTDU/odlxSJ8rlw6HzxEWXofCZo7sVla2QIYamm5DXngfmPW0Nv7
itWg2hU96Lh9AzLrK6hRXFZyKMDe2LNdFLtWrmV4ZmkeH8K68dOjBaaZ+tui9YRuxUvsXTU3JkEK
2an7tmvbVxey1E1B3m1yIF974sukfRUbOXR3rJjjezkGqMU1B02MGyzQb041lM8SExmFQDULLJE1
x56Du4z2Q+LBdoiN6UOozCB2rr0OH2qcl1HnH6Zya52I1sv5eQwtYXBabpJcIMGY6HbVrUjPkOlJ
RF/EBllxmu5jVIkaNIIzJZ8W0p9BXdlggPDwS5e2XSPPeFTG6OjaY/1eQDMZUF/bSbRb3CS8C4pp
4S0enA4DBt2rgbKtkuGx9ZMBIpZnE89VBKBGjpyqkneZ1SAu9dKUdIOiVu1DQpsV6mgiszcrSmV1
xK6ZYQaASHLrMnPlSys88YgrH3X3yk3AV0frD+n2VNkFnrSo+YhJJXzBqjfapA2k9b3liyXZq9Eu
7/IRxvrBlg3zIvBRoMB0LoK7cS47dn3Wh/lYkVj6wrCZJlKxRU/EfV956zsAMBhqe082gC0Whxop
t5zueVTumhw0OqZN8FySDY9C3Kou2klMr45n9De7c+dyx07Tm8tcM5XZDWIS0bHNKvuD6wQjngd7
GqCrGYDs+66LPA46dC3gIxlv4zuZ5Ry4xtHvXPbne8uWYopdypULB4wESmTVuy+Vk4aoq7uEvq3w
w+a+sLDi7hNoth8KX3mfFzo9LxatMPpJcyCeMyQ0Xkxuax6ecLHrjbEWqDfE163YMwpI389sGM7O
Gxx5ZqhNCLzs/PAqXQzEt1opqlSQu+o1gljF+oQN4J0QKkjieqi8lgP8Wj6nE8Yu3qcWmx054Qx0
AOehc3I26BYsTIdldqFEHONJk3xHEB7JA7s+tFt9bvE1Xgq/6r4VnpXlrKPMDlg1p9wlNZNv6QhK
zmvihpY5vKM+sfOrhf6Z3I9rkH+1Q5hdO05sUxtTxPMWB8mgP2DaXx5n34WFB4OG15dSNCfdcBRD
dxIMawUNn6W/zZR0X8Hj5uO+QCgHPNOxiUzAgN2zEbQYobtS2J8xcFBdJO5m6xcwzml5oMPsYoeF
Y8RAZVGoLhy0oVH2noe5R48DR1UHIGo60Vk8+H1IhwCw+ioP1A7KAyXEvsmvsqmFsY5Et1Ndp0ks
Exr3O5+a0Qd+1efe3kRrauMjCb33U6usj/b2bFNiseHuO61sWrKVQ+M5ZSg8MRpSRJ/NFaL8tvFW
zHOihlGHxgTM+lQuvNFV30rrYAuANJQDIglPWcaY8hiZJGF5ajbzgRoqWuNRS09m14ZtX2Dtpqfx
zueVpYyUbI/XJX1RIjXovq372h+br/jHCDRUUWnn+4TD5ifqEdEeKDepvvCB4rPrOBccisVLtgO1
H+TAYsqxPQ3rGlQfJ9nl0wFxmevFQHhWkkYSRQMkqWjtHBF9AJY0oUr9GAB0QTwBXzAWF14UIktx
70jw0qth6DHR8or5W9FbhFcxPOlAYOCBeBJcJM52Uh85m14TJyrlPkFjxOql4BHFtRyd6tQwAun3
Y5SMV6ZUvrnQ4E0/0Dup6ahlIWA/sEuABaMuz17dta8HAGWdqo7AFGb/yMkT2IwFdwa3XFsUAJX6
frnlva3FwXY1m7IBgF0dVWAlH/LKcd9brdM+jwwD1hheexPEblEqTnYJPNpdtVIKxXZV+O3e451L
IBkxkzpGiRILa9ySfPaqJIL122WgEjO7aImaTB2OrtYYWWeq4Tk4UspwirYqsYpLyuDAPjVo7rJb
i4a2fsktyrGjchYYAqIGl0V/h6uWH1rV+P2JYp8mPVZWG89zZjH99NC24sCUFfYxBdl7PqppgCCt
s/GePVNLBgId+22DJ2U4Ms2virMD7+sDQTrGvOeYkHSfCXHhONSybvm7NA3GByQBdJFXxmCIKWUV
woJ0ijKH4s4ujUuamUN4WFvjHCn3MSOS6ImpRjVCf0a1lBNKkpOSs1a0a1FaDhOreU61aryovqnh
ml8jeVnSazd1ob5RzmbiODAVyI41sdFlTDhIhB1h7ji7O94KNG/mCAfUFgPpbxG+brSzq3Gcz5iH
IKvODoxQEQQA51sjBUP0dfS/9mqEuUBNZ+l4lG2kYquodX/Blauv0Sisq7EbmM+q0ireoqUtH+Yc
XR1YgMq8RJ5R/TdOMYixCDDJPfdry2pVg5iTNJC7uNV1jePEj9gi1sol/8mvZlvFUdH2uGxw2hr4
ZIYBYhJg1+Isg6JgF8yKFcIBBLEgFc/D8a2rs4zFbehpvJIMmSa3jCIyzZlq6p8mN2D9EFmAnFQW
ie+epoy5zI6zZijiLkpWPIWICs4pWAmbTjJKWuC0iJcOBTvlTRMW1L90nczFHAXNsCO4s/qyZmZo
9ujh2uEqZODvHKLVxuvbsUGsN0tuO/PJzUJe+ySBrr13VwFxHpG1yi5bsOtEXVEEZfRu/azaY8LC
b1ZWxhEXavKijyHFXn0IxGD7NZ2xIvHO9GVQxG65xFXzFEXakJaQ2nl/0fqZAjzNoZ4b1QUQhI94
nYGQQbci/Cjg3dja1FWa76I+oeM6rjWdsH5oHMl7CwUTaRjxk0wHW7EebTgpOK7IIZ4up8nMqCzq
MiKEhM2MORFpsGwjPoeGWWfYdisBxkQyI1zNBX80zJPDag56cjJoinDjFtuhbsncdlumx3W95Hap
AgZuqjnRtAzNY6Y4CJaV8odvmm3qRqxTwplQOODibdKaQfAurnfhAgQNDkJ3sCXdJpnrvU2vt6eR
a5EX5Ay2XnZlSSMfLBW0K0xgfThdCW9kfQOgr9aTbfIiurQZcl+vC27XoAgq+9h0hZ/Ffll30UkW
tSVjtzOpZH2skC3roqD9bnoYzyggfX64W7brHaZtYGlZC6Vtb+wu6mk681zOF11Z+S8Q96MXu9PT
CisM62hE5020/jVnB8MainYB/rmygvqOUAydfUzLuVJvYeP20KrIkHk/VYwALkb6pSQuzMwEDtoN
sg+0mAZ9oI+C99cW9OtSkiQq03xZOL5CUZ7XIbjQKC3nz4kkZuSiskftntjN4X7mPfIB/DohTX9t
cBGhNEfq/85OHUr5lf4WwncmitmHuc/dCIZ10KkHUn6K5qMj0GnH3oz0I6Z1QRfQwSb+uy7s3zJc
/P/p9PnNyPB/9mVcPtVP+csPpozf/sYfrozA/xf8ACkx6mzuiu/4Ucyy/0VpIV0iASBC2YGNvuxP
d0/4L3auCDkuUmbCT22UYH+6MoJ/oc+FawVXShI+iCrtv/4nVqr0tf1DTTz89M/fq4ttZ9N4/bc4
0sM8FG5OIQdndmShxUR8/b3YEwqOht9Nz2S1rY5W/iTzpzB3keNMLpRi1EQNCV+DF9mfW4DAZEsM
DeN3Ji6MGHHfwjVwrXHenKaDYqsXNlA0k0GybKoseKdxNtbscX6xHmYnBLnrV+Ic5Dz4O44Tyx0z
2BXLpeoMroBhLO8VIR8NbMXgMkuy+vNSFTBuSP7wl52fhtgJJ1TA7g5RGHDoKplxQMguoKm+BiEe
cdKNnS9IXCwUADhh3nFmbx+6in7SoBKfXxCNz4ewQn22da5cjxfMRMWJ6t3+OEyc5c+ZU89foAxX
7cZIgM8Ir5pTI9pb5ss5mSWke4nwPUxezk90W+fX1CZMe5eTcXFnF6F1nu2SJr212iX0Gas2R8A8
9n1KGslzkOYs2giM8ycUov20g8mR2hxJPZkftGGGfLBXY31ZjHDvAf7VhG2sZfQc5F13hZTGC8D7
opmJLRCKhLlhIUcItYbi1vYSA0ug9cuHCDXsdNEUi41V3mR8OYMTFg/M/wWm3gyg2G6V1kBxYifJ
sgtItE9j0rHEI8duvCxJDmP9SN8DA7/TB08t4hlMkiLXD7J2spck4fnc0ehPPsiptTEfL5JRP3NT
/cjmuw1IfajNO3AA4AFHYg0eBMpzTuhjiGffLgtDFqL25n3ObOOxhw8By6v2qKtzVNevxBkxzZDO
5tMd8744DoOXP4wycaqDnwJ1FO7ioMNM5NQcXV1SfPUMFRJAIVlPp9+M7iefJKYa/kU2XTJ+n9j6
RL3OKv61iPJHEfP29mDA439Y4xx8CL8pLL+TShft4Fv83PwIgLs55HyJW0kqj7+Nk399qU1t+sOL
yutJewqkHc4FH1fEjy9qhckl7e2g2BoQH0WwFvsqmGjtslcfhiyir9blI/kvWfSRAcD0uyD9/8X6
Pr722vSv/3H9pIb/OJrm25PmxP2z+3O78kvLcSZPyWb+r9/+NWvY/kk//fAPh9+8bp/Ma798fh1M
pf9c3bb/8v/2X/7hmLtd1Ot//o+XFqHj9tN41ZrvzXSUfN99JdvP/+PvvX+q+Xu3T836BAH7L3/l
f5tVUOw7nuXzDQUS6t+f/juJIxMgrx2FGEawbEas5n8s9ML6FwF4BF5iIyHZFCML6/mfS72wgQ/6
7CZwhCV4f37Iv7PW/yhKR/kW+MRsOrzH7DgbNPDHB2jMS5li5gchkyYFw8aktkDKNXN6+u6u/LHH
fL+n/PhObNdB9L6RCAOsEj7A1R+vwxgBQxqo5o2GRgBOQdvoxV3X9l4GRP/8+lp//Uxbnxyvgi99
N2Bt+PFapewjWpzMmi0mwnuCJNAjJNi7fn2VH4Xgv3+igEIUL5GH53fbjb/fI7PBiWqwEXyiRchP
3oBcYheRF/KhDNeMonmw6n/4XH+5hyAlIx6Y7WGBlLTZm76/Yild6EQ9q2LhDogpiPCZ97Ad2I/z
Ip3Pv/54/3Sxn25iZy0rc3fCuDsbIecJCZlzV6IqIwBoTrvjry/2l28Mvbnk+fNwM4XYSrdl7rsV
M9MWPVgPXgMHc/GpUEGzT4nK+Ier/M1Hklg9KI9YmDcDyI9XsevFx7EHmytESHZVkvZx6ssAizur
8z9sAX/3gZztWqzJOHaCny9F58Qs1Ou7jCYYRKXJi3mhp394qf7uKq4dWiwWYEX/4sKuauNVC8I0
JlaufSoN0RY2utTLX385P1WDPOl8O97mAaNajfy/eNqkANZoEfuwK5GTMMEZZp8+aahQ9JxqdPHw
wVZ6itdq9LqntBfF8q40sMdOc6fQENdr3fe3cuZtj5sh6ppjMhvE5PnYVNdLY4cjMUKJAVrRhmka
65nZ2cknysjQxWrpqyaBRVJPP9np2zTkTrLXztpWJGAV0RPZNh3UkcZBU9d49fA5Kqyuu8jzdQ33
DXOyr6lLcMfu17fkx2339zvCg4oMA7+/H22U1++fV1aDdADHjSp0KcNw5y1oIaOgrT61vYYzwtlw
V2ljHwdsEDAvRR79gynkb755nNOO7VpbhcED9uMvoAesUfaEk222RIhIABKT5bDx//pj/s0Ls+Ft
aVJuGeiYpH68ChNwxCxWwOSA/n8sR+ld0aEc9xYNg5dfX+ovqylLGpYQezOEQyhwf1puCt/TuUcO
MmPNvvkGNwj7TgPTnPEgPaGbxoO/8v7Xl/ybe+havJ2OA8wA3+dP91CQKtTmIZe0bXYk487jMc/D
5R+2iZ+vIi3qWQaw2OkdnPjWT1ch3rTPHQaFvKPCLvfGozkImmsaw/2/93HwSfIVQf1lQ5LbY/Hj
l9WX/tAiOakhD/oZPZFNRe0O882/f5XfC4bQkTx62/f43UrdznDaMtHVO6JucFMbxeAA3uQ/PHh/
vWkhio+IL4arODyBP16lnmhFN5Ju1zIRL046N8TLsRK/tyd+OPd+X5Nst/6/i+ftbm2mVg7MNudd
/vjpjhVRbjZlfbOLhlV9ym3gMMLI5Ztdf5OYd2aYtodf3z3P/8sno2bjbM1Wt12WA8+Pn4yQwdRD
FUvLtO6FHw9W0/TInhCIH0JFRMpFaCL/3h1HsgElwYcyZqXR4Ec92Z3WWhmX2VAlqzNmdkb6o2UP
ZONwBhZMiDtTHzilT3jTp0KPBINhCR4ieyJtqJYMZkq46m8oFyt3PxJqJNGsu5ykyH6DfRg5euj3
UJrT6tIrXVITHVWMIJAcokJ2jF7FB0m/X8UNtiICVhxnuvGgDTymA1/Q0SyZJLYgTXqsXRFT/56s
KpDRGlcV6rc+QdE5dcPrYqtppb8offz95GlC6VSBU8XkqqAAm9k0rXiGGYVuKKmyhyrs/PWA7Q1e
I1wlRUAqcgXEDGGG8o0wJrr0C+o/GsA9U9PLFd8HAkmiG4NHms90ztsRDdSxHmeaYv5KQ92grLeu
w9UNnl21iO4usgzJpoWe3JSBDvE4LaFqdlOA9CX12GzBeAvZE51ntcG9zDK6i3Mys+YGawMvK19s
TxFE3NGxIy1ougVjN+CAqX1YSf64TMSfDlMTElBhQtI+EtVbxZ7ktDk4p4OTNSQyNc4Lrhd68yIc
/WeNyWT6sgWLPsHdZmSpBa82ff9w+RxVvvg2l6j9dqauu9vRFK54Vr613qJC3tBUQxfW59a3p5sU
fWt6oYottdQtMkzTHIk7cdeFMLFhZub2g0aN+EhgO8pWFUn1tSMfFEbpoBFz7YsJlOfRRZFDqGIT
DPTdkcW4cWcjiDj6SNtoPcrOdM5lCaqoOLpGjI+6GS31iEZLM/Yf3SQ7FswEvJNZGeIcGaeCKQN4
7ZBKiMKbHsKw0nAQxVRIeuzdCODPEsGjaO0BRipNohFpZ8pzHpWO87liEEsSQuF3+pubC7lcDXVC
nx0VVD7uOqva9NsRE/9j2ZXrR+67XdxjscS60CP71HcLZKKB3DKmVps+q8HJlyzBQzo3ib9P0Y/e
1GLBLNssihvbRFU3XtRLggatqBHZHT2LPK0YPDFju2LIVfDm42nZZuqOW7wMiK3E+7G1CtS2DGmJ
cI86XbzrDNMIZOT+qJ4HMdRFSkioWTs6yX62nj3eePWtsxDhbBjJ3t8vZp0hgPh2rj4t0UQnIWno
tiAnXeiOE3VP9lAJkRfynXGBbWedcTF0LHV3BxPNJe+hUnVzFc0jmEIVraTkek4O+7IfU2rg1lV5
fU2rUQ7XGWGgdXOA8zOl7gld/+R72D+jQMzkhLUWzzgOinkB1Oy5zZ47XZaXEfPrYp9y1CP/U6/t
44Ju5qIugtl8ZMnJhqMccQeQR5gpT3e7kKFH/5UsZKP1a58bDjI2euTCa4PD7EdpWJ6zHmtE+aUI
EaORYzznH8axYkZpq8JdWwtcaZGSibquZTfhyyF/09ZXEFbSeTdXa/WUcFsZ4KueKYdSMrpFvWGh
5MsNyUrTorsvc7hRSEjRTul2kTJERtxU0dyaXJ9YcWxQ+GhcjglIfIQDC9EFAIPGNOsDZGgg0lGM
lxwXzoJeTr83VeWj1Fp7pHLgTcxwpcucqPeGKtUChDmmCfM86lTmaUTIxAqqUU1ER91loL0Kyz3P
4BDzgzUOxXvEyGzZnjMRoF3o1FMXeTggWAN8gDtEkv/2sXLTVTFXt/ntsVeyZquhQFU+e+H02fJT
jjFk5HXzyUfnM+yMdMmZXBTRgOSjKOuTqKw1uVTNNo3hUUs/kjnCXKngJaCaTvIbfgbdUIZE1rov
e3KCrtoKt09sY5VKiHD2pzDGeZCRSTeg0Traqg1vuFMS7Z6Y6od2SRFf2K1fveqO/uuumSS8byRu
EaO0sGnyS6cN0Z2GATRNxUkChDNsYgbzo1DPhJWjkQZ3WTLwIxjsOOdjZ11o20ZenXhiRAueNPJE
nlUKFTYNkQ14aR1Vx4BVBYWjttTeKnp5C36GMyT6g2yEnpNylEB3RQr6uqz+k2LrRLBpydyKMyFb
6NE0OzG32t0Fc/MWJcfASWgXCMNqHZAu8oVBqoUqVWfZBPNWT1e8HAzDyEhQ126BMGzXG8tYhxWJ
hAdTtkv9XatCQLozI3g+pPbSO0Ck8E7rZuq7mC6mm73mLe/IHb+m1170NfYEHiBReA/gFXx1pSHZ
GEiAulZxbQdddTC9ARpvGtwbjy5/zeztoQvUhT3YKDVAX4MEiXyDRGGkyenFRWfJ9MbMBG1jhk7D
Jg56mrOxl1SldT2U2J7otvpOGLehGAce0FK2l2HVtMTR0X0vD63shDlFdFSs45rlyXqxFKQ+vGtK
NMZXIQtPfpglOmZyeKLFe6TZWaLqL0evnC7ouPfOMYi6Jf9iLLdLDhjn+XPqkKS9V/WsCXBiwNtb
7whJ78AwRM08hMTrdap/ThjG9W84CIw+NU7p1eeU3QFxMwtzfl4HewkRjSji8XDkJySgojG468sU
nUgm/GmJVzRt7aHKC+EifIuQ8+XpAlXPnzLmgAwMcdx1ro9AncgID/EXWNCGxrdEFUh4Mtxdr/Eb
NlRqJ+cWqZUhD3JumDU3FWf/c+O6yJM1Q1AGHdIzEr4f6E2I8+U0Yq2bphPwWtbQvOM0eGCKzx7G
IZk02CpHE3jpYfZCTTdTlCHI9VYksdEEhoL+H3xBiMWHkbIF/wQSUX0yZUtufTEH7dvCMku6ep6l
d4Etep5JVgqSY52g94+8+9BnhaXaaM9OF11j2Mfp3dEo6hAOY4rY24tf3GWWPTn71RnQKOE1rfMD
TPLt/lad+FLXK+9IWFVgrAvYxiuq1BSCZJVvARa97t45qUhqslCXkWjNaXZMDKlj+WKGUXwYgGL5
exn1/htqUab7XrdW7UH7PuRtEsSYJXCqR6z5xhTK+5qQYjjezhnkjZOFSh7hMfkgaO9TrycMj9Lv
3gGO+ZIjHG/elcqwyq9WE7KsOQ7Jas7UMChyG1GeWh/04a5GljzEkWeHZexVmUecrBqiuwJ8ASJv
OGAC5V1uPRQmEFEcsJVSf2Ixqo8C0xMdB6ivN25dO/0FmuJNp9cTQr+vUMNBW6wRuoFEXj0PzXoQ
MfQANMOF2sy7rfyifQZLPDE9SpOVDhMrKu6qctVo2D3hBwcZhXP4KWjo68BTH4fgvdcU7IFMjkDp
EkaeoSeT3eXKnJhYCqe1b33dok4l7Kl5GjXSiVjoOfptI8YoVMqul/+LvfPqkdxIo+wv4iDoydfM
ZNrKLG9fiHJNE/RB/+v3UKPdkVpaNWaBfVhgXyRAaimrmGTwM/eey+9jMaxr8KaNbOM8lHFMY8yv
rm5cA/BlhlkVRTVBR6orq5dmEWWunGwmryEppD+tseMVSzD5jOgWcTmvItp/6QZkN6lbdAw9OP++
m3BwF6h4NpkC9LXquSexcjnKeqoAVROF7qQZgOO88ba2qkgUaS2w9VjUk+n2n1sp8+eJAY2Ubpg0
hwAPhWv/vPoQID4GHRwscGyKHhiuKYpg0bK7ugKoiwImiWH576YKZRxpxkB4ERPP081MeBe1vGyI
HJtYBhAeXZD3uyNKHcGW5WCuucmErRd3Vq96b036lj1vPTKgjEPUp8ZrWxI4E8xYRcJbWu2IpNWp
SOCh4Z17JQAsdh/02UUU3xKquvG6KnqyjHR8Smcz9K+nLNHFLpXcFzstDDV/xSDJQbjZsPl8/edr
9NdLZGOUgJHi+oxV7J8ZKTHu3jAiXW/lFbr+iGggxFuQYiDG4CAeM0wzD//8gT8PjJgTAu8xGfZ7
gvXxsu3443SAODBXyMkpKMdE9kmKaA6JaaZORnap/2JG8DefZTEzYkMCCIstyU/DKemYfZtZCSKJ
RlhBXRcesc1zdJjJPfpF2/7Xph1MircMQUnv84Tx0wzHL8JE2QtKmciBF2Sj03nykuYX1+6vHwJW
0fptT7Rsfdzl3/9hspLWfl47S+ICDLH0R54a8U2TV8Phn7+hv/sU13BZSPHMOIgP/vwpudfQ2tDk
gE3P+r2eyAR6RpHv/vlT9L9+Ocv/n5HKb0wsoGt//hjbERJjFhiJ5UuC1s0AeaRE1IlJclRjs6Hs
hKpvsKfPxqMcNa2/T2nl5oCWvS1XxmIsvOLNVDuHqdMn9xDDPHGJ4iQhYvPPP+vfXZGF5cMMkJWa
bv503U2/0iyaaa475lyz0rWD0kr3F9uUv/0Qgz0tc1Qm6T9PAfXe742WHK2VA/+/pq6FgrqZKhgZ
v5hM/+XCswbmvcYHOSzc/J/nS7Jw+7ppI6wdTttutSHGOZPUCONma6jL//YRZEBnL6u2ZQUhjJ8X
UjHRmNgacUwxQGoCQjDVGiP2U2OU4hdf0l9GdZxflsvITFhs+Bl4//l+MiyIc6ykuhU3L0HZ5M8f
eJul14CWo3PoJBiDOl/8t4/9cmgawmHKvqxw7J9mdXiQsUN4LA+SHBOIlZBNYFjczb/df/83lujV
d3HfNt/fLVv0/wdW59Ruf3gU/7I6P793OLR+Xp7/9h/9rpOyIB0zsuJW5v2O2XDZGv9Pei2KJ8cT
HC9MJdgautwxv6/PDfdfLEZI50N5gTwCWcT/Wp7r1r9cgxUjCy0XwBV/+z/fnduuqXNkWIyOISqz
kf8ZiWcwJigRAwNKGRh8uiP2UhTS/9Uz9vuHuKi+TEsIx7Z+ugkpQkGhjNHb4Ml4T6AwkqWE7ChR
ASL5w9X/mxX9n8+o3z8JRheSAoRp4Cv//IxR5RBuO/mv+pRJqPkD+S3tRIrELx7lv36MoVtMKi2E
B3DU/J8+ZqbFY3Znv5h1n8MwQAn1UOJaCH9x3Zbr8p/h/vLb8DFomnw25byGfiNY/+F1aiRe4nm1
SStNPk5qh+ZzRJdIIImhb/xYa0HwuyQJFVP+C0rj332wbRpI2MDDsfBZTug/fLDkBuwaS7wAbgg3
JvE5ZG/jPlkztOoCRKnGpqL7ukz4t3+xFPzzVvLfvzJak0V6xBPD4/LnT2ZSpxmNPr/USDrSR8pZ
xE/sGjAwLgpwsW/NAp2nM4Zuti1tA+0toyWoy/98G/35DfTvn4JtBNefm5YC/aefwoHKmSHIfenS
GMZxHT3UlRYRO5Lr//UHISRBBkkDwL1k/lzKDJoGhDI2X7RW1si7MKD25PrSx0XRL4omkKc/302L
15l/jLYSwQwc9T9f2gLvyCDq+DJPJt3pZNFbbEIcELTIpBrcJ/RTWCJiSSq5MfXh0YUFBi3AyRG8
kdQ+m6vU6ZkMqhbOGS6+MP0IXVyWq65xzHdii7DXR3pLzhyK6yLcQPmUZdDzjGC2nmaDHW+TePZa
E1FG2lpdQBfwoCMTKkR5TexsqPRPdmoWEp5+RjxvhalprFiIRGQjkprLlLgm9ABho2mqU2jq89nD
RXDFnnwat7ktvWQ71F317uWWaZ2VRrj2redr8bPpyNldZ+Yoyr2RRnR94CV7fyV1s7+uaqcjMKsZ
vBF5ny8xR3m6dY/hJsesyvwROM4Uhu06XwSLaywR5RdxzKkdZKjue7hqBhCXfhDQVirkzESD55q7
r5KIZI4Q/fUaOkQ5rmu8tg6ACwLaoiiymOZ2IWHbPQLm/oGeYzZPc+HAfiIkqX+LCZH/akQB1yEk
Q1Qyf0AHFb7rDa7Ej44pxN3c21p76TsnxCY5YoCK17h1MVlAtiOtuT4yqcK4dG/hFjCJKOE9o92W
naMc+DXhiI4B3p9LHoq8CW2M+iDZci0jHBxjWdi2uhZQ3TXU2VY1FEq7aLOtNc1rVZVE9d0aM3i0
fC+GRbGQYk5g3ZilmYaJfij9sh2ZuNXNRFZaJ9vklOuNJLdOt9LeYCUgEdzbqCZMDfc7NOqJSYr3
sNDJUdWR3iJCXWwjF0klDlQAQ2OzYfVcYubZMAhy6+eQvAsWiYkF3AXBeV1GVnjosa36+MEN224f
GPbPDBJMkTc/5sbsGHVSKNX+uh9b7NFXkMyKbrph2pc6gtTmymzSnYN3asB+kwutgHASNymkLgZv
ugkMqa7MaoNVMkKuhKWxWkatapTrrq1Ffol9IfGe9KEj2D8kjP0o8YBUmI139unAq0Op594z4CVC
EVuL+XKalUb0oxqbzrqoKcPJ3mA8dK+NiPkTAK0EOBOnXvwEIoiYJd0rhLFzmzGfbwgF7G95LdjR
NR521K96XaSvY9mm7q6Hu2gPjC1mnYthDGP5HBt61e3iGe7VVeuEsbNPBr/pV4M9WjNUq0hPT+RZ
1y8OVAAYDjNcKfS6jq6tWx2v6k4bRrf6IAIVuLgTmeO8GVH08EetUYzsXdnHRC8ANPpm29Jrao/T
0PZwOmaWwNeYpnXcWxOCppcUs6H5MLFuir/8vK2dT5XUZo81OZ90HSdLlxvlc13qPsvCkccdU5Go
HelAKkj99tz7LbOrdS/aga1GrZo+fZRz0mTdOmlid3hY3L2ISiA0zh1njW7YV6zoZr7LOLLWJAA6
N5NXZaC7HGbjTPf77FbZDiQhHb8Wqyy21BNGht4SAc4GB3JhVxlXQ0as6LrSm2wZmIw3HeF7+E0a
FfmwjCtkbDA27GXQmOg/2MkjPMcYEXvIhXr03GaFznsjdN3B9Dn08TnnZCEsW+9ksquYjzPDykdy
XI3RCW/xh49PaqwZVY2YDImC0UoizLKcOLy1ikAmrQr26w9h5NqPGGTqYgNChuRP6HLNsO1TJyFG
VgttMiqLLoH5CeP1HOF0AiAzmAiR4nS80a3YNgmu0migpQpxwyZF1AsmLXaOxZLl2kqfEvuJBUj0
5iGNrcB3aeGrMNLys8sE4057gCyB2xRSiDUP+IRVot7YB4klQyuTG71NCBXtulbEAXPl6bXk62s2
IDUh+Memgoni6qX/RrJTQrqu1RSneYpaZw1hRD2rQcWvk2fnH7ExYJAzmqL+aDFbMzRNhvJQjaRd
7mKHGLRi1Of8IIme67ZMwVBj43lKPmw3t2/7esoedeab72mujc669yZm9j2y4nv07OotHnXrET7L
8MkJlbIF6BLwT7zmdEbVLBskmx3iKIdJzB3sz9j9MUajR/gTH0M2ZT0g56oEs691kvkF+T5tJ+5m
wyrIe8OaiFycWlGgAJ9h8HngJbUtv3QY85iBEN1lPBzgTt2WaIUUKDiPHwoOa1OkQA3Ih5IDSblq
YEmI3OBmQlL7gwFre6W0frjP+AaIUOXFSjC17IzszKMTXsp0NuqNY4F/Whf+PLJ31/BWA61rmMfO
vCVBvqQAmMyiciWZhCPrn5Gs3U/GX7jlWz8mIhnaLWchAtU2XTeTXV4yFWISEPNQfTSDrTTMkD3f
C6Lk/N3xGpjXzA9hwZrwSPrFvVCoYBaRrDYs/YZwx59uMszk2CECTPPdVSzt3lnniSrSba2F8oVH
ptB3y4aMpTy7UHA+WTvINRYy+85UyThv/3/r+ntCgU1b8r/39zwl323xnv9J9L38F//uW1H3/AvT
OgIm9EsI+xcPz7/bVl0QUYB1mnHiItzm/PxP12r+C7wzfhsPDRfV7NLQ/u7uwffDMJVuAnEcsT+0
aP9N1wr3Ymmx/tMbYSBikIlJQV9aIwPN2NKi/aFFcbucXJ7Uq/ZVFkfYH3TWfvNjWZlpdVY9L/Hr
bsRs9zTgOjcveT0VmbXCFBQLYGJCZagNoB9i0zXJffNPrE+ar8qz5vyW2lMCOmqqFg5ImFTaxac5
Jqk2bABeoo+O2gLvB7EDOv7prPwQGPi6gAXhKDbYhkS0KVjyEDhW8aoORDqH0dHziuqGaje/9jGr
DLukYx2zaeNs/KhTV97b9BwDfjfAdzzdQriB6wOODATc//y6bWlCsfA6FoFDOPvky4LS6h8rMxHJ
jkVJDjRNZkhzjkCPfRAdmaahUDF0sBKwp+qyOjR4r4ATOHn9VFsV1Bp0HbOzL3JEG1eOcpU8oAoq
813bD/F9zYKAeoosMiyGg+FVRwg1NfbprPXCUxr2EkK5piqj3IUxzLEPaLzL0ZDXMwjc0YeQPWuZ
BG2DDEvbjqU73li9MXjADRDb7dy2EWUA1smx1wQwAVsJI0KiUTiI2brrDafSMX8M7rPFSUDioF0S
z4ADdcqWBGmNtOrS7PEYY4sh5yTGf3nQU6uJ9zbMIXb2BEDmawibwDXbvrIxMQ9NHF+R4+qymtKo
VtZk0cCvyspJm6N12vRaeYR22Vlsetyho690sUjyYidjdsI3hBgq0/Rp7eX+zBpMkBZL5nBbts8a
+cDfcNPm5DCmCogbmzxq0pktjLYjNk9XsC1Ztn6VShfpVtclGdXMt8Ftq760OPmyaBgPM38mDMil
nvJ1qOhq130RkZ2Z+VE9sDxP4/eoJ0od4qIxv8MjslgPVxTSTzhLE4yjrHOekqkGoNqEbdZshRPO
+Sme7OYKRIC0XwH2TR86CdnykJsRUZQlFWT8htFIcrembptfOl1Bh/DwGpTbBrT/PX7aLjtDQxuL
r9qKdPWdFmXOu5dyCmOuVmaQlyAqWUev1gS6ATQF9xCH6NkMRgjpLqktrQ18DodPO5vL4mSgvHLt
dTP0qbxoLD6GJ2uAeXKikcjUgdCU+T00+xnLu1HHKLCFF5ons8Dbu22nHmkDm8BEv2JRMkzXfdOQ
lDnRatQ3uUnOn9hi3VCTtrF7KCW3fdYa8jGG6IU1OrGUItVE6PPeNCRs60Uc4872ypnzYlmCuhEs
vFVckkp9KWEekgavhgV/4PR8vausRzeKLYIW8MGFv54s3TDcBXwMXqsTWiqtMT+iifKPQLWV9xBa
NjkWVJYzJ4EcI9Ud4PMxvjEzLUaFWE9RvxmSJixPppV49xjIFrugrPHS5nNVNoEF5sC478zJwsWT
NWoDYqwfNmiYCbWrK2ALT1PsmGfDpb445MDBh0MPP3QPC7NmpDerLtxR3GROACp1HNYEtSZkgsJy
tpuvxB7TDPbeRCUfOrQEC2Qzj9ZW07U6Xsg2D69Qf0QzmkzmPsc6A7ax5sjFogd1BO5L1paoiEzW
yWIbwv7p13nWp+kOW+iEVgWNSAxrPmv8HUQazXnoamdqMO/1bb5N29Ek4CgX5gN9AhWVaZW5dTTM
PBs2EQ4HhABioNmCgN3EL403sQBlBiGyvWvEpdybCaY67OpEA09z2Z5CISpEpPmMxSOByqZ2RJ3A
e3LzAfqwoy1hvACfB0ovXbXzts8mPz45mU5YcETnUQaaPpvvsVPzFVmNP2VBoc1ctNLwqzdzWiwr
opjxugMlcxE5gAy6neqZXaqc0kHRhbntY1bVIcIda3rQ3fBs+0xRlGMguRBDu+88NAzsu/3HfMCO
UFqIwbpkgkKqkkvW9nfQmg5RNkRHqSVHZwAP2DazIt60DJg0E/FcF8Gc1E86EJorciMOZpFjWO2d
Lz2aomsDzJ25guh09oBRvNSjC3EiTaDfI+EHUUz0uI0iYUNu9FOq5f4mnZ1iRpdXpFyhLpQ/0jqN
COF2CMabX3C27l2qaCxCUBeAV2KzojScjppVZoEk9JwV3S3UrdclKB1mQXZmm9LLja2ZXzK1nB+R
cM9TLO4Y+nRXVtf6V2UOVZ2bs1+xXD2HI1+wNiYvEkY1b7dxUU6AoStc+96tBzq0BBhkb+5GUiRW
0lfPrBgvkdsFnTKdjQtSUrPDcU/baQSsUgwQJhFsg1weUxHvFMXBfo4Qa+SFKVBoYuBoKJadaLgx
Ehe7v+iuQG+iz5zb4kdXFvwBLO86ki5Iy4Z4K0st+c5rqDEatwXDLby4k/EZDfqpR6d10wPy0Tc4
UMtVkzNCM8PpoC0EmlnYAfoQlL8Y0zY+SrhDDW2fECJ2THZ+0kuyxO0WB2eUmUiiCNo+zAsCJPKE
Vm0g71Jb62pAOTdZJ0D8BdaCAd31WCMDNgu+bGEgWamtTWNEx5YAs4PtzP0uC/OjaQ+bhtqHPmba
maPSziPWyn0/yQ2yVfIfpHEqLds75J0239UpsDQCwhUyuTIY005tuwhZplIkVBBJ8lTljJsJ6GOe
MXE2wbNoD16Yj1B9wIOOek8KuI0GiEYzCTwOfOaPw6sFEuwqCnv7MST37lDp7ieJEw7TZOkW306f
L5IT9sUvIwv3LwdBb7r2Ha8PtNm4hwbY7nqhWWsLm80zFzj5UNVM+umcbYlvNe7sYbAeMpT2gXKb
U64h6edB54WMwhfs2VQfxqnZjlErjwVcxamGHBlByzyIKu42Yw5GEJw1k0FsW/yydS3Mb4Qk9lqU
6Cbzrs5Os9UQGguf56RPjIJL4GCJ7cVbpMn2GiZOsm1wQ6+KWX1LkTsgJGpnyzHkLxpXdU6L8JJ5
WMJrbwCK59vjCvnWWTTma9IR8VaNkB1QirsHyCJxuSqFMd7WrIa4HZMR+0iMWK2vsIVn0BWDlABK
vhNm4iqc3wGuoA/HgK2NOIxmz+BFxBKY+D7pHFrhP3m9dSij9AObvrcR8Eo2dTNeKzKwjh1R2GPc
kqk7muVmkNZNYsfXDZ74TURGM+SSxn8UPJb7IRIqGAXZmEChfF5+zg+iMiNmhHF9O0ZOdGiy+tqv
R77zTHWBaWGdqv3AlHPA+vEV7TIBvFNjQcAoqsCmNoCOMY4LxfBH5dnHJWSMtzM6tqQE7UdIrE0e
9lxH94jSwj3wB8aUJYCksDlGVn+xE6d5g/5vfYFRfB8w+e1GPzmDstr7DqgkstNo4dHxIZcqVuxH
17XjTO/SGC3Sj7MI+bZLUJLR6zU/IJl9XpMGnBfhYZ46xleS75jSuF8lUooApw+URNM8E21sEqBA
45wV5DDm4h3y34NWRtqB2eI7JFHvhdVqf7LS+UaSRH6F9/2WwTmFGNWpCwFxP7gcsnBm1E6YBlpa
6EkBeFhPnaHL21dd516PoUpW0sgjMClOZ9+Wjkv92ScW76BqiQqvcx7phEQYrXyISgEkqxDI3H1H
XFcznlcHHfeet4DENx3u9araIie01602T8+56Z2HSuvWSL2bh6iNzC8RZmiwq2I+EUoJBc3j13wN
WxuwoXodMnXScq3i2ifjEeIdWeJhP7Imj8Q3MCekaSTLDHutG8NkDS4ielYyfOR9epc0ILvaOcOW
RDU1UuLVyyxYFpzWstn4ALDKtWmXZAK54aFU+Qvnk3ckVKdb6/P4o7TFXu8Ap4W1o+6nSDMfMgCf
Byfp+e29xHDmbScIeSZM87FEqMt2IvWuzXT0z54Z++8Jw5jriLnGLdokDd5dy6Y16HtNuxktgbxd
A/lLNNONp5NtR56VuAUq+2KlABr51QKnTSMYrtR7htLC/RQaxRp16okS7wNKwMK/1SYgfql50w3z
NdOLB1YnT36T3UeJHz4bToZ40sfW9snxdWGgXC9ug+k0hVYKF5Bz50wVk63GPtmVo6Y/ySSivqF0
fvB8J/zBWTBcD0Mmvqeqv0fazATKcHd2BC4JEKvlF9uF9l6n+hf80r1jtm+YHM1XT3CqSqtbSNkd
xvmY1R0HSV1f55bQqTi8KZCAtDAwVN1bTQTpMgP0N1zN+MBgK/psJ02siTqIAGkNn8De81NNrjsQ
MGrGN7Qs2kZY7X2cU/kVsdetZVHcofa9TbV4TyfVrYDMRAvy7jDg9GFtM0CkUg9F3SK57K/TGH0M
6wP1mOi2cY0PBMxZZN7njcuBpHrsGLym+eXETvrJAznFVB2V7h2zWKSBAuxcoUZkybWTzZzsRAY6
sUtfKX7hKieYjBxS0DjHlkedwCQE7Q9OH2kBusOzTYrIDntt/N30SNaYPBEU2iTkaTuSAZybhOPn
OEGjgPVl0N+HFjfAkGQfUunVixyBQxa5IOM9Hz6iLrVPhPcRDxNh2tgx63Z3Gd4GGrg+4nqJMb3G
KsC7pAcdh+i6PLcWPrpWta8jpdAucc0XAEXbpHNICaxdsRkKPQ4m5WwzQ3/zc0ZntZe5O9hmW1p7
gNbZawiyMecu7cP0VibuTQJheI0o7oXcjrM0xdq2i03a5Egux+7UDBOzvpHm1i1gMRV9fZxY7qwy
oJS7UsjxmOijDFd00vdD3Zst5TrwQMBTVbTF01Dap3KgX5PDYmfy55MwCGhAe+mvSdm5jmxxyBz8
weR7tRukz4fJiCFPOt5HXyjWirXPjy2t/JYD5YTQdzO7EoysDGo/fooN8UPR34K8KA6USeLoIIbn
eIq4ZqleEIhQ5GsIM7vR4icDOM9Z7SYuHPCS55m811JN51K4h1GY6jVXY7jRhoqNTXsjSs72xJJ7
a6qHO03ZGdjEmZq7UHGyQ53brzwMQSBY4vlHaCp9y9d39JuULIA6I4PCmByY/yMtB0rAK8Ve6IVc
nF3eDhyphnk9Odo+d7B3QhXdGVzELQTgakXnRC2BbB9+E5EX56kZ40uNNSOzC30fsR9l4/Wqkrk5
mlkq7CW66VgnEGUr36ncjc4GoFzJNP80ZXTs4hh6HNVbH/FecscGDvGy3T2FFbEoEe8TWHPhGrY6
hQQQ/o1w5bCRarKvZVtXn74mm23UJgOwk1ydLM/pcfA0pAe4EbrcNeO1fFv8lj6EdKM7oQNlYG9G
lylWOBYsLyP6ofHljvFWeshHBX/FilW/zUCsWRPrSpiJ9hqluDzVnVF+ksd+lcJJvmggBzZVYpww
vLBpZmx1yaMFHztWitPFnD5Yf2YL48l5SShVo7XrDkcMrf1VrU/nBqXzm8OxA7m6uET6NG8HXxOf
HfftnjPoqY8y9W1YUxhoucBnrdWw6ZUzvmTmtCvhfR1yz1ZPtlPT5hPTgrkQhn0Lp3bDFHDHcqXa
ObFwb42EwsmZJrVBa51fLQvAyzTwFzyKxVq4GmvK1n7jQX/JKvZ1afka8upjYA4Y56FoJMeUsLbS
E3ekmk5HWltOxOjDJRDpZgRLHbQiPwD8pjPNA94mqG2b8EeSD4dGR1G3Ri0+Xw95WV41vRtdtWM6
wQeUEYz53DD3APysByZ5/qZX4ZWVWvFWaZBmQJmx47WA6RFv8NhAokdf3/kb3Qyj+6aZ2a/XpsSR
0FmL28oItQ3+aocWNi6VuymSMiRXxjai09CSKERmWrlsJ40bPLh1kPXzlc6A6MqLZ4WZMpTBxEQk
YD9cbtMxbC6j3RqXyWrCwC1YNE5WxBkn1cvYTC6xse53J7J029V0aEYvd5nncieG021Gpso9gHBv
s3jEsmY4N3Mb8RWnDpze1mddBl2IsmtKWWwm7kQJrnpVVaDeIuuA46K5IxMiuzNiN7RWY2c29kpO
lbnFqQBGZqrwjRL5MLZ7lccjX36yt6q0tXmvM33k3WmUh8JL1HmUMRr7qCm1rRV5G83SpnSbRqH3
JsOy3rNdow6vWFKR1ibWrpc+T87w2cLNeyisQSpgzaP/1eW+bgekJqYX25jfYqndFXKyXnJZxjCD
o0cHA0rAGi+5iYhgWI2GtwudLicHqLfWsnprI0htqCjgli/0f6iuu97tDtbQUHTzaCAPx1BlUHyG
a8BU/ArRTEJPV/8wKSCuYbp3F2pa6wbNQPOA1eo7mS2MZ42LQ5KcofxQJ8V8KQciQdZaZtHRzM7B
U0Z3V7YDIUQRQM1l3EFFav9oy2yfLmzpYiw+nN6688s0u7StvJRNPB5o0qLAkzaHHG6v78ga5r2K
2GwNvjglmhkzYzaRMWs6RS5eYL7NuiyigKDw9AFvFF7hYtJi3Luue8Q8Y3vr2R+TG9dpeFEScq7t
TcX+aGXXVvflOio01jQ/CLJLxgaOwS15cLtU3vbeKL6ZGaYajg5AVesyxX+JJ6bMbzRiOTC14jL6
QSaJ+crLIjM3llFbJL7l/cEulN3xkva2M8gDdzXpyVtu1Db2Qgi+pWEkuNw1GW8IT3N4rMwsKoHA
6xwldcizsJKKVmRtINiB2gqhpahSfVzndleRw9EN1e1oNeUpLpigyrJlJC7YsysWxVrQjABr+Npz
KtMwxdXS6NJYEWjRX/pWsEKWLljqQK875yE30sREvj/V5Qb2Jk7mXtrjQKZdK0Esd2l007fqqfKy
+pSY2qeXjzZpAJbUCLjRuKWpqLQbsx8tax1Xo3kf5ZF4qs2k+wbpg9eUHRseYCvus35VKrt5MSrs
3CSAdTZ5TCC5qd517lIOvfRBlrZzkjQQlB9ivnV0D+QvjiVKpKjmZnJxxbw4YrpoqGaIw0uqbetp
mOQ8i3dS6afenUx8AjM9ztigYOJWrtjxZuR0GrE4gPSmlBSuuhR+vilCUb30hjfBujVYgDL1jSQZ
NFoEuGMa0zui65ll9XW/LeL0hAhnfKPd8PflIsaww/ji8fYI/L4yTk3JnYg64yGvvTN5DSctbXbc
iTmJEfUdVheFr0eG+wI71OM8FRN/ydu95o4niYV649ql2lZMkyOn075SUT6ntvIDW2P4Sv38uZRK
40xSRlGJUz02AEENlTCaAYGGj6wN8sSZscFPoxUHMa3PXiJJqonYq/Ys/DVA6C24MpyIV7VppAdp
4n5dxbbDVfJ9GJZEzZE04vnPie+/kqRzxFxW71uHvDG2wtkmzox20xByedUhs9hpXbGokWizJZWB
3m/ZVJcsneVlzlUA8fVoFCZhXj6SIdW2cN9a6s/Un85OyP4jrO7VnGOzcQxCNryq2U9pfR+P4sVS
zEh7neI+Z5fFE2Ult1E+PNSYQe4s3UheYxc7Q+kQ5MDx5wKUlEQyhUUY3Wgi8/WV6IrmIWxnmMCs
v3M82XgxyfZMZw2zij0gtBjig9kM7a2FD4h+IHN67i9M7rzwpLM1i/jo5rM84DCTQWOLllAXNeGZ
bTqXlIxKhbtJz5gmI78ZvqRwYgrxfKomjPmMfFaWP8FLyPQCE4le9aYbcP6oniwh23uD9queSaZT
+c5JJu9s9e2ySIocdaU1rDZXg7ATUPk1H+I2/pZNV0qcE5wVEkeYCQVulRkbO54HWnqjOIUWKWc0
5wa/g82Itwi4PVzOsRapxRZ8PDPNOSl2lee2lxpUy1s34JxCWCLKp9i0jJcKjtjZ6HmVYgvtsr1C
JV6sWoQsAUSB5FFFRAqQbjOKd1sNn50GNbXzG15wjNU0WkF8/O1HlgnePA6qjnnHqw9eoUlRd+2l
njsHtZHMaL080HQc/BTdJgmTq35o9JsMYUh8MFpCDDGs5lisygNXTt02YhifU6IuI+palby3emVs
AfxTM6JAmE6OgQwI1YFdfIxZ193wUxJiMkcc9avCFeZ6NqR8yFgaYuqyZhQ9I5nAhjOcJsWQc8Vd
YMI89f19padGvImTmcg+JFozMbImlPgunbFt1vEHfdyxc2Sy7zIF8l3SKXSQzQXDPqt0jSNemmJD
BB8ebEDTe8J7yuvBtkCJZ0yS1vE4zAKBYq+9hDBOzlPb2z/G1HXPvhzrLSWh8d3xOj5xe6ASi/Wr
ygOBsKIEu7S431dSDN2Di/JkRRZ8hQRSMh1MJgDZo6UeGSjnGe9VQ5w4gNezIFnTRoL13HUzK80Z
w++9ptXhVwSdyN2QTkzwR5wNZFpgBeb/183+pJ20TtfkmjrS+xBIb8Ijcu5Qy0F9V+gTtSLD+YpF
Vs7Hfhz6m2ZUrKv8hpoTjeIYJCTsEbHhwauX+AG9nKvM7Gtlx719R2KhfY6d5KBXiXuLG3BYZwO8
Rp9VEfZ28hpbXuE2P8uoCWtDCkKAOdVfIwmZvgpfn+xti7X+KmX7vmvRcmI9hUv9mBW5/Ggtdj+L
aK4Nasd+zBgVcZ3KexF74ti185IgozbsungX5A3OlT7pTXXnEQtKnRo7Fybm6UoZ6r3S0mdFiOB2
snrBdAwpyTnlGQ/iie0n6Z24ICkOiJSLX4jO8i8QkPuDjAfWHgJnKCobuLIVWVoM8hvQzWXhPcpq
uENAbby1aGgushBXaSo2Nj63wFH2AUL2m9uPN1JDpbaaI+8mHNWz56biLNlLr1VhfQlWdKscfOb3
UBqv3li0vJCad38aHgjFfSGZqgzi/8HeeSzJbqRZ+l1mDxrggENsZhGB0Cq1uBtYSmgNh3r6+YKs
qrm81V3sst70mI0ZdyQzMiMCLs5/zncUYwUDKvWy0nKjWgXEbtnQamsTjLq+qBTPis5Wtcq4/q6q
TMZLa0g0xBACmhppy+XIyn+f8C1dzSAhuOmkXXpkFP5qUMsC9zh5grSR7+duFmezLyK/qVsaxjyu
9hwIjK7GQ4P0nXA+gkq5aubSHTca3l6EvqS+9F7zSp+l3GHw6OdlKiuaKNCHHH2RQ+324PF7qH8l
NqtD2yV6y6HENh+1uThQ9XHAbKeftemKk0Lvbe+4GDL2JNJqPqqGhgwkqO+CTdQ8GWisJHt0XeMn
m0nyo6wF89ueXEzihqbfzBbH7SQI7D2ZSOb/PGJbQwvJjDvUCIeESU0kI7LonybZSYe4KHUP5F9n
VDxAxtigpmsldzPcJ0AJGXt1WAZoy7sXTc4NMVJ80YICVYrpZfdkuBrFhX1bmPwNVbnTNHUmWJ6d
xNAQmhk42rCZmC+d5XGZnRA9XOkAfbG0lwbo2FOE99Jc6mheNpiJHOB/go9umhAwG1uuoI2BlQbu
zRSpzQEalyHPKWetua+SG0SPlPOSWIWt5ves8UvauuWaw7vDc8/ey5D+IuNrcIfTMQ3IVMU3JiAA
wvo/3DQZ10KFch2QQUgmr2FNklbwzC4jL2Sf66VlB+GrOYrmxbTRzgEMLKTTEKnHX3sSIhV3A+SB
U8jgHj3SKe5aSAdr3gfYCJSZvyi8nfuyNxxmBsF9HohvMTq3gWZtldMjKgUi/2aY15JhV8DgY68M
b23uuwynKKADqT+fsWAcMdsGPpa6bOfw7PEtCO86PYXGdd0Y1nNnzxeYFglUvj6teZT0oHwkQkXt
m5bal16pp0xY6b1eTehS5dhTNz1woQTFH1mBdYvjuzmCY+Ou5g4GU8UiCV1zjQWYxhqwPpgVYqPO
nNXE5SpjYFgr6p8yO+JeASCC9qNw7u6JveC2o48uPUt9phS9GADKL9qy7BmvkXBWh1Z2sr6ZqiwU
x6CwOuuBq14VIkiNDiZBmVDtwLxB0AcUFmb+UAcTDBDInx0LoN1PDVWrprYpO3oZMLBSIMsvXEEB
6eYRTYByPqK6NU/Yuyk7owH0ozOvLmbsOygHLfw9Aw90dmDuCVmYdYYGi9hIcu66YmDuMst67Y08
fqu4AVCzpE1eO+PgHjMfjg+6IE9qmC7rMM0fp7GKMx+QhXnuZWh+aJOOmDi4HqESM2rglxQIxIOV
w+gPlDraYYNFoASn+FrZVZEfvTDQdy2BIcsvQaHii8JX8cxYv7U2bqCmr9AczEsdYGWlH4cky7Ky
QMXc9Jlu7SrIXtGC18yqVWK7Y3XUja6Jt2bimdx2lVa/FxjQxlU0WjzMJd0yfLgVrhDML1lhLtKy
aMtVoxtscMD6mvfYwbZEcwwo3IVJt9yOLHdmcgRWPc4DBmGYdRiFYfnnlWt8NyMuKbdyvBcQdC2C
w8Dsm5qivHxpm1QdOzfFuw3qZMYrwAYRrIFsqGFR9E79Cu+YZ40y3U9+ixp9kjXmOkmj6pH6Xw1/
5zUxfS2tLGHYGFbAodugqhkQsoNLfGHTU0SfOt0znwaGjXoP9KLs+QX5qBeVHHtqlUOoYRvIfGN4
4FvNZZtIL7etyKhdqBNRTY2X4QgWEmhM9l7XcRCtqCblpBRS6kj7QSEmeZtkDYdroj7R96x540Oo
TO9l5nTdL6tyqOvTJEpAXFU9xHfKNAt3O7tXfjJTz4ZuiHnsPljhumMoErwAlErQlYVrrmI8nkOE
sgBVcnaSdfhdmySD33SvbGMW49Ee1vXA5WwJdLOudnjgvMHPVASFC8tctlTJaMfkXLjA0mWWQXYO
iZZQhUUkbIBOoGNS7caKN0mZ9cLOATws8dhSZugY1E2cB4x2Rzx1pbflvcc8RLNo3G6Yr5QtfQTh
TEkSVprsDa0rSpmCFkZ3R31f51FGOZLUwh8WRfeBMcbFeu6bXH4UKcvuXTvA8Ls6eaKqeauBocKF
oR01YkpgzQU11T0rtIg4qa87g/zASjZqajBYD0zcpGbFHJQFFaB/kYu6Jo5+tjtyIoYiQeTPtK9c
c+uX8I4VWQBewnLayUO8Z/EP/ki0/f8E5/8S/9IFu/iiY0L92QX7DxOs/ds1m0+aUDAa5O3/uwVW
/CbBLYKw1UkNG9f08D8ssNL4Da+bbUAJJn5Iho346N8ssBaOWvyvHsWCePttnLX/jgX2ly8EDoIr
QB/gqnDR06Dt/9n/qlvJmNW5jfApJ30VDBRWl+pZZdYh6JtuLeZ285M7+D+IVl7ft5+/gn+8IpqO
sFzdIr/8yyvGZQiPGBYlJE3xSOPQWwwYC8ntoQ3UvfDUrVvRmhgM5rOn5IduNndJXL3D8mL2qpnr
RsmvSMpjeiUB1u1LaeKuggHKFKF1/wKLycfzyy9Lco/rjEVSXUo+RHl9+36yB6spJIZDl9KiCSH1
YSgbUTPq9BzFgLAWfKYIG1aUbDu3Ew+Nlc5M0tJNEzUDPrX5cSoLvBwhWmVvMtm2ejrozNGjRUyI
9kwd1Ct0lgoLXDCBoK/NH/gCbhvL9E0bG5CpIrGf3QtBDW49KQ3hAw6OpqORpVdh/1hQn+pjqpr8
Moi3hH2TfhWE0/souvPYkwyDvB4uHM3AWGdQHSKaBMVPG+8EkFyEYhOMotdyBxBjeAQt4/i64ibb
OGCgZldRpkLFBv0mBrqkDa8nkolxW3e9dhsGob32REG7UVGZjHddbBegEMm86yuPNJlj2C4Hyjrq
yR9M5leQaulXezWpUltMq6Fgf5UKXzKD8aXrxPet22Rr4I/PEUfkHYHOFwa795LDOD0CVPtQZL9P
WRU3idLTjVPP81EnEA1mKHiCwIdlePTGRT3yBlFU1/i40bUNoetqrZd1uyIJtff6+jGccjIVhA1W
+dwXK+I52ikdMvHu0eS8CdC8+Py87VVCvISkHJdZz6U2zq1dHiWfQ6zlNxmVpEdZ6MrwC6qJNnEM
lg0AXrpJKgR3cjFXy4Qud5LRBJY0L7AO7oQ4HJPMuq8F9rIStZRRV7LqEnhMsWA77Igu8QRaj+Dn
NoSbvJ03i7fCAxti4FzB3IwyPYuCtrzMvKHeullx60XHbK/3C3okz5IzJLIudX1lRV80Am+HAKCq
Uzb147Jwg2+qYMLPcJRvgBeyJTy5PIHgFXXbisPt7Uxxup+HyM9cynE/crv2a6dhJk3YjqNrFK6J
hH4Uzhy/oQA8DVFmXohSpMc5MtqNqDTzAJrizQFI/ILZQr9PGVkCAEMvxBUZtH5lhtapUaa2Eo6H
JCwTrviFUxX7JqjOnh5UP2oSudvEcOBKURXoA8tId1pcIbxMqHTW78fsyr5ECeXNXewkvDkyB67F
/BXJKDmTr8SoknnynVNOttJqUHO6Gpu1NUY3JaPblSMLlpscQYi1L3ys9fGu1LkIE+PL1g0Se1YG
2zi6erapn/CZrLU+Jv5sFYbRtmly+sTrIbhj+sEJX1VyIwqrPGu6N79iqxhe1cxdAjcVsCZmrDFX
0ijYiJguLse7bYuWSfrVuZrLCWnPmyy1CCLXz4QTbMj7CPhomnrPRnmxDUa8Vdas9A5HVyCmUzw4
jxQ7fFpmax29YnA2bemqlUyvsrZIuu62B/+Inaxam41rbXQYdQuwlfh3iSi3qza2Yj9VY/3Zj7Ce
wsayMQG0T/nUxdsJrcUP44pQPfWnJKeGoHyyCvU2i7w6G7QYbSFqPROlTR5rdMzb1lQEhFojPLEE
UXfetwb3VLdYtVczRgEQgMvgJG7ceXR/TFqBhZvv6m1VV9URtGN2I5K0v0ot9TKw5bSClkaaKi4M
AjvVGyP6dlMmZfcdRNcL1eSEF2lVjGBjemoH0VFaUkU/pvwqmqiOeL5ubCIurgcw3M5CafqlC4cH
JgjPo9SfZKpyewnsLzyl1LJtU06mtPkmvXHXmtxOJTaJnXSTFpqTNn4ZMPMOBg8wqmHAcd2pjIas
XJUjmfYJNX85ltIlt/X4QMVRMPkOgb6t6VQ8123e40Rta3PL3Gra1LRxUiQSpDHJz6muyAnTn8gu
UFc4NSr1SoTBiNdZoJjsABRWKXmDTgcEUI68s03xbVUq385kcFe6ETjJ0QkNmvIC3w3i7FN0k/Ch
mpQH0rXldvSsNEfECpx3aYTl2tTigIo8L0IKzuDT5Z3JDV42Blwtm2l6GUpsTkl1GzRZerGybNqG
o6XtwsDUGQ8q8THHXGZXkpnhA5dXg2FY1JPPmqrhHICp23dkPG/DRBkrvtY7w+X+RgqwMhe6bPDN
6CW1ztEo1iGQonKV48mj7WbWVjD5vJuyCTAEtnm2V8nA8Mtjtsq4gtFl6a578oCntPKC7xqnww0c
q8FbIxpfpSe1xraMt05AvloImicRdFIszwsxZ95RBdH3oLXeU9kwXkH3st64xJcHoSwy/rU2qwPo
2rQ6V8quNkOW5L5DqDbz55xkTZUE1rs24eqnXnLejlZ/Lwii74nYq0MoTWtFJfC8qjz1FeVhdm5H
hhm2M8A4z4Z9QwJmlZhpd9MKy1u3Mn++SksLQhCMDmgUi7ZTXOhLus4qfC5ucsq4dflT0dssE9Nw
HZp5+i38gg6nP227i9R1O/jD9fUz1MZXWZJTRltAEfDWgJIuERrtOR2GbtenwdFlBzpxMsDpNMpr
j3fPJqmSJGVCng33lZNXaw0fR+q7/dyeAy+9w/E7LnkggiMsT/PZ5NyxrOaiuEi3traTktu8T6k3
hgo8RatO06MtVh5mTLR+7lLLCL6VwzDRZcc4aGSdt4bFrKekXj5uXXMXS7s8gJj1nuKWLylLNq2h
kd9irG32elL1412sN5lcuqHe7YF/uNsJx1FI2CWiwahorfU8R4k/Y8o4WfXVSWd/i6yxAL2WMz2Z
+UickdYlhjH4EQhOnaChMujKhOe3dt+vtZwLn5UqdrVKMsHEoXIeGllzk9SqF+Bywbaey3LLxCA4
RHgSjmE/Js+hFs/rtqLINWX7OzQEvnFde2pcu3WT7ItRq94t0tWHAeD4lzYGjKiGPCxXIi+H0xBO
9oYkCQMte7jtaJ7ziyK8H1qDXkvhktKyiGF7ZtEvyyDH5jZI3TdT0W1dlp+VCrvadxiXHkpDMy/u
4NpLtzOtI6bBlqjM1G1miWkrMEA8j+UyoejxSwKWXDNw1rdOVGxT14zXDPPoyOsygHQNnuwcY7av
cN4vh74utshlxtkYs+e0l/ERHewOb4bzMOTck1leij1hq8+C0tZ9yyjWlrn5VPV9dxv28zaLeNlS
bz4bfDkEhrmSU2XEHAMURBAltxherFVc9epWuWhNyACue2YnTZ56xebZ0sfG6khtE3Xs4EOH8Fh4
if2FhYroHQTCpzgOvWdamYFPoksuyem4I4WNhX0TiWK4GcwJ80wfUvM+09SAvjMoVDsYrgfpJejy
cfLiEGHiIj2gUbmYIoWZNWdjCjkQUvTC2l3eBEb+YEEhXgqDVtyxTuQGe+JewD2+Tyv7VGfIOlI0
aC5adjTN6YXZlo2Tw8t2iaH6NQItHaM6U7jKYbgJdTp3Yoa6DjtZHyXfFcozrn1iDMp+o5H8YSqr
25m72ClL3Y8K5gVk9+ih9PBSGaE4pW7+gPNEw8wM8tsaSTHzmyF8gszXBwQw6J2cJrHTvg9tG4J2
7oddEoP6lLh06XuUaktmRa7zacr9EsYdte5jdZnz+R5jtruGjICYTHPFUmesXMTWDZ8krdpTc6oy
vbqrBKHZKWcHtRRmGasMPjWbXC8pgBk7AM2bbsPLYuxaST1MML7x0ScdkbrQxAmEFaZ6sK00OlKl
qG2IxK9D8h2ATPud3rb5KZNZvkMkb4nv1Fg12tziMOqKG51AFoUukbUm9E/h+NxtQ8MZ1kk1ALQL
c3k3jNUn0C9BoVbXcm2iL1pP8NZIrwPvYu5JaelnhokIbDmjFyd0fjiV1m4Jto0XK4/3yZB16zBx
50OBjggJRGui45RJvxgIbJktqnaaaT7+MuM2g/fjljZje0uzjlVj5jdRTMTa6ES4SJKs27ejo9y1
lmblc9cifoNsPqbj6H6S56P1s3jXayi0Zs0FB0EXRvsg9P49TK9nX8fM7kUXMkXIXMEXdZTNtgCF
pqC8lbi0Yf77E0Ee3M8MIimACBWgbm/rKW07IVjRHcsMHL5nMlR89bhizkH3HaaERSgxYTmm6Sxe
zp1kT+y1iaoS/bVuv4dwHHd97rrZNZP4Ogy9dxkj4X1o6TwzNiwJKXFCogcA7cwwwnENfSXfxNK6
AxtMl11l3jb0rQGqvc+6KAQ2ydMQz1wju8m5j6OkwzVuGi9jYcebmiv5mNuPneeWi0Fijsnq6axf
VzrHy7IF7Z/wPTxCOHluuUQjGb8xxYHQcfRyY+ciki8TQeDAE+Vnq+b8HsdkumDApG+sML1kPHw+
Owvlx41Md0NOr3sT85sRTN/zO73a01M24d8tjPLCZV3cMTTfDHZWzIt8nO4Abue03jrtaylwk5u4
dDZkl6KN3hGQtJLrVXOU/Gm0nFzxMsmS369f64TlwQTzwCKLJ+QBr1jijD9g1YTJvsrTfM0XaEW5
abrxRo7A+ngcBCa2lns486c7ulLS01AEbFnQcVAD7MfSyZgpd3zogT3DouHmOuseRnrWxbnXrHsT
O90TZ24FccSedjm9vx/OyH3ddjO1h4nhk+Jsn1Gd906KGacqo2npeKVJ6S0FMJocqj3e9go6rFnp
j23c48fPsITO6Bu7rjfatdOU2Ei5y37N5lR9IPCSE0vAWPwuAf1bIuFDmfPPr+S2nzvP/vd/rS5z
81Ve68faX3/U9bf5+J/Vn2Z4yEf/eZL+lkK15ucc/e///R85eil+QymERWZJ8G+6tPhJf+Topf6b
I3WiN0Igpl3r9v4hIgqbbk0ULEwB6IgwA/mf/iYiCus3OpJoYvmDCme4/43mNKL46Ie8Ms4FZGVe
B7HyZ5XMsXJtMCpu+GAurZNBzG8f6+L2pzfjPxAOr7rgT9K1yV8padG0LV3agiTlLy+iyinVKJZp
/CHT5J4rjNzW9RT8Bd/qSk/89VVsZma8mbwEgsaf/5TEhXhp6KK5pl70A8OFh0iy28W9BihM14zt
v/6jrj/un14OEypvnWvp7q841WAMNZB/UImCLn1TXB38sPEqf3ZZfogvDssEdMpflFj9mY3Gp8Ub
ycdkGYYLDY45wJ//xLILdEyuOq+Z9dkxqUNv16UNF/AOL9fc9yXRGnOLdD3tsKdNfwGj+zMT7Y9X
hxOPNgeqDMOw+edXJ3iOkyvj1T0gXKgTfe731dUH4HbhX/yh//xSCLC8Bh4WB5KEvP77n8TbOKTp
rm8RMsN6up5USfDWHjd02U2T/68/R+TLf/okid2BPuQrCNNU//3f//RihNKCtgWf4mfE7AaMLirf
x8IJ72MjsouVFhTND5BbWJLgFEGEmdxB7Tir5T8y0pwbSiy4slFWKk811LQnYbtR6TeccL9degcY
0xbOy1inpW8R9ltTA8/GCGksbkydqx43iIgUf9u+TISqnq0+6H9oRhQ/BLZDrARDD1d3xLFO90XW
WtfgXyTw31jjUAJ0bmbAAJZ+jFwZBwyMg+6YDwFeWUthDF8YTPqfrviMj2BulLXqvRjfC34qkE3c
0r3vkc557SrHT4lf1y2hfSyrwcFByQN64wGuSszwLSAt+NS1Ivh2QL4zvMuq4nNQVW3shqSVIBa6
LH+kmnomzU3T+7VJYH6MZ+k+YBGyHlE58W5RTTJay84ReJeRJrVXlMrpQ0y9Efu5HBIDIkWenGN7
IF8CHB71cQKQUaxCqEfKhxYWSX6IJBZpjh3K6Ny2nY+XitmwZZNzX+i9Hr+1zqx0P8DZj+NusLWD
8lyQQ0XVTRzai/ALQ3996tOkVhu9qaMXKNzxgz6An8deJu2HuTMH5StquD/deMDPbNmefsKNU59F
At63c3TCeWS8AN1RxXNpOk/f55VAEbQ0Df4bKbGR47EkVcrhdsZ1oZlkRrC4BHD3SgNIft9MvpKm
tq3zzD4bZkuhVu4lHkisrL2F/xFXG11EZPPLrKlPWkRvASnhuaBftpqTJ6yvdrLibwq81YCRNVpc
U1FvVZVaNoadUR5Ss2uCtTEBA0ODrsaLaHunxbtpgSSJQzFvI9sqfZoGHBxdk0q33TDOn1D5KRCG
nNa1S7hEE7b+wR6/e7cpnzIcEW9t3vTPmo5/aFEUM2AN1uS2Xo5GZb+48url6RuIooCTevHsVMkV
fYXzah1je9iB/3E3YRT374or8V2jk2iMy7n/7rqWHpbBaC06Bwr9VsChKP6ixUxcV6g/r9ke82i2
YWCaBrjf6/r605NeKdpSOouYB4l9DJP4myZ3M3iPBb3qiAM0lnBClbwdyl6o4r6qPwbzAOthWXtn
6R1HoFhJ7U/myQ0eummVCbgmbbb5fUH6t85Y/7UD1OX/NZSuxZ79n5+ijoyREMT/dI66/h9/nKOo
muUExQbPluAZnIw4RfxxjhLObzqsaCpS2SkwhZgs8H8voRVgh5xrz6xOsRyzJ4OZ5t8OUpqp/3Yt
GwaYLXXnd4zR3wt4b/740vzLunHxO775/367sHayf7C3StJ+ON/Er3jN1plcZhIUdXeqpzkjSSUl
J8C/ED/81FQ6ro3mzrAgegAMOWY6MmFXqr1u1j9qEgmB3W9rZIEFIrPayLRfiwa5GUCgWtbOyEAr
JqLpecToukXqPQf1WxlUy3Aka8bdhQvXIlP2M8AxzNQWWEg9fpicuLtobb12qNNees4nMNmPPhf6
ohkypnzdTRNnu75LfoSWR1tOIPDdWmp8KrqCiKkpm6VpNk/BYPuRwxoTB4zqin644ME+1GhafkTY
q8jiDQHbGzt1cKNHRg/WZN4VjILKXlhwMIhRBKVxtd61X9QhUrI0rlJc34s2xiWi9d/11S6CrLoE
NPKepNmF4kw6Eaos21sk2mBt/uCIrXzbbNboY9/aTDyUSd8LY50bNeWUj+kt5TreB1qYJcNdHD2N
Wt3/IF1XL53OrRdKMiqqBugQ2cSv2XcTK1MYVtpDwSJb9LQvdeQbB8O5cwEULCklqq9aarWk9uPF
zjogfyOTGa60mUnxuzlGByKDTIVVeyni4Ra97YICyqgP3cooT6mHOMbh4hV9LcMGP+69NLzKHsVJ
lgQ4DcBwq1ErK7I0QodyHiSb2clvowQTaEqW1OUqGM63VpCdzCY/a565bxvgbY5W3TcquQsnlF0t
1Mq13bHPWJrzgZJ5ozn2fqTvgkWO/5jUS0N4bao3xH44sEH7LRZkALQDz8pCsUouZhv9NM/OWTIu
DbNSN0Vj3mturN2njQfpIQjREwav2AhFh5AVHqy0vK8bXKgAE97jDFq0HE3jWwsqsVCTPWx7PBBM
xafgKXYNYFgmE0jCK+ZOTAPzAiT4bIyCJZICp6mGrqFEjrWfUttl2+1NQzSuNsyTrarngl4dvymR
hUaZXhhoiKNJ+k0QHVp7U8uYguPAktqBU9xMyPPERmTn7KOcQFg3qbPBHJpRRsatYDasGzheb1YM
9wU3oLYwSgLeJQcAGgUXkM64z6exNV6P73S/Ni9NdiUgZCcni6Z1VOvX4hgxnq0i39G1wX2fyPGg
EPeCpu5Xulk9pYoZTi3KM64+hy53umXCLH43E3UyQAstQIokq9jUtx7DA4tEQBBTZ0/OnECNQuWE
dszIyRpR4xNsZW1rTxsrKqnbMjzGkFffaORmH3AJEcAIjC6yTpN+l6iD0cSPZHV7vxvybV5zBhmi
yHdC0pNOMn54RXrsOwCtUSD1ddVeLQX53hkx4mojYNFYvBe92JBZwR6oMrwksZnzWnLrxdxx8Gou
ujBbkTWLRVavKh6QqLsF87n2vB+JQeFOXScQUY49/jIf9ulNZHVqmSUY1CygjkfVT7mFZZ9jtSn6
amumRn20NbtdSq9CfZmHdi30MIKIn+0a2K4/iDQO68kIjBeoRPdSTUfkoGBpjVjkLKJD54r6suUE
4+2jVCEQ4kLZ/oCjeGdpyJ0QHhejN/QrcF0M253ygpntlM4kZwx33Fptne57o1jxRahuyJUeyNiz
13ufs9M/JMnwlOUgqnKO8vmofcV2761ijKkrPQwuoV0trVkgsdPbV8Yp8vqklradLMvJZbQO54iU
BtF8Uk4Do14zP4nJXDoaSfn4WrVSDttS629Izp+TMmUtgIi8VQM0qTAcDkq6e2qtYGxfkRGzpx9V
DsjH7sRC1L3+lWA8YmbD+lUJN3lPC5Hv9QL/oDGOvjs341HPimIDkALukFMMfgJyam3Wznrqi3vp
ZK9kdcrJ3BaDJhZMAPkeWdmq63EsEo+eHoJsN5cN67cy+u5pskV70kKxL4Z5NauCcdrAiM0x3Zb7
5jgjD1rDWsVETOMAIBSm7OpD53gNxspOT6kdXaipDZdIvC3pnyjC3t6Na5258JC/QeHCbl8qBLp0
OmeTZb/1qvqMw67dNMY1AgKKovGMbURGc+AWVAbljKKNaTay99Q5EQ6Pz1ocP1H6A7Cnz+EmpYyu
WHxlU/m9RpIF4C2Rs+5rcphD1GF2sAM32AmbydMYkmwp+mqZ4irBG+LbtTrFnfvY2OwGKjgAhv3U
DZzbNAPhzFjSpRedKvAXTQtU1AnmFfWjch3RtbnCp5CvgcMy9o4KRStZQCS8C65eGwbLaIj4XGq1
jSIvZtCv+mWnBkJP+uvIvAr/dQSIoXlLda2DU8sCgCPFJuqbpSfPYwfq5+E1hrhdLZzWMNBoY3uh
Y1RdjG7QrKcGSHqi4UgsWlvfCsBVL/RVP7u2IjczQBmS1dWfrolxVXSy2o4SWFcEyX6flVHyTv96
v7Zmjfi3dCLpY+3FGxSkJU7/WL3rkZkDSBnSLdlN9RxbYnqS01S+knnPb/VUrrwJv3UjLzJcT1Jy
+cL4UvX6valZz3mRtg+J3jM8c56LSnY7Ov6sNZ4hbK84etnNWWS11OlWeD2uVaPBD691rkWIlbUI
9SH3rZrYs1fuyUtw9ai/htY2CUC4gz8ThPb7Sb4libfpC0fuckPT7+uweybCz17m3AWO2nRDbz5b
YRkvZaOdzGtrZ8h8eD8YONJArfZ+1bJbUhzQ7ei/XU8arWUUWTFrv3RFsse5u1OjWJS5sSwFt1NZ
EMFjjWc24BsUN6XAjlD1Fwn9bFYmn6j7OJJjWBQiW+aUZAZD662nAL0260l1gvjbTqnxkHtMMFQO
lKzG9VUF43DpTLGJsEGwOYd+lTukm6nbq+1VQk8fV8gjQ/TVGJI3tHkYvODiRuoeJMEPbpf0eRNE
zZrdQFQmJs/YZuMSVrpazonmewT2YVyXEJsxW3jZKouYI6bMKYJhSUeanyBM55b4EtxsSnEsQKzE
HtI+EzqZhltL3lCu+pGJ6sBY169slZPc4rwEIg5N3ne0cJMHags3c1/WgtA3vt2BZl3b3mtd526M
K3Y6pOZsHVO06FNsRf7GPpsl8lWaD/UmHMF4GrbOb4Lj3SSvsa3V8ET9jfCptcSaO9kXxRygkvp7
6NgHQ2c/a6f5u++HU4yZaC2xbgdFu82McGfG4sKXmiPftb9gxsFXe+uhhIaXW1vy9KdYNe9Ne0cv
5n1l2ZATgPma92WZvfZV+FyUxqbq8DSQqANoeczB/Ti1fq5l7o8Yz5nTkfcbhxHbkR5zH6xNYkzT
d5m64DjYqlgbiB28lk7zZenBQQ5qoYLy2MbZZhBqo8XWJiL+S8pjk8rhsx+oP7aHfQ8iYq63nh5u
yjrkNN+szdw7munZm4cf/SSObXjUrbvQnm/L0TsoxvCW1a5d8ia4GI826kcNpRPDOAsZgMhDY3G2
mUJ1gjj9ZnPWTcc0XzaIIz5TqHdRi61NDKVKT91ckTMPa8n0M+XvKvgxk25/FwBqCKW51nGiFKyb
vVNdl5fSbG57jdRKEp5sSq6d1L2R0A7n5g6+M53u+UhQOrtkMRw8CGonPZ6YVwnTJ9W651xVLgHR
Rjtveh17BDI7ewbdg8UKQ0VrHBDHn2IreqwKzDlE6MMVYaZlRtdlFqsbJN/XOJSZ35fM2rpI4Xow
L8700ZuR75KEnMd28guapZvR26kCGcvm8FJ3aj81+noUZrPB13bbm8ZjXTHMs4+j7X3wTUKT6tI7
ERIootyWgVGWhashGt5Bcnkrt0rXIrOsEz2O5gZ/0XYexZno2A2Czypv0U2a1r5WdTBYz50vO6aS
DqP4U4x/ixtFtHTZxoBcM0D1XkfOSglbmV5oxwxH3Dw+mo69qQigs4oCrbCt/q6Ie3/S2wsBkWUo
1CFlD4y00V1YsCgIH8hdQCqEWcRr31+8rDpPYXMyNffeI9iQNuaLFQCiZNljz7hyBUT1qOb31H5L
pMbYiOi+vNHta9tFeV32bqdJbttZncpaMTksk0+0Qkgr8ilHX1lKC4gQDdrIZsso0M5yiFep2+3/
D3tnshw5cmbrV5FpfVEGBxzuwKIXNwIxMjiTyWEDSyZJzPOMp+8vqtRWmamyLNNdXmuTtJGUFRkI
wPEP53zHksOG9IxPT5TAwQYkjc/wrj5Afe+ZLF2EAFEAPTiraAwQVOHeAEZ35KVNt7asrC6O/DTh
P1OwjQVI1xj15aLei7pMYYtjzyptaz1m2lobY3uJm34XW2DGEIY1TfOausZTU4FvmbFGYQxON27D
Wt/g1QAlDht1eOU0Z8+EwWFj06aD/wFaTlaruw6KccNYi5SP8azojKpPXMCrygoafibzjhWGuwG0
wspUD52vu9E+iBE/UqzBWGWQPqvohQUixdbQn0JhXVV1/QUhbo6bthjZLapgHczOF0Bf87pPiSIE
5vjWVfK+NOxyV7BGiFDSrWy3rHdUpo/DgK+P+HRYgjM5uEbzPAT1C14UFsDtGQMfTThPxuRbTtO6
bpbJPAZlqbcLoo1V7Kq3cCzvTDauvujdG2j1yG8CFB4YJOAG9pdLqK5SaRZsxNnyLw0mo4ycFQBf
tiIT2gM5WYcvBuhy32hlvgeZhDZaOopAzmnZAXPP2K4gBhirHFqJN42g+5LimLVmwiWPgye20A8R
DHB6lXE6/9P665STOOQFZuytJtry4xBtC70Rcwtxvm6PGsyW/UUWUMEbTXibJR0ZytYdXuZVpLwN
GXbQdmAHeGX9YWvsyc2yxU8i1rMOWEtDCKi2DfTwS02G8UHUie1rtzb8aZi7LXRj7xzjyLZ7wIfP
JSXwY4JXRM5HgjF5PZXTTYfgbxWCez3FJc7plV0Z1oUksnZb5RUREt5YrGNkhQcrTaiU6jp7DQDO
H5QRt7Ro30KDZxvKL1wUYCj6uTTcEzEvW6/Fiezkny7vWnvOX6PAdPdoBaEA1MmIg9MaXnFIfwmS
4gCwjNY9tNmE82pbwBxlpn3CQh7tp8JChzrCq+Gs8hv0m2k1rCp0DsrhhIMr/9CLyvQ2aCO4x8Ge
Hni1kEdC5yECXn5MbN0ZkR4ql/irIKpuM6VDtvPorXeojao1gZ34d4cqCg5xkmmmxQsjfxxKcGN4
+jg94D8TCj23NtDSekFxmpE4vWjrC/K9t96D+j+BxtTFleROdFuwxdxqhTYeYhCYvqjSTZCwdm+K
bVQ04WpcxMYBrNoEM642NG375MxpBTjDxicgc5bBOj7HvRLjRdiQdwuoZFsJ1Oh9GTfr0ikuhLCv
Eko1HPfHZow/pJcCrB2OXmzvhzy6kPVbpoLHqXVvBqxPbLe2vWsdNZoYqKbrtpdnvmn7eo54ZuD7
1sDcr7PoIptfAI2i6ZhvbRleT3P6DInhRBo1a7ZypUqikL34SLDnrVsmUAPnVdsY6MWM8USY5w0+
dSZJmN+HpxpiRVKhppDLsnHw5jNVkAdNSUzBWALEJ+KGEYGyQxQzndhmyRyfjIjyNKiveowM+ZLN
wFKHa9RxtzyWfqTaBxniwlqMD0ndt9j90xjVPY9xeREX8V06Wd4Vejj1pe4bc9Oj6GwxoKJnx6dg
NC9I5FdmAGLHKsXJSMAFBbynAFd6F0mbPA44xNdLPU5HeFm3AZgTZEMkj6dFfdUNFuEQ/XK/ZNpb
j2hfkTw+ASWAuBfoNaYyqkuIlWjX6ucwnXFSWuLOYIlHRZR9wROG6bFmBIGWcjF6b5sOFmHYRLvO
YfTZArs9BOboXRZeNZ/twHa/TVJ338TpjcILSjtHs9tvkVF/IU/80SLQEuF8Pl8Eiz7YYXTJYMhb
GzlBJw2LNtBSIol3lkmRY1VJivaagCWWKjSIUt+HxXSfxNnzQPjMH1vT/x3n/1PY7E9+Nc5/+1qU
xQ/j/POf+GOcb6vf1J9+Ktv5TZjsw9jNKAa5vw/3/zXCt+VvyMJMtvrU9w6eJzYC/5rg2/ZvqCfk
OfUS8Kwi+vw/8VOJ3xfYfw7wNYtZ95xR59lYYdkKeD+thxqcHGUIwHeNeKBryKBKw/fMs6G65NpN
L82zpFezI3rJdTnvDLBUiQ+MzHjVbqPcTZaE5XuPLJOajmLxMSag5i31LI19mP3DDXC5lPyZwggW
Hw1Q8YrkC0Z61kwlOFwjPTGbTYtt2OQL7LuWh2sFmR6VPEBFQs/xi7M9DDkEiYf3gvEzqz3nsci8
5CEZivQhKM458cVi6Hvw9dhd8S1XpzzvoRBgE7gyhn7u/GSIw1OPN0JtURUHEX4lqkPOUhOnkzM3
z50tggBIWsPUDBxceIVImagWMEzqsYe8DVGIYKRpB6+hqi7EMAUbT05zwXAf2d3KxVmhVg1jghcs
Ce9gLFIWy8hX+Q2RYtYkkGWrITddEOO1hxnZCkfzVRJJdqkVOUU23SiYPKLeDXnG//ESmLeu3ZPh
XPcdPM6o7HzD7WqUhJlFupNpseuD4j4TIwICxTxWnGr21rby6NXJWNuTcz4AQHR70RmQ/2rbAFzL
WHwtwiLpfP7b+mshDXJFQxZPao1parwfEje5alvHvLZNAwxD1M8tqxEIRmSldNXc+NEszGCnMWXf
gZCcX11gyN4OAQpNVhAtlI41Ro9NnpUskCcE0NcJgK+Mc0jDYbGdJZW+I7P+SQYqhEw/jvYLnT8I
Lgh9pbGml66h3KHjz0rYaebiBTV4QZF+5sQlv7NrT0jXZgYlQM0Z6oPLBRjWXAzCA2SVxnzSnB9s
azJYB3k9r7S5rYytIo2i2sjJo6WvqHnybUNzldBre7w+Qyg+t3G7sNbogth2fEiQwYNpL/UnqEBO
cznojrBuh2GOhMR8n2mA3+DFLYLxFEr3IzMoF5gzI8EdrHuz+UN187+n6T9Rev3qNL0v+y76x//9
bOJvX78/Un//Y/86Ut3fTNMmq5AYW4FC7M8NqcDHqs4iNM8677+/W4+S5GKh+sLDykCL3SnSrf9Z
j0r1G8Iwz9GmaWqbBJj/KGYU1c5Z5vXn8eooSfw0CjjXIqrEss3z9/1++y6Jn3adwbLAoAoCJJnp
MSJE0wLqQuquf7EmqRAPGEWrTxGg8TNFAnp9tApCp62umGApilz2JDlccw5NGBNyNii6smi5kjLp
3duxtj0Q1Q40weAuZfEwnIrEZGFhm5XX7JdcJQxZZBgeiZMSjBkxcEeeHys5DvfQFix8AHNR2HA2
DWtBfgSBpP2aCbTMxHDkVihcaAhGeFv07TKBz2pm9Wq2aVd5bCAJhtnB5EC7tYIfMU/XtmdPFaDb
QgYDprI87R5HXSmIo2ys6TZcJD/XecmsbkdN5Sb3pgXh6g4YU5W/oWzXt05YKPPW6QlyOirskBN7
R+bEPrDRHKjXgHVunw28Hx76WZcOYgreYanvDTCk3pj/V2eDqzcu0re6oMwPiYoH73IoGb/4JGxo
PV/a3DEJAmLIwaaD12ihSRZu3Z/16vgO5hcHYuZyHEGLVh+2G3kslzravvhrRgJD7XsLQ7tzVSs8
WjhnLlprn+L8Sm8rESXNa+TouEXUYzCDsdnpGIccYrz7ibOg6yE8l5DT55S+JSTtjf2byURgZEjt
Z6z0s9DH7VTAuI6g5kX4T7HXLnuMXIIQLjNTjg/YEN4C+2XgFus6l9KeVrCovPAaZTjm7vVsJ0rx
BYfAAIXp8peNuRAxvq3z/7/J2uusZ3p0NXgEZT1Ti3bMZqcpBml9AHQu2lc5iTZ4Xqxoqr/U3ViW
N5oMhjHzsOG28QO1hISKZ6dfwirtDuHosZyg82NYWb2LMg0wZg7DM+88mP6hjH6/cW9JYmDwpabQ
j8CUoWquQ+bNeRhSZUzTlN1QTmg8PcQa9i+1lWbjBWYG2FGmHY+m38a8mHirIYZ3fd1jdp3oXLyc
1MMSzG8iEyCdw7JAa8FYyY8KxNSIzInFjYE4xre9iCk72TwR0h0y2tZenKgXBG0iOXhOzOufzoYJ
8hVTwoapFm7YMFiHrgLga2IqAJ0sKjkTvjnHsbmL2Sosb5RoQXeOsEkd6ypNCKOjWalSdECB27+w
WrI2hMHAxSu7Obd3JfHtW56w4IX/q4ULtwf+0QFpPDNK+Nell0UNbAsR07ebMHa6O6NaWCitIkBe
IKEh/PLgdmkJjSce5nbAbe5547srW889mCo3nD0qgjFGmleV1mdjmmm5JQkuhp811kS9ReRxA+Ga
7D7rrpu2Krv9YrT5nbQlr3r25gGZdg0W7vUyt8la9i2NlDnos+9KD3R3/WyUL8YQ1RG5MnZ1Fjlw
dFxVtFVH8jpj8kbgJpFr5BrsnryUJkYjm2J9LTWZHGVeK4QZXemBoqebxEaf1esGiNsphcgCsixt
U5uuBrDJvhMlmU5hUIJEMavQtTbWWObPAzVeSwKOl14Y4FtvSiwg2GaShCGCU0kEf5ntFM+9lS8f
QSkZmEPJX2OBHN9Li6wFbP3qLo/c5yVw5rsAKybWL7405EIme9vRatNdnhpqEzAJADJcc37yF4G1
vWizZBoeix34kpG5dczfLDfa9gVPt2IfmBvxtzAYjSfSClmi8M/0cVzFm2y20fAXbrarTGXvangx
J7Yk+UOY5CNmW/iHx0C3n8pUXcOWvJDoRJbqpVq88jHRozuvzU5Yn4MlMuJjHWWvjNmFBbXEmqLL
7cRDaC8Lc7xiCD/NztbPOoOTuJ56ZpbxPKlN0+UJ7kXVaPxSLnM5hfxttwSCWRa0gISm2EpP3UBe
lA86F7eeZ+iNInQy3Qizoe0uWnv66JvhsWvAJ6/0OBTPsjDrB04AC+2lNIIGewTbSHBx8t3F0HeF
kS70YZsRsAKf5ZI8n+CVTf0iThkkVugAGdsR1xqTa00s2C2XeTqo3Etf26qHmCOwDW/pBgZ0GaEp
Gz+EIhivJ5OpaFELQRqapZqnkZc9e6PJUvVOD1LeZYaL8wl39jOhu8NlOLjGjoRV+aCitnkB5dfD
uVNEHE46vquwKW9qdB0IOYwj0aMw6e3qAVJ4fTVKj8Ht3BrpHhaLQNuXM0/BkjdfdIrD1q66fWx1
1shgAUBlPxfm0R5N5xGr7JuscYzj+T+lkUfRno0O/C32e9z1przUkvHg7GYP1YKhZRYDM+pmifyp
LDuWN8GpK3H+On3X3PZZX154mJDQ4VRW/hIHrT5aljLuAEFi4i/K8trEDeJbqRG+ePHQ7OpcD5va
dIzPbLHMaQ22kbVoZZTyllDgOj1U2HYBp3IV6COGENVIEp+ypf8M44TMtvhQ1HXwEgjrRgP+vZc1
SN8kbuRTbZCvacfVlc66ywZq6yGJqthYGWVufgbpkK+ahgkUNp61qGX0xTBM8hXD1p8K6ARoNigX
2vZYw7YGfYXjn7OHnQiYSIA4LHuCh8krIeyp5d2CRTGsFe3nqsr7nZcm5QXRvNuiwOwBHDpz4B5Z
DYjzujKHVY/6CxPmdEGR4+45UL1Tzg5wl+eh84UyyFCvNdTZ8H1Ss/BWqAbqu5RJY8Syo8b6FtPp
rYIk6J6SGOrasenK6cFxAZmxVkeBWiEwac5OF7qZen8mEOR3YjFH/QLoc3iL3FxVPqsQ6Legsfyx
Y6lnVOKzCgk8ggdi5B+EqMVXLrq1rDQA+DcRx3OJOjPWZr7ugzasL+xqiPdBR5AbkjYMWJMTcb70
ibUCI1lfZhNcROeMmtUeyrhpntJTDinsmSfDmDeJYTs7/vI9e9soQ+9DqfkFIU1sHLLqfGr35NYp
pK5x32GjmedvU2TgL/NYF3bXUgYsJIFafnMYvG4YN87rRYzZK+h9qI6dCTUV4R7inAaz8jYhRQ8S
m4TvV1XXVgLQbiNdjWqFXCLfqLN5XjUIcE9BB7EQHFW3JiH45ARjHW7zqihOM3qmlQfBjt3rUFZr
ZWixNQQ6FkAcqDWonM9LRbCDw0qN4Qh11uqhqNjjyQ7cZo01jH15Q2boO71qcc/KrngB1pw+z5g6
n6cg6u4mz2FaGOql3g7m7D65Tdvth4HZw9SX70uuzX0Nex2OlOleVqLIL0uFPEe7S/aej5a961kb
7KMUUhOe2oaD0s6vm8GMfEclBLiEbXw3jHSLbWTA1B/z/BG/xnJ0LEc8Rbp6zGKGAEvtmnACluHD
cmqmzpn+KLkbdoOXtWumM8aqipiHDulwR5nQ8jKNJUpchh5r1dbujVXAJU0WjWcY4g6F3QQxl9jo
y7RsP+LMgQrN/e/RZMv6ruHXRD7XKsgUfZ8/STsncQII4G4os+iNoYTaR7PLA9ey2H9snSLbyTYv
QGb38nUkeOmhTTBbs5GscFwak6F30KkoT3UxR9dyZJCciSQF96A7BxBAh/oTWR9DFN1PqB6cxPos
YgfjACvodsWkQm9GnVvNmgAHLGqAYHn5AzTpN1Y1qkOVLhQNRVNQM4BCOOBhJPigyIG7IfdsAuPo
ugtD9GBy+13bBdYjQX6Eky+iwtLrhtjppsCSz4bVOJ+OmjP2uz3bca+jWiTT6HUGZ4Jrvg2APSQm
geBdW1RfUcHlR1GQF4KVAErejNUZwHVACIWByO02zzSyMlacISVdewN2Tl4NkBwYfBD1mGd5d6cx
51x1puDeZi5C3hLzC+wIQTxCNOxrWPV9Qa6ZtTBxwk3CnWg3utA+BMs+vawTAq16dCprMY06XTdw
XlZulKcO8O4MkCOcRxSeWpuXJfc2fJvZavhKswDAYdY2nSB37Hjl9Tp9mJbRJA5ijoLqAjOg3ke1
a9/VhjnDiUllchwa5DR+54BpHSuYR6sxYbkKfxb4SK8Fvn0w6GJ66smYaCwS71dAWDOQyRlOergb
9oYSxrmxg8HY1aFU3xxrhL6QpWV/43IMH+AbJOjGF7IA2txtD6EZWnqTluT6jcysQH3P6iznjQlv
iL1kYmoHsW25IBYH3CiMlmGLxzJ9MdB8XQSZIrNnankUS+rGVYRf6FO6Xb5RQZCcV6P2U9g78duQ
AIwou2R4bsq2uO4l55NQUDctW+UcVV1kXPdLj/6qG8wAFVmZfQnshAkgL5h53dRzdCVTIk2jRDub
xIlKMuiEbV7FdqqvPOSYLI5sZzPXSn4bCJIjMS1xzGCVJUFznXEoIuGr5ckF2v5AHGfxol1GSwAA
u5zdMsDau6ryzG1dZNnFbHbmq0pxdhdJoA7spsEn8voJ3mWFkV7kwXjvAqy7xftAsCcpDWhE0CsR
aAUkcYdW95tnTuGXdGABM4OfJ2HlbFpt8iBBA2u3aK6LZT/EaGZp7sFw1LHrHru2HHeVMUuAzoVz
rJW7zD5kr6dIiODALHi+h/qWfJAChGfDs/uLuuRW7Nl+fXNCSP2d00ZXKp/SO8GhyIsnBjcCMTi9
xVeTcYNN7dfSq9BrB2awtSav3cDWOiBx70+ZykNIAE4qVi5fn6FwVt+7Mg9eu65GLFg1NNxjj68/
j3mPG0TRXDncxYbl7DNY2hwgMUFH6zh37FcHesEF+uvqhFVHbGq7BN5N0bKahCi3np0QBc75DSC7
ZqUENCOIjyJk6yX62GmoaNnHyKUd4QUtvKB1kZW+zukJOb9zceuFVvtU1LpVrE7nkQK+D5ljiyCE
exqyK7plu4eKOaE1w0BTQOdPmJ5QVIeAwCfXVGikBFqrDvW85+tmGr4SMCaf+6kdHytSuxGuTGT8
ssUX7hdRLHD1C1KcDl3vVN7FDNgveVtKDfgnwZC9Gr08tQ9SpjUiQnq8FqhU8g6XDzGR2Y43QyEd
MPm1+2m6yTlnJTPbiwksVnKN9YZ5kkuhb666bMY636RvrdNMEzP0lAcXCEDBonoMn7xgVvt2ku09
g49gV5OXZECvCcFD2U6dapCv4bwfpwbcvpk7MQpelgq5bwGP2LhY8oujwYqwWI21N56KviC4aGEC
B2Nsse2tF4DlisvaeVehWe9Q2SUjUiyq8bWmmlqPmrCO1CD7SZGH7mdkQW0gVubEd4ohTbe0p8u4
4R4X8lCpEUXC5FrzicFOBz8zrPHw8rrM1sRwk9YHYkeuBrOqH6dGxiQqIu9H1YXQAwBQ/q3vhMOO
j/CvXqv7OOgHv+lH45tJegZ9L2GBePKn+yiJ5YkC1cavjM5zwkdwRbJkcgvnFXX4yDrYbQp92Rty
utckO1zxTWnEjDx9IUGH6NIKzfq6aXPo3VIgZZoJE93kDRNp3qts010XcOWCqvCy7uozPJ4xY0Cs
QxxvHSL47hSh6WvG7ZkH81laJigMcERs3lOgugGJYVhYAyaDqcgJ1FzMydbHfokW8w4t98DcrQZ2
cMG0g2CEFIEAFC2wsT3YHduw75sKPjPJEVVP38adNQKBstJIqg80G33x1od5gpjLaWqIwp3boOls
FPgRVO4cH/s+TaNzRnGAeOW5c3q3gYxZn0kKVj5ExLJU9O3hLiPt2QExky/yABQoJdRoGGlkOm/0
YJhYAw4z14z51Khz9MmZKvdzTLrEe53cNnDIq+w4nDaglFVzGhDc3tA5yOQx9UaSXeScxO1BlnDd
t1FfBu4l8J0puHUCOyi3GV3DeFhGjsrt0qV8Kkh3572gV66xriKXQnhnEblCpGgyrAWEIyKjq4SM
Un92rEBsAo19D+QWU6hbsoMrkkLEYPQbPrvbKk165SaEAXshx6iLt9j6l/6uHvWwbMm8yIOdydPk
XA6t2y0XTUpIyp4wDTvaMx/K9UVWStETVrkwkVwt/SKCO5zDfDiMBsP1Xb5ouGNSOA+H0INqfzMb
HdgB202jGcirNo0tyT5FvserSMwb+EEv3y3UL4Bg59Yq96yqVID3ZiookmmjzEdm6Ypjt0h6m3Ir
wWmQarrEG48oPc+Hps2g9v/86e2JcaCeDBK7qI7lVw9azbE1Aw+9eeSFC2SntjyhEkK+kkfD7G6V
RW+FVkmYeB6dXN3AHBpPQY/wnbAMZn81jyfdSbZfZLBTo9FQIHWKwCwCGHa29Kx1R1o0dX+u3uK2
Czf4+RAy9DJfWWajDz3Tw0OeWuJCzUtzCIAgEJdBFw8XxthEVvMN3TjRfH3/HJZeD2TBqi+Zv+oH
J3eb6yGjvCBITAPPzWjdrgnXea+D6XFy847Pcp8bSF2rZPGOcdUera4LVsSmncW9QKGoutjmRXiF
ahMN45JaCb4AJlpRFj01SIpgbhH+k9RQWsbOIFtRLvmmjsJoF02tsddDQyssKcGgjq3SFLE8urcN
fp18XTnLiEWJbGfhdf2Gwbi4cdo6WA8W+P9N/LtAxWlZ2a9iywT44XCAz1KizTsrW1qWfFsHwYef
EtwGhEZHg21eLg0ZqFGmLwzUDfvELvONNFAe11Z217rO11hl6JVyjvjb0A3EbjBJC1WjbA/RXFkP
Xaqqz9lV0VVLUwa5o8qzm2xxeXfVDudXVeL06Pv6RcIzBnpuZQdq/LPPl497HaVJ3+QUtp/zTKGF
q6dPt/BQMzstD7aK02FHqpd6i5LhRP519iUbuvBpqAzl023obzYZ3W+g7BlZcmGfNaDZ1YA44x59
BXKMSQxXAs/mpmFFtGZeVmxye2DUhMZw7RohQZSlK7dmFT2hhJqTXSdqk0OsHqmcLC+8w/hY7VuF
fgZJ7iGu52vsXwMBJvpRFGglBLjrjVPHJoNQxHPeFHzKYSRIISKWgICABGtDeVNb+TuqSMWMWaLu
WJynXpERK7QUfjRSrRtY9NEHNdUNaJWvlPQGULOBkQcP3qpEZXwTu7PrK8E4lsDL/pYa7C3noUUc
7fH2mZKbjPXNiiJl3IolKp6XMm3wckjRgfiq6vsUTlaxipMpu1vK+ZZdekDTBuJyIRyOxNvQ8Mnl
mCCYmwJYSwxVzU7vkyg3VkHtkY4c8Mju0qitvpJCeIcj+G7u5kfgH3v45mw7oNgZQDcuklztY+wb
+zrlvkrs8aUQ04KmeD4i1Vk2ypYB6ToVnH9RdBfD1JSXeeFOR+Ew7hmpaw+1ZdD3VORUidgRO28p
wqt4BHZTu+KjBkhzjw7eOo+AURuqWhElajff4ob1Vc2Q66hrDYlzKvdlxp7E6jzCcYFVsgLwdrSN
0m/TcPbhrI5rq1XPnKHDS1+NR6JKUXilzbC2+0QNGwzjsJx10u4hAB6JLiNBPaoypou5DaQmEEAN
OmuAaKURMviR3Tk5HZQsjnRu5A0InpeR6GEVX9io3q9s7D1+BaNr79mQThGRPVVmwju1CcSjmUG0
Zj5z9mt5xVHDY1vNZ9dW7RSPTaiewY0Tgxp3E3Y7eN9wAp5ya5Frfqxzx5ZM5zygmWkYpLJ4Qwf7
JDLxrVQRRrL8nGojwWdTC+QbyITOCR6i8e4FE64vCwMA9izE4FH5WKX8pFiKenctmOOtgEYh02P9
z4ylDp+ww1D7TaQhx9pmk3d2tcSRyl8G9oebxpgnPxxIX6kSlm00jolza7ftuOvi80Fuh9X5RTCH
7zSi1BoWkHCUtRkx9rLiPga0fxyZ/a4CF4dUGpDp3VRirUMG1/B1eCjJJ9zjbwl5R2hjwnzkqH0f
9ju6GTJQo66TAF7NmZSgMcYlpPojw0HO8KhfTwVG8jkhoJLfsPiQSxIwYChoUsw4epR9357GJEsf
opJiY2VkE+zyOMnZLzAc/jQ6yumy7ctHayZLvZepy9CE1ZGfZ7A/F9Pu+b7CGOVlQyZkcdDSeZ2Y
IR8Mr4KCxKCz7TaTxgPpRWj13aa37hXLQz8X01tkGdhN0V8GyQb0WGz7fWqY8I4KSdjWqC37OCVN
9xQwSb0oZ16WsRtVt2y3UYQYaILT8yhtbcbAPu0oNr4ywKCINtIdLY+4tOwue1yCZN7aCwrrro7f
CZwKfYZSt6LwbjsjJSeUSlFh40oXP8F34QtpMshOieWQxJMiSx2JqmXEbPlm5X6LE9QjOeuIABgn
EmmqpQYtbS2zxF5bVYV6kYjaTaKcaO2wSaOqza3rgd0rAyBk+UN8xkNO8Ou7UuFhmJuzuw0sLO/W
zBrIrJvxGJqZuS+kyybPE9lHvxTHBNMfk3dzvohbYVxzXqsddLBuQ7Fq+I0bmA9K2t1Kz+Nw+Z3A
4F8W538UfX5TkrzW/tc/f4RwOMpBmeTZUmkpTdQ5+ifeR52Ho2EXsyKMeNjToQEO6wULXlTJv/6g
H/kwrnBt3NmWEMKUCmizPpNdvrPlB6MzphqG7bqxC1kfc4XL8mJ2FmH+DevjR9IHmBZUELYWEoqV
6aAkO//v33+QO49JlRcx0dTZqDclYhbMMLkXvAwltaPvcVER5Tte9CBC5Qx/OPvBFYUf5V9cUPEj
f+D3z4fpY1uYwx3oHep8Ib77/LF2vaBUXkwUniEz/MolbZkTI1yQRNUUW9fQHnJ5BzLaJSE/4sZc
KiYNsnYCn4W6EZ1CrzK9S4GT0/l/0CnCdeLfP/OY+H7fSiRNcRh1//+hnVCsfXe3+pCc/vFBoFY3
n9lU//XP+4/5W/SRZR/tj6ob/tC/+E7qNwvkgMu9ZZ25OC4/6h9cAgQ0Fns3QE228ICmn/U4/8Ml
sH/TVPxQCSzhCFhO1p+qRkOY/DmpIciz6EF+Y/9HssYfn2IeK9eBjuAKRWMmITb/9HAVcw8e1LMC
YtSksUX4jZ0hgD7ezUTZfHdl/uL+/uk5/uOjtHI0mka+kfjp9iYQExacRZ6ZG8x4j3kRrCoN8PA/
/RSEKNr2TK6aRjf5UxBCXULZievszLnGhq+aVm6IBHT/5ln99++CFpV/uAcdwuJX+EmsRBQ2YvQM
NwjXadkDZxbk5LXx9tffRfx0InHJNOcQFIoz5YscgZ++DBxRrGoZvk9Xz+91f6optM69aU+6a2Jh
fFz0saI0Kufs5CDU7HPMsiFRkAzPTZJulvLGqsxLDZ/813+zH/FW59vGk8LjnUdmHyEG6izm+u6o
6qKW9tAkmzLJCReuu/we4HC38vCA+NxJs09Kffw3v+zvN8ifCrE/PtTyzngPG2kE48AfP5RGciQe
NUCLUiTuYSqN8tCZVovJW7c7x80rNg/1CC8hGQ+DR1pSI/AVEC6/U8wdDxFFAKd36G5+fS3OuuTv
lGu//72gOmoH2dqZHPNz9kYzWrPHeiQGaWsAoKJ12spGUB9rvNOgYgQlDESjWdwt2XSvJotKkSyk
JzcxKFIkuzmXwTh0hyik1NPhh0FFpylsQ7aAfVWGr/3iGBcucZt3gzVMQNODgXABvIGboDVIE2/s
mBiSX3+tf7/FEfdpgGn8yBZvxJ/uvVHhYWIPBTFULxhEbQyJ7DBG/9efcj5ffvpNHdoTS5kMUmxH
/PQgLak9Kye2IVVAPt5kpZr8JcxpDMpzs5Im+m8Oob/6rbgxEa25ZxjM+dD9/sYlj7KuNCvitUuX
vx5rZvZmPit/ngFI//qr/dUFpHZBLs6xz2Fh//hRDQHqjFRFhDgaxTYdPxv3xCr+7u47X6GfrqCS
CNMVSBl+KvnTFRR91UUJS3mww15BZ2hO19pFn57GkOK7SptbBFL2tmfjBUPW1dfkSFnbReEnHi+H
YBMNemSfeN9FBAlHcwcMNWeoFbeIo2oreXWJG/bL0Oi3qLeWjeVa7YVTTCaCdsrVIWQ5a2UU9hQv
2d+cf/9+/HkKuwbHOZWzyXf78QqahB5MMMYJUcjIqYw1XmESZ4no8jJr3SPe8w3ZXzLAif/mLvmL
n+4sh1WKOSXaVvunt6LV2AppgY7W0czw0avR3xl9Uv7Nvf8XhyivXdbaSjpUnueUmO/vRcQ0eJzO
GREwcm3eVzOy+ckO/GLwQEKD5GY5jo/n13flX11TTAyodnnaBAFYP35o5XTmwOsR00LEvpxZSXoy
sPHeZ4NV458R8VNP8MrW1UV8+PUn/8VF5b1MiaG14HFwzn+z794Z0M7dZUQNuJ57cBhGgfe31XX/
N8/DXzzgxO4A8Tq/JCiifnrAXfIkCdkxOYzBOrFjt6Y9fuwZvPR/s3dezY0j6Zr+KxPnaveCE4Qj
wYjdjdhMGHqJ8qobhiwc4QiCJPjr90nWnNMqVB1he6Z7ejqmmi2pJBok0nz+e99e0LE9z8bRx6OH
/QZ/DCCPlBIDkNn2TPQmxAChRVMkW+2L4ksL66Mz6PVi/0A6mPav6joY7iqvZxfRJSmfGyrH4BwY
2LqfRaq4rTTqyVEHwju3s/hXTvfXwQ0BFjVGGuRQrYWGnYRsNjWYOKlWuDqcTuliXTX9jpNy5hH6
fg5+uUxrVfFW7cFp14eHLhw1LuyNFETuC4vwYkP3MIRgkwqKkHk/3zc35SYA9KmmNR6ygXoVHRvQ
abbrF9oNDBFF1BWC5FF7hH0eURn004KRu9qPYpgAhnHqGock8tI4hSqlHr19vjmVRf2NGFUdRHAX
KVnN0R+MWtOFYG5A0juZYkcjr027I1VPINtzcCMwuof1826dRdg7egK8RD6MLXkgbtwH0Qg7q6jC
zWOx6wUaLRCjAdUz2jBwkyQdNrDdGto1YPfE85rcAimECmLKQ5OIDK7UTBpuCKkAkO3oZgUgOvw/
gSyJJHVoo7Z3SRW/qSvAWGWtIbNVnf/H40fGPD0MKyouyhoQIZLyCiyk3rjUTY+mWB25gx+zl5Ba
bUGssA9XES3pgBhS15mSvaTss0MS/WDGhzirkDQg5LGeWvqx0gEoTUzCBWs7P95tLOO9VxLgBXwv
cAfmphPJ81t+KjYMXpPJnQPHCkocWvnbCaBdn7ooDrM4QDh63GvAmA8oJjnChU7NDzX2GJSU2q0H
NLOWiZsnIBIZo2PHsdS/ZZ5Sw+BIIPSxX5G+/fa5bOxkqzwKG0iptHAP/SS42dUAcGNu1/OaYJgD
w6O1oPMBmKcTfD6HEVQaVEbYbnGk4TiASf6JqkbEB/3k04h0o9j0zNENpVAloU/zzdBHHdCIbaGK
G9on1qNzRAbIlVHrkGtWbhRghwKOQUcDcDW9l02gkQrLaCb4/Bz+8EqWCUkq0Me4PS1rZldCXL4v
D5RH9rL3NE1Lv7CI0Y1C4i+fX0kd6G8El6aCLP0hxaM6G+Ns1X9QRw3V6ZoFgpmMSs0af5kcRwPL
y9PDwTlGWtZx+r7b69pwOKIT0SajjeodtQ4fSYiaPH+OJVOddDC7aBocbUxfobttdl2O0vd3pojl
NMvEr9dArm0drFFRHu3kgLACcJzUpr2nnEgDT4cKTmu7SuzNaaaFSdyhCc6e9TcTygHjiOEPDw1c
VYWz+FHAHM0TqedelhBarhy7X99Q+bWgy5AqChqGo8M0GZoQMB6oEUg6DtV3u0ZRH4KriF9KQGM4
aPkqmwb8L9pYaJ0gi+dSj7YGv9OGH2FAmudXbhsuNcAwtEwuSehESZkP2yZeU3U01LFiYH/TnT1V
9SIk9wbWKgHXBKQ6cSjKnff5Rc8Y2N/OLQHyPmXOdLqqOpiW7NrrEFCua3D86Bqt/LKG7J32R8DK
DgcAYBJdnjJSmLEBC1GwM+cl7BgXFPGMJpR63naM5Ts5SuCXOeDuiRfR+tXay3a0LwGTALsWkN2e
ow8rci2jsoa2tD7Qtr8eFn6x3vcvioGXZhiafYLYOwAlOoahdvE3UwK+JA2XyCRitnSvtYbRPxCX
phe/AEfPGlwiSorFQC9yb4u7RWoxeKUSY+2HtPs7enzULgbrovJ3B62hYrxnvZC18s8j+tl8+B8m
R/m/7+SW+Ute/eV/zN7eSBQF//Mvk2rzlL1WHwOi6gO+xkNHtA2qgCiBMwOfR7fZXV/joTxDGJJ4
mkWrNnY76/mf4VBN+6uy90YjTjdlOzRy/1cboqYTDbV5Q3/EwUfKDn9Nk/dAqZcPm4pYm24CoI5H
hhmIMGvJsJMJ/ceREL0/oC7f2gNkMY62M1uHL3uy2zrUB6cZxhyM7CYYXv3xcTceGLPBaU/poCHK
cIr6LjcyWguIkApYnE/j/kEaAxh8PbPGrHFtU1aUy1b0EPuQPffW423iguljlfNUJwsOG+PAG8bT
bTYhMETF4yF017UEwmiw89PjrDhNotxb78dRc5NSVlwtwtnwrrpJX49P1vvxKfN75rJJV1H8CH5E
up59WNrLr1PxMeujEHY/naGWgtbpgd+uQ1P37Z5bfWnehvf5l/KL6ry477+pNpdnjbr/5/xL/qV+
o90nScTpGUju8DqF+9iD+LkhnADIiIEnALLf+BDP6vhlQHXGqYRbc1EZsgEehdge6bpgbNWPm947
OGhCIaCR2j90GYaGcgk/WXS7pT3AmKgMeKh1MosPxXZlb8Z9e2b1bgv9ErTs5em9t7If6nl6c7pL
Hg0XBO/kcQdIFHWIJySfpBVhRK/I1WEtQCgJVQmbACOng7O0c5gtzfMHDbNrg9hqtj8oyD/BBumS
CnbLoPr3kwo/EArAYhBUxb2E8bgdyUo1RTUMhbwf0acs9hsNdh+DDoc1eHnNrivg3nW1lpD+B6+m
t+wdpRNUrg39MsDEJDTw7YbemhRi4KabPhiuPvRqrimxvhwOvQT0Ve7liYclIdn0AidwrA4/BYv9
e/n0cQBt5PB0kwC4R7jON/2D26f1jpAOtH6i2pC1E9ZDI3dAulIoJ/c39tPxFUtfv9XBtD4KvvdA
1euLZFpcj/r0hlDF7W9xPp+jKbBWRBs1/nqbvgWrnSah0gwoj73tLY2h2M2i2/6ByhLB9+RtP4Y4
6usvZiGO1HJDikcVeUBUW6imBQp33IT+ph3gEHJwE8x372Hq9G57i/iKBEgF3NQ0uAweT08F0ExA
nSwPzv4qMCW4JXMSkPPtHR2YxUbMhxQyPWh31eveTy6a+8MscNIrWN43grrFEjhAOCjFjeGBjBKA
vLoB44nidXkIvdOjqjZzemCRv4c8+168ZC/FC/zIB4CkKJMpxGD52l8aqF2A6CA2raRBx9EAgC+5
SXyQNbaWcyTDRhX0F30WORVMq5mgFaO+3lF954CcEc4AXt90uU+dy9yS7z+X+c+4zF3SRPG/f1SP
v7U0acUGvgozq4+tbNmq2KTlSJZ7irDChtBDoQdvB928bI4Ai++G1Wk82tIl3DOABvrcZOy6pHr+
g0HwW1zy7IW3TLoRoVnF7k6yj1Tft9cEXyApYeA0/cpt5NGp5M39yQ2Xsu64t84LtZTD332hdnz6
vHDQhOGU4M6qOMu3dxTpeahDpGL6+zUATKBAglwEi6jUzXisR8ejR+dhMB6O6MMxsvXJ60E0R/9B
YtFe3NiupfVKhxh3OiGjVUzDnkmRLiAXNPKFpTdokLzbZVkAdD2wEcnxOsmcNS1yukm5aEIt6ed7
4hzlbC/Qx9tpLVBW0Zi1jWITnlSZypCqw6OkCJdEG8HOgQ09uwT2aBM5KDM44MnSPoAifCwvURxr
QOMzsBQXGbCdgjpEGnw7lO4Pj+nH8bXWNYDJahSnjI8uoAKmcr7R0g8QdXy9vbAfBmN7rD8U+Ab2
xeF5vzj620V00TFHP7JzPozBavklf/Ilt1r67Z+95GrHfbIjrZZgzsM0A18HM698omcgSETxVNUi
XGQdir5ra51x5j7Iw99ja3Xdq/mtMPm777VdsnOWWpSqESukiJP/WlKr2oNDdqJq1n946MuLi0Ds
xOPj7fV1R1TivDjtxft4nZY4gZ2eLnt1nWYaXO0moSwFcLd+MN5NnovJdmJitlPNK/eTShyF3/MN
CWSzwLabF8tMPD1NHbfnu9MBf6TYf1mIe1OAzC6WQBgLusS75IvaTZ8NuC1ftkdbQZGTAjiJ5Ar5
R1lTvRp54aUWuuDb5LI/gbyNoqJsVUzLC1i6+qYcQglyO5x0yJmOsbRL5oLfcSxdG6YdXv97N8wP
9faHDXMOuH84hFYYEIpM2TB7j5alwbT6MkHJ5D713QU50UPXoe+a41YIAWKwCoQi1ptOzJeUrv2L
zQ30NhY4W6ETRg76rjCww0Q8NkDWMm6SPcFDWTolbdO4S1XHgLpOzHkhPkzAH35iOlesFe//R1es
nXJpi652ZWw1qEf7JGKHZKnMfRBXErkem6ajvRsyBLT95PT+4V3SEpe/+y7pnISWXP0tJuFHAcSR
CrlQSabKFRQo7Ed/wYgTDbofWqIc50suvhTewV98gdbBefBiR7wFroCP1rEvHuWqcg0xvr5eGtIW
jTOeNfJh7IxvYzH+XEQCavcjef3LoNo1npt6Z1f5iUH1fWCkHBSNHKzAw/PCG5ilwSV0QFfFCJ/m
s2rKQX4YLGinW+XvuxdeSZJq3HD0d54h7nreazk2Hi2nlqMxxbNjiLJc+3aNc7Jau6s7Ou8vB24z
JV4ynvRkT9LqNiGQJo9jesJ9mjkkX+5O+JeBiL3jLPTewOtyT5IOavdtOzMNYd5cEprqudjOb/li
7ZiXO/HWk/4E3mt3zwQOhHQfQZbg4xNpv9rOG4BVwpVbMa2ctRc+o6qfA5/GJj51IDQ/ki+X1kKk
80vgNFzLnQC5NoEElHEMnI1wKw/878le0vk+gVmd30cy8tfz7D7ikgPHugIagjFpfn9yH7/vprV3
v5fHKffzksiXgTN/PDj3S1vcE96S95dXqfRNLpeJfHJwKKYS/j1PQYwhrOnUtQUvN6YbFXvre/kk
E9Pl9WqVikTsPEsM3FnlqsfDQSZi9nq8SMTWq+XWqdydM6vl652O6E8Fzd1OLF8t3pfyLnhA5zSe
eQ+zWiw2E6ClHRSEc5APi1k82TqlS3ToIpzPaMjiwwpn64UT2DgeyvdmC1urOMhmGs/jCbg3B0nm
R9RT0O6946VO+DCeN1PjQl1WjRC8f77ugPTnkYjX5aPlw9Qinsbvtbi7668iJwbAVohyTisfc1y4
ldN/cB+Tyc4dCLgTJo+VUzsQ3EwP3nDBNPfkUUwC4cPHIsaZHIOpIjpOgjINvzNcPhyElhUPSWYI
5iEHwRKVC8vwhBtYeJPcj8TFguJdL5sfXOdy6IOeOX2sJq42ZYhe47nS6bD6uiSFqZTuBx32T5EU
XfPTUvRbKlh2x+15ftSmWi+GFwd30RPg8sgvmgNslkjl9KmZSxekJO8eiHUvuJxPp9erjunpFlot
M/+n0PoptP49hVbLdvw9D2WXfGgFYH9P+amrmorvhDlprQGNEJhbg3bermfu1nQ5I6yUMgO41Vf6
ERJob+/Vbu2evBM/07ujd/TIPUn1XDMt0ZK78+tURko9B+idlz9lE83TPHt6cnSpOZanuxSZuxBt
uLHTc/fj4dV+vB/DJu5g0DgwrTgRFrW1IuMDqNdw62V3tXOUAzGvHXfvWtO9+xQ4I8d2lSYd+PEE
Bp7rBi0KnZp34K8QwjrkafDZsRiAq3WQpksgVsXtkyGfaC87u/gYDf5bKu3LHO14lfiXV6YDLgKP
q1zO9VoArb8sXwz/JOdo2kzML+f3jwOCAqEYbzAf7mBDE6ez1kZNv87uLGwF4hlDgQXYSEusavGq
5uZdDej6HfXN8weeV0bF6+sr2dCpjN3Eg7vDB2LOMUXj1V7hqmkJneoW1miPaimn8JVRYEuaf/zP
9Tbr2bHWLVM+so9hFgCs5BesHogsspY2X2rlDVS5WsnZ3lEZTrWM5vTgFpNsYvvF5Og0ruGBa+vq
BFEKrPDIBWjKC9zQi/ktI76eurAyseDw6Xghy6/+Vvqh1yOYEXuRW8kNz/NqL5eRS8ucn/DscQyb
2FAUI6cP0DUmTd87YYImXjlvHoA75n/zQvNBQ/OqycltHCz9tasL3Tu6lgywpgtsMG6Gh8aoInfN
bQz4gn57AkchFnfp1jKdgfF9MfA1D0wgnqGh2gHYDAvcYtvbrEzu7aQ+LqTMqKdxw7Eob/qT09JY
5fNyos93vgxdqGolAWBxYjjaNBtHQmCeu6WfeanrQdS63C3ptnGyKZ+0WDmA/chwmvKufGazhZXp
uXP6EgZTphyuzzv4WJ2NmztHPpHSa2zpSJrsY6ifmYoZcScMUN3PXdsFNcodckMY7erwEBgYD+ej
eeSNRxKsx5vmovZENAkmMhSxH3Ztn05R0fLKfoqKP62oAHP/c1HRdnbXtdmjewxRsfcqBAXIdP4e
gX/01qvj3xTDmrOkIyPUM9bD2lfyQXP6bsMJBMZJNlRJZE7spX5PvkBkqjatOwE5PX+ocAdqBxY8
J2I/DzmEG7nxp0622C0Ok8HDkf1sCjCN5GnaXFB24HAqAjfzgMRQ/gWnt5Ek//lI86IvlvpDeAXj
3xREOH/nc/g8w6f6ahIu8wlJfUk7BycHaed+LlIH55aJti/0QX2qusSP/scWHJAMxBrTh+jqfKKh
YnftBZASzBYcQi8nb+8UqMWTZz1AmotUMpGQhqPkpHoMJLwYsvY3Dj0tSEzT3TiVH3sh8xbwb9DO
xoG7dtbOkZ+Bm/vBFHRsjxJgX3tWsjdBsmbI19jJ/fBavS+lOkW9NlrBuIdwgl9lwfuQvdqz+gRt
HHsl7w8d1sZNJQiYTPh+lvrqVV9fWb2pV+Q8Qk99D6ZwuU21cenzkytGbikrP2XcEeuy8Uq54XvC
yBI3dQuPMXGP8Co7G69mBErqrx1o3rkmX4vUV/ejIhfBNHZO41yNx1M/GSd3kvMqdeXz14XSE+p9
CNvlfpwicpXYHWJADAkoRPIymaTYDPOTVPYDZOor4Oomm6v4ynzIJ4hvdOtuWd1oU2r7PdsnYHM2
co549sqYsXhoTu1Da836wNOKlqtdNAbyGx5QPz/L6NzZLU8u0l0q7aKzXsFY7ccja9DnlKzdQkL/
K/vOWsRXltRIKCQORDWXkZd4oRu6TrwCml70nB7qXamuEoWw9dZuM974ASqt8Ron5bmdRyRBGRQw
nnMGlaoOfRWnsNlfQweg16vG0eTc9op32NGJIoSLNUZDI6xLcrvTwLnOqfrxN0R5Mt++iv3IQc3T
60m8CaMEzCzpbpk5i5kkJQMTlsxlbzH0LTnyy0k1r+ZD/3pRoiq3qLHFAR2qM3DgaJ0HzbO4aSDA
GWDBtlfna+1GFD+BOyjpp3Bm49lochB36g5hTlRDZvjOuB6Tz0Xl1hwQRuts3drJCW0V7nBFDxzX
HrkC1bcXAmA+5yRvx7AFEOGZjwmFT6oJGL1zzdcfzJfBCwz2LwE7s3KSuT3fjyf41YD2KEdb6BLz
KxUzQjnO4uQ9eHu3t2BpsTwDnyq1y9706G9c+Z4hH97fN3L1SjpdXt8un2Jxe3sQr1h9axZM1uP4
drB0Zsrag0JNXKkQSyVu1FVK/pFzrRHmIV1FXPD19W403jqEQRy1zUr3MB5dBqwwvTvMhRIAwGSy
pJZj8/KtR7zJh+x7lrMwShaq2VqzNODgsJqRQ14Iq2dO4RXhvYNnTMPxlJVU5njO9B+k2kxky9lC
tDxIjGW2Q8N+TRGwJXamHPpA8PsaE2dMBw89QkOZz23Jpe5Aj87EzGU4VuE94Y5813DTi+DiPXcT
jIg1ez/jQV0bt6BEKF2qLKQaKlTafEyvI2RhnctfPhOprZCOWdhRsT9W5EnO0brS1c8+iTqwykJV
h4IMytk/OT4o30Md6HyJ8vGCse5a3snZ3lie5gBBOtcQsPUymA35fTfpuwZt+GPg5Dm7A7lQZqo1
L7xnTdS3SDEnuzhbqkg1JcewWL3MS6a1D/ARsjhZNbe1v73eOPWi8iE/4G9KGiKJZ7mPnEYyx0hg
iKKQ2NSguQmxzURVCfLAzRjBCn9xXOnX+jVgTI/a0lok82BiLff3uX8UPd41clWIlMjq5QjfQMlC
JYeBwnfOUhbNkPj0gCD5eqhU9dk9fgvmoBXiMZnYsGybceDZHDK1SirAiG09g8RRhncHj1cRzgUU
S4KDKgeT4wzJ7G+uA1eNEWh+pCyBu52LBZvdgiuKjU1c+v5wDw2uA5kL7+xzzG0+de3Gvo14iTnE
DUobjEPvaSslZvWW7ck6sYKhXz1vcGoKR1/hx3H+lQsU+9qEaCi7kHCpsm75uffUSm8JtSrVqUSz
iq6rfxFmROWXFPJsCcbinbIRsRn86KIhxtnjEzN/w7mxEY883BihXbKBlVKumYyQXa0RH68xq2Ht
dkb+AXereF9SC+kN5ypIOzyLsQDbnaccuiP5jrvhKUu8JsQK4hLfAaxyT/gKQHXyenWE1XEdIbBH
uKkBMwKrFnNmXKb3iLnJWqa4M6wVOyFFtCmHF8eTilGVwNjx+crdqSd9IZHgHKfhWRWdZ2YM3JAz
fDzMehMgUJEGPLzNdO/v5GiSLfsUS2Z3+6m1YLlU0F2ET70VitxdXw9IDrCVlmvHnvB13oo25apf
FSp4nfcJQ1BOhLW0HYMvpVyT2/Wkd4VinqW3+/FxphQzxoOnPqGHa7I+GxUYJV7mRGPlDJ44RM94
3tWkov0hEughHmo1YoS27s11b+i+qI0cYRQc/BAXEKODKUjnp0V9UfjjyMukBMmKQLXN6tYkQkrW
D/BZtvLOD+FxF/KVfcwEqdk2r0Jf7WrlIZf3arbRijg77PUbpYZ6N+q16q+2rMbq39Yk9vUrpTmV
Nxj6uFF4g7xasu06DMJOH9tsBX9/+tg/fexfANW0jmhcG+5iCOLKaXMgGhdj/CrhXmHkPSkxqS+6
ijK7nRc1mg/Jk5/Oy0/n5afz8tN5+em8/Hf4jSoC+pnr0srsaD14k0ZKfFNqQEx64g+xiTuaALuu
0SoQ+ruu0e2EtVIFP52wn07YTycMu+unE/bHO2GdVnQrUfUPWdFnnM9PZH67RaPfLxPA8siUHCQQ
7uQ9iolKnGdz40IlVlXlGPlHQbCC7K51ziEW+KZD4sYnx3R18hgAJ7sn4jAqvv01akSdnu28vKm4
bCLfcpj3Xu9PU8Lb9Eu6ln8gbFATxDlS9Jg7AeVvKiCjYh5f46wz5R931X113mkr1/HnvdPO9Nc5
k/7BM/o3TX9pZyym7zY/oJ2GBhQMaEOt8rLDFnpVfb9Tm59oHfE6FXO7u3u9a+QzQdWc4oc7/lA4
RNNnlAke+G6o0LqK9xGHmpyc56uTuCh5aSUJqt/0xAWlBNPsIruofPtyd69fGktjcVyZN4VbENAu
qRwZkq6C48wVl5eXLxtShZdENTfiklDUaXqa9ifUpE5PfulYhPprLyc6GnqazCcNxaylo7o+4Pck
HCZ4Nxi508eNGK7e369DcU0agLH2nNfIWb2TAzC4h4RUPYjs8k6Vbfa82d2MwPe8Fmv5+hpLaj/I
5RP9v9s6d6Q2iAta6oYp4aQqpFY/1TPq7ld3zMV5jvjkncc3XqGKClavn2cmfxxF/7AyLd9+EyWj
xE5qk1pl9ZiR8pFfDu7RycXDUHg3NOLc70Ugro7i5tzL7lO8LNy5oP5lTgXNLT0yLmC0TkTKQ6Xt
9iRXvIzkVexGJCa4l5iY690rpTbNedbeqX2J3femo9z0nEL9bI+1jOqj0fSso04+YPCleFi/UWbt
H6bD6+hpsOqv9NXxsnKHmThC5UqJ5UD2R9CagT0ohgv7muZAUwcyRHXTHJ/zlwFJPghGJaTwIO0F
iaRxUF8N3D10YI+fr4ChIn2fjbtlqI/qargv1pyNZqlF5GnfVAo0lS8aOSMHSpoF8Fy3qUdM1wU2
6jq5Dhe6UJm7iIyQimmr+uDPx3RusPtsTC2zfrcNTCMpVG6FDJUpyUSRCjG83dymjkvl8yiIEdX4
XGsioR3caW5OJZB2f/Cm1C7RMUVmkyxgdU7KGOz5mKFSE0OO6EAKc7MgZ4TVlPnWIy2qHVsBLKCO
OW1p9jgL+8Oox/hVtsBmvCpJS95goUp+GlK2Kjug8kMZhUsHN7hS5Ut7MnHrO3I/1KPtLlQ1WnW7
4adKb6sk85r0s0qnq3Imlf5WRfZqv0cyJfvubws3MB1jFdwAYlaaTgkNFIHnZhxTfl2RwaycaH4k
Svc0uDi5Y1XyA90H6p7EL6tokzityPvtvXM6jSC0GvFmcjyXJY0ceImocFL1CnvXmALeLTMSxe+F
f5i9vq7d9/fb+VvqX11miYBrl/OHjIocvgHeK67fYb6iQk1Fx1XMW+l99f1A5Ju8NYmCeqx+V1kg
FSsnvUhwfXvOJ5Oy/Qe3l95qV63NLFo3Bls+Ff1zDQL9umM1vYdbY1wKlT2DKVpGiBIE73SKxLgu
JFTF8rYvblPn9vY6J8lxvkNk4ur1NaP3TsnIz8/Bjy3EX6TjuUHzg36HKCjaw09Cp+fV5sKEjcqh
0szf+7mqAvO3LNJprt93XLRLW7aRp39qy3+WtuzcD62szW+yH7qEsd4ynv6409Ilds+VgR+Oy0+x
+68ldlsW0r+YVu8ylM5AER921z/DUOoyOvWWofSvYnR2mf16y0D61zX7hyqa8J2pCiWNQhSzaExo
SUcrLwNARzD17NWXPZU7F/lxPLnIrquFNqbI23mjksLdiLdkEWDJUXvg1LeU0ctoinkxTqfU9giK
fXDvXo7S8itqycCs8gfeaZETiYkFhXr7RXKuq8ik6jIIb0dY3rAah6vCh5c3Xm1Lsdrg6dGs2WHK
dt5eyz/7k93eGXr1u9WzQYdVJEZD+nhZ3Q9n2k6rNNopA6vfyOympkTGvB86D8o0V7WwRwdjXG5v
cD9wQJJxMhuca0WBRl+oOtDYU20iUKwNxK6Bc5hCK+r2VPOAE19QZOWlixEuvyo5qsmQq4JLSnmk
wZoG8ugHdBBAG38Y+JbmwVL+uSHXeXMta+FPdXNnjObPVq517hrQyDPd3IPXMSTYMVvdEde4e8CP
pvauTxTE9y9NIi57eY5OXvqXq4J2GU3ij3S4E0ptfTaS1hEp1yAZbSxGcuFNptefr2HnbbZ05u94
m2fSos/usxUosIw8GtRbQjWlq2pJIcUmSOOBvC+eVfDlebLUxdPj3A/oH42mkyUhG9BpeObimWJH
XpZLYmgqrNC4XwwfcmcvvdTng/FgZo/T62An8vHns6dG9NmIW9rxtB4NcxuGYWoe6VEhoPf5x58J
az77/JYW2yW5metDpMcW3mCagRqZ3D2rZjJtbso+PzMqMK2xqtBUlegbRxt72kyVjSsPPvRC56pK
pfG+pSufiMVhbkgN4bAWhoTu1d0KitPE/uCurz4feMe8jNr+73HQ74Un5iVdPdI6tupysH+sNX4R
q6NWCB5Y93BnlFxgtqOLGCJoB7QsmRPbI4TaEzdqZ5zwvZ+Jq3oT4dPJBkWlsLznE9G9N/5/uwTr
5nYrHmH6EVvBKGloUxHCEC98uhVX6EIanK6J4733RZ+yvPeO1TXULHyyuqOWbugVp17cD7kJpErD
4B9G4qEkAKyixV8W6i97p1TlrCj4nTt/VIvX87fC+Xyxus5dm33iX//cjVqy+deeu67t2xK49W++
fVtC98+5fVvi+vfavh3asU3I8au0Y5cA/o6D419FAP8QI9G2FRktrHkgP7YkcJb0tMoaHEz/OaQ9
qfJzgHsINt4j6+Q1Jsot8s6hl0IlqTo6F7S+svu+F2y/XLwlnTennZ73jCP9takslzEdRSd6YRt3
cUb2uoC+aJxRbK/K+Uc0U0Euruo8ry0aoZ5n2+tgK+xShDGKnMJrerqUhAdTwxjvnfUjJenectnn
PnTnPeYu9r4965P+jUVKV07uGPK6zz+bydFXrUYxAfvI649j8EMCukhI0qhAa+zq4wT/J/ViN6XE
mifp/tAxoKExdnTnSdnRJU98LmzB3eyYnJbUb8oIFMo1K+MM6aRuaKZREn+Wo3oazEr1ax/Rv/jS
P3fTqN4auo35y1A8/GcWS3VhH+ktNzylI3KhegO+jHhnyZ+V1aQ6cVQ/ovq0L6Xgua+P8FK9Bvxg
nMIbWsAo4ldl/jAoqpShq5MchO8ZbwIGbRzFA9MBeAnPHGmJGdEWPqRjYH9usDjwLnqnMjHyv1bv
a1MNBXUEj+bzKftv9NMv20lttw8+VBpoaZ0nbKc+XlIpngMxKeXVTYCph2lYiczx1B/UHkndbPLl
y33j3BsS5LoCo+fp6RUEG3R4LF5X79OIXV/IkM2QOl1r27nxW3rp32nj/xA26qNEailVeFiyfZGy
imdzXkUq1EMtmjLfYu9mckMPEb1ENJCfjf6I9b15fi4xzFbvd3dAD7y92WA/JfjD64my8OinnU/f
39/pJbwey/ce6Vi1uFNdqPMsr2nRi2jRKejDy3wa3FS+Np5eh24jOmRe5921NPqf6+66hVZL1/8U
Wp1Cq+Ua/mFCq9NSaPmYv6ml8ENDewT1JoQ2kHO1ebLW60G0aY7oQrRUxXGHvhkBD9TdSUyfBl5f
bKYdMvqHkLP2h0u2bjfSe7tBrHPJcKi9Hvs2qBT2FgKW3bMZ0n661/Z+GmtbB8bC1MtOYKSaGlCj
ZiKgpHqALw8FmmaV7PWLy3SvPxdhKfdZs/WtYQL50wGu5c/V348X6JcRmy1TLo2TBNpIBCdIJHv6
cCnJCSmuM0SzID64o7F3XAADcvukihKmS3gluyrezlH+7wy6D0NoGXTpdmg2A5Mh4FgrEX0VuKpR
TsHZbYSChVF9gwF1Qiusq+v3DbUQHZOgrKLPRtCymtJjXSVhyQgWyjt+XS0UIOKFB6YflH9ifjuN
xarjkj801D7cdNvs+O3n/Yxk/tldt+yJqqh3h16Pu9a8EkuOurBSEvsi1FFSVlD6J86LAkYAyWcv
Ds6SPj5lGqZilVFNEDkUSDRjlkRZvxZhf6IcFCm9330+Uz+WdR9mqqXaj/a+19MzhnmHtn5WFiZW
GWYnIQ1l0j44/l6CR1SISwWy+AJBKp32Q9dfbpUfohq7x+MbZQmooR9UPEbSiH539379/vlIOzdy
S03/9hu5c0lbmvQPWtIuMalYyz7a3H+8mOw6rS25ngYJnLgFezAVi8t5R5y348Pbtc2/7sPPRBOf
nPJzfcQH/yY+GlZ/fUAlcVoqDrAGTAnAJDJZxPc7MVdd8HAsLnNKqmogx8DXAO6rEEvAGVTF06vK
ODy6n5+UrjPdrvz948601mFEtEHkfwsjokMbnSfvw4r9Btqoc5O0ZGx6igbDYqs2SV8CJRZQyIu1
hAaopIK+VTqhJ74cHXx+36KIriEAknjrJbWIPrWM1/Tmyw7LpHNMbWn6rzCmlnz9LQ/Tr6LD/L91
tds+baKn7C+i3r491X/J3/9yvXvaRdUueqn+l/qwl7xotlEQ7v7Pt79WX38P3nLnaff0zS9utot2
zap+2zZXb1W94a180N9e+f/75F/ezp9y0xRv//s/XvI626lPC6I8+8hcCcHpBxmiRvK39y2fUt63
jIK37Xev/0p1qVl/HY2gih0NByPdhose6fyV6rL/V21gQyQ2gvJehw1z2Me2/BvZpW781YK4fjgy
MdgNC2Li/yK7hAZzAGNPf6QbdLH0baK+/3njl19FK3P2dSL+9vtHJsehpU7PLyIYkl5FJ2MrAvs+
JPGwLbfU3bZsoqDM3XWw0cF/ik85KfT+KYFyutxar7phx1RK1+v+cNwrmj2ppqrc9adGmq8hUNAM
7QQQ+r5JLte90X4zXVNyab6GdhOVlwfb6C37cXhK/HVcQIppHsr1/aaw7YM4Do7Zi3Xchc/VMbYX
o12m2aK2NkUoB1VpTOv+Ng+eD7pWBPOerp2mtr7LfWi1194mW++Hs6af9TfeWkv7x4Mzwrw5We6o
n8SjSbM1i+2i2W331dhiD95us+1gLzbb9TYVepyVJ/dUhUkqrSALT+/NqWiG88G+0YSeJHExtuPB
MHYLezQEnWoQ9w4nJ96EZt9vhvZgK0rL2vffsnIzKjOvHm32JuiTdW4P8d0O2cgcp81wZ7i7eH1c
f7F3epOLjdUYxnKQ14YGb00dDwjXDcJkIE77rYED0bPWr3Wd1/dl0hwaUTZrIC8aO6PFZ7/fV/Iw
sPdXzTA4JLJfNmbg9OtDeJnUlZU5Rt0r5nluRgAC6SWp0qKO1mtn1+/XhVznleZs40K/KrYNsd4g
MGfrQX9N4UyzeWi0nkGYtDeKl7umZ/el0QzSF8iaE3o5jll4PaoKeh+OCZxxh62+d1LTir+kBuTj
4rAZ1ZGj5VG6Fv1iu52sy16ZymSkh6DMNP1BJmCbNpfJJoTpNBpBie2YMYA3h8Ouknv7dFHp4cGF
GPDoR7lueNvw/zH3JV12+l6S36X3+rcQCNCiN8Cbh8x0TrY3HGfaFiAxSQxCn74if119uqp6Vbte
+tiZfg+kO8SNG8Hib/UQDZ9wsLfYnh3XGvo6Qfd9m4Lq6HG/IM3lEv/mdct/d1wJeHRUa9zv6pQS
vQ8jGcx5ANOiXRpU7LkN54WuGel7Xx5XJvGs4rWcVBGGXPYvepnCocBabDL/lKNx6trKfk2vXTSl
bsBRjLewPHgZ2/DX2nStCDIaCOvvg6/UtjfTNIBjUsMt8E6Yh9ch7oXq99RG/YvfeHOJRgPpRhVf
l97dvJj+zv0AyHiYMastYd9XaQg1LhrkGFLWman5XNBRQF4mna/aroD5K919NNy8bMaYXSolLeaB
CgnbvfRzNcNYhI5JeI82KJyWBcPw1ad7w0F+YYPJqkovx0Y6kJ4q8jZp+qaiMjz00WT3cGNRmd4G
faDjfHWQ3gzWWu0nfOfjpocDs8lbScNd39VHmyYkg6qswBA+APOfGrdTnv62rvvut/hjjPWl7uOd
d7HcR2uU/vE6+k20z5q0fCSbZ8+doUkerYAU6l7h7pftrhwYXC820cDntYKG0pr8lrS2WbyVQVax
VRaxg8gQH8ZDOgcPfsQGR1USm/fOYsA9rfXHgvd9caU4xK28Cjvi0KycvXe9fJ96eRZC/ozG5Hlt
oipfa/1T8KksxqhNi4XM9yFp5I+hap/gOXzyzRIem6AxuZ7N2cNlNZ8G8iCr8tiU+r2SBCMW6bsi
EHDytYyWrypo4292GF75sP4g7fSwegC0drrQRuoj7+ebK/v21fbzmKfz1P+Nm4Ds+7WXOas5goVL
3HZeh/hbs3osBy5Lv6ukizMjR1S3el5yoyO2Y751TVZ33GYL9XU2xHAEKd0C7tSg630a9zTr2Dwc
Gz39DGuDJQMe/04bo26jp/reCfMou2UtgiUkWVDG4moNnOfXhOls4za90y42+TDzb8YG73ql+6YP
aSaqSD1NYjo2DZuysOcnS8WuceWPKo4+OgGD46ERtNCRe59cCT0fZ8q99JTv4tDCMQksulFNkG6L
aXOUyzJkhIfFbEZz5tg/wVMIb2EtzEWOrDnPCVFZUrFhF6vlkir7nMz2cSANQshQV8Wc+E8ept/a
gI/neNEGPr3rd61l+2z6EIJ/qxuLleqxqCfGjkE5HVmwuHtqdFjIpJbZQGlRh+N1ctFuYi2U0xRp
ftRreDCR/GjXOXpZ1uhBt7bop7nHJAnHtBkDcWyrGgJK0zIc+WperZt/t3F/U6q+dMPWIFzPb20f
/rApgaCQL8ndTRuk4Gqt84kMT7qGH3zN3OtE4dAGY+szXcFA/Ar0qz4kcwmlZAv1ZBWDgoEblemk
PNQRJATmoD/GFUwV+mXJoxCSiBzF7IbtpWkkj8u8/O5pe97keA8DKON5Sk5LFz0hvrX3xOM7T+kE
WmTN4ozz4ffWuVdOu7/Mbuc4wixgHCR80PvrUm/iYIJN731HnjRdZJYI2GUSR07tGJ2HxU4fFdgy
cCB1eduvMg8Yb/JI6ySv/PjZ99tjq1NAMsP0mchoK9Kq7i6RqUmWrmOfTZbtFZXf/CwgDmzjol3E
b+L8wzTp6Klv+Dlek5sP0sZjBFqmbXdEalc18EemEe46yqfxL52oepl6HEZ4mOqeRlmzULwBsYbR
Pux9o7M+oaT/dIGbIqSUJLS5qCYfvEVVu+1LmUwBXKgDhjO1t/00us8kNB52Enpigel2PmgHn4Uy
CeehED6tv/LYmuoUYlGzUut1asfmxETQEmzpTDOv4yeWtr0Y95Qg4/R/WTAnfXsaETKY381aVDHN
S9ssQV5XcgV7ER/WonJidoW1aLBK/zOisAuAXpfpXBocHFVCs0PYkZVjYSjsmesOdpocOVTSdrBo
jBb2ipfH+uW+SULPdKvEo9tG92RtTT9GintUDMgVLEf9wCv3bBKuen5MSBWzrG2XcD+a0Uv+rtYO
vqehVC6A0FaEM/SkGe4h2WGOvdLpFDW9tCNud8LJLvawwxsKQqNBtt/LjYW0SPv+lQbtqslDTU1t
oeqWKvrDdXpdpqJqpjT3SHycdX6CpNocRaO7Ns2agp5V1mMVfWNBDES15q2DUTiRY3MYtOJAc0O5
2gMTjVfQShWBngtdhma7tYzOIwNsrnkLT4x2SFI83tB3PMzKakiCXdqHHTY1VQsDYpvqBHFBeSSa
e1UaYx9tSQ2CrEF1/bS125bkoR0hezbJBmp3IrX1jy4wPyckgvo1kLZPnl3QTPKUsmjoP+oIB3WH
EurRkLlBPvGshHR5aSZ5qywJscEkzLImSDt+rVrIKFZD1S0Hu0wjwD6m5QRbMcPL+c+y0q1+XFXq
pu9T37r2VC7UYSdtRFmWO4eHHkV1rQrSa+dfUsmjeL9YsjYPPg01TB0xVE+T/bSKJcNKU1kd1No2
oC4nS+Peu5bZb2XLZZJJGwdmF4+DZlm9iDG6V4uDPS7mEPV66JymQzaJZoJzjSbxsRR6TA5VSRuK
6x0FRYWSud2RViCB+kC0XbaUQsFvFxVNgZveQrk8FGRSGYmZkNDG7Ow0toBf+6DaHswmu2Rf0lbp
UzCAX/pWrdNcZt1qelUMrbdi55Kq7/HQllRlMvRjtvY1XE82P0FTlcTme5BCvZG5L4JEqvS5nZjd
z3zDvpYb/Dsrw+HHrJsZtVrYayPqnbMcju6qKbusJNIWg2tnmG256SQaC7tmO5GrA5XxFMcquqpl
Xo8+cuuJ2GT81mtEO76RGS4ndi0mPO5z7H1y9S5lx0Tz6kxThC18S7ITlYUnjonrKutLq47xWCKP
eakuqZ7bPCm13Yd13L9YTabc0hSaxBDdv5Fl0L+mJoFFTEWat8Yl9Epmaf5224gqMUGN/0eXNP5r
Bu9URhNGPtJ5bqGXj1t+d7FudkHLeDbUyhej6tA1BH06o+6p2b5KWshFhpZ+bLzWJGsRRo7NRtGA
jNNdlPCpR175GNI4zdBjlznpx/RxDGL1gZ612g0GztFjr5qjc30V5Ra58mRq6va82j5Iz9eTUe12
5EY0UOElXuZkdtgPlgiMRKr4JNMIeovjAjUC1n1H2tF5tLnhe7QtEJxUsM9qh7J6Gyj80FI9XbAL
MhWhpk02qQHtSTLHXwRuxJusW8LlXdgSCpFbDR0/tFB5iunM0Y3TH5uOcm951T+t6/jYdkt7lTWO
vV/DJFcpcrnyusmDNoFJtW4FK9g6Rq+unl9BSalODY3ILm3jfSSTrujlEu/kQMHskAKj87GuP1vz
1cgmbX9ru0BlwRxAebmx+nmUBr3jGrlsjZbhHd8EJeomZiwTtsuGTrKJT0kZ+PvaWkhDlCbBF1/c
IWQbVPXrZFL7f+CH/xbqcqs/TW9hLfWfAZV/sIH/i7Y8DH+658n8+TPdfg3/9V/+J2Dm/w8k5kt9
+3/+H3zj/wFicv/ns6p//Uco5usH/h2JSf+VwuIiEkEQCUFZiJHS/0ZiAvYvoB9xJOCrm4gkjIH2
/DsQw4N/Uc55miRxyhFaU0wDULJP1f/6H1H6L84DMHEjGsKMF+DJfweIYck/K3T/AYnBJ4LPa8Tx
i/D/APP5L9POTaqUAEgCWcP06XPfNQ/WeXEEGvTadMSexk0AFWhwM0xd9rmZk19hO6SPdUsxjES6
KEz6QVG112O9kw7N+BDZ6zL0Iezfo5vveXfnkbggJHS5crBtj7vknswVzbjtT966PFrCAYnCXbSx
x6EKeOZR83PUVaK/GdnfSNcgmfU32Cb+jFtkhhV2eJP5a4m4JRbLy0PyrWIwDol2lX6rxJ/eXRbx
Nnl65OVZrueuqa9B+qrG8G4bihI40jnttqzcDgJVwhjyTzF84NPli7zRWCFuB1CJr9vHSbiCMjT3
Ddgz45teutOmwLma92EpL5bbPIngC+Kfvb6x2iB8lGvGyWej6KuP/WkV/p4KLACN7ZGIl7Wtspjx
h8b8QN0Ax3nwZ7Yx8y0kEbCC7/rbFuUI54ckxnwcdcubbLEThIX3ucpEfXPhnU3nkfp8SjsMKPkf
IslLZ2eWt6LJdPS4kbIIiH0x8lfKI7ReudTPZQ8FVNYcgxEC4gErurh8XCu/4xUrUkNvVTQcPZUw
PRMRvyWIOISbz9JB4jpcqmxxvABt4JrQ9aGC2ZjbquNS1x/K7J361Q8KJmK0zTcNCxNSF4wdajk8
bV1wFAvJQ/IQTc2Qy7WdTiyizZPEf1vJMFfhOVweDXtrRA3sY8uH9VFP56YZEHUhtT/TLtOVqE7V
jHZBBdhRIDLnpfkmdZ0nwWPZ8R3K7UIbtJvx8mygPAGobDvYsENuavAnsrU/XC9B54u3J9mnl3Ch
SHA14LPU7+nkRe5otB9W+s1yPGSv1PfQbbDk4H0e+eBvQP9EwZQUqHtvW/NGLfTxF53bpM3N8j6E
cXCaBjiNcPA7G+AM48ZebelQp8TZSpscwFy2+ZOYloxP3aWOxiZfbP8Qb7cwnv82ibtbAZVlA1Vf
gI3lDJc59aMdoDg8r4VN20s9W7hOX7bq2YxrMTJ4qPBf26xfjRRH2YAyOEPhhy6PthmGrE+vdoLl
QBjsYgsP1+p3FXhIKej3ic3PZd2dmIbovk+LbUMy3l56v2VRzZ9sMuTBoE86Isc1XG9bTz+F5j+q
LfhszHcBsQIC75LJZwA+T1H/lpjkvHQF2qYHw5PnOYTqhRNV1lIcw3g5pqp8Kpf2byU53sq0wWBk
DQKccuirM36f/TL9Spj5FKY/V/+8jGkPoQWDQhFABYngileN53RrflSkfBcpLgma+b9W0D+QhYFO
QrqInQ4QJsp6V/nmwojezUYWjWwfha921KVPbibjvuV+QKtLu32wuucvDEZw1C1yVMkD2ULoy/v0
VPURhKTlhklOSqCJX+kHl4geEIZ53XCPjENsoPpI1x6KCD/8sKs5/67K7jiWJQrP8LmePoNy89kE
h864w+bDUH0E6Xivkg2ZeoEm9QwsRekERjSEIASVkX/QM3ffEEeBlSTbNehwrdGa/F4pVIV74FkJ
u6AZHZ/7ilxruLOfENCxsgNNg07lPmLL4yiT7+hb4VbeR88qYRm68HoHxG3JUm3GjJb2eas00N+N
PbW2exgHdfB0zrvYpedUr/M+loM/okRoIbtBsKpY4Wom89rsVlX/VMxe+lTs5h4egUtPMgLZ+z7a
XnhL343eHlXTXJqE3wPwdMroMhPpi2Gp/0wV+ebXMspqEf8xJUNrodC4WIBvR7GxaLfqtDmbCEVY
yx2gBU5+hBMAfbz4VOUbZxAF2WYIV5sGTvEjBHjQNWURKa/l6s29HkeXtQuq/iHS14SX47GctjVF
TO2m+zRG0DppS5YprOKldRhnNCTLiaF3BHocviYo704NqtxTOon4mRiAoYlxFeI3vZVbWX6f5s7u
49jVb2Ya1j3fquEJB6TZ2UnW16StIVYdCV5I4K/HWNs+79IB1gWSoHdFgC3GLYYutWuASgX+lhix
H73ByyNQtp6rgwzhgRmwT07XOQMQiJXDmqpnmZYwh5hNupPV0J8C/+VT1f8eJvkcEHIMR9LvN/bN
1n14LaNJFswM884gYj2apMa1WUTc3U0YwfQTCNJHRcSUAR/dgtOWhDJDPcIRb1l3T9bUF6tfxgcb
+nm3xS/QvIHtUpMgPm6zyZ38G36lP8l+Rh2wrCplBYCP9qwGYOg6BbRZD1kbwSt4cwr2kEkX7eLZ
t0W1qR+Tq+ierwPYJ6J61xLYHw2v0g3zKdogpaO27hYljfqcaEeyAf3luVQe2mIth99E44ZiC1pE
p1FgTFPr4ABUJ97juaMsiNlH2zRjBgAeBzYe9Z709pFHBEJlHXqKaCDTjg/ttG/Hr98WzjQrF9M+
dB37FQbaHfgAINtW1bEd05c1ZA8cjVUOnGe8zhSFQvLGEgESttwwnGoAaZN++2DNMCNKuPqS8rXM
qU23Y4u662DxqnMy3jZ3oB7Fkv8rpzooBIF/to7Nu++630ssnxQfsUmWtogGTN+CrXkNa+iYy+1W
tcGTJ8k+DLvjxOcXZtoiiJBRSv/pEvWzH1GlkeFg8NjrWh+ATB7idM5quONEV+diTEa+aiZ+ri0/
CGXyqgYKEKxF35b5aquzb1Ns7Rm4vpQpEhXcWbg6CwfjBQFZ+/VhtPzYdeTeD7ADC+MdgQ1xVqJw
sxE8RRSuRhQMdzx7VBDPJGrEedBd8gOt53Lxi5cSuBfOf0WX4EETAgGadm181ibU5qo1guaeRuUJ
Q8n0oCRze9MtrpgqoD7ZtELFZQeogsJAYhV6F3k7jFloF+wpJAnk9uu+bnJuAnEe0aNdUCTHH4qg
gKxo2V8WE2ODWk700GNY8hQHCTJjxXpY1iwtvCp8SQ+x1GLPWvRMyzLxXWhZkFuPxARk2V+WKiLf
gko0h3n1/DhXKrgupm9+brVHX46+Z1eh14RLVu3L57HsuzULtzbNUtqE8Bwa3fLAWaJO48DBANNu
fDeR81m0hjF66KVe8o103XGgw/bS+C24GcHns40m/rcNKqyMTOv0JCj5xdeuRzU3NtM9nRIsGcge
9Uw7UnJv2krt57SrXzCOo6cQXz1bKpo8oX+ACN8i+UkHyXB0YsRaJ1lM7ktA6TSs4PmzOp6vwdqe
Tc2QPZIx3PaIH2F4DIfw6HQsz4uovzML+uM+mCh/DzSrc78EsIpL5uZRxE5h+NPacEaMTiDKNaTl
a7zM4hSRzuOlYtAkTYkyZetW9L2WXDoF0Nk3InwPm7b83oZWn8NwXbu8bT1KRQxCf/kFhTEZA/kV
nOwMmL3FKKMjzXcjdHpyAXcSKbQVqDD1sPz2ekADvpAoJ9X0k8cTun0WkiIhc3RjffqtFvzAHaxo
pKwLE6dAHlkxU3Ie5dLlvHbtAU+SAOwjt7Lrgdi7t0i5Yt3WO4OqIo7S4twF5bstxqXzebNB2mtW
5c8wWvc6iLHLo7prTYOrqJABt1Sf6Ny/pGv7Gmq/byZsQ0QO4al/QV49hzbd0Q7QpDNO77hsfpA5
gAMTCfauTqAvR3ushjT2kc0aezBzl2OoDoIe4mXWNOVNs/42BNVJ2F84g32u1TrsRCzfsKiRDW35
YEfCUABSe+r7qjo3qcLojC0wryaNhKBU9O5XynbzwvDwE7jpsPRDOEyoZ17B4nir63OzRcMLYyPN
AuejF69rmNTFCTZbVnR+UROwff9F1R0a8+q1F9+UUlPWSZ/mk47PbSKKuU5g21Hq/mE0M9Z+FA5+
KhWmtUk57NxAzjKJ9mwQ37bgZ1/zPBymnC/mUNIuR0bZJS2sqLoOT6ZxGAcxzESJO7gNkJ/C01vY
vOe9l9lo8Wo7cohaK+8iWH5jLN1kKSrsotLU7HWNox5wCqSnn2qDb4gvjB5gVRfq56VwS4+BdqJg
sYE6FHmCtJdukuc0YHdJ7Hzu6Pw4VCtWXhKeHrQIYZBnq8NAYNpko7KwTVz5rOys2+mlBS6pTdLt
kR2Sm1o46ismaxABwvCdGoQEW8UxNnuUBdTTUn7XUxfvWqvHhyqsl10Q6LpoS5le0MrhEgQla/dM
aki3UR0dUx5WZ1Lr7tURInYRRs2PmgFYmqoweQ/1vB1iasxhKgfMPpx34n1MpX+Ml3h5beJNPyd8
ZkfKFzijmHKq81QL/s74pG/VMjY33RHx3GlSQbAO8z8AnUGMdmYdTwGt2/cVPJoXqbv2l0v09LGg
vjhPfiZnGlcBwNAxmF7FkswPs+qaM6lS/TMGuK/zRS3LIerMAn8o0Yq7WGMgzpyVz8o08lsA1kCa
LbZEncvKun2Zwy386YHXQZ0sTgLI67GxLEIxuOPcqDJnrEteuBnZPu2Uu2NSSy8+qNGCJTiYcdIG
zyUbSdHXhty6SG4ncDTGe6lqzvIoHhDqGx1OtJj8GF8R9P3FR2Ae4OSY7n1SyJMB37Z8oSZ6FoJX
34HTGjisVZt9nzHLZfvIO/YGAMGdjGwigHeq3xHenPxE6pOTtYF46mTYNxcQD+k0FLUF6zaFR7Mg
MacWhjxpXb3pJop2Y9zJR8GW6u8cLcCPrYwwIi97P+NoJRWYAHxcclYyaFfMCTrDBGyYixISOQEy
i2frljJzfbfrRhvumrW7Vji1tXCnAJPr0GKoRAO4VDmAEtEUv7TEPCLP2mxdUB2UHKJ6c/RM2wot
jCox51jrY+AIZiQjwSCk88Fv0S5xFhrMsFVY54tr2j/bXE/3RTenumyXXYcGfTdzLBOUBHaWQn3v
MT07YJyzX0W0a0LE7ETVTw23IqvSFWWX+tH1DoKWG/tu2vY+8LHDNafyJY2MzigvATl0BlamCYPT
aueXi17RVlZ/PbCSKOHZMtP3uSpPYta7NQrmjNkFoh0MhB36RUPR4dl1o8rq1ePn9Hrtmd4vKjGZ
QAMWDm2BbvSrf3xKExBihF+XY1zOotiWp9i/NtxnmwbaADwpjVTRz9ULrSeAA2HfF6hQTzTpgT4D
gJ3XQKLhC4YbG/5M7MH3qLS4w5inae9APZI8UDHUdx2Fy9kKJCMZhyxOCyEu9bgP2ahxh+ops1T+
aYJu37TJn8HV+rVryc261eyS0aKsasvoGDBoR24M/RQIQw/opE54lL9JmLIsnEtwFC2UPaX7FbP4
EUEOMX7yLb7t723pdhQalsRveQy4pCmXNe96dAITpuC5a4CTpxh+HWJP8fGDGeGSgL0hoWnYjuhJ
xXCZjZ8vVAEWHytYK2GivzOpxPajapcCSsRjxku8OwM2RnoNIWnYND/GOHiQavgklViLekbOlASa
CpqUMP7pIF2MrJNmRndqZ/p23lcVQJRxG2AF1rfjccQVylvW2yfpwQEZbYrQ0mZDYF9U767lnKKq
VP0buAuFGNJfUSSwut919SGg6raoo5iBSkzEgWLlb4GhWdXCi6gRNwmaST63kzqOzSjzobR8Z8MB
cIvYPkpNr7Mo4ztiNqQcO3uJ6gU6F6YXu06wJgPSm2MMc6XAgXaxjJpf0jc4hPHYv/ve/Q3WCfoY
X40nNZiTyJTd1RSdhYQ30NaAs1jTayTj62xJB+AsCB7mLhY3t4buQVmDlc8eplXVdumHcjfXM0NW
4n9BbkKSScQtxjnIkuRZmKF/C1ef7CIN/HYlEyhpgwbTZWlMRqshzSbt+JUAcXoOQzwbcDyqfLLT
3Sh/iGv51HYo6cOFvW3otXejF/eQSTyvrvUUkIxVKPzhMLsonBb5qvoQflPdHF9iDL2yqasw/e/3
aYlTair3GIAi9dICXqxBwdvL1nvM6iu4wPVjsmf91hyaLtEZ6vj0iVTqc1zlI/PRGZ/kDTnxRjDA
aJP0l9AdcK0NvDiwCGArJesTr0HdCCLIOg4d3XHSP2IPHfAiBzEpVfWBlXrO426CVVeUXgQqnrFz
208kK9C1MJHDdDO9zgrTZsFoA8rGZh6XOhgeUBrcgsle4q97ASZGWKRr86QESc62lH+CpVK7Jfaf
Ma9ZFgcyfXba49qr/omEBkHSuHkvtemfYjXCc1H3M+gAwZLurfLsPPCBXzct5ENPGFhNgaj39ToD
k9k6rF5FYY7E9ajjEjuTQ/wWzuqwbimMd5NheETiOXQjFcfAp/xh4hjydYjBCW8egrh9TvmIeBX+
Xgb/T1bCGym3scARVblGaVN0zfjKE6eOMkJE3SawQNBENKyY5vEtjH/WEZBo6Wj4UM0nWfZFwp6W
Su80/UWAwz2nGLRloJOO58CAIIHOK3re2KYO6eSXl6604B5CjeWh6UKyC3p1MqWnN17N265u0h9z
OqIwrM0bRqlgoHUIvHP31TKtWmYalnTDuEE8N3HDtaFOFaLEX86sUpdqKIuOPiyMu3OD2WBmVJKl
ybJjC0RfzbijcR/tVIUL0cShQIm7YbxLAcrO40mJ8kQDcltlnS1hnw2pA+vnFUUveAmGHUdDYBLG
p13j0RADdn0HUdVigl7xLGoTTO7HGRRAuxwMYq5qAiw1R+mYM3T7YXs0E0CRIca84rsaJzAMxp5f
ut7ORVnP0bGLRPXF31te+8naG9Ilz9JlQx5shr8VGcF8UeMXdxBen4Nv9jGbLTq9ivAzVZhMlDyh
ezu1n0wmFzV2V/DbwpOa1XeMsullmWNzBiPkBMMPkK9om2Rz6ReYfQ+6wMzCZ+tsgz8p1dNhZaD0
fT12TM8l+ujx36g7s+XIkWvLfhHKADgmfwViZnAeky8wMpOEwzHPw9f3ipJat6r6qm7rrdtMZiWZ
spgRIOA4Z5+19zmNad5vrWXZjrbgWraf0orB+AyY0ah0p/MUcJOnsX9iTNPuisAZN6K1k1NhdT+H
3O+edOx9qdLdjIlzGlCQJ1Uau3FQvJHYPxINmhlWWPamtZmzovtsAvcjqxuy5OUonupgeuI2uBsK
L2Von3xR/djnWvYnMXnuFdDBVTLqIjITJGC5TOx3FdCO4xxvzTwzN5YmTXswpmNSizKywV6jqhDX
mZ7vbN+69ZLk1RhwdBROsXfXRO8bbZ+KJC2hOqkF8kKdbT2dnMJjd6UtS9p2tDKUzoGgZsFR5W6L
gvSCbpKh0NdqOPnFwc+eShaF1+0tbeomsIEJFt/j3e/lO7/pOReLqPQNn7igyt7gmw/RDHcBKLBj
qtvRse4HAz1Ttdm2b1eD4kbegljPTIjBsmT+ZQShW3DjV2bFJtS5IBo67Q7C7O/mXj+6fcGaxmG6
tdrm1E7VEjn2cjNkjI0a8xd2Tk56GJZ9k/ak5/AHbv0hIUjc64todR2eM8FKTv/dbM1vSm1QnKDc
wBbsjCV4hOE8l0t628fDr9JJxTnoHAksWdRbwNXpdjGSq3ahg6v99bVPXDMMaiCT8qYw8ntJvBNS
YZSu8mQI1iH2Dut0Zbf3ZnmaZCc3XP40sqYy7JrlfgzM25p33mQ+Nz4PZqkiXUz7IoNfcHPsjW33
yK81pFBiL/BIkdTF8m7JLg8w8NZo8cQVbXbrVOvVsNgbn99mkiCIYRmFG4vVL1sl11ZJ12ubNgJw
zgZmV776Fya4Zwbpt0BDyZ130ect4/XCUG2huG7HSrMxVfDwD7pab1NG9eEkKrYSDr57RFN5k011
X418l3lm/+HAMCrZN6tBjhFsVOHKH4IfOXBPTwIKpR9+jYr3c2NuWneXezdSFrvEUzvS6q6buIm8
Ru1yusZ64Lm3fuS2BdzmfU4qfk94t3n1tF3LrW1bELjXXsny2Hk4MQ+O4I0Pw+jfpml8VcVBw6tY
a0pA4qJN09q2aG2PXsWDT4YV5GDTIL95tMq5uT5KBrtPTTe7j7W/YGkVifUkqkkrRohJPIYIVtUV
zfLJKaFgXBkXUTLQ3y2OO20Ed7Gm/0ChdrqN3fQQnatxTCojOTRW8CVLjkaL4S1I6ApVWyle3OMy
ATC0kZcVVmQ7BGLVmp2dlyaoHsr8CKOzkeNwm6Ugf5a5SOrAvKP3Me4zaFgjT+5bTeBW4NwqI89O
rWJndGb2oSP7K+hZdZKOMe3mIHnNanW7tNnRStp8U+cwbch3oEcISRGkxMj1YbUkGuKzrsD5TCTV
xafv1LBZFOXy0ecE3KRVj8hV5s7eEE59ZdhAqE6+qcb1obDtMKBTuR87h0XKPYxzKA2+Uw3Kc2NL
41zDSxZZDzFMlDpsoJGu+3752cfNrek+lFV8GIoxcgtYRwrpmyCvdnZn752lfAha3MQ9cSHZr65n
+Z4ODn2QcbJwdB1TrXclSIcpg12K3NYkDVNubyc1FmqrDcuavaHuWVss4qyu+rLeKOfJy7pbwXGe
qOYGY+Fm7unAxER8yGo4P6Qo2bDTZU7UD5n9gj2b/ELvApNMUxyzOGrg2wHx7VLvSSUkoLUvTg7F
6GY3ymEfb3vU4yafz66v9k7yU9KGD4sbNVQDxgIu3Nqhm3/b9eVtO/Ot5NbN0jevn3ei/6mcnSnq
t1y3H/Fi3JnThS0AlQUNXhUKUFZs2/6cZ3Zk4uyB2qlpNzXHcNPvtEeKo+ZVhyiTez+KIue4GIkk
1zKiBjz5Lr9938w3jZvGT3VTsSfBQrnLHIuF3UNuHteAVjuMa8980LmfPLYwhndlgSBYr8147FpD
7kE5iIYUbfppytjZlwN3tDFwDkVtN1lbJvVVBmTmJMwfUzO4AvIhGq5c+KqLWq7reuhOsSinfT+6
9bYqSuelTG2at7njqIfO7DaglNl2VvWto0vrh+vzBLv10iPc5sl35/jJ0cw4orVjVq+D1Y8L9aqa
t60O6oc5j70IpOg2T7CuZKm+cH5OsJxmXxf8+O4uoxx4minqo6TMN8LqGOS5b42MD0BEj7o1nv0+
ptCW+Y94YbVFZTL1yjlEK3u470x8Jap9YWAO97s4VRhPZRwWtAllakRe4CUh2nR8smUA3BjnP23t
3TGse7FH52gr9T25GS1GrcK+BUTO6eQH76EPgpOM0XXr2b2VPlquGYtbM+Vp6SDmAb54luI3Tnny
QyrC2muxATIJR5cxoB9Pc9iYPC2TOtRMMRy7wmEh+vtlglwPquKunfrDKsVNkju3jeu/G7b7ICbj
pEV/XqG2NQg1GsEE0DisxiHJ9F1eeT51YfI4m/pUiP7N4e0aLu3KG9xR7qHOjR366BRKRz02M4t1
TXZ4G6jSlRDRNDNvHBjTWNl1HAPDp/7w6WbfrTUYkUlxH9GlQpIg8YpsJqdg8L97hZ4VT7zaEkEm
vsU2Hsl/WWaK03x0Q2WoG0cM90EPPh2v8V7M2fsgMx3WSf01xOpTmBXltZee2tkuL6juIU7cPpzU
fCgNay+cZueveBA8xj6xWzHRTq50LF8uFJiw2D2h2/RuNiX15nLjmAGWkAskXhRnLXidViLg6WsT
NILLmWwVGy9mA8e0sLi7QyGpGr5oFmdv9ervAzWeLGe+DBTjsC5Z9Vxh7KhdWpa4f1/q4lbHHe/+
QD2ayjOipgmYS8YPg1gjM7ffS2c5Ov1w25d6l6BVQNB+245h7hJbPuHsCKeONCjD37ambW6cAUdG
GYiDv5QLGQwzS8m1zSYVx+F1nTs3M5ViX4i7seiOni7aiGbyw1IMZ0zPeLeGheTQzvrW1iKjUv8+
9UZEDoY7NVu3sZxvbDO5NaZ443X9m210t+XY7gx/efDlpxx2aW7eMC6sI7A5vAXwoLkEip/cqKf3
yczxkOv0y2UcamHHh9PT4OyRPVJqWNc5A2qnQ2Ip7KNGXJut/GEZHgP/uKT2ISiL+7l4tDNj0/fe
BQVwE8ZkbhvRpNK2xdkxkfNVs/jZVk0gl7NymbuU6ZW/dvm2seJbjbOQOR+q1bqCslZ0tijKFLdm
3827GqJWQ9ZjjKBzl7mKTI3VJCm8X8ZanEE/Ht0h3RqrVYTVMIrQRK3rO8FARi87NaObj7zTIivp
3/J6OeW+8ytp+5MnrQdGaxsfJx0ax4l2dWEexlyT/jKsvBYwfyz8vWiWjV9W+6V294PsAmZBrbXR
/WDvS8tGYAdG5ZZjAkkZBnhbjechMH/h2woDRzw3dfEJ/3i1yPFryJtfhsGyqyHGqgNGwHLz9mcf
6HvDddCihvYhcKm2R++Y1hOkFRYd3TGGyqN50Ez0vk2jZ1u5/9VlwTP2q5vOWi6KV2HftDkujb6/
VdNK3Gw7QjDIIpIV5+iwVleVQoKsZhCXWudvFLlHs8F/Oqi3qcPgROd4NU/WC17F75JBbmgj4CF/
G08mjzbo/7pfl6/V7YYwqzglExs0NfA+kI8baCRn2KaqueNdfLKD5S4IVESBsb9QGX5u7RjqTxun
UKwGH7KVtDY8x4t9xiB2i2SHGyIDqWYB5NkoIJdUZlSRspbvdGBu1VKp9lMAxW4ymc3xxSVGcm67
2t+UKGZhZ/dEV3QptPCAglctxjFoRjP0IGS4ledTmhRVhN8QXLtkKUvtyVvLleY5zpSKuEbYjTyM
aBDCENMAUeppMPy9lY78xFGzAj0L1FWqFi5fzVQssbGUaN+6Khk8RG2TVFEPZRzGPKu8Hox9Dduz
xzvpRLGdfrtaPi7OgDitbXQ7lpkn43vvDZvAOZc1I5il5UIrnW78sX0v2/ns0CeoXe0scejUIBme
+yL7dMOQ1EXl6MbtMhppuJTqw2j1szs76qqcIXMzO3c/hWF+e2XLmWp9TBN9VlHXP+xUn9NlzplG
JJeB1Gff2T8qs4lcJqe6dyODZwGaiJy38W2VYBJTThEl7OIcz2SH6PToBPYdv64rQ4KiMVK607mz
AT8Oa5uZRA7zkMd1uKjbobuWCi/PS+prZ9N73lHb9SlZ20PTjA9BntdHs+bRcq34ye094IgBCGax
gBrldPLE/ObqxrsxZ9vfMMF9xGcaJrK4subxpk/9p8bmEgr2o6t256CIhVPhGfveoMpJxI+4um8N
WLdarjtDxCaTSOZZhXpo0KaR5EJHyXsLrrFP5tfEy9+bVYl9P+nHzsh+jgCHsf8lKBs6hrwTxoiS
et/u98a0r7Pj4tbQCkxds/z68ljoaperNUr088BcTw4PKXoA9kxng/kwTE2GHJg+VxQRsYAaLmhG
fZHap9IdzFMwZWflg4QF5vZZyci6dS8TdmC0JLtvwLSfsHnED63JFwVJNU/20qdfflauh2IQxlfm
59k2V2P5uII/fgsV8Iax+52V8SYqplTdpIU7LRvbtRxGrUv/mgFp3UDRFvsyMBeIgkFfLUYfHJe1
EbtAld15oQQ6F26mPuNS4YY06FtF3Hq0TrO5KzCAHAw/cMOJmejb5CUfsYRlcfWH3zBLwmzcMWvp
GfQYvr0FB6zPo1rb61yr7MYXhXm0uvGlK7mMZowKuhVG+eLX2FZC2x7EycqDhIFm9qtN2ogzF2+f
sVstZzMP3kaV1m3VqdclGIHYvJcuhTC10rK5NFF3fok10ig53wTD9adGe8b9IBE+xUdFYRHVqR9m
g3mt6+yuydwwGeKDgQBxQEfCku23xbZxVnFIx/6uSf2HVgXpw+ThCKrQwDviak4toPRmzjsV+vlw
U3nWW5r2V5X9Uw9mlI50IExmeqbNPfN4ne2zBdcpM6rYTN8C83qKJdnJZwvDp8/MJfHuKp8oJjTd
hsLOt76MidmiMg56IJlONO9Cf65SoiG/8NxG6MESWGh9N9Jx2Q0Gal/SGRAiHQhNsKwfwo+vMDAj
6XmVF8UM2KkW/VOGIRul5CbR9dG1GeIuCcCgnb62Ev8h3UvDqZJsVt1tHTyTli7BsYy7Cl9ay8Fn
pxvHPlZFcdf4Druj0mGLzyB+y+AbcY9RWBvAjlOuNvNavapyP9bpVZUu9/oiJs26ZKmSEXTHpZN0
uLOJ4jw+5oM8x2Mgw6THn4xhbD7aqyaDWmP1ai8u8xJu9i42jeAFZVDtxCqp+2usCxKr5Vhe5gBw
a1mdgYI6wt9IP9ha2aVmwV0cNQGv1nzGGpjnU9S66jrJ2CQ1W69r3151PWxu6e7TJQFW1vKXtDki
kVeMH77FDrRFucm19hqkeWO9Mqppj+F4nxneSl+cBWGq55E6y57Ccp1j0LD4l7KZAPZwrtj5r5tB
nf3+K+1MwByHEslxF/L25/yDVy6PzgT9Vs1v5VphFQZxDXilMyrHiCurOhwbCrPC+unrn23dQaHb
8hrXZhsO/A8XZDR0KbLzuu2j2uxQXPNcc5BMeJpErW4g6ULOZpKRfB9ldKi2iUyelj6ptkEg/K+i
rcuNid62Saz6xPj/GmPKCxNuFQ1OPkFcu8WyzfKu4FMwpv3PPRZ/6574U6rFv3Vj/D/osWBfw9+Z
LA5V+WtoP7o/uix+/1f+YbMwAvGbJXBZmG7APwiq+JfPwgjkbyRMmDRbWCYsF7z+X0YLy/+N5t+B
mrUc5xKUQRjGP40W2DNkIKTJz8LrIFx+4P92gPwz4eLvEi+sPycaua5rW7g5SOO4fD5yL/5is3AC
MeRkL3i8xaZlK5Y6dNzS5bzR94K9cgga82YgJIE7NA3L5pU+0TutCR3DOBvt1rqcMGUhdoWVPvzh
Ov7zo/4xjOMvGV18NNZoOj4Ui+NcplzyLwkuqY8ltHfGZL9OVvwjj0te+0bBNoaoFiLb11OXwOW4
XXH0K7zd53qW7IRjIKaOZmwsj2uKjABe2T0ZauxwrVWds3EMXMS1Na13dt9b56lOVHqHwEoB2DFX
GaO1KuzP1NMmNHsVx182S0DbrVYt0Q6wCBZjS6c9/v1X/Ut00e9f1fNQcAS/Act2gr/EjnSqFQV2
93inTMN7msuhn6CVZhXFjeUfvHRIH1OwjWNgZAS/G0P6o4AMYufnonhJFKWfXhu9zSaQ2LX2QSyD
XwG/+GhI6u3/8Ekvn+S/bDm/f1LfxTPEXXP5h+DG/GMemAoaezRlqvb49Oc7qIDiGZ8RY1ZuC/rP
6XZsl+B5VnO7W9vRuV0ZgB/16lfoJ30yRPFgz8c+rtIrb12mfzi9/m1+i3W5W//06fhA6APS9JlX
XDaw/vnTeRUGwGDW7q6uu/7x4mjeeIHJblVGwIcizcYXE+LFyZv41FmBdXaRzs5/f4UC+/94pByG
1vhFBL4q3xfBXx6psquk47WJ2OHsNvLrck4ScUqKoN5qJ3uDzYEexjwZdaiNGwW0hYKOducnz/SJ
6ExtaTFhW+1t50+4H91hbzYT/O+IBNQlY/UwUWi5YWUsB2T1bOeVrn0nUnfaE1GZkkPwvnStFbWV
qV8qd8nDri6zl25pEeT9cZ9PNm9HY3qiFK2vmwmhzlnsdWSKPKRPSkzUwV5ij7zxK/9DuwmMJcIn
6TKoV3QtI9YKmBT1XJgNiRmteU7pIgPQHWfdydJBTBJLMh6rFj9jmCw9mw87N3gdYhCwRce94GO4
DkrFWMudHM2ttPST7wM5Yham76YC+Tl5Rf4eWFlzSBvyQDqr9zaIwVTe7Yr3mtFNPkHp49QKgeGK
L1wLFih7hok15/pOfcv7u9b0U3h70xdT00vGiYefdS6ad+m1zo1R5MtVUgfLHv9JjJm/TY8KNPMA
l9B9xDAcukjLcxCs/a5ZxuKEKl2FWjAWrdy8PRZddTOXWbHp5sY9l/2o95WXew+Wq/H+jkYNtT6q
PS6V8uw7tvqSPYW9TQ97tIz6UcC4bWjn30pE3V2AmIh6sKxvfl7VYCY0s3kj2006jYzXsQPL936K
fwTBdLcuJsFD8FviqZqyJAqC8SmdZgatBA3JJ01Z9p3ktVZXsyG9GyHw7coOxc+3y2Q7oq2U4ZJx
7ZcunW8SW3WsdGrt4tFb6nGDO4otQW2V7ue5f1yKutplPhS91SWgNJ6TwzfK4Umhbm+S3EJWoW6f
mWJWuH5TfomzXakd/bl1jKcu/SLMwY2kWebbagp+LOuFH66mH5SBxpehOgyvc6fu2D3xPqNDRl7F
RcYRM2097cV7hICfxtJvmxhhY86n9jZe+k+rse1olrUbBT5OBYZgUaUTaElDudvcg7ZYdckWUm6k
opvtq3E17lWj7/PYRYdmsue03nDMs1VEPI0x/Wbc/8py947mdYXlVzdFnUw7MmmCL2P1fxojZOI4
JaQfxIG70ynT0EHiEzex1kU2ICdG+5iCn9nJFeib+saX391w1qBp4qewf0xrj5ANcrWz4mo8pDCs
PekY6E3MLpZjO7Xu1qjlF6/q7jL6wuY1xBOzXcrbTKf905K3VNVV49xhCtyWy2ptpc4Rg1q3oHG3
FnF2G8zHoVumJuKbP78D0chPQWIFgxHlvRmsFHuvS+FgxnXSc1x0F9Yoz4opTBOpDm63PlQ2tsDZ
opPMXeHdBk35c6mX16SjHuW8c89dbSUHVpTFO6OunJdWrN2jUvFphZQ80UzE9xmhRORCTCKqpAch
MkI2xgvtSWth9KNVJdnE1UEqw7pSw3fGM/pOkBUziDi3C8YHc3KQjunv8p5gDbHo41JNLLQBZdr3
rZBx2OG/eB1KLY5Mannccmb++TJ8m+463VQO6UDu2pbrtopzJl6Jh6guu86IfM9+0/VyhgL3j6q7
OMRE3DD59puT8iAGi0xkVwuCwQ1Ode81xQhbRs00l5exprMLnPRHRwxBBl7zYNT4p5wkyQ/riNjG
8Kc8WT7bcP1gwk5Zrm7GuYsQSe+8MQHXsevQeYakGdD6WUxZNm6SkqkzkN3vp6+V41kkSBkjOlgx
Dus9I00Y6WQ00DZIX9hrwNB95fftyRQd4fVpUEbcE2hZ0q6IQE9yL9R9ft+kVPgNY+hjYTX6bdJW
+mxmpfldJ+t0Le3iM1slGq0r66MTG+7TrHNcfom0j9akv6XXPBLTAV8jhzd4XSoqldTlDkKtuU4W
XR6zkvarEvDEjQ9cRoeB0OsV98Xav2inCkJheY+8phQ892xtp3aYj4jSO9Ou6pPXTmfmZbf+4ort
tIgboFArNLrKjRi4tke/JpFgdhrrkKWrf0VbfCIB4r4ccgSagFFhRRc+h23bG/fQzEyaiEiKxJzi
hm1TVhfr+LNcYuzwHbFeBWlMAFvYPwac6BdJ78Nqmvo5tXW+RdtEmxQjEc+DQ9Poo4rjRdJXJQnH
kXCUOHgQrTyg5A7NclRHRzX+PYFYaqNWbD3M+bDPFUMR5kHr3A6FJgWocbi/efONB6Mcs6uKiu95
keWjVoX/a7aN67ZPnwfNbB2B964hCGjbZrn+XhyMBaXjFdc69tNDMLuQ9n08sa9vTt0v2sn820+G
6aYZm2TT1r0GhmO4N1qleTdrWXfbzDCKijG4iQgBj6v9YzfGhCTohMFNZIFjoick8xicx6QamCJg
Iguu2nQsjW0ZJPAIzbiY8EvxyNCmH+cKGXDo5lw8YstvFSu6Y9Lm9mvTqM1kpCUD1YGxDIFulsz3
Qy2KnyUvp/y6GfXkX3mFaAjzCSAhfhXCJyklxWJkMpT0oFRhN1sWg8zAjo916RdnC1SO80mWtMqe
2+OT80XlHZKmM5YQes9k/GjOjbezJ9FO9wOJEIQopTPfrfY7cbVidb/GlpR8D+0iCUtVanq0K+qr
G25zltAz0N53syrPruzmG7+YuR72gjssXIZYTBRgejwTamfj87HBqrGmWs9DiyfRGcf8psaXa20X
FzNHWsgPM+vFofUrsWVs43do+2vn88CiZWzRAQd+cSYoChhvGglIpO2wgu4y7EmWOmqFP++xRsKp
GOY4i01rV6gGwNxJG66VPxURkr9+9jMnN+4KZ3DCdfCSuwHj1A6CodhyykCYDyapUZ6wzvlUxT/8
tKVV6XH61JvRH6tlq1R68We3urvG3ObkYdzX8ckozPiU2RcUxHO68liX3vQoRqc52cPQuoAqI9lL
qWUfWmdYPrkC1GlDCQsoRu09MG6LTyodqc1WUJnenq1dvJbjZ93ZKfiVYbVRG6fpnQ2N+VrVpnin
1mYwVo7rJxl76zb2k5ItJUaFJlv2yo/8tHMefTiRlh139F3lSwG3tEGEfGVWsERxMDM00TeZ4b52
qyJDxxEUrCPihuna89bOuoexGcW5Khcmq5OPLJMSHNaXZCCGtteUDzGnrD4w5w5qmlirwu4Uj+Ah
RCdttJHjRyrdGONHX7nMXVUfa8YxA7kZNds8YIhj1R8sMqiMaxUjs9/DFxG8sqZt9guc/KJ7Jh7y
ptFcmcE4bJggFce2tvM3BQNbeSh68+oTCuJ69ZNReQZJM0lDlpTkfPdNeWuMqPHUrT6OnnoiLm5d
hjm02nnce6KBcdK1o3BLrkvpIKqWTAGm7jOQ3fKmnNw7On7TnbusXX7lEM5zNnanylpt9udUNbbe
rlXvXlrRAK9thsOE1TwfhLkVx8VukusedveQxuMz2X/us+jadTcNyXVXEk1ijRQH5Uy1sPHqofow
ekVAkWPk5nOJHFcA85BdQ0yDh6Ou9BRao8AC8quoizszN/QNz29xXc82yZkDH5/sMXSNjWEVguvH
nPhp8YLvIpPEYE39aawJ3s8yYpzQFPVWtjMoHSXyVrlNf9tYpO5wJUAqHMSKBKNLDko/d0H9KyV2
FMuRs6k66KxCEOUYZkE5vcu8MDdm0N8TjcC/UmbBiIekjF8zx6mAjsqg37sOD40/D8XtUtUHeCHK
EZ9XKlw8qzN1HkNLkhmQpLI4B+BDswyMTQOuFFmtNBjoGF/5OFw4aX3kvcspF5f9d3qJ3gJTQxI9
DJ6DEa6Fa2HSWvbVoXe6RG8RMolu9Jes2SdWv3bHmuHQNdf8uzRT5vVycQ+i6szoArO2BiOMgKnh
xBj0aLjyYssr7qc+zVlUELwy6oFt7hqKSdF+JB3InaF5vtyxjp/iOb/PdGZdz4VfPgf22rDE0s2W
tyS9JF/m0onDoYEK8/J8/uREWfdjl22G5ZK+ePEI0GOxL6me3BAbr4UjKFDHhAN4Eyvqr41IAoQj
J9Pc/AIh3kNAlgTnhTnVTpRqX79gl8Ap2VByUnyPBHXi8KCky8hGS0ys+PP05LnOMZ/7c2s1+ePi
WdzsOcIlcAzNnG6r8rmGZd+o2cdZoRXLrUiXMMRjP2fp61QMNsk4jlkQBtHa7ZVyFg75htNcLpZ7
M2uHsWnOlL6zRfKDN47aSD3a+7ae+12Vjkz04S8+zKF9qXPPv/GyWH8WMKNXxSSnrdtkipK1OyLr
PjpGkP2IsSm5ezPXyVG2Qv/Em9C9qjmYwJSm5IXC1riq5GCd62KcPoa1a28xi3Qbk/Sj8vLJMnWs
+1Q4264EumhWxg7mBHcUWksd7IrW88fI5GVwdHLfOnvChDGUVnWValt//S5d/EdBOU9VwX/+mn3z
f6fe/ulP7b+qSx7w/w+BxpclPv8+Rmf/8fnn/OPLH/9niI7zm2tL05LCdVF65EUK+keITvCbb9oI
egxeJEoZcWz/0nbt3wS5mA66L0SfQMH9l7RriN8kHTShO4GPrIRN2vpPtN0/S3W+MB3P9+jKPFJb
bdTUv0T3O8T0NR3UqGppfR1swps69TA7cuvf/OGC/DdS7Z//psD0hYDklNgWJXKyLS+K2B9i0HvY
zbhYRBhYIGN+A5g1EwK3rYmX2/7933RZdPFfAt8//yakYARhLhTJRX/+mzCoNcXM+NZW2O9s7fT4
HIiN+vu/5L/5Oh7CgbQC3+aA+evW0oRKsWmxl7qp3xwSWSW3iGf9LrAV4sX/8FcFpCn9+RshbvN2
JfMmgE3z/b+o3DGznSFxs62I7UCEA5plfC0btMptM+cBuSaABipM1s4jvmEUw5V0gkuqR7pSAaHM
FyU26Lm3N3WZkEwYJD1diJjaGVY96ysQW6IbxDZeBKCnrpimshmmy26zSdgYM02R/ATVgXVz3YGk
X2qy6lW68QJoS+dr3RjNxP9pJ433nZarRnozVTEyIRzd73RNDT/iR0CfLgUBbZGVGtYvx5jTZOsI
G1XTmCaX3q7OZXCKte/VBJ9Rvt/QknrPQz/yswX52nVIiOTFKtf2/k9fYseJRjvGXEXccg6nn/nL
D0qQ8U3BIepI6hgEqc1H3YdBWfKOpVkoTiM1AsI5rv4vzN1FjGNkXj5HlPTXeSqK74Lw0Wvy2ybm
2EIND/McYHXA8A80aVSOMtDJUveNBEuHWJayMj67ofGfY6fInuMeX12YOjF4oz3AHEEqFnp4IxA8
BwQD6erfimAaCCIk5ww+OKvfHRS3B7tN8JXYsAjnwrDgBieHHJSw72T/1rp59klvl37y1AwfapGY
hQkd99jNW9k1vKuwuw/f6tY8Wi1+M6aRpE1IzmuRoF78L+bOrDlSJr3CvwgHyZLAbe2lXWqptdwQ
UkvNDkkmkMCv91PjJWxH2A7f+WYmYuL7plsqKsn3vOc8Z6ks/8e9fff4XobHJl4Ws12RpN8zv4XI
5JvkUWvCC/wyfQQor5+qV3xTpBVx/92vyhLuX0cmsHbUHg2LVRP8hhPrYKQel/6rSJLhdU5r+7uv
yMZtCuLYcGcr88swJtUHnAv2Vld2XjZQHmBGVWs238TYEzPoNLBjN7ma3R/X2vIPMye5YE+6YQhy
QGePXub1pJyDlquxZv8JTa4txVWPZ8wnqVo4NySJWflURauoE0xYGuxsE7aPg5uMUCFW7acAdBcP
/3cH03cTr2uzPs4r6a22EdNHZaP8K4OOE+FlLrI3rPAXp/JAPAd7z8XKRODAAvQbXZy7/cAItp/w
ojG5IR9zgSBi8weQMj5Ci43yTagG664XWf8PuwwoAr3MyQdLrDS4SqMuolkSdevOWd0poEhKIk5D
qWyeWj/OcSUFOW2MScgNzo8NGixR+OWDW38AjR27ur+h/6Oq8ZvWfMtq/sSa9ZpW3yI3LqFU3BiY
XUfHBogbY/eiy2l9qTj2k512Zf592fISZDV59M7gDYhVsyvZduBzEawHiWmqZTx8xKIWetcYLAkD
DJWo1L6eCQxuXPxTOH9Wn4xoEjThO5JZ8Sc2snlYiATAKu0uRLDEkMPjMkeOCzu+39A9iRnzMrTO
WIwaC9nA8v37M/MAPfml99YlKZ9WNSBdGDEvP/F0iVaP5HrpL8nbrt4lVUo+F5IE3imFUIwR7eKU
QPJFYOTI/NAEeIGXjb6FZ+zg6DgnMm0/iwbc68ZIP+WJyhaNX7MzuLZ8bM4FwG+F8ThVi4aLQdrk
luQmqCsXc/49/x40BKfkHxBuOTeXM21udlmW+39JbWeEq2eGk4SxjWBUkUIBaUHXmj100PrRW8O6
3ntBZ58yfgAG8gruWawk5gFde9UuSDOChUYGNt1kcVfiMA+LUG3bJa5i7tRhOW+n0kNykMUkryF1
2XfRhgpNqME4jVIRWxzmavA4zOqueghT4QQnjy0RErty0a9ryBsol7q5GuraRQDGdI++UuRkhvoZ
l37tcz5HZI4nfCDLGGt/P4mIPI+xF6OtWPrwQU9Nh3K96uIPIWywv5GHqr2rick3Oxhl/rTtMou+
lY9J/l6rrMDO3YbZD3JzGOyzsJwegrrBdg8oFl997A7zL8acuuNHCPpl35QxPMqqTZJ5488dokzh
LwMJMzGZP0zfYw4iZfQbCJdQ2bfGGYhOthhtCUi3RY9rXgevbdDC5zFRNO3ywnExHKOCYyzjkr+Z
iDz58ZLLDZegxt0EK6KMw9R7rgiMJGyEZA4q5RKi8QFALVQqPLtVnXw5fahRJTD9QG0yoFCthlYb
NrG5G3xX+cdEZN207+Ki97chMgoUBF0XL06k3C84rPNTIKxGfA2kUx07MxRANtMCGsUCOExVVrxm
+YQ+R29XWl6CQyVB4XLSLA5k1H/hNCbPOMY+xe1e2n21traPnWbGxiUoHngtRHdGafDqzuwdPCeK
/uB3LxbWMDnbDmgFoz5VsY3vF4utmN2W5iXTlyHqmY1a85wazHFJE87A+enO+IZ271H2ylAjYEl5
K6/diPNrAzeHUEvhh9E2k5GbbZn2ePtoD+7/dhC5ZlkrnC+k02nYJvIC8pmQcE6RV1x6GzIWlm1i
wvtZtAUC1mhAG7aCb+SUJz0ycBR9QsMy0ZY0oL1VLEbTjRN4F8jNUDZn3r3m2MjYawlWlOsrz6b4
hB8dOJt1FrxAynGpBvjQE4+T2za1IutVDu/rUmUVoLiCEwDKO+sJuibm+ygYguamW0ISbdpbyoAs
Z9K/hzx8FRb0rn5c6B/5m7u+AvNmQeYsfPuIsU8ZWwgYUWSDsLoDLHIzlJhI+u1rFIviQ5Ym52Cf
QucE7Dk8FH6Tmp2jfRts5yKGg+UmE28HS8fJS2ZB5yBzRsh29cLUv2lI46pDtFym07Jc+Lkst0kC
omumbxbtw5VrHJ+EG8eZK/idDgNv5f0EBTAHYGDd6bGtw656FAAepmuDil35ULXD4BEZz9oNGwY+
O58zynCRy9guc8L3XxNQnNpBkdvEscaKOa/1xCZ+yot5a10vrjC7EnI8U67gYVOKOmQ6ygSmhzLz
vO5IkN13rvGnEZyabQSpF6zsym4givSzKrh3YpVEWAYMqIaHwTZtDnci1ieIxjNRkkYaA1W/BMCs
x4BPPhDV/AXJ25Ow7DyXEG3f056BMQwGXzXm/r1f8o3jReJ4jx67k+zQTSVkR0OMxHsYPMmdiNge
7y539eIbrdxoOhQ0OUrgeq6E4hypGlDebLjYjbOQ9R1LgPlTk7BCrua9iFCC2pHvyjKevrUX4JWL
82GO4VD4AyGpgNZHXvKXv/O4ZHHPgzXJfJutw3QVzJ35BssCoyGUHW7cKkPGQgGCEEXwliDOFpYU
rnHHsMfbzgNnsNst7hnbLXyWxkZ1vGFHqfrHdZ6J4Q6TXyZ7IL5+cqggJZ5AtuRxjj9TTdWunmQA
80ZI/yuywkS0H2jQD2mdeBA0dGhK/74Yao/eFUo3zs0yVXwxcskbaC2G9spPyotHB3fk0ByoQcF9
X4/eFJxSmUFk2ZmM0PwW8BpUtI47hSSYwPV/k6YMIbyX3ayVX0ZFPg7jPIp5HUxZlQS3fUweglVo
jTiYlhmiuAvg53dqu1l9FkWZ9A8VIlT0oLwA/7erMt7B3Otk9fOP6en/JFj8t16y/6RG/I/etP+H
rjPvf5QkbpdPkDb6P3rOLv/Cv4oSrqBLKWSCDf/FWfbvokTi/ZOIcFC4mMpcemMk0/O/VSyB7w0i
4NNC8B989RhT/9VwliBKAOJNmFCpMbiM3v8XUeK/GM6i2EXXwNqWhBi7EKr+qzsmD8cW4xuLnZZN
4bpbKQLAd33J2/+vbaUssP/TcI1hGeklDPkvLwqxy8nLpP8fhImAy7Gf4J4+zhlBuhvjrR7+cW9C
FGxWkHsJBQziMNbeIq/YUQwZ5GBn1vQ1rPba4h0NtlGWMiMwEHpPSx7p18DtW8C66RSi0wX6Dd+c
ql9WABogp3TC3Jy3imNPY5NyD1HTNP6uZ/VS7NZpXDBhBHk0wowAkbMRhdLtkdgwy2KftCiFfzLP
3vgS9vyRK58h16aJK3XeBOLYdJOFHb5QQatDFk00x1Ree2IYXNFO2y6JEOgviZuqqtMb4EbJZwPE
qWF0ULTRdnZxfvgbWwdkQN3/gvRkfwo1BETVoKWdIXEO6ZE/Vdyw8pMA/OlW+hRDPR/ipZLNYR7C
wT+CpcvhpMIbYQtMzHFmRM+5p+gakvKuY1X1R/Huf+89zPCbKrAeNTKuv0oQCll4D5o+8I4rEDHe
inzmmouzyt6h7uI+zz2uBtsg00CNTVmIblv27fSqihTFvfVy+YxrnmRYHQcNmBwuPS+GN99v2A/9
33yuNc1BK/earV/P4Eo7N+SvlAdifcrTCemhLRTAlChiubrrXDV/4aMmGtowMQhihgGxWq673X1X
WNKigklDboJJ6EtIXztk+6WoriXmZIH/u3KWbU5S4rv3A8SWQkfwN9zYqDdJT9Nz2PUj+OGZNybx
xLK8XRmes/sp0uSrxzJ1LstYN/xedMesuYC8/zK6d99CV/UPy7Iy2ttWYQE0NeCHg1PO498IXZ3r
AHPeuqvNUpxrHRh7FSMDhecl9Z35J+wF2LSWROlfcCviXAPZVyfjidrZDmE0jDttPQI/drnAdse+
CjbhMMv0qpm0vE4vJrOtkuQ/98ucrM2JHxPEdhyPyHvFNMfQ40AzADAspHsG1Gv+GGEgYkuBG37T
pEmeHAZuIbhbgglespNhhdoGKOKQpDFY3PcZ65GdctzxCUZk+Tbo0oP75zrlq5xlFe/TqQgwRDcm
9rY4w7k300tUgosuKv5cELQUyRA+g1LqZYErHyo5VWYTWuJPRGrEqG5XdrtgkDJ3OrRBDyaqGGBi
EkpV89NiegVzWbAj3fJQt4+4MSVftqRGdypdT+yjCfftYcSizk9JRp17UTfFvOtnzVpHgccKN9pc
AtWh7ZJ2z/w4c2HzG/vl4yd/7+fGgf4qBlZjzaLji+/KBaNqC1QEMC+e+935Xn4bxWb+XChVCHay
7goM2gwXE0ynTGJi0ktNctcVq2Jk9QbnzpFmvLugDYftGnPH2Jm0Yz9lYZKJnSL4RMRkZTvv+f7y
nuluYaPTRymNBo6LLoilQ2KeaLoP8Cj2jBWWPNoi3AjsnIpfq0bRLdFGJmZ+16G4ybC5XinHH56T
BsvDzmf6oGkp6J1y57Sh8zJYggibPivnbDv3bkwkAvrKnRvDJ94vg2e+DQ4txey5AMvLGJHfUgrl
+PotbdHuktk6Lz3u4vTIol7NoAg8nTN3yA76deLOw0nzROLfLOrplT+W36mDMkb2wY3z48iHuRwk
TtRLwmskTM7MrB8zjhvnZco7HPtdz/7rAmVqL9vyOrpPRFKu2CL7FSRSg1a3zaN0fAzxUfRQWVdS
RIsSAQgoiG9oq/kYYSJs2QxCh51ACIdypAzBXVBKEC3C4iXuxigDyaKGryR38WG5ypGE7DUi5TYY
LyEvKjfUbc6t9AsWPc/1gEF12udNJ2rsKcYdN4tN2NKOg+E1Q5ZD1GeZ4+Hb5t4UfqxVmor94I/l
bRPNfAfdUIIrsooaiZ7ekvrsKe7EW4aU9U8MvvuhXRqwjU7uw3HWdTPJ3cSZth5iXxFQKVgHykOp
J3gUNLzl5kwPxBhh+EyY2k3vKX/jDwX2I1nbGoCsnV+DNcAUIAKZvEetTxqnLP3QbLXLs0CIaObg
NjFQDxxermBlPfFksHWeOhIgi9c8xRI33Y7Ywsz12pRMkCoTpaS5JMw/qjkxbwVWtRZmoAwRJhGS
7jEaAdWr3NT7pLgJBGcNQVEekyFB7SvLfPobhBF5HYtPZjrAtmjO7A2hq9G0oZLrls8u2XWzMM0+
RCq5oSWJW33iZUDCpcL+xnawDqKDDEO26VmX1ftocTiu1kAk5BhHEDOICSbwcDZIYGnSUaAm085n
hWucFVID3T/w66tcFHsKXhJUAtWF65VdkbPQVD33qXNQvTayu6SIW2qMaJbj5NypcQbF1MNxpjKK
Y1/Q39bKR79LGIJNYJv3jDH2s2txWl+3NjPjySoSwdyT6r7dqznjWHMsfEq+PG4BjLsrsTWnLmpr
y90Ec5nMQNv7uV2uOraMxMlr7IlbHxDeV8bqOd9hJW1iwLpGLXtShd2459Wg94v24q+VA7rar5CW
7kNuRqBcIyyFG3irWu5RiCS/GVOmf6UsyBslmO5OQaUxOQz12P8CL55N2zoxqBSU9nDhMXERDlfW
9mNxXDs7kSRbs47o7WoHDf7Hg8eZzUt9oWSG8d6QQJ2u+0HEX1MMJfByNON+M8j7aRtEV7VP09gS
OKUDw6UEM2N6AqxO6y0vXcVxTNz7Sw7Bde7oW3waIYAP2bt6u3Sxfm8b5bybQdh9BFIcU8QV8x4o
P6TVc1XjTRoLfWgXfz4E2EV4Ac/HONHJiQH/XMXBcIWGjNjrjlg5NkMDgj+UsJrTy2mbcxPBy5Fm
HYG0joqMHSvm6u8aKswodU8fW0hjJSASZ4eLio0PZggIPBOvZr5G1OrcCIWyeMppAArAjLqus12H
lf3KpOSLv0TEA5OHapq5T6Ui2o9u5+/8vrl3gEtcQtCHOpM+OIAQQR1VjffH2OIo5vaRZwelfZr3
chApTTRI0Klt3p2bnJhTKwTnXN9SOBmsovqtogosruRZ2ApJkFxpcBnMDpTH4B3ezyVhdBU3ausl
hfhKYzzXpVKX4HuaqNMixixFjZPv4Pc51J192gS8KDxFiSfFaAcerouPuBf8etrgQEQRO7eNxKW/
kdwuPsTXxgnAlLWwMTcF4L8365V0F0URZTGYpU4N2ky5YVwOfhLs3Hd9ANEU5+SEYKP/8dHyvt01
85zeRhacJO4rZE9aqiZaj/zxds0zDfhrNvUnbCZ81ctw1UdovOXECxXn0h1lRdgs8iS9C9cYlnYz
HPE3o2GVLrF+b6rG05jGzpF0s4Y6TvmZKob1EGG0f1yrwTl1GYVqun5wmvUjGcr+Vz9SfTROrBJI
MZptUfRPJVol4a+ymt4NGfqdZoFw0JpurpzC01MfKf4sFRK+g//PF63qd4C2QRco03i/segMWBmK
cbgd48K5daG8Pfurf9OrceUfjPCrj//A+KXdXow903l9HqeieVyZ9hIA17I7L+wrjgqQ5JxCxh87
NAofLOF2CuV+odxzCFoeqJW7yTxx8GL2VSeqOTFoN+HfcnTZ143DQh5BfHCBL6BnCG85MZtMR0MG
84Bjml99C9BwF654K7hujy+z29SP6pJf5w6WHEa/TE8DgKzNKHr1N4SZdhsA9wIwm047Y8euP7kN
VwgKFS8ow1jvp26iBTBr0DCd9tnlCK62adRix2I8sCeE/n0ZN1+6NZwvmQNxB0HXXaETIBWCwcCQ
RDNKMRz7luOhzAVsphABKV/v47FQ5NSjABdXCKxZP4oyBlM8YJumu0PcyaVxjlMqjhzcr35SXLWZ
/sacuYdijNa2tLQvCAmrZyoPeE/qK+Arz6xZfs/aMdcionXKlSjjfvme9OQv/fUzDLyvRRjZwfwi
E79gEd74vWAoiCX2FBVxUenDv5CpY6Ac8bxvQtZ8A0/g7QJ7dx8H1h68VKZPdJgyfABNYe8BKnkz
xKva4SbEJrriAsJqVBNVxfd5CTF5ZyWX9mDr7lLXxBYjaH6jr9ozcheW1nEhZL36y56V7K0w4BcA
KiNTDngaNgUr3yO7i3nrOOtXsNjXwmcJxNGh7zmSPsg/P8tRDPM2y0tjdkvRQjOD65rd4iiGe2fg
ixNyYDYlOL5dVhou3Mg+9231a1TRA4D6RyLz/K4YU6AC9U16V0TyoY+hnxB04qrFWcDz5nuwCxbM
80PsJkcWxx8Grw4LKH7XFV+vpHBffbPM+9lL1200B/W1AwbzAyHku4A9cWT/2NWM7O4nV4cbvjss
+8LsPabOIEumh07iPMzMcNMy85kwPDh1N11rL7xE8fG9brIpe42Ccf0VRNlbklVMT33qn2KIbodC
OMnnyLoU4EVRjvRf4CM91yZiaMbQys9QYTEqonZ4bUxyg8WCEdiPD8FU/ay8TPItYXizk51zHlVw
haWiB7gaP3Dhy3YtrGxAm+h3EfGDRkRHvplmR7nCrWTxv0kLfFSqc65InP0UEXn1ouJ/ChvpXog9
3V6P3RuQVO6r/AZcC9MmFe+eyKMX9k9Xve3OM0A4FEMHCp/PPekauOlwWGtaN30/rfeOi0SdTZgR
6DWgdyaVx0HzkYdJfrQEDgrDJjHqqQWVWKCa93Sep5sskn8GB9y5a79xrizXvRruY89O0NAs8FnH
EY8ZxYq3RG4ovx5nVPP2oIP4JDCLbYkaRTcNcLg7L/OPuk/8Tb822YZUd3zPffsCIOVqWw7Om9fy
Q0lbUxZcrOycXOAmlHHyKqqCN8yBFZe9+pQu7nMcFY/r0l1pjcWsQSieN6nu2Z2aaUdo4S+S900l
VHb0XEiWvMpUviOBzziezadigWxaF+yCGnzjJ+FjYIfGVW5jT9mb2adwFVzx6zKM+Z77muD+6rDV
hVVfm1PDcxpWnQDEkyT2w4vwHRg5urv5QjsNoZ6cc780KciqDM8AahKE3rVP7pvabW8akk8kGrLs
47Jr2lFuWL3zNI1vo4n6DSaMh7gl4tEawusZkGsCkdspUFRPm4y8F9tyfbeUy5sDr5Hk9NABGGV2
ge0S9+4jCIJv0YSUN1Ib0VX+sNcpl3xp84vvkVjR8KVWCRIfS6xqB9igTta9qTx8HAHO/eYBvqED
1XlOWpndKDlHBEKq9a2gO+bHW30eCeRy0jd4k3KHvfLC0dRGfbcFIL3kh3L23Z+KbSLiueDrO9z7
M2NovNpdPor4fXWriC0URk2SSNS7RP1BFOvwlsywZZkiZH/VJeo9FB1YUFleX/AtUz3cYlH4NZQl
P37afNhRwVyT+mgyYC66fcC3dMPm85XIRfcQBCaEqAKNYHQbGgf6Z596dabdNd81zCC9lQXcI5Sy
lMz4iCNi0xTjDy2RA5w47qeOt02lurIiIFY/HCePnEHoL8gkndnWghLjyHT0UxmKfstqru7tGDsv
NAQRTmvkLkZi2jQMX4feenws0xAvwHo6H0eBYDSeSdlvPAffS8jyR/jMGblHIC0v0nfu3NVmyItH
luYVhpX81RVjzbUWupIeaEMGzaXj8eSwEtwwqartBHxroKD0Lh3tR9M7P6i02JqBj11Ka8WuTfNi
51Dhxy8sLnjLTe1XBs3vIMfqFnDTzkkcOslThdrg2HbYw9jVzya2tgMXQv6/YJKifSr+W1lcJ0kL
NFo5RX4VElbhq0kZQ4c6g4QniKYlCupNsX7y2gQlapwP3nf0Ixj+aH6awANynONGaFVEM5B7PwSU
EqTUHEIhqgt/sypEHYKwFD73yzEcwaknjWBKT9iVLi5b5q47pLl3OQ50ll9bKXmrOSzPWL5xwXqu
oqJOdjaLpuyaqpCVZi//PEGWmTYzS/ItK0XCWriNsCaUMOGTu1R3kJICqsTC+ZnGZTDLCK/ATsKJ
jpHu1IBD2K9+iI68rIQr23BlE8vQfwHsWG/0nc2ksXrpqHfgYQYRwQLqYjgY/GpHchQ0SsfARNnO
5a9Pvikne9BkXgCEMg2f1coBNedwhYOk8E+5MuAji8xNtobQ3a2rips+nH5Vi91RIHHsxLgjnLL8
JAwpWwB/bNNpyabZB6l7oxvqxvmh+OsDweSXylrhwiSBvQKA89RZlK4dUOKLHAhiDogNuMqPBRhL
u9fNyutq5jkrre5PDrkFaosxtAYeMNreDcHjtY0LEia7UlnEWJ6vfwHVnYWHaDgC38Z0ZJDpbkPW
ay+rXU+s2n9PwfQHFukeuAWRBsZGTqWlQdbzxIiUymeyX036jJPoie1GXB1S0eML66ZLdUcCZiFX
48cUs5JPnAoNYs4DpPcsuSZJwag0XFwLZAQQa8sxPaIaBQfXSbf4rKdd4cnPBK/Yddfav12lDm1H
YWnQzct5TOJuV9fDTysUGz9bPSddfSQ788rq9mueBOTbQZ1SRsZPmkAunojLe1tUj2OkDbhTdWHD
Ry+XImVdLtQXrZTqsT/dggXb2Qqx0slpvojhxT5biKzbmvtgoAKU+eqNwwG9LhNvfJLL/kKbbXgB
1wuD5uwTV+yUg7wds6TGkX/04Emzhx4A/5QK94+PPpVBsKV6dZ0YzNr1OvFy/6oaGy4Arf6bJjCE
kAC8N7IKl0Mvm/RNMQWIoUvxwZTm7qeF2FSxLDeNNW8ZixTgmTm4Jkwkj02l7C2FMY/aWkC0CDOY
2bsNP31+WCcWGJ6V9yuywa9OL9djGIk7k5KuKmsx3qeq+eX3l+1sDzqsIFyZjbzL22R5cjlTyZs/
IBPe033BlFjM7TEBRv4b79/fsWxPZThvl8W9J+ro03Knfved5+KCY71ANufVV+T4oA+x3J+is6Zz
Y8MR6rKiAAGlDfVi1AVA7GbIZ2JKbA6pOxvOmeTj8JPOvkSTQqoSLidNhY87S8xp4f1A2xM2mNzT
G0c41VPSp+aZQQL4tVrFSWSLOejef+wnYODxaPv7SImrsS/rlwZf2LfRPtYAjyDZpqVNp4DwymxY
0ZmUy09ezy3o7Ji7DDvl5tCReoJuWd4HmNgOXY93ZAg5BUnsgn8GtI2UGzZhf++QTFkPXpV8g1+e
mFKdUwhZ5866xE/jOEn2DfuTLebI8pCItTvmHkGnXrCnoCUYtOTQDVdROfdHxMnfUdqQvF77dQfk
vNglsf0GepLcSOJUIZJmlm/nevhoVK/o2aEc7wA3aDpWJp2OyARgFpb0KorqH1/Wv9vFnsArfM0V
OnePW+B3b92o2uKsj2ijUd5EtIIuW7xrqU87VX8h2XLrSLc8kIRd86FaXhkhcI7KS/9Qn3HXDClq
pxMrcuJmW5Bx36FEMuvxSv9aXNev8Swsv+bOrls79ssvOw4A4UUYBtcILEhzCXDqt0Ayc6fK7f+s
+PhfSs/lboh07u4XHLs7y2hFPcNK4S/DLk/RosjHu+vlpl+xtiO5Z594/41bZXV1hN77q4vbZFtC
9wIevFw6XuAobwLqlalWZ1VUbOVg9rKuWkiOfYKZR/Fm1jkVjDRgFjxn7XoT8NbcLYbLpg41MNM1
fiuFIGqbYsKgnON7mAq+VrO/9fH4blc5NM/exBDYuKY45dDN9jiJhytoWRkRsWX4brD0HnWOzIeN
fXgC7DYA9Gjt3Rw4uGPmeNzPQwONJ0qzgw6z9rVlCjGi+EqymOph1xBbEXu8gaxwZ0fehUD0Tv3I
Qzs5aXsWWKo2Il4Z0UiWGxRWmYeHSXbpL1WZ4F3o+ie3xefSZvB1RbIHzA6v12Qn7aYAiFmRXgdo
ZNdzVPxdScLtVGr/SCxTZK/Lg5vFv/zV6bCKzc1zBhr/gxz2M+vBe7qMHuuyli8VSSoIBiutayVN
qbrgg4SlQc/E/TTjSc2mPsaWnHqvOE9fEd4MJTrpn3VNuaWv5ih7xkZKVuPPvMwojJRImAiJLM5m
zCvTvPB+DMuLsCarW2HZ+gnyoYCOxw/Zzv2ecnsiJGL8cRWNItB48vDcWvEZFyksirHjMlEs/ONW
HaVsGZ0SmJexX12ZpiQYHLK+K8snzRYQhBKhSwxyznHl1sD1N8Af6/MFxYU6wmsbpHNHmdO+jlx6
OdPgAJ3iALb4dmjcA1S1h3EZ/AdiToiJxYolavap+cBoOrv2yunR7zAn9nRojufJyPu+wa82EFnq
oR8W828qynG+RDY5tlTO7JveuxQL9mi0SyDJRSuCQrzSDzShXve+BDFW+n/nkrS08FgG9AHR+YBb
WxY/McmHGyJVYL3Ijx3wesXXonOOc+Kfu2i87jGEUluXBuoKT7YmOqam57GC2+oOxZnY9Ahwt8bG
Vs/BY9Hk11G+nkpV9qe4uKxqVn++wvPt79nrRFhg4MUEKbu8pHf8p36OoVRM1i4fNQvpu4CiE5eF
1ibMtH8H3vSr4UrNdsH+rtinHNyu8L8tVtuMgdYQwhtVfOVGvX82SfuQh9NZJk55VQIveJtrirDT
1m13lRuDxSgVUTMSwQgKOC80MAWZv/vERCkCGe1TqzTTX8odDTHX88Jjy9f7ib/r+C3ZZl7lug8p
S8RuB7XLtF8xxuh4g+eKi4xkV9juM69gxR4vAy1XruJa0kfE8eCJ9xNlMStZ6H519Y8rKizLk77M
8AUu8kNepWzSVczg3ZIE4Bs6Xy1LV985JPVueRsjy5kAcF4XUCZctIiJqzHBX5DA2Q7R4dNjdtsV
+DDv1so42U5VTvQ89Mp1OCyEf6xwXj/OhnK8TSpN8AW7GPB7tETNn8QAQWDNhoLT8AUk92y2YxdB
Y42zaNe1wQ0dZc71ULR/hpVqOIP3qBiBry4y5M4ZF03/a/VKggoeS/g6yvdeEp5YBPL29DMurG7T
/BqbpOL6Sh6xLhn+qQtULxna/rtjnOZNB/P7aoMVLauBsJGMXnhFvQiXuJxuPIK6JU0YyPAwxvSq
OsW9C9vBJgAHwmaqdib3QP1p+t7NZgKu4lRnkv36jXjKdOmIB0u3ZSDuWXkEwZPTeYg0HotpiGY5
sVVWOmX8Qf1QwyK3VuszvxWOm3lCTV9yzbWWKM1KR9gk2/ce0x/DQVpK5tScqpyg03+iy+EzrvOx
KENoxS7/d25PeHtlXwhyvjutc4byGPD87Jg14Ci6dVJ85y52RY41IMNZOt/B/XT2QyjElvo7deVV
KYbbS0NFa5bXFnT7PeWJvD+MLTgRff9mKrMaDFMX8ynVA0GcoQ7fQmK24V5cDG2UdD+rbIYAErn9
bshDNt8pb7J32CDmMS1HQsxS/07TlqNEswR2KJuqilv4+YNLjteGJ1fk47HyccgPPVZ96U3itiWh
AhJyMbNGZHUhPHHoc5MnowgLOb32F4cbjF31zmMOg2qzHmpdMdh4SQDjkqcPDgJaxlJVNw7NhQiw
VUqtUxM85dWSr2ewcP2twJxyJSu2PyZILsTAFq5kCEqwWnlyMzG+RDVZhBV5ZBfydtuT4/0qR3HS
1v1bZikZSCd7zCdXI+jNIyuhnKgpkXH1gQGUq/oiL9pEEzFr1mP2KzZ8g7ih1Bs4Xe6vSiQpgU1n
Mu+QUpdNTcWPKhaPau3W+yHolb1x14+rc+21ht9A3hxd4zk3hlLqY2ZjbqNhA53umErbvUg2EbvW
IV/otc4ZlcrZYbbF+zBgjNZeww6eMO6dXnEWeSzMwqG5cRzWYgFnsd3HwGV//AFsNCv0Ccgn1ltR
o04SRiaEpOj/EvWl9jBl1y0BxBuvWl4qUSMocrDqHXHThTxBYTEgB/l9DBjjT+mxxgpzNkNACi8D
e4pD3lHjVx8M6QZkp32N/5m989ixnbmy9KsUNKdAMhg0gx7U8SaPSW8mxE1H74Mm+PT9nV9qtFRA
DWpeEFADqW6akzSx117rW6krfo2G9swQkMwbVUbTK6p8+t3bpuzv0oZsdxdbE4yNWh5SaC6kVgHm
vwDnmnbYRKGgV5O/7blAnv3EmdOVbKF/4N+BsaQCEzpqXND9MYYJmQgPueBKOxzRn+IWvkgZF9Ec
ADWOwQcDcqt5xGnzYQIuhC8h+S0zh79X6cUuFWIhRWYC1pKYTKTuZMLdbYj8l8BK/2fQebzLOOst
8KmJczpa+MA17iVHPRmF8k6enan1gBoBUCDlTOHPgn4Znj6ahTpRAeC3Kl3PluyDBf/XOPe4E54C
nDvPhpOwcDU0oWrE14l3AZDk6kLn7nnqpxj+EMeZlzgkp7HIbBOOmz3Y2cWwEs19jwHiyOFmNjna
Taw/k3nmdVVUZcjEGVO2YDqjfHcBl7OIaHPB7BBnhymc8e/HPD6wt+b4uYZ4IPns6pn9IHyo+KgK
VT+2XcXI5U8BVMXITD0s0NhXqMAr55WKGsdiP017AIvQMt6AUd+4rkEO3o0Sk2I4wenV7T7zeqLR
vbKmZ9qO2SCpKLgzRJUCBcI3lYnR/7LSYTgSp5knqmVyVqxjMeHetT+C2kaIvlXS2nb0ao5andoQ
NSLq/SseiqDnGV7QtNwaGh621Zd0dXZzsI5MCn+yjgP4zYzB6gHL8DJ1bfiK4zTugax0e7vo3hjZ
2oVifFhoJ+HV3bqHuieBTCh/PqStvsRh9pAmGTQFlCEsY26JaOdcMBGBj8WQ7YeG66wyvDy41r3q
wTRR72ySxgyy7gSdMpj9cWc0leb90/nEzbpYUBHMOEWRNUf/sqe7QCpnJdA4KBrNPzoi/ti1bOwt
jGwvrCA6mitn/zf0gxoLECmgAuhlSVKE8vnoT8zkg4ji585d58dP5CjdRRmwUVlmITaGm94jSc+F
qN1aB+xHhloCY0mKXY9kRp+K9iimiHtzw9mTMyA2kwW6LqxmaofCV+IznK/GSWSMyzjQnoywozEJ
2hUX/80pBHn4ils73ra6L/40QZW8um5jvFo4JJylG8zBO/ve9EzENbk9K8zgBQ2Xcchuh3OsIgvN
Ig+ZhC3lWCCpA3wdSTiKQ+fnFvFrO36Q9LiRNDBHyuPRD7+RONtjBIHpkk/Bd2l2z0mC+cGKrZ+M
AOEOrIx7a1TNF8psQelY3QtYwbXDomwFGa2uNxYbLWwfIvscWWM2LJvQfAUkoPmo+vROY/p46aqS
GFigOwZVt9Ar6XffkRM81sjm+7kIOIAB8IVPcURq+ibBNnz0ffctLBVcE1XzdksG6BEm3j2WZOV6
AIHghKne9qV643DmPdCJbXwEsdXz4itWQ1vuCp9+dkpuzY2f0i9R0uPk2GG0K7uZGUVQ8Fr3Q8oD
DbzaQvSBRXeGQ3wrlelnFprwkAfjfS7Eb8GLa5+NZr3AXHU78j1pEfSXOkurI6n/gz9hegs9az92
gMQTW8QYZemt6OU5gcbyCtTnaAjOhP10qAbCYjgpKP0WMSY5bMfh0p1rdskty0jmQLu27xhGbx3W
GaGZBVIyQsDkDAc5gpwD79ft6OYcNkGd3emUtMk0FQ96ih/LeJ5WqgqI3StPLqOO/SpdWAnMKY4J
5Z/JAe+YJf3ZN7ML7/TyO+sgSPJgwT/TmVP6MCKZ7tOoru9pKuQntgvLrdDbW3gL/sAzyBIKISkT
iXfF0ZEWWzR1+wiph9cOupoxzocMHiUjCHcFJbKyfOklRnoyqUb8zGkhP4RV+wvXKN64YYFd3jVz
ImUVeXIyiJ6tL4lHIptOpfgN0055ccGfOQtzbGlX75E/qe5J7Iq3oMHQy01uypMCCLemJs4/j6LM
nho76TgeuZLnb9EU2ISpg5jWuC4VigIgkiSGgYY/1ajeRO3D/5e1sY4nJpOaGSKd6yvl8ecyjtbz
rZOnJh21qMVEWYhZyEM0em19wtw8VasmsNpxaU9VjBAxJqLbRP7tfRYb4NgQANIkQUPOgdrwUGV9
FeXh8JUYEwOXX+Ui+azR52feHkPNE56O3qz4rY08KfYgSdhsmAOZyauMPQWNiUj0M6md6T7l4Sk/
BLHLx2BM1LOa6LVZwUaY4Y1mNn+HQXu+v/atge61scrL+25wiA5adUipeaCKOL89ct3kCNnBSfZ2
lpjDPsnwQWxMZc3hvuyguq+DSjNVMIMN9Fil0w0h01aDtWjTyQvWuq4VlRN4O8uNkbi2oFcvCKpT
2Tl0u3Yqc28w1AJubzwPZXkSU4kIlg+kpzhKWLEPhXF2v9H6DV71jVPxJ2la/YRlkJVGrGaAICRs
OvVT8GbifUmmRCKHmVnsbbxhthA5gRJtXH3rT2oTykeOkv5yCM2D7w0fc8fr+1Rnef6obL+nvb5l
ze+3vGZ517DkXzlM3dbRzZNQr7G32+IpbiepIXYY/sw+K1PBUkdsjHZDlFrBPRIFURiMkybUxVhh
nfOriNvCwDNOa6xvVXJT2mWd7BJKlO3vRBiw7JM85yVY3jyScFLpFfXCGz2WCGdxS4tkWrPUo/MR
T4Zpy+UU9cE7UJ8kOWURIw0/sVN8g59sTl5nxSZmV4NK6z6qEN77mFMhYJvRwFXhZ9fKRBzlNp2F
u8vAn3DJzZo4QY1elB+Ctv1LMaBfFkunlky8Wc+wqSU2sY1O8CjtEmIpML0x/Zm7Im49vfERkwC7
WJnZXKamsF6lWVJYMk+p39EVWWAwwMqS0+2c1zpfchEFsIUsHrDb3FQFDUXcZXA6qW80yfpou6MU
MKEHexn0RY8jKXEpqIfto5Lfum2RiDwlsG0VcTe6T2mVNsiklkju8rq33YXkMrD3XVXDUmHTROxq
FJQD4O6fi/6YzDdgTc3k5l6gvnvGJU9m3e0CO5/r9ci+FFYaHnR/24xOJncYXqccml0Mv3JH9N8P
eTTgIEbsI19EI1YTvCoxeM058l0BXoRGJ97MuA8dYNZkA44YR8dmwUDlcuzmwPum2XWj0KWWhzuQ
vZaNIpBnzlYkdA3vA+plo63jldhqZwlRjMZe6fk940+bOqe0AwX/KmbG7HdVmwNlyqDESElHU7LH
3jhPjxwAKk7jaej39OImQ8HJzcMPvoqoypPbDqfbtDF4Z9pwvIkon12R9ly8BrDQ/RC6qr6rPO1/
1mNvWRuF2clZjUlr1KBoscS9YnktopMLLQg/MURFChGcWwSkJnCWr5Cpo/cYvL6NAZKt+DOX2XhP
hTiczaGus3kJUj/2zmmaOvrOZUAdeZxm0QfCSdkDNwxIgwpVeb+Db03Oq9+2Xs0hq8krWJRxBkjP
bM2bpo0l8xITw2B6Ix0vTnhmb3iBBEsVkT2JzJ7vq9RpnEcsisrYys4Telk2dYdts7p1+hARiVgP
E/oBCS/wy14obhx8ROJK9q91XoqOFsjIBnWfu7l+qAVOPt6wbB85HAJPoqAF0kH6pl09hM811rdx
Bwy9y08OoHOcCHqSyabHhQmd3sP/uiXbR/8KHuvAB/EWdd/SDQYIrmbDhhxYENWs0DM7sY/a2hlX
yNXjPebo6YZSToIzRY0w2BCp+wjHsB3gzStxWv0MYzRVR8tIuyes3CzP+Cw5wBjAVDghREkY3I/D
POVbb5a4LV3JUWQJIbWNt8hJmV4rM+7DJZR9Riks+OrP1PuMCNK9mVCTmjfFtsc/5R/aKMRUFjRK
vtQckqLdZIJmQij3zGAd03brrAcSG8NO1jWvMbezeEnbePiJrd/KVFcdr1x3mapWv8d4XBuKwsxM
YH1MhxtOKqd/VVZt7BzSqY2czRCqnNOHAVpjaZM5QOJgWfzDfIoLquwnRYdEUFsFOIyIdgOMuzHv
6YkltEM68Tkwgv5U2RZWyhxaQHMm0y3sPddxlmxUV7l/HFkIiAFp3inOerlFBQGj9Bcf0wQWpM/8
z0oLkt7eWGEXdgwJ+MV0uJf5XvMlSLpuC+JIjOtcJkl+SSDFaxgkTt+fMDnlHibBiRkEt6QtHjiR
81T92w2r879pvr/ZkmDaf08YgpOUfCZ//i3Od/sX/8jz2fLvnHM8rM5gTwMLOtD/gwxZ1t894Xq2
afryr0gfob1/5vno7/h74OJiM21Bxp4Y+v8nyBu2z//G4hM/NdwZnMjyf5Lo+y+0HIuEHf9xfbJ8
AK/J9P17xo7zExMFSV1wfK11303qo7NktSbKY//jAiGoGf1UXG0axsO/EuFd+9/53ixwXc8LpGUL
4YLLcdxb3u9f8nxdQ4i5vRFQzLwlScsGdTOafOuUGA35pjJEXpPY2nmS93TNDHm8xnk0ghaEF1Er
UZ4r4FoLihyKvU8dym74axCyC8S22P4JGMx3LClfkypglmRsvCa9rVZEH+wroTqHSk0WTlRonGO8
fSyAQJ93cvjRrJBxi0eCQy9aqh9Gb2FAGx5hA8EHAz8Gbw2nL1riDZ8eC9JowwVb1nWwG/UTijBr
F5b0Pn2oHNskcDq0Hzb39HYc8oEJCeTBgGfGY4Bs+5YIcNmX39onngYQDJ720NbiloZvHtuGHs1V
DTc5XveAUDvGUBX9zPRkTDisb7o/IuAqAz9t2lSscQRs1WOBdycj+lREYP0e2TaL2PIx0iZVyAmw
52nWHMxbyFhRtoHZfTx4k2+Mb9rOsWLHI/Blap4QDS5tIILrwLbri9wFkU6jL2jHxq0m/nRoaBMy
S+/sTd+hyMOplEY36JTxHoAIvqeavPrueRw9AA/hvVKHeA1wt3SgB9JRyw8FAzfA1VhIainJx1QL
iwhWdJCx8JiOS+QolqpY28rRnA690ZJ4sVo33M3h0D2Te2JOHFs3cQ9kO2jFthozpagoRuAHiqz8
vxJRyatddak6GF2mKYbPBy43zkJecKhq9AjUvIAC8Dbve7km0UaWJOAbV/Q/S4qWVCFktalZgx+8
vr7toUGekz2DSPxCZpyya34H9ZSacqT1BaGAij6zd3/9yScTQTw/57uxioIF4sf0zsIeGlmgzp5L
eh6111kI5O9oWWWeeO0AO+OXs6hkWvRFafxgxmyLRZvk9rfPOmbesq66nes8g5gSkydo9hTwNu1Y
Pu0BVdwGB8Y5SrgLj43TQgxYSJcAA7hyyahVX2lh5RfHJH65SjvG/403egUM9hH7EP/fqvnG/sCY
M3hhVq0N7HsunpW8R4ZvSd5tMDRpFd13atQ8F3go6br7yVofS52p4vGdvQYFKzSSTYfaZkW7Fi7Y
iAXUGbIw1KtazbrErhwfGky+1c5TqvjjosC80UDHGS0X4BU32hr4cIpA0CPmZ4TamXoyvJ+Gm0zh
qgU2ei8gTn9xTWCArbsQrdbKB2IIJhVxOD9yIFEtLYcO7NQb6D4lO5uwMyRctODyKd6z2TQeCbxm
PqYnil9pLgIBkHQi92/z4mxvA/Bq6N46Gu+LIQGQnCQuEVWVt6QntSPUS1r1/XNXlra3V1WmIPy0
PgbAzjM0lrKRLQMU1upW5XajV7msfxY6oZSnLINe7xQKG7a6ypHsk83BTq/mMI3fHqjOaUnWCsNv
jH4LrNkwjCsJnuTNnMI+eoMvIL4nNOQvK1f5QxvG5JEr9l7p0jOGZF7UJsu6RTYUnFEaKWJjwpUI
1wgXyrrRbncNmVjcBepA3KzpkEnmHWvH9sEKbJ9oJqg7e5EFdfTLxiZK1inhjfowt0196w1Jh2zd
qlzEa5NIZn8xHY2NNSgmmBhDGVLh7AsItZs2TtpqbUNeN5dEdT37EFQEZ/aNsLgowFUIwDCKcWZl
pan91ue+TdelHbD2mByM6gbBCG4k1uHRHQnphMwlOrkLchYkDVKT2RhPtmijL5WFI8dG4E+0PgJ1
PrKBU+G6isT4xhnOzmG8toO/wOwVZijIBgMI5LDOf+0ySbbbdH33TvYVzwEO8ZxJEyw1tOzgfFpG
poXWnAeyiD6qiXH6B+ZGWfwiKs7TZxViW6fLrWlY1+UWlrYH8AyOf49GZLDjxFKeaw1G2IfvrvPa
HB8Dg03cmbikNXBteSGdyWXR2QTNJeQkMBNMavCFF1TcGmLbtzodL3zOlrEvfKNiqWm6Q01sg68f
7mDnZP2R9SHQ8gWGhhzGb2hHofiFWVUXO8W+PusXdCgZSEWVJ7WHqUjg5FywCS2BaRu9xcwaKQOu
P7dO0z3DIKZDYAmuv/BfPK0BY0IJSpuHunFGsfI1kviuxPPlbMNO4OgZRQNvO8UbycMPA09yiJiW
qS3Pbce7GirNG8JAdsU7lBdt/1ZYcVZtzdJ2xDYkKmOxtEwc7qiGUzpdAWkPeIOW8sZ5YAVdUXOf
tb0HqLQI6Ltk22elKAoWs63uXPaLZOIlZIu6Aon4NQ/KVk81gTb7RGhyKk5S1uSQpsK51bxNY+XF
d3XHH3QbDnURglGnJgMshkOtg53KquCnJ4cDeLsYL+y8hLsGnZTEJ56/4/ijZpbbKxAshbynsU/c
TcTl5RHv1EiwJYuFzSfkTuVDFgSGOoDRd7/Y8EQ4aasgpXixy0tvpeYu7vFtCPtTWmPU/7a6CeM/
Dlu6/uQQLIvuKjf1bMbJsmDdU5kBhCVMJI3pUSaoocZzqUzpsK5bp6WLgcKB2TmYs/6eJGrTNNW4
Iqg0OIMq5bjAKaWwV63GIcczdZa7HjYTfdVFRzFgpRN0adEBkqaafgVjJtpJZ3pCqSvfx6xheRGi
Xa1v/QbrCCwsZoJ5+mVKvWWCeWwtuDq7jVOaM3eyj7u5ZfiltiDe2H1DjWk9SJ65Rs3wNYwYUVw3
304mO7QyZI/tKV3vsZrOL2VGbGfRW7Zc+aqhbhMZDnkHw8AicqRxKi1WgK09lSC2ghGXmjz7vrnA
LuztRC1oa7O6cTN03jcVC8MuVspdeiZPkiwK603TN9EmVdP33GPbxtdtEzfJ4pwkeP/apFN5DSbw
ZakXs/p1nfSN3rIQ5jJ2GUz71MquBsxe/JFzO2gBbNm85GzNIdPI2exT+I1pOpU7J49sINOu0qsO
cC0XdG0KLDQ9MlHoBPnG9GbjKwjdTy6T7kq7i4GigLU/bZ3+1IoeL7pt2B1PK5yRsejnKyuCbMWT
rz40biO3FnGqr8hx7vwYTG9jYA4vZmFcQpdwSQ1E6JB6un0c3L6KlhDnDJOnWJtu/S7+ZTHWrzjN
VbwnSwfVJUjkWbEbZXzNX9AYScpM6MhjN5oPdWgMK7ge3r5pIZOlcVk81iFScmj5zQmUebsHYMTh
5yYppjoyN7EZjDxOOT6pKqwPuuOKAWnaMkHnZnJnKftxUtAhrQoHn4hiiRJel+umaxui+GX0xs3b
rkDiq3eTqAfp2Mk+Ta2sf8tKh/ehhsZeC6x40hLXOCifSSCaZAXw4cC5+HW0LHZjkEAlyOYVXzlp
ESCpePYSU7/k4TQ3mzhwPiRH3AVV0dO+LEXE+Z2dw7iiH4JkhDIoSu2D0LuKide6F3TyhG2wwCc5
vnhTW7zrgQbEEZLagfb3jEdVU303gT2w6VTVgSxovqdM/DFo2MnE9FfrlfoLpkebBNvlIvCW5BYN
lHfbfQ6SBg+JU8fVD/RyN12L1G1/iQkl+4p9zwr7ZRWs/GikKbCjuICHvMCfWZOOXgF8yTJuu1T9
zAWVqyXQxXWDCMQrxHpLM+kx4+RyZWSZ3EsV4JlRYsSPoejVSJuY/r3/nfWV3n//n79J5uP/ftRf
/pSK9t3/+M9foHp/yv94+MHckCdf/zr7377CP0d/7+884RigHWRcuD0B8+4/+MKWQ0EcR00OWZaw
8Bnzb/45+qMKsDG2vcABIezBjkcv+CfKx/67bYMCvUEmmfx90/8foXxsx+JL/Qu81rP5AQShJDRI
sD5ICf+lDazvUkg1bb6FXIY3fKFGCTBsp+qyWxu3WdppzQ+Xpf7WrIP+w5mxVhKaUZfaD6pXyxum
SxvdMI04xwgLh1bwwjz1KZqqDVdzPZB94zC99VzPIlgyJuz0W1P+eAKjvGRlB+eKrzg1tH8Yff6p
M9vCHavidtF6PqWVlEske+2UVNP29fQSyVoRghDZgwPj4s61NOUAfsVJlTR5upybNr1UuIufwzjW
L6xgPVKW3bejweAtOmnHe9yR3q6G2nUa3VjgSuffmnoqSSXk5Qm/DlSOnKpmCoIuiey/01R5Zw9x
YuXmqHXsGsydyKnDIIr/mpSFulS3xQESevVq4Mo801BJKgHxdl/oxDv3qu5+EyP5HAoj3t/+JV2i
HvBcIZ9QP76bNtTHoQ5yDKP8yOPIN58mQ/42RuLtkiTzdhBuPz1iFqvZE9mlBZIqln/9GnEJPLGO
+Zz++il9QgMX026886jr7zHhX2Uz27ZaWKsEKQScggTahNhDT7OSv05qAgrunXYmdDSqS28VoP+6
OLvIIMRzZMXsaD2+wuTJX/6qiJAWxTl70zBwUHaNZW1h42XPAo8Ip4vY3LgKvlFS8GuDevF2yIzZ
RYdtSPyT0rbRcfG+MmV559nFy0IuiHOjV5vHvu/MbEnFUAaYBWLLbojzaV0CrKCvCTMkNonY/i56
vuaYgfpBNTYgrP71x2uoJ1uQvM62tw83jX0X3xwovkXN2eY39fLPpsz5jmL8Zm3xiZHIXtoNFfa3
j7XkZUxXEb9yqfmACb4CTzCR4w2+qVdHTPW+bn8lK+K9qPiD5BCkdqlg3z+F7tmBvX/WRut82BXO
DaxiZ+bC8VpqcEpDN2JUF92LGZpXK6c0ajmQYdh7hL2jBcJXjtSjPNT00bsYSZMdLRUmW28Y2S/7
BORezIztZBa25kUqjQegE/4dWT5zHblBhVwjqCu1PNdYGdy256Yw+7VZT+HRlSaNC2VAgbrdt+9U
eo04DtnKkEOKl1IKOJwetH1ae7AwzEUrd6VXMmlLuwp3HrL0tzCBKS8UxFj7lhCv1kXYypWoZgyC
LN3Jm/jqJx1lvvQAQNPRhHdl6bRGjrjidxe6ZT79G05X4yOpIXUJufWczL0nNCpe694fH1LHI8FK
dxlkG6HjP8RQ9XGe3faIr9jaRaYeH3SEg4Srvn9luLfWJbtHklh9A2OHjpxzx4x9AEJhbqCukhQl
PCrw+LnNurJH+2xwzH4IGAG4tDBn9Pj6Vw1vyqVrNvYp0xRlReyeFmNoA+3MkKjaBICE5rEBxgY9
cEk6j5OlabI1C8vI3yZiTtfemLpn5fbiYpbh+GhWIVZJn57hWXrRAWkL6cXwJ/c04j74LPi2Gz3l
cg+W6qv33O4BShCUSj1M8pAXUq4Rn86QOFg1RsCSraZ7skr+tusxK1sOVKGALF43/IRluxG4SRcC
6X6FZ9jZGzZUkL4sxsNgOC+EDqor0UrrfNsIPANfaQ84B53PrqtxP2IjU0gqpO05xajswCAKTB4r
t9hbtfXcmW7yGuSefO1r9yBuOJhZjfETLhK0YMqoueCMBtxboamNGTUDbRkTRCAF+CJtg2RvpvQu
VJW69m7c79rCp8SDYWJm7QnPdqTf+ais1Di5rRc+mNkcULFRU4TXIiiy32HKgxlmzBsy3LgRaj/J
v+s6/GkxKKGKTDskTW+l3Tl57LuEOg6j5rjPkc9TvH7ScANyCPdw3LrIaqW9t1RZLMGoZ7t2ir11
15vtmc+/X/QOI+ES7O0lJta+8Ru/gfiJX8NFZjnElRldowg1mpoYtvVMR+/kqJNjPIeSuxrrVpeR
NCI7YC4m1KZ1bFNU00PkWZiV3QIr8KI/WIn4nVpy+AkCMW0txhvGXpJhEyFDbhVwpofZn4sTwJAI
rc22932Jf6lNFPIfpzt0Tnpb1riRsYr18Y7cM7d3qIYvDBIn8t8TTGh+X9+QxxzTzSro8mEPmSCg
Fof6DW5RWR1z4HXkxHV7ypqKPwdo5Mlc1IOwjvEUtEdaxW+rfeLwK9uSzUNs1vGOQwmlfoDXlxo7
6741B/cVGF6xNvDTfxnM9ZwB6if615J9W9XFc0ep+ws9Bv5RT5F5uyXE2Ysjm4cwNN2DskpEAVbn
nH7d0ZD3SdIBmZgNuZ9oCb8LdTXv4NcOa/qGcvo+XZi6RnijZVr5OSxJh/tx12wLfpC1QV5pOZgI
Sc5tfdYO3gGUlzi4QxhcbPpU1hjwjEV9e1Pxvkv3duyk96hAD+i9+kz4MTiC+si+eyqEFlUIPyKv
yqewyHk+WzYoGWEXPxG7wpNbBBOeEhJjIbVomxY/7ZXM92MR6YTyIzf0MLGE4w+yVIFkOaGeLHng
s8IPC/vol65xb5LOx90K4OXg8g0BEQzNBTuU+Q1Y2Tt2jh+/2C6Gdt0BrGDYuNmg+nITSFJrOUSJ
Ox3xUHMrhOkmJDndyqR6oELEiZatJRlKQetdVNXcT6yStjahBCay5h5rEmVgocHV3ip7J/n6G2kU
197APERf2PBYsndd0d03bhEUL4S+XzIsgVfjxuxoFVibsAEDFAceQBwBSUnQAATC9+Y9FYvOdw6Y
i7plUdfFxWubayd4ASSF/RSTcXOL+ZMTrMZBTKNbFciPILS4TJVPmqOFigPNHZEg18Gy9vJHPFrW
pm0ZFSs5mYdCG+yAUrIECCEd2JPYO/KkKdfWCOqRfCnedtrFP4HXVh9ZCst5EfoJrSzSmvZGETqX
rjQEYOcpeIAlFWxZG/S3Hpv5F3z6Aaf38GjJLrxgvzLOsoTm5TTgSoZIEMFveM+5oy+2aQNiQSZN
u7PBqqwHIxfrGAPHJtWu2GBJcL5E4peEaj3dkClDas5V9+zycjsVZO1qYsoIeQ50JFwDlWGP3DW4
Ztj5NGx6SvPZZwX/pa0pB1iUEWuEh7XuAortddh3QCVVs0l8D/b4LfHh4xRamn2FYzCbDjHLW1Lf
3NIH9kAnYJdiOfS5u+4wIBxA3xY3v8uJtnHM1K2rtsHQlWcQbA6R4s59Fqp4TVt7xJxsN2vlOcae
LVO9lRLEVxJrgGu56yzTXLTspiQ8IGO8n5oq3UBMwUHGQxFgEcwbo+ERF2GPombb0JvZKazloBWN
uCh1+NeG5Dg0AsOcM/Y7+Jz+ttZpsjWcxvzWcebChQpopuzI1fI7hSt4OPNRYoG5ThwKcEI2XxHO
F9jS7UcXCMZnR6f3M+eVrQgmB1K0w2l48M+1jC9w+8ulNUGsSbvSfNSmdVEu/saS8guCydrf8mIg
ga09e1hjfe6+gml23nPebl8h1Q37sh64uipzthALRt/amKG+xcQADp8QngkQkjL07ZUY+vFIbrjd
ezDLrtyx9d6aHXnya4DSi8ZSqPdel91JM67OcNJJnGic40+DMpo/ST0bqxpv/I78YXXtO8RSC0ry
qcjH+ej7BQiTlqYX2l46gC39YDUP0mnL+4IM0rsFp4VyKkm36ii6oVrzViFw6dilvg5RYzz03KIE
KysRfgKcDnecCbsXGZpsMF3Yn3sj6ZxnKKPykgSuonBRNlvWtphzUW8R29Pa969jgKvKM0zQGG2p
mvsBAQYhmqqEFFvZ0GOF9epP4dKJyIti3ktcr/ZKuVF8RY2dt5g7WWVYfr/Nm9F7GYFOraGwjxD2
hso63Zw7exw36TURZV1gbsfVuUx8kZ7iTJ4so40xnHfzAaM/TKlOEriAHx2vJkYlwmgKawgHK7d3
fGLhxZ8MiMYKFsdw9KcyWcNYxAfmUoIZUVawwBn3NnWwM0bDei5c4S9LD3Q0/xX7PzIXEXoTyeFG
3SESOuvJYDq5BYnWjef/UXU6r5t26HdRGw93TmTm1C+qP2Ss6ZywemMzgTMiBMFhHb0s/h5o0FpG
xfDgzfXWzxpmGGW+aA3uxR6zQ9S743og2kTMuDE2QUGJ5TTI05R2hGjsefzM3DY7w2Nwfi38JPdj
BNcGWmuyuoF3FzMQ0jVojWLH8eced9aHtoCoiWSITmBf29Wc9uNaj6F78CwZHcpGGesMHQ1Xb3M3
FR1dCwylKywt1bY24vlct322095gvYTSaPG/aFwxRlkupK3uhkx/8+zERVfG/o4t4wZLTLY2aRnL
jeAlbCEtTPqxULLYKJfIapropxJyoNmy0CmH8ZmyMh8VLHXe6zHGNl2kyG06LJ+NiVZi2xMvcz+8
h7Avr2TW6PSARErafZxPdZ3yNu+/kxo7QlZYn1Nxy/33CLO9TxjEpAR4ORYpCz8xt8+mURV3Kb/b
vuK8u2nm9BGJYe/FJA2dbMzeyEdT2zDNFxQEsZqS9lMn5ieJ7AlyhHiiiKjb0GW2yjjZYnYnUg0k
9sPIynSpLPkYjsbvVHINzgBmzem9Aiu6wZxwLWRFvtnr9F0YusbBVX64mV1x227Wqzmk7bArMeL3
Fv74YeQBY8x3gEJAoA0ZDF6zoSWvy+yTSOth3cxOdcgiTpPKJB9jZD6CBYmVrR+lZ46l1gKGGSud
dArXZmzqNcmLej/beYITtb8Tcqi+Jmxz2QJsOAVr0sIoxktuhSg4PRmRR3B9HoIPsBQdKreM1kMe
QfOxmfYD8UVBJ7wTKOe2xI6eV6eMCPolgOJLrl6C4w/6X628fs+2hGW5wfo9rGYoi2HAddyXx9Ql
duMMj3NLtxO2i1OSBMchGX7/L3tntiO3km7nV/ELsMEpyCBgGHAy56qsedQNoVJJJINzcI6n95e7
+8C7D2wDvj+X3dqqTGUlY/jXWt+akTC9NNjXDK2hPQNP5kyRDyKi8zG5yRv2TSY5d0DbDiVjIMtT
N4omjJiaiGqHxa0BE7++1aV1Y0Xqtc/b+eK3q8XkWuFgc5s/9ATvR+1+o5adcLXhvnK4yQ2iuBuh
xACdIUix9tm0GxznvbOj95zzbTy43ZF43U1bsM1BoaDlWfbnEjGdJAnH99kKnjF57Aq+ENBSrc9C
LvA1InyS6TJ/MKzdXluBiBsGd2kApsJSKVfrsTmQq7pvLObHrswIjSm4Qii4FbPceSEnmQ9c6c0f
vuCGv0OnqNMQ/KqWN+oJqkcv8seDFdWwJbyWAUD5ajvpAfOq2lW5D9Woe7OGCN5VuZxd+xpNJs3A
5/FZ1j7Zl6z3Xlwrea88yzy2yv5ses1yBeLBsbrHRjhYlav3Loq+kLz/KF/eThU3F2/kNh5RPu6c
ZMu5G+HEhTw0lDEQnSeKhn5mTQdY25AkylpvpGmQKr0h0B+tZdGV6jjF/WB7HmdFO7kNKwI/Alj/
tkwz2oHoKd8WZXDFqnTRkR0P+x4eNey4pAXIv9vdCHlSgGdrq/PSg4dq/HNFK9bGtYIjxQXf6LAY
Vgf4aEVnblTSffJhPg91htWluasRSXYZhATYiWyr4ylPdRBXmcVEALnjSNFkty/rBsMtqbiSexqE
E+c5cgGcOJgd7LwlImvb7b7JozgN26eCszlMRjqkA65NJVyzEsJ2VJ3lROdCTryHWwXGGQCnVNKf
lyx/w727sa79BtWYXq0ObCIYfCQ9qwybktdwoBnGh0OGjE39yRS2R87xj1Q8XHgeDvyUJ+BZ+BR1
vzNG3JEdOaHZzJS0l+8q7Z+QAuM8aW6EzUE6IlLeKEOjYkrQB4V4i5vbA1+VPVbsWxDD1jd3yc52
mdz7lLUkqWcfyiKbYDRFJ6yHSSzz8RgEbfri1RGdF8H4GST9DffhDoG/IsvTONmxZSk7LIjNsAtD
vr1ZxkgYNw2RP1OGP7V2uYMXKooHoA19bBVu+9S30ytDQufQ44c/Z9fU6SBt/1DUfVdigFL9m7Fq
5KIxaxhgRCQdOcgrasVDVsXMGsylka48jY2NaSmHcTvXXbh1mSIvONBDFk2XfHWA9/136U7ylISC
Q0DWL18DTqIr+KM5+3BML5xUMVvRxAvSJdWn3jH5eQiZDDMjoPWKFGtVP4c6y34l5GI+GbH5x7Ie
3Qc3kP0rNJERwc5YRGWRZ2fGdOcSxOYZ0M52jPq/3lLzxskEfOUV8QEFkUspB9Xt2iDXOFZ5w2ML
MwFOXGyv6bpPZLA8SHz213Wif+pJgDE0GgKucpmj8bGbaQe83NxD1UiwE/v+zqW+6CHruCn7rRN9
FOMYxDn2AJhbWfcWTln90mdl8TNd6SHFijTss5JdyZsH92wTXHicIAcjn1lAXF1ndPKN16r+U+ks
2Qb4UzFEubLhKI19hiIW2lvHYT6UOpxuua0zcOhBnnU8cBigmTq0EwyfvB7yrchF8hy6bQRHs6MH
tVq6Yy9o156yUBw7VfmPcjW/11RB89QkNlTTT/ukoeAzsOnN2zipjWE8pzmWHaW/qUvZHQAIUGcS
as/5CNQ8Xbh01NfgS7ZffUYEs+UyJoF79IS/e33OmiaFftGV3+M4hE+Z6D88nJP9Fj30gqsKgFvO
MZ5SJ3MGzPNIhU0WQ1ZtyIWlPNwdEw3NG/qZ5HJ9bkVv79uholqKfu4Dx5jxk5bb+SZoJK5tt9JH
v0NEHQfJwTV0+htKg8tXOnK4Dzus2LQxZ7cZ3tzbkf3vtg8sSnuj0DunxXpSeEY2zSj6k6zb8VSQ
FoK351v3ma1+APfntBrkz8bj2gKB5X4oMcS0NgDjQdYvuT+4T1OkXGbNNVajcaiwjZdcGPa2Lahx
dfFGCp+Od/wTYLAKU9zqgBI/NQ/lEeMXuBhfONWmwn1y4sc2v0wxjTcJXFduDCTJx/T6i9W10udU
jxO6Cp8D30y8AIFzATds4sifn9MKmtyo7I7dnIgGhTgQMa71ASQqml3ar+UWixFBSOnMeBTHeusv
U3rOAQP9hBThsOtqtYPIxcxiCNrLsvCqXCpJSMIP2NV8GHsskgNWSlefpcd2ky5C3JcrDIl2XZ8G
D3dMk9rLqVnridMyNcBhmTwOq5B7rGZFjHfEnDtU2q2KGiqH85lbaLNyJL8OV/GdLDFY+iwmeZw/
8c0dvuvSwVkUYIEoFZoJgk0IOEo7+xDAUQK+4nmgAWUHt86LS8Te9+Jq8ggA452pV8OsswJKK0Jq
vDT+q+3kuR2ITai5TmCJO6djwqQT1T1ahRVcMLome97PpekxIy5F4F1U7VW3VPr8oOIh2w+rD++V
3qkDBi8GKNy5KlqlWB0j/8zz6z5MoErup+KKh24BfGTQiY9Elsq9SMfPMQCEMBeBvAW6XB+JzwCx
WZevCSoLLpBS10wmTXoDLda+G6Zi+k4V1MNNVRnnvE5zfch8W58bW3cXpCi154C6Z8aFraMb9q4/
Opy3SQS7Ze1snWqQeyu1xK6eCbIGSWIfFqYQNwwt7Z2T+fleieI38FrvZlDZcvKWdsZIqpwve6nl
TgNj22Zp71Phfe0eD5jPtkTv99J0y3kiERkHs5HbgbVhv7QGHIfVsa5no7wwgwlfJ88vLxg/XOLP
FCi1aEFxyqxdk2eJgaD0L8Wshl00dFZcBx1PoJIaWAYFOzw+Y3lSovyJ2FgeOkiagD1mFXt0X++U
FbrHvrDFS25aiR2wTPZNIG6zyudob+DSxSng3g1xCJiTAd3VfggmdlA0/2wivdgx+1PwSDNoAPeg
7VNO0MOaP09FSSTpSj8rwyg/ZEHl9FTwtfUjjfEoUfinX50J1czpI0MhWjT8soexveuEmX9bI0qm
Y01htFnoGTvC5bQucMi6Q7+UXMOYqTyYHGMVNU8Wk9+cZ8CpvRNkfu/DMdfxal9Wb1JMFXNXvCAB
N58tVZtYhQMdPaw5KtcCIe6MaRbdMZqm16mbvvO8Su+w0tH+nFTB/NZO1nLX0voV26b/juikQsXl
h4xBbeFmCO182wST/2F4xB/sNUxY7hz9QZVK9OBZPtWDCUSABJgPyWIiH4X93s2pix4cTJ/kr+Yu
bptZCIg7c8oXQjXQEkfeW5rJPwuHIuatOe9cQp/f9k5L9zhVom9KD/1WcSD8seAWeW+nYTjW1Kqe
x0BOn/YSVY8OsVNUK98P7oh8/ZlrASDJQov/rKTTX8Jo8q9kL/vsFCPxUEpegH9ENutbyJhDo0Je
dDo074QSyzfEuT+RRvHV65pw3UTg9Bc+gXTIDBKYhapj5oVWVcHLqQCcDpga9dXJaH7svHo+1Svs
N7Jy9qGjkPO+8ex+GwV29FDoOTmleUZKvcr1+CfNhl7BwKAToMP7+EoMlbhzCdllWxomGjSlEO5D
dRfhCHmwdbhY65X/I14nPqIlw1luVz1/W9XpsciGDvZN5N5PNIefnJB56nilJHq29j86Vxc7njw+
WWJxC1cf/r3RhM5tnFF/QI3ggxnL63trSoJycI1RiGcGwhccNFyT6XCrcN7o8msayNGjCWGADunU
aMvpW0Aj2kJQvZZFTk17QmZvzw35ylj5ZPvSsPLuWVSjh1rwXnC40sjqat18raL1BjzmVddaj7zM
cOMKzVoOfUC+OR7fvgbRGm+zZ0Kg33wqNf/WhwTzMzCLij/PJ4/J7lCu5sEHQzCG3ldnCgwCDfGI
8bAWdg+wxsn9I7M+b0MVJ7gwA3Bo11y1cvhjX66NqcNAUcXBmzDajaO6rFdmOZFTw5MRGvI06cTl
ojEA0pye+H/WahqpM6Q8sbsthiGft0mZ8aKJs876LqJZ4Leph2rZC9W35X0ptLWdZRM6N2olKrgz
3CSzJ4A17n2b2EQWN5btOFuMCrQc9lizenYTU3JfZl3wzd6YcXmj+NUkz3pWJNItmQI1kC4Nqqin
hKWr2WJHclf97TpOiyLLE0QXEFUT+m5UWQFUuu/1hw2hsrtOvss3w62H3bQ31nsFUjd8r7HOVQCR
vGLmrDsVN2VzrQxeq5aSQjci8c92paKPWRSuviDTvI4uf2KoVGx/Vmlfmzt/coQ8LI0czzJv8AC2
A4zdt3xpLCykRW13J8JlWCrnEu6i4NfyasjEmY0zGrELSQ1+2KIXPycxDXcWQXgPMFaKEdGIooOa
kRB82uRTg6cz7+pHmaZQKkToYOmnRHR0j2Te2xug9XJLTStanIQPNG+vM719VA7HvrNujI09faZJ
Ru+zkXsREiSlNiB68sNagnNmuM0aIVYw0WM2D+jNnDPk2fdJf73PfbIUBx//KCHhnvTjbkb+KMcD
o48aQbQZuls8xZphJZUdXR4Xi9trlDuHMqOMdllsuLgW5g30ZAzpsCMm6khG+qVAeNcJHbuOHCCi
BMHvZCqJ1OUkKqgPZfabxnYYlV8l6OeVkhW3+85EGHj3bkHdboyDEFo7ZRH3Vmf7FKXwYk/RGnBH
ph8SdFFbYwS2OSjZN6qiqvgG9bQNmPS0+T35lNTfjbMVTeead811K+mKGLc2B1cFaIRoRJM9An4L
AaLwdQfoG6YyrlJqTXaQsRWJ+l5HIB1DE2LvSenPPEF1qQCo14UZ+VmtFUX7fkHq+EP1qIprjV4d
ijnf8vzFEWyLrZU41ckzhDIiEob3TET6gwU98dZpRkWNkUjJFGUHcAXDC6dkjw9tUL+5ntR4Lvtk
3EXhuuNoR1SPrf2NM9rFMDfQVFQkG8qST75DmZglAO40JqBNtVvqRz7Na1kg2GVS59swWR/Dhnqu
HFYdpCQYqNbo/UKP5PjbDO8dO/GtjyCerRn4tMD6MeKMR1t3HgcGGN96ZLFoWToHSnsPztxjXKCs
N2B6fbMwBNlOc5CAX/aeKw02MPflySf5uC0ENyRRY4lsGwz8If5Dw9Qja7ZLEwJLsTlRdUO8MkrT
pBrHlJQ+R5W9aUltr2END8vBgm18btf8/rwXI9hkafJ8Manf4VVhot6kkskoyxj61C5c4NLRKCjf
peeBdQJw327UYjuxGqnpaVZ31wOCADVN9yNNXUyBdGPqO8LE+XuLBMI4CTP2bdvV3YuYRHXJ1hRs
KofDcG3fIia0M7RcMVtU7xR8vpBO8HjeySSUUONcAXzY7q6V4ujV7abooxTjeiN2PpiZB4YG09lg
C3/g+JMfBvpJM/hYmEfLm3CcH0UFU0eJB9+0RybGJ8sGRdv5FIz2tvXAcEzHc8P5oqo0GWGPdaAI
IepGwwK7dFznuNTRU12i5gJE3g+eIce9hre2BCVsZc79aDPPhZTd7gvfpHFtXMZtfvFlVB/u62Wp
n+1rYKVtF8pfk9U9IPdR6WaRjKdZ5lArTHS+zcV/EwwcHbs+DRAIDCdyrkCE49cMC3OaqocuYuSZ
aaANdqseqzK4SWkMi1N3PaUOTHemgyeIbe++XwG57NIjY0AmWklbEqtXkgmfMzZvaKXzTzdvGKIN
rWZCmb9bbUabqFf88Gg2fVpK93OhITMeemHtorlBNpthRQaa0oZoIiBl3NMqBS1ADbuTnTxpZ152
dlfMx96fzKFV3vg7CpNvB6P8FhTBuu3oHqDXuH2D+QQVvBfyDlciQziTlbdlXVhXwRGvcJ+eSuta
4WKjWrjAnuiWd803KxMtIniWfgZd49xWQtt7WPxbzZCHgFce7IJs+UjYqCAoNbe+VTLpSH9yj/pI
ADHFo4MNRfjzqxBQd7KBvl2zwiftIa3e+zmC8+CvPyXMi1sPe27sKf+351bUw3hNfU8/E8K1zJo9
v9Zgl/QYS+AwA5SR6mdYkRJCjkXzckccOmId+EzxR9PY+Ixs9E17KIeKZZEMGdWwDVdzydxanto1
hAUVLmz42Ajx4CBF2NS/N4UbHnwPFWMVR6YfVtws/g8gU9mBADzXhz9F7d7qOvolR6wqgWsM5pmK
40pa6xc1Iio5Tn6MHGvn6JQytIGpt3Veq+DBJZlz07uyPK1ExO7WLHms3OlLqWdiCPcF4ZFdR5E4
Y7Yb21Z3RJ8goCnrwU1b61jhJ96MXvUVkt5a2/TS903y0U7NezFUuzWHZNLNyO1kF7a9TpJfkxr3
+VSuL1qQf2jWJw3nvzAyPDta3wGqbXb1WAJ7LX5wEd7KNvtjDwqmdMjYxgdtO2vGb4DU6T+dzyuY
Ag5bXnTwfMEJPWju1SLUHnfKenbow2KcmSa7XsmPxW8/IJkONFYXQBBhBwAV9JfbRdu8xynaBzMu
mT50gQ0OrrgILiXVuMz3bpDfB6J8lak8ZcoHmd5WJ8NAimvIxF1r+opUy7y3yqJdY6k7USoG1KF+
bYbsPOhimxTtT4/DX9GRAB36+lcvnAMB7GFTpguhPZtipoTul9JVb2nYHWBJ4iIcHiO7uemd+j7M
56OhFJ5pydHLhzvVtMFNb/eUCmEx4eQzUbSunHKb1vnZrzDqgT2NJ8yyW+pzwIs2zWsm6Vyu/eRR
l3O1a1ZrTxfWeRiL32py74qmu+GKQ2pM1mqrrIBa9ZpvfZkx/5cwpqg8/3KWglPDFUaReA0UlwLn
0JRlOR1yLrYSBUBbKTp1uopeavQ6d6+tBexhGs5P0Zh6p2kmYxg5A3ZHp6P3oJug7Gw7178NxgFS
tM++5fINoBlQgKxfYUEJAaJ+1it1tyEe0msFcOc0zY1LKIrAqI8XxoYITSEEYNosuacEx7qfy4Ib
DwaRqOCN0a3Yb+kqejGTeCpF8SY57scZXt0jNYsbC1oYuxJOJFZP33S3mp4ILFW8R+1ekf8ZLYQh
NXyLzMYT+uV0T6TBjz2u0g8jcGGvr2eUvaKNw1F0t3Ul5W2pOqiTxfyY+wlg14lfMiiirV0AQ2eE
I88jZUiHuV9uBk/f5Q7EArXe2LUIN67mrJST48fE6oBCaQa+BLNfPWLf9x66qSI24eEdlUVye23q
pYTryOUEaZLJEKyvQ9bpebO0Xwyn0RoU+Hi7IdRopLXNhT4N4QwvUTMFSi+2Ac06lG/sRPjVSBNX
zWtL2Hq7jAD9g4Zz9gZcm/z2ZSfqeAwGdyQx2IvfM0mEi4pqdYs6GV1S5NBzlnfwkCbOhNtkEv53
4HGOy7vqTxGxXeI8IapS55zc6SR8dDgdx/Na0Dy1JhEBshYGEpLZbSXpT/ivaMI/owluSBXw/z2b
8NyMQ/bfnsfvn/Xf4wh//a1/5hE88Y/I5xobMm/m9spg+T/yCK73D9+nOl2GocRhJ9z/jSJwSB14
AZ2ZgKilh7OEN/GvPAJ/KYIdwBjXpgg4CHzn/wdE8J/CCJ6H0uaEDF0k0APf8a5//jc4AFOdbGFf
+RTKsV/oDvCw/HJqgV5DN4lP5zUXOZ7Wv31E/wcmAWrbv2cgeFlQBGQqJL3J+KWDKx/hby8rosr3
aCl6a3RTqx2cjZR2hVUkH36Lf2yr7GnmsthTesX4AzJvlY3hi0uJPf4Xsx500Xhkbhw7L48klpVz
aMdBuG9LoBAY3aBfvqd8zc8EwBEWOFTwIxQVqgJL6rBQ7DaObnvomRBeUvpiPhIuAgRiV0qRLqCh
yST2sljv05SPIXZVILjicKIl/FkW8lfNb7u4eC5nGPwzC/VFlea9jBwt21ZAd5wgx/6Br9Qnn+GY
eJxBVc79CSIwnza1JR1cAaK7BETD/GT4FfflSS7aCj6yqADx6qRgBUmML5kWcAmkO0a/ooYI6RbZ
n3klh0j7a4Yl9glbrK1psGgZf3CX9y6MV+b0jT9aruw3GRlrr7vco7l+5Fq18R0lnsmhL2+WLImz
AYc1RBmzyWv3rPU66OE8TCE0YprCRsRvmFdPbakTSbUYTBmqJBmUcRe2jx1fKuSeyHDJSGdQNwdO
Ra1zjbVYl1wt0BlGoOqgV2rBgNHu0YCbWc/V3jG0GRxp68kw5DTc3NhesUbsKvYAMs5csrB290CU
5sc2l0P2koXVl6tnameiWcgZxWPuSRib4EdbNMQHlUpJ5qdEjLNNiHMXqFg0Iv07ZpDI1hYT2xiz
C2jIwnM6eFttVXxkPhNPJMkKaNzqcKu08aFQFjA4fruzrVFT6eN6hL2HRbUY6nNy0Tc24tA+wIr7
musp+MRnsgIZDvjcDk3dgPa1xqEr8biWGa14KO0dQ93cnKLUT2+MTxepm4Xq9zjP1W/CFSYEnJ8l
aZz1Ivvd40b1t6md0fKW1mzbGc9izITaPbYNOboYqFtJFQtO1DEWukpxN1EscIvfekCK9gWWoRKZ
08GZlOTfpJq5+HReoj9Gkwkwhv3cftPvqvU2QHeH3Lx2r3R0U0czmRDzdICER3tNNc/haa7RIyof
d29MhWpyCJOO7wsH7wTZY21tIOJFcp29j6kglN2Sz4kiVB3uyQSdIbvd5VI0bz4G4o5izJ4tUSue
JlkU+gkzBIPkEjrUOQSaVR0mKFB7ldm0G2FICQ+OHlJeuFrMLYhZQ1DP1HQvl16DEi7DPoTgYHi9
TZSwZ28SL4oCqrFzdtkC6AGY82ImMVPNeDA3GXDycW9sBi/cmUf9wjCofQTpiYcst7S5dEs1fS5s
uj+aNDLvXpSgO4CJHR+EI/Nnuo3qO1NZJgWMN0d/qHvGeMOni77oMLyl+xTp/sNPhESrLoPwzoGO
8LKuCw9xMA3Rk18G61sxmvKnP2Hs2iXJgOGqbCz4anIq7WtZbrk+NMznKSvCJYlPxVoKa1MaR1E1
vvT423q3Tp2tbWMVBV8xZe4OH2FxRdXT9pETlhIF9aSJwKu0w1uUt398HpbnQqSh/p17sLqwyZvh
EgUrR3ROaEBaPMpRaF+D8j1t5iLFeaJHvu6AZqWmP8XtK0GVil/newMphVxJy6B13Bc1/9RLqlsh
viH4h+Lcp4ixKNPtjB2upAYA2crGrIPQ5mpIBzq2l9TPU+QlQ8eFFJxMl/0ELeaNXzK0EKMn6dMu
7cEIZmTBOIXnyZ22M24q9JYQzbEfIJeFfC57a+5l8BWMlsnA/5N+ormmzZlmYOKUNUsRremW2BpM
ur26NJz3aq5G8wB/rAGNcqQRIPOh0XkaDdRfurV2+dGeN3BO92WR85WHYxUdWrrDuOi7xqLAHNR8
luxh25JYmSPcCMfEYlSh4RDSXHq+blFO3BdeEIVo8IDXd0ZWlCdRRKiUrW+pnDPzZcVSW5bcjfo+
eEmZOEp6J3Lt2NdVtQ4PbRAUYR2vpVtNLwnlSe6nthmiUykIwwMPJvG1dyef+z+r6JK3mTwjmW5r
sn837tK6p5qxXrcJS5txHmwDGiWSzGevE5n9wWqX/DH9nN3iqqj+UBcsT2oYCEukluUD2lIS66Rq
BHC6pU3GCx32hJgzTVR3lxK1fbo2ub5TngbpxYYTNlYDlVFcJDv6DIeoIpO28A+eunRNMckCFqSd
mRQKdXzs46AXBYiRTrf2K4uHxncIjuaOFQsbCl9emxXXyvqTDh2sq2xCVDwjfULakIy/bmqwsyjv
C7OSDY1t4U9kcG6txNkAS1SL55g95eLmF6Up+brp/XHk8S4q+9uTdGqNtX2dL7DR4atEwXuCmVYi
JUNhKknnt7x5E5X2Ly4eeDiitkyfI527XwtIDY4iwcw/FFv5YtMEZEGQhSQr8Ua0KArEm+qC6UOV
qeVRzFK+maIbGNx1hI22bV5P5CpsMuPM3D1EFd13VbYtVTr3O+KP0+fshSxZjVoBbJQAMlnoOtob
cUBSLGiBXGIujoREcgjgEJzSnIvKZmrCsgQp2igAS1fFzotS9xsbiiuY7ozEu7hLTFSh1ZEbL2mB
0GDjnFLbCL+Au4GUz1/3m7+Us6IutjZzAZDKsljgG1ge4hxLMB0PndfYNxHRFWJPmoEAEhL+hW0d
5W1wAaJUsgu11D9hGLvKi6E0Aec16/raOrDb4KQm33ovZg/RXNBtnW+NlhjSgsWHVOPjL6V+Is2u
OiMGKS6JtLhT114wKt94sDDXrZzBk3DHY2HaE4+rH3E/h3rr931RnnocoVxOfT9ER/pLHB48gE1h
RVLznNt5B2tBkLOf3CSCdpKMAeuSZMXVMznZOFNJwoWyRtctBjBUJAiSyaO6OuObOoElFMdUYNuM
e5CW7/Pc5iy+7rXqfEE+/h4HiyDF4sAwhX2RrWtcQfiHGktD/YNyJvk4TYt1dIyN1hxd/QdB2hGh
sq/2BBiK9Q9mGpgqB8hfTOIKc8dXc/khHJG5e/wbtJD6Q2nhfZvCe8Ri4mRiTfPf7WCWh9kIa0Cb
L6x3/uXwcyRIqRfL4g5MhiYUQ+z0GVDEYJX+z4Z4CltU5P0WTtjydPqMdWO1DBWrXVal90utrB8S
jf7XqlUKprYZ4TDQaJV+LJwWHmCKZ7hR1uKd39Z4aif850QPsWNvXNuBIAARHSiwlbsvujP060Dz
CwGDlIjGh6YPzSHp+lFsR2FFtOU2Un3CIMdTVOLqXg7TLLG6rYD8kfcxx4DH5M5cMf6vRbW1rSF8
LhXIxkOTBRBgOeJfs9MFao/kqEIQpGCJQSBSAedBjvqsYGDFWAFs6E0b1kbFzGOdRgpFwYvhDRUd
Rqi8WQJ8wal5EmWGczVx/Gu7iolcbMlNXjyAY7T+CDe1zmbiwAi4wQk/ar7wD32p/MdoGORpCiug
RFLhIsCll+JuW2ar709dFFIFrTEAys2qTWDHPqnaO3F1z5Gw8n5UrDUTYH4rsPbgIlgUyBzw/sEb
+QSSCsxDqCFecauW5br1QO2o9xUyC/CRHGWQmT2Lw2aYairNFehT6KgWZTWbDjxEt5MVzkYnLyuE
kiStmesx7OE/78Y2jxkTd8NhpAfuoe6YYO84yfAdzKNG3/fYevu4JSG5V6ZmaQprwYxsxgRXtcPk
xyY3Hh7+te4YbswKjSUlOLWH/2r9rik9qq4zwRFneFL02bbn9Qxzr1KhwBJUDJ4lEct6Jzkmgp9X
lbkPbKqoqF/NOeTBQSLrB6arF7d5QHsPFdKdPDGU7B7KlOwv8+yU5oO+CAoKdKi/YPprRPTtJGX+
UfEQvC4etTyQpVCyUENXCbfDSqqvlGjPZz7hDtuD4/W+pHHRTiafjjcU98X+UWcR59bWpdubFcB/
1a6TJDA0kuZhMryhuGga3k+hSHoXqDgsemTgnhwyH8y0SXG8gJkMQ8ZpJaPkfhItZ6EZVTVr7Ykj
iIOUue1do4MjczmMspCmKLgqW5t7D0YZc5tyRq7gkY6MEC2WVUBfFgElqEqjh6zggamp8OFQs+5h
rqYpeAxfm5kWsBh3AssUyVF2w8y37PTMYs/nG0WwUbdsxlEFUCq1PsZKro+KmX2544kq8GYDs+JD
nlt0as5UGGQ4IipSVyV8kbiuvPZq2iWayeWKrjfPmdgRl9ChnTTl6EKJFihqAFgWUkDPVaTe/Ndw
6Z/Dpf/naOl/ll8/638nXPLf/3Oo5MKrIIDDCMj2vZApEXObf0EuIsiXvhPAhWO+4jkB46Z/QS58
9x8BFhYmPVAg7cgLmbr8x1Ap+gdIy0gycAKO6Uj+6H/8939jTPb/6X//nTl5nd40f5EorzCPEPWb
Hx9xN/TpBgzAZ/z7dKcbO3R/xEce3Gx6LOoBPl84KWvX0FHxr2/Hv73431/MvWI7/v3lIjR1gTJF
fpP37/4nwGUnKuXjwSV3gHn9A99W/mWHXUbKvR+bi7T8cdjP8gqraSp3/uq9CoAdGKHpWuQbYF6o
qUXY5KNQ90uypuUuBbGLt3a8jqtHKKHbbAhym6FwVN30/lAx8Knb+TSNNppsHgl8G2zN8qNI6N/a
+FAQFoYCria6mTiN2oSuqt7ovK1og+EU/0jaqHnAwT7xXmh1QCPG4xSz0fu4PylQ/NBJm2JCunbR
cyOPqCP1Fd0ZSc58iQhODfaIbJz7g3h42BFzC7O3PoI0Ett/1cssdbVI/iZHgdhYg1dtnSBE4pVF
O92lumze+yWpbhr6lJ5SOrEVfIXVJwfg4I8FSNJBA7ZZFi3GGV33wNnDhSk0wAz8Dc+vC9C1zPAj
JWVKb0cGWH5dtPiQ/WitV/MRHO4ImFcQW6bu3uzZWfKj1VeM6E2RotwXpMS3IK6xLcrW6j5dP0re
82gpm60tJN4RqpGowU5tQ/jVs+f5h2/nPd4Ywm3vLil+2ik5t3xV4D7mfcPNA1cUVuAUMU+yKy5p
RITLwjB79Adu9dsQ+9Sjmr3AQinjzhJ7Yy6tDRnMyT7MSzCOcT1rCb+7brn16jV6kQiywMArSZY+
rdsajRh2xo9sCaAjVYPr/7SqK9eipNsihdu60mhcQxl7WOcBYU+TVd2MkRnGTUOzAx2P7AZXEJJ0
X31b4GliBCj3U0dD6GFIZ46EDTC016GdryEw0FHtJuC8cc/trURmnCrdxUnWiC2nJ8RtEgIL4Qaf
i31rNzXdFRhoCncOy1upsznCuCUD7KUWF6SV7qcX+u+4ntsZCPXd2hL9OzqkxXYZTMfxw8cshKiM
3g1nnjM/tbVFOFOQfbWXJUvg9SglmptP2oVMLPxx5Y6R+HNUQVzp8cwGPpQObCWu9UUVUUir4RVY
cv3W0c/SDzkOCTtLEGFpqUZPWhxK1vHtWN2zpwWLg8eos95jJfPLHU3jLg0OYZ3Om76bly85R0w/
4G5dnUriapGbDLSbDbgWrDc2LDKkFae4FsZHwfwnGhXpxpnTxv3C23gROMa6Y0CvA7cwx6Vnp6FA
ltEnqpaFd74cnL0bzeNLP2jvf7F3XktyI9mW/SK0uUM58BoRQIjUgvIFRhZZ0Fo4gK+fheq2O8xM
DtP6Pk/1S1lVswKBANyPn7P32v6OpYvWrGV5+Y1y4Mhv7UPvtkRcmATJ6gDvxIlK9GUkRxoz4B+W
oFPp8K1xSUTnPxrXCqCdLr7qZeAgYI5NhEkxTVUcIFKwfmpaLsNNxhC6p3Qn+AelDClbF5/20nNS
0OQMILB1VYgPevirSLbT1DhhmbwZlh57XD1PHgrWLmF8ZvXrSk/XLdyvqwuS9mBhMMZ/q5aPikir
Z1R/1WO8xSTsRVeQFeHD+SC3wjPbg5Nbqjz8/436P1Ogjar8hynQ9I3NuvvxYgS0/ZH/jICsfzlS
2tCjLEswFZBsiP/ZrcW/2CbBo5vMeDzPVuzj/9mtPfEvBYrKYjDku65iP/+f3VrZ/7IsZZmuYMsW
zG68/2a33ljT/3e3pkxwbUoJBTDexVzDFb7crXGoj2veCxnwSOo7ieOChC/DlLwoc+l713Iza4Rj
H7O616A7h2tjKqX69MsN+81MaKtY3lwGPGwFoMtmOqReFQ0VfSx86SWXQdoP/XoAG/4ZfSjO7CnV
0VeOl/SDMtUUn8fWNWfGqT5hRJz3nOU0kt4Ec1co+8xxS3H4RNqOT4nggp1YWlCghGqhSX3nmrfK
4tdbR63hQBKTAMU2oNfr6VmWrahPXSLFvWRad8KqlmMaqeG2pvFxNcWmE7BNJ489LL/AGDP3XApc
P1lry6uYKS4T/ahVqAAjr/t3zfz/rIrkRhF7fWlcm2B4KARdxFdF0chEGiWKtAJHy/IKfzEnAQxB
wZxYU9gP60O2phZRLlh2Vvoe8GUcGrccUIp3rsT73YW4DCw3qjqNC2rYX0d9uW7bRbZwgu2V9tXO
hir+cwFbdO+0hg4jTJlI+Fa0NMu6RO8NGn/32cpxGZa64N28bQz5y5ixi9JVomXj93GtlY7ARA+a
Qi+jaT552Oq9xiG/rm7H8d8r4X91+12HbyttxXvliVcvVT8Sn6a9hnFqzEy1NGYIzQbWulPvZUCa
Bl12Z1Gxkm+VwqNmArVbxrmkOMLU+85dkNuHvXwWHGUymfMc2xa85Nur98ttcGnmO6spzMBsjEGE
yK4ygLLSwnZDOrwykc2TOH7pMnMZyT+ei2+N3Do4btPGEPj/Z128//eH/lqtv3nNWbVsPop3xjLh
4LmvXvONSAYluPcDr7UXmu9TDyCbAvAmHoG+7rRbRF9S28ULSorSLeKO5cMEquuZ1nFYuGiTOXIv
zZeOqNPrOSOekl08ObXrEL2zIL19bv9ZFyVTe0HP3n71Cw5EhCJw136As5QR5Uxe1b51ibsjcuXG
LKLilrOB/bSgyDq9c4/evLsW+4HluNwncP1Eybz8veoW9HrHOIVhiYC0ZTYUV3TjDPhPRiO+pGCk
Pkny+5B9JPMJIXdyNdtzGuJbH+7+fC2bBuHls8MVINfhp3I8ZOH/rDO/PDsjrUBoE/GMYHVrzuTt
TEbhQsODIYJVrI9V6VfLhYyP6G5dGPqf/Yk2H05Qhs+HAQXfQ1+0VnpFk0lOn2SEwrViOBPCAGbO
tDKOm0JLLPLaIApsASMG5/rYVzS3cS4UmJLyZWYo8edv9faNsNE8eIq3U5LFgALh5R1G8+g6qaSv
bjs4VUCLjCdZVQUIYKTOE9ymEFwB8+LKzP6ap4kYYjlP763R24e8eC25CEW3lf+xM/E3Ly+CJTlO
3ZrIE9NtZor8oQW1MOHQuvEH9aEiJu3456/9mx+TzRXZFIQHGJkIT15+ooUCqZGLP4YAwPUXYdV1
mHPqfDZFUSEWS1ei1/tmvm4ZOl/7jSMuOEqSC1AK9VDV5Q9iUYqP0wpVfVlQ0jW1Gwdqcq4SCUN3
n5R9eXJEQWM2cUoyCVODDpnLGfWvP38P+bpksbYiYZPMsPdK0xSvNjfLsGwCraKJEBfaAqhR0Vq6
9dh/tkkPvqrl5Jwif3PLGnFz2ozasIJr9YSX8mGxu03qEKNai0z30WbbAzlEz6vNLe8uyiH1Nayg
7+wH5nZnX/7WNCdY87a1D7mL+Rr66Q85ndlOgz7r0r8ts9ia0ngJHU5nDxyizZPJC3MeHbN8VIb+
y69q/3rLVDgwWXXTYM0W49qL1vK59mCBmrU1HgbDKglviNbl04pUFWJUNaPNHD6omGTlqYtuADpk
eLgVW6wwpumWQUX+Tg309iHeXiPJEsE+i/n71RczB1huWSWxF49iue5zYwwma6rvqOSWc2TZ2TvP
8NvPwwtOHWfTwHKlbb3aP5zRIpeABktoIvD+bA3GD4qOFERqp7+LOMUJ8udn7Tefh0YL+iv7AIB8
+9Xndc0EZ4XQ8TDtHfsDVIn8p7HO6spx2nSb+zvvLLhye3ZfPil0ahBa0KrzaAeIVzdU5RnGOYFj
velqbHiWohne1uWTTvMWVOKkbulM208tM9/A1nRhd+OIlw7jg5D3oxriZ/oC+P6x2b+zL71967gy
ukgeMQUWyq1Xb50eGpQJaTRj0rFASyy+/AiuvKLZ44638+Ch4HFd+XMYthGKCc72z7/E7z5+s0pz
6vFo9TmvFq+6RXZLDAvEK5HPOGEb+dXxJVyr0kNp3Q/gZYzhh9c7zQWri3rny8uXXUbXt2yeAYuz
CdIG26V6ebl2et5QWcj7dNjX1CwbtsR57uym3RftsiIOXvtnf6rU/RCrcwoF+9wJNd1ZmKMB9Hi4
Y3e0AhCHAXw6pmMVf/gv747DCZLmLSI+Cl3+enl5QDFSXYrWCl1KgVNnZ+ZdHdcJXiWkKdqx/vJ0
ucEGfSusil48/fnT3x43HA6xil9GCbosvKIvPz7tccJZfs/AKO1M49Gox/qDhk+ob7Oet+pQdDXt
yXh2mwGWY99k+zSuu5MkqwCdWtZD6/rzFb1ZcLkgRUNbstNB53x9qo2jdRRlXtmsExpHBxQwlFOi
Hm4QG+gvSgKeQpd8/vOHvnlE+VDeEQp+sIc8DNsz9EuxVK52NNOTt0O8NBgTMn+SfzNzW4+YABgI
Tbr8iwRceRq8jH+Gi7F5r7DZnsIXq4fDd0UBYaI3pXT1Xz0Gc6LxmE2uGw4RsUvMtBnK7nMS2Krz
QqLHpatFVp4XuFSwevi/XINNrvW9NUgsrJjPqu3hjcr6nXd36328uS6XOp4z0fazOK+fj01nIfEn
h1HeEmK+Fu2Eq0CNFeFoTI+SwEMtNkNcYeB4ABdTWvj4e1yhU0ow4VyJCYDBZHoL/op69UMEF5we
iOTD9NCgbntKU00n3YBlFx17bQIOqgCY6vfu75tVwJG+R+8DHS/qW8d+dX+7uixkA1MvHPM+i05b
t6Rg9NvSckimBH0fom/b3Sew6kku9735UJNuLPZYzJ08WJZhGY46jfs7WfEnMVirzX2zLCR8/reP
osnu6HP65EmUtJZePoqqdgeiYrnhBs0fEECLcx5GzN5ATW7MdClOTO6X705THxfXTMM/f/ibTZMC
hwLNFdKh64WO+eWH23BdopyeZ0g2nvGYV/F07ya+uM4lhwfRRe3tnz/vn/Lp5WMPKxU1NNl7DLd8
9erxosEAmTixVJioavze4GSCo+KQUZDZ4jrC+A6zz3b0iT3V23uxL4Ic3e7ZLFiIlDGUt/UKWdFh
8HNlkcVxZLLQGgEuywJ3z+p9ThAZ/TNPvsMaPLyzVEnrzcthstXbdEioM8irfPVbJaA3DDGmIqx4
wm+tzvfhEVv9VR3LGHkcZ95iNnBxRykpuz4yaUCQ6LObuVF0j6xsCls3j6vDn2+q3J7llzfVYtPj
L6XY7xg3vPwVO1omkN2tNYyI6ukPCG0wCLZmhPjVtaP6E3wqUQMlk3TTbXNyQVaPnXs9AEe8DE4E
bswwDBzr/Zh1N0yh4yjUpbHAsmr9SdD0TyfnujF18r+5cOxpLLQMH7n4VxfOk2BW7gQbU3ozM20c
rkRD5JBh7hEFRV+AKw4LUg/84wRGjLjMMyn1Vwwjabxt1fj1UAyh+yMqGnCLAQn+NEa4o2kCbBU3
Y3znIVHM2N+78LerN7uV6XLHWVzwhb/aP3QzqGSRCNlS7MGkshBx/g1h3J1E8fBAPAu5t7FnACvp
jQc43v0zQdEZQ4e5us0GXux3HoDfXM52NPV8z7Iti1v58gEYrIlTBzV/6Cq9EDVgTZukO71A4+hv
IgRp5aFP1MWrNTlvaCFvCwlemb85K3OJr965mrdLr8WKu02WBXfIeb2jL0WdmWU/U+Gk9bGwoiXf
ixITvWEn0daGMK+gE3UhekZxHbvd+GFGHXSAPD0F64gVpgcohcTWKvCET8U7ZftvViBOQHgyPCbR
PovQqxXIrCpktqJdwy6aDPumpn2NjIKJ7b0xdwTOEeidqE8GprMj6G4A6p4BwPZr6jP8hYdSGnWI
EwNOJ/0zeskR1lv34EWeWEB7rUl5Wc3Kqg8N2RHNoSXLqg6LldTDM3wB671b/Zsf3nfUVk3SHGEB
ePVlvAbaRpZPMiRIDTdsYhLZHbteOCO0B5Tq9Cv2B+oIPcXPBvfk3uoy94Ruuj/mBRv7n3958ze/
PEu6pIhzLMXXefUcuvx6ycjJIITZsp4zpu631cCvcZCOWHf2YMlgWKx+j9KRmMcZazo4D3HvMbUL
k3YSp4GZNmwp1ooNYYWZrU4s9M05w0e0TCUEp8IajWcIiSR4I+P82pptWMfYTRCIZV8KNM4f//yd
frPmc4Q1+TbS4fVCtfDy3eqyfDHyzvVDkxfsLpHgTfD5diFYi/zbpAjGwzneoBtNly1M0P+Zxvo7
PwQInH5JHgdytXb/i0vigAVhg2kQfetXJ0/C9ojyY94SwiTsgFj1zXXK87qjrQx0aJLL0S2K8bPP
roR50lyAxkzIwzuJ0pmvcgcK2H7nmt5W8ZtDyqXziNzF4Qd6eZcm9BG43RUAoMVxPy1ZmR4YFNU3
1PQT+Jba+GD3qjz9+Ub85nmj5cuzxlyMyQElxctPzZ1sQiTF2YGcaftI49M8DSRaAE4u56NMyvKK
PO/6c9pl2VWDgfhvaPvfEgeJ2M6tnPqYe0N3YxR+Dizcqq4cs3dvDR91ek4IImxkhFqAiCYZEKFS
nNeqiZ5rcr6e2Wiue2Pt1Dt3EVkQV/zrVm7zs24vMqAqz+KE8vobFR1xWu4kgp7xtr+35tVdD1hw
1XPmmwsMoanpcLowkcCFL5wmP1hka53BMzGuJ8tFEL+XD/D619LSzcfKJGT8YFbZsuIOnwSWZkHq
3U6Iae6+Mt6fA0xE3nGtFojlU4Zj5ZBX7rOTJwtucQmkBJjsR2Ib6108gkZsG7AKB6OVQxOMfkH1
nlmIMaDA51BVB+rjkdrN1vc5k376z4nS6d5NbKSyldc3CEvIpw/nPCou0OBjaL/o/Nu9W6Ig9VyE
dQeoEoa/5Y3iEWrRKxTnyBb6VmFAhYPkWNEDty618Nd2+c9uTK0sNPJ55OQ6xfF0NVHlRCeYybo7
lOgFe76gMeZnKoT8gUZO93dqmtrfLXw5MC/LWuCMwYy1b2WxBmndt7c2sA9UrU1fW0zxjX7ej/9k
abXKAeKXzUbBWcFajKsxGtrPUWQ3Ljh2rNG71dCoiOpI+DhEx5rNvlw6n6OGO3anHivFuS/WgagK
NKg7/FjEcIups+78fjHgKdXM2IJ8xZIE8MtrcRoQXALKehiwa1l5Xzxy81gOO9zTK1ZqcC28jTn6
jdpVP8qWiLz3TidvGvA8kCznpkNVYXNkdV6tNU3rdlXCkh6UMpWXTORVaCgAaSYpnDcWFKMajU/R
hJJN/GLj8j9zfpTvHNff9Nr4ABgW26SFKGaK3Vf1Fslpa+9xYgyWrBnOeBJgN2eOCAovvY1HXZ2B
5z6hAE7ppsbdVYnMCWqzbxwZivhBPJDE641p//PP68/r09O/r4oax3NdZhPi1empaVn92xVPfbeU
+meRz81+HlV3P0GK+uzERR3++fPe1C6scJzU2GDJuUIfuEkGf21bQPZPKrfDpeD5s3+d6Si/dCIp
vqA6N/cpNpMH/GtYoMYyPvdrSV6gSKbtmCWJuXdz6TC2yJL1o7t05SNwq+zJKRusXI1yb0Q5skbg
eMTqNhHPY4teivfWN7Bdrxc4CkPpmtQaQJIpv179kuAzncYEwBUA4FrdoLZV553bonULkg8GxFju
kiSXqGBBOwosW08tz1+8U+Mq/FA7Ut/MsdfrY65BTR8Q7kOgdYu0/pL2Gb5PqcrzkFS5tZeEpn6L
85y6mzCOHECn11X1IRXN8LGr7CuDeMfyGKH8JoAXmBMCwbxO5ocE1zUYapOo5t3aqOpz4q6ahW/o
MXDSvPNIqmgAVZx6HQ99AA0gKmCWk9t4jr2iGu43+E6HwcZzLtv52ofIQxwF6ZzY2M75OpXfmyZL
G1S7JvGvGCmT72okiOk095txyPU7CsfC7kbSrVPI+ZdsjUwStJG7Xa85rbFDHvN70bTrfrBAFMMz
TZjue4Lfn19yJAQ1ZOuT5aVaq2phls5YDwyc5dwWntXwIogUUUY2rfqbLYjDxL4AYIUlzZX6OLrb
gAmlSxWfLVvF895lbGsHBWozVNWtX4y7xhQCXfNmuNlNRerpE3m+RXVRhW8vN1lXjkBFNYB3LXR0
Y5os7YtosBUobT5GwO9NHMMWdtApKuy/WIC8e8dBxLkfCOo8WCi4QO9whghLgTKQvlj7ZFtDZZyA
aXOWsDDTEYJBo/ZOGyXEX8tBvI6IT2wWqFyYX0iR8u/7DAzuPkHyDWWRQB1wYlW/PleG7oh2KJzi
HhjS1FG0T9PNXGmo+KnFd6y1W/WnYs6A4EW1It4iGg13DnpDYD7j3/pEoyc0hndjZq8FbNwyBT0Y
qeQye/F0VDBFqqcUT1QZrHPRt89wUMf+XuHrmI6tzcYULHVi/CBgZJLn2GHPDBYIFCBaoqr9YGzJ
SiFQ8QquSWl2qM+MoUB+P4EAZVybdld10yx1QMCYCw3IzBMEEnXvp7hmACO19wRdFxKv2lJ98DO6
S9d4jXIBjCkXUMJENh5LDvrDLu1sSBhNBkT2eppyKD9Ono8dXT3UsWFmpF4W1mtTPFZss9PBqtLl
4JRANe97iQ9ml3mjUWAXlGZ14GnMwQ+PKr6pbNvMMJXN6WM1QtzZZaMXzddmb63Nk7E2Lqo43k19
TjuE0zuo/otxnDEqTjvbG6H423NeAlOAiTgEvOAQFQcge8VxNfMiOUp3wmxIQ7/8mTtNke6EFgmu
vmbCt0F31GtP/lTgXJEpjuW9mf5jfKHTaQeG1+RA8WnIrnc8eg1ET73xquyk6MLYaAkFdr0OIVUv
veZUGlHLos6phUOe9r9q0+4hZssIeFSqumt+yJ45ez7O5zE3yGUhacV/6irGyPcsKNOyWZTn+DCt
2yhGMwV9BgTSsXt5PdFz8UgyxSTZN28a6UBTt2NK2VCCuV0P65JY2AJjW4PmbYHeAUQppAPhavGf
ShzXcjMFO09Dn+ofTjfWLG/1RG4CqHCrD01dlMmJuBembAbdR8zi3dp9sc2mcPbNVFRtMPWNBLEs
i5qAwig2OopKX+qzwE07Blp36cdcj95PrYT10c67qt3j1MQFJBxkAVdtAf+aWHbtkRNPgvJG1MfC
u7dTywcwCO72e1QLPQSrVfcfXca93RHxhiZPeDbW9TDF6KePRa3KJJBFPOT3CU8MCkryDIcHlfBF
Q8QuVIyzmad9kKl5vmr9vPgrk55RBoNfg7ZpU2e1H8QA3VLbERVfYa9SM23reveGbKPkq1HmqHjM
EYrYvnbAPuOXxLMctI5bnLo+VtCRCgTlRBaV2j/E04B61im84UG04/BhhdMDCGfKh+zGb7O+CQb6
BeYH3+rtv7m7UOoAem10L4qkj7iBjHaPFo0IA933Py2r62k3r5NXBBbx7uJskD5PEZwmnfuIXc0g
V85xtHmcZ17940xFPAVZMccfxq7B0esxtbPOLqyus5FlBUjksa2fevoAWMfdoVxu8E71Iw+l4+Yh
KHGNu95fS8Lc1ECR5omegFcCBtfAoZdGituUwFqlh4SNpey8OcFYjFY5zw1gWOkgTLw98eiJg00q
wnJIYLJerA5k5cWgOgXGXHbc+2pthiNmFZtguUaYz7mq+/QpMrCYnEcYM6Bxk3EFLEptSsU2jM8k
kzRXjJ/jhyXnHQ0WN5P3eVK6n6dB1fMxF2IZb5a6n59IfU/I+ilNa70b8hV1usTzTh5EDyDzktgI
aPd8lzljnpdqIqTzbjMqZXWHJKoVKDOyjUKeuKqEtqVT81MyjhEhIKufWlc8Bz2J6E4xPOqJ0PG9
q5T2dqjwio5Ff5YqkLPVeA/MDuYaw2Dj/0wyNOZ4rFtalPSHm35nEDGf7glp5r/iDCA6CSmZr9Zp
0uMBzkSZ7bo1ZhccqAhQPi8dKT+6TGm++SO9b1ygrUGSRrsQxJx7UR0O/CPrVEy4ziHjZvLSmVUL
eEInxccFYm9GrABG5nPnqWLBSlVqAGZMpi/pUFDreIVdOefIXVF/kBWK03msSJhQ3NbbHHGht1el
ZVL8UGJdLVi02XszNYLuLFZH7LvSlVe1a+ANAoU3z9dN4zGbXYtuDAE7LDTIZhrMlyif2QgrJiFU
BSkNL3TN7iOyo2HaQ4US/nMJ+1ncQjzOkqsxHt3vaNcwePlY2JMdmnaISkSQgeqrzJa8BNJg4L2O
Fp/GKX/9ooxSNcE0+R1QHwIVHTJQwQPsAZYWOBbwfz9iBFmHoFiN+cc4K/FNyeIh5m3hutqRoGFW
FxpMhBxMR7epMViKWlgEJq/muN+63Ej6mEDJG4DvDh7WODduTJxby0758wQiYvZJjyF7pJzC2a6N
dpdidCD6aiIGJ1o8Dzj+SMpyVhXcGwFW60NK93VHfzMfT9rGx3nTxxWSA5OuVrmXTY1VNsOKos70
ZEBy17E5PK4zBMedWlv7p6qSmYivoTHEw2p0ABN4390oLK1keLB9BlHBlPc8qZQUVEfVinNx1/dR
5nNSX6F6QTL0L+yr9nBAplpWBxzWcjpVgiCfkFXD7QM05e6yV3AY8P1OtOROkV48bD+jZT+0rUUy
B9dPtq2DpWTfspDjk9lQZU7RwHKOnAYmHdAPSY620RkMBL3BOI3krQ7faHyKm9rtDQPvJFHou9hb
+/o+Lt0xIhnXTRhrYo3EKAhcfdpZ2Kw5VieGH6a1Ma9HMuVJvlr7PiGJHoc4djrGotmZL+hGj3go
zTMCtAj4A9Dj5M72JqdD1icNccwBOP5N08nSl7kpiHywRWMEU4G9OVDDzICy7P3qo53i2jtVqXRL
3tHU+pZz6hj3vYGG4DDMBUxXDVImh2hhx+3J7vPOO0T4AzFD0ARQQQ1NEcrK3lpKUrYSNym+xbJU
Hwrfg3dluiMBGKZdtOa9T/R0xO8CvAMfyqy+5DievPsGXGgXNhFeeqSseK1OaTu68WdcNIKMeSJ1
7oaxNNsrVnD6MCox51sNkyC/WNrGgYExK133am51FuZQSZ2dH6+jvs5sXtRra6XNcacbOy3OUKjT
KDCZNBCI0FJhJE2HDX8EY8NcO/USfQ1yxU6u2jTRGXJo9E3HuicwocB3YhygrrOmwqcsH3nkUbSk
SGLRXNkFvB4QIGT9SQjpV9LkoHmYnMVVga0afY0Bk0MEe7CUNzExchHdF4uEKPIHnCBaRP0ji4ot
PN0rm3NUyTbGWE8L/SRE7jy2VmvWp8RGMBZwYIkk5IekBMNOlinQTFgCMbYrzZXMyiWcfimz9Tuh
paSO6TSJL+hNN/5Jk3ELjZYtW5ejR6AECieIFVZlGEHKCDjQckmpd4a4/RnbYHFhhBvauoXyZp0i
cy2/40HhVDrrxkMoNdQ4jSujbH9ijc4j0JHFWB+dZOMWzy3Q/h1YzLQJDAMnLZTVqaJnaC9jHXpK
OTu7b3v4aXnUG49lNazjJQdN0+6c0u6et7dBw4dzRohHOm4+Mq9snyRPNHCOtQGX2mQzyXVEhQJK
3/JYwAJ4aQYmR9qps896azgO9ZymwZCgDNRSxn/rvEvzq3Zsc1yelmVdhkKV+OjtpkkvRuZrHbaq
cIDBeChAsA0D7C4UR6tr3ufxHnKE54VDKapvMuvz9NiktsiuWHuHB81RAj9ZVjo/2kpLIya30xJP
/mSXZEbG1Yk+N4bbESQdA0hLqG++s4rbdKby3pVFN4dxnWnvGdMff9bD5UpYmuCoENDR7wkoArMO
2KKXUXdMjQZz3+jZ6/MUky1wZqIUXQNOxoibmbKzDwky2D6UsuU828Vp4QVuNipM5P4Kjj+NeR4O
EdiHb6NqWnIF4Sn6h9nkz1i5yZcmdgtyZuSZ9g/Me+nH0S4n2BRk3j7Rt0seu7YWf/FU5HmQUCFV
O+1EzXqmlB8SknHbKiVtcip+9HCRT/aiCpxu+M6gGi0JOfe20v38EFFbiINp1gMiaQDF9d6RrTSP
WB5AUMIfGdR1slamd62qlsupl37yMRCDIiElgZkI6Eodb+oUytQ7q3T9hrTeJZuoPBbpHGbadhux
ZpwP67R6rBMpISQGuUHQhoAaDPl1ZXvGeJ0oIoJ86jhitJZRjVTPRGDcG9oczEM9GdO8M1NTP7Yi
pWFg2XG/HGu2FvWBKQ9Buz5qRIwZsUGCKPDG1rpr8sUhxWDEdiWMyE9PvDH+FwsdKEBE02cToGiB
pmTmELlq08AY3UZJF39IYsIffbOIG0rMUhHWuHTLQbQ18P9u6UUUUF5LsmmSLoVeioKE5YlB3glH
OCEHVUcXyCrEZN/29VrXMO5RJu1rMs50aPd+QlBoIr7pQXmEkFDpXDYrLWxMGCLQbJlkX29tKYCG
OpVLgMGqcOE60+EvpKtRq2Aprw+OavqBEKFowvTVWO4dNVZnBHYi9VWk3LUDqzvKIkwqLJSExUy0
X/G+TFrt4QPDFkLuh4mVpA1vBBZB6xlGfba0OUjT3C+unMYXtMn9aqThnEaAKPvI8MIo0c650wp/
GLCL6SuE27UIWwb+y2FkEtDeAd8o6meCjQz/1trCEdCyZIpeO/prdklPf+mwqccsTii0p4qZ76HC
f8a5Ji4msCiNiqp7jwBB99xlVUTgNgBYIomWii2lBUIBBQvbHA6Ioq0rqg/Oy2cvHwnr3bllLz7O
HGWXYNBUPsEkm4ZA4iwnxqRv8uhblnksg3PJcYqRA8J7uOpR9sQe47onRs/meOKpEiR94bWdrwwn
tcQdN1l9T4zKjbZojGzZd20zZ3eSdLniUK6r/KuUNOX3hVjW6SFqojQJgBzM1SkrUpKzAcxl53XW
2xmxH4pLZle4fCVzk37frXL+nGpfE3hYz3gQxyJGOeAnPKz7RgLAgUghEgLzkL8QX2B3n1Y3gUnD
kuR0QLBxLn6sHaBI8Bc8KwlJ+jHZmpx5HG4HKFH+Hl3NcNAmgKibWQH1pFxMvPasOk7DdxXAqI+k
GWffrImouJ3ZZgnM4YyohX2hhNuepz4FoZv0OvnMaGrYD5Y78fG+tzzD0QJzLDh0zxcOOiMDvHqM
ggo0jXWgUZVcUr+ZAFmOiSX3Vds2YMpjCWKc7JDsBqdOdJWpTjXXouw4t0ft1NgXCPrWl4GBKVD2
RNvffRp+cVBmUdXcAL0okOE1cCn3CUwcusdrvtKsozs5X/lEiq4PTU4OQAhmYjX3PQ35z7pUWXfF
g6lZj4Glqi9W35Wf5UJI1a7iFbXvUiNbIXVCx9VnGdfE5iVG6X3sBjND6OEm3QW+cSMpCtsBaMvU
0wp03Xga+QXo8Bz7qcH6Mvd18XNSLtlWs+1lf3Our6tjQ45PdOvMCyPYqtbWd7IcRIesXXqk5fGf
JboHfv1RQgam40XUGigIYtQeUADa3ZHOURowoI4o2uZCixsAMN5Csk1MHW6B2X2o6PVIquPY/4kW
btzwSmUmTlkD6/+I4bq4Txr4nbQpuJMcDPVIvbuOPsenarrqytWk3aWShP2MRD1Y7HIhERs8FgCx
sc5J6ola1GE7Jt99vStSVf5EaLOevWKU3+kNImMpiMQC1baS+8d5a4H71FeflzXPSa9yljS6B+Fu
klY1Q2p30TM2MEt7I9+PUTkAMsUrslJrATq5JKKH2du4/d+0urV6IDR27kLgY0b3aLE5uUGHPKQK
u1WR+yg17IkDPQlCdcRIiuJW6nrz3je8MrmxKg3+XRddbByMlBPOjt9an52I/eugao9I7mlYqd5m
DutPREWXzgUuylxemqQVN4NVp08aYgVlgLdkHHdqf9kPq2EeOzzR+UGlHhXm4hQGvcNmmqODHeec
IjnVJPdxo0rQSL2HrZY2hrqxYY23F8bTbh8mlqj0beN3qrsVRBjAnBnJ+MDNjDX522jkCYNJT3cQ
alCKw/QwvpauTWRmhsDgSIVY4X/Om4bQnJXg2whZKsEiylic0J8yzO99UeDylg6Ela1nAV2S5t7q
HFvk1tB/qhwXzrDWS8Kfmhf3Ez3MpgzgM0GZytOyhaO0ZBjHFxSMPWlvuIgubWE4xhO0D7FeBlNC
sk2L3PXPKpuy6QAIKaIFkfaeQeTY1OWho7Gh7yJWtPVqqihRrQZufBDhVG2pJMrRPBpLbUY0K4gS
IRijTcSZunKgm7qa3Z2mapInXZoKAbv0qcF9Wp/91xZrvn+rC0sXlxlf9Wc7z9R31MBABZNqSMSR
IAb5HBHs/TBF+DFwLAtA42mXg+3F5DlUxz6GRE0gCR6+VjSIt5a2TsReluSKXTtUe59IjWBv0rGV
mYfeqT2myy5hoBChEzs/2PTNvvjYnz+pat4k8hEdqEPJgXChY9kvQU41/L3Oy+S7qMf4azRlhKZ7
Buz4vQFl7gctvvFMqrJUIZFOC4+mT4zJLiGT6gm7UAyIzS5dXOD8MrR8E9NDOxGX3dYJFf3eboED
m5lUn9pcrD/y/0PZee3IzWTZ+lUGfc8e+iCB6QMcmrTlVf6GkEolBr23Tz8fNeb8KjVUpy8aaOlX
VWYyg8Ede6/1raTt22NH0CqsAzhl6Y77ubb3cUKHPNDG3pgPTZZN4ly5W/eTxjAEJm2GmYYTHfTk
vhxb9Z0mqxk9iyat7Fdmt0t0wenRhN+eaoMGqS8rHfI6CengoCfm8d3WF8Jc9SR2jUCbTISrKSvR
uFmJMG79jFBbol7F0G3BCSK/7DIIbLeMh7OvlSuRG1mLJPpmNsU+T6Bq0Ic0WuLSUbHsuRi8TEPQ
B0woq6WV0NYuBoU0WrrWA8Am8ysp7KnarcykX8cZZ8UNTqFEAiMfM3GmlBwCm2dO2MIcVHYNfbYJ
VlNDyOvBkmPxvdYh2QHJqMv++1L15LbLqVhSb21j8iCQS3GuX8qi29BOSuZeShpXt1GZ2TUzMvQe
vssY5MlsmoTk2AlT3WGm1gp4RPFEmOi0md8KFuxjh78fDKgBD9xNTVc/JUPPeN8g5wTwUW4OpEGk
rZr/mK01zUg5lkW9s6zShu6fuFJCCDANEn5StZ0OScWwLJiQvX/nNJ0SUqjpyg+expynaoVgKAJy
lEX9Uq6sniuAQYwQFtetD0liCvuCwEYkS3NDw57ANThXfgHTqQ5g73X3HanZiwf1mT5qImvHCas+
1UHoJpEOf1/OwHvmNmMJR45RkG+acAE8LRonXLGopQVQoMY4KUXs8gtUYqQ8Nuw2sJbUIJG9UNGd
qqgmBfFOjL+Js+Tuep7aVeqcOGMjemD+Vl2jFuktTw5tn52HsTZUn4TeOdnnfeZeYxsjzWWNbV3x
pz5uBxAHPHrg6mJLwMrkenKdzUOmNcrT1LBxeXWxkm/DHh1FHLt0NjV6yyr+PBQdd7Fk5kyodWQc
lXyyKh/jqGH7Q2fEV0lftLDpl66fyDglNxa6tkYyZefgteMGc+jOGaT3dsdonMfBz82FRifAK3Qu
05AMSH/NxSaUCzJJypgISXxQMQcegtVu6c2N2twUfmslCSeNtqhucTtqxY7I11EQs2d39w1b33NL
iFUS4iBsdAZGvUHygFVBPCXp4HGRjaOd0AMDAjWnEaA3N5CqhAb8JSIKByLyAnCojnawkpW0QIIR
WCay326nPhuLIIftOe2LIidcXTKZ89W8zd19j46Z41SVxKTKkoDz2BWiIl7TmpinMrQUvhGJ6ACg
021JjdE5rjQO8JfAmBzzTPjIyiRWoV9GsIOypeuITtp77vbBPFOt4rMDaGW/cxJqZr93lsrixJFP
zgkDFhKSqEqZt4mxrehJpzFSmFkbSM7tENjSFtW167xmyfuoN9koE1siMtgOQJcq2m01rCcthu7o
1gspmtEowbfZJKoW2ggbviI/9ThVubxQRTLKC4ID2vc5M4sNEJkr+YnKLadtgR1/l7ETD7uykE56
KEb6N3TWGKMGcp2m8lqClSTXh89pg7TtbJPAZWaAzBCS9oLxIX3Ccon0HwQKG7wfkc/Wl7w1omQX
2T3yBcMs1oOWgMaDe2nQv/ZbZYnUwObManjJ4tCI0ezc4EwFtSBshpkrXgD+O3XzBs3tGlt9hQgJ
x4e+4zx+Jl37Tehl4Vo2N/eHg9gResSvUo44UzmzaQMxCRE9pY6eStCP1nBSlWTEP1jF32M1mplU
a/BHaHwAL6xsTtvDapwW24k8Oa36aVjXjYvf5n459vKh5p6lgI/jF03NCX/piOP1iijvHv4sRPko
OOdhg8mONw4KHUnKRyp4Xiy5PTIt2VXYPz1ykJOjFMJlrDMaR2BkDFFKMdM3ZXj3iYREfNTg48Xd
lJaWqTEd5v9/EJAwpFodM6vW3Wjp3fVgIVGLelMj2iF31Xxn88SaUYcz/U73XeRMUdDa9mLvCzEZ
xg5zAwiHRC/s7tDWpWqhdHdo7XPKRiI3kSPBtkORnZx50MW33VRM96nQp/VKS1JSbKhXp4wivkbA
PGvREDHPsAuidQUtutDM65EcrDFyyAhn+MOAhSGNFbbRXNRXMeydp8QyN482yUfHWRmRhy9NPz0k
mLMNgnH67wZyJp+GbvmECHa4YdDRhsTnzDGylhGCbNz1wi49pKV9zSmNS82XZCe3lChr8xVKpg0g
u2cK5+FiSL+u86qTX0qxrZTPNJ1xhnemBWJKkoH1nVx59OnaYqg3wxghe2F8m453Mm4JqdFMZFfs
0FH1as0OjuOumpRXlCuoy9VYmiSP1OZU0WTNFRraRhZpuwJQ0ktqw7T4THH/m25o+9pB8+gbIGKz
Nf56v5j0eum+C+ydOSxN9ljHy7AjHXUuf2j0uRZMYh2/tW72Asg6eTejAvxSvF7apmDcXJjj9ZTw
nv98I/ymDt5Wo2UyA8dh9NMe/uvbkvRM4P/a8w4RSn3Fw0x9dGXa703gLF9gO3b7htXg0WEg8XWE
Mf9o2SQ5GYh2fV2XI9TlqTA+kct9FOPyprg1uEa6QIoDWuTXN9XrdTOomPR3Sl7Hp9athu2k0KRH
yaYIPjqRRwvFzWcuhO3O+0W7CoABEwfqNNywjvnRYWyLnsLJZJjVAfn3k7aj8szMlswuBTkJfmcm
aJyevyhNnpwac3zi15TXuVOuhxhg3K5VNPcGUDbh3m1GrfTnr+qfvTvwHuy1hG3whX1YQBpi6Iwp
qLZjh72eCNruNuhwc1nr+TB+IoT/zWVJtQduzsbTZbIyUHz8+g1IhszSGGI2baU3vw1dY8a4b5cu
7Ec1+Q7Aq/BJHtXDxKyXy7JS6YjntWA6Ha3hv/qxBdgi7J6oJlUBpuLXd9KnkMpMVc67iBTpOxKM
CtpNCaQ6p1nT739+rd8fC46OEFJTkWliPv64NdOcHFBXyHVH2gkHc4E81CtHsmK9yuKIBRtdPg8O
J/6BYuCT1/5Ni4lC392uOMJInPviw9fbzU7E1Ik1PySmvJsKBgCOPhL65HR5F2oW0MtPFpSuf1zv
eOnpaOtYrnA9qB9vM22Qq6PXWhTC79zCEQEcEXw2kp0GyY+a3kiG8TjEtjoi/suairg9rdrTwOKI
z5FIPZaOSUVSqoTebZLu3rpRlQwGmKastCkzygFWDZMAI4yoFQnFzDnyJWbfdidkZLnymZvk4zWE
AwnpTTjWhqBh0XzQs/YZoHyDMAPKEWF947xDmHCJa/Ge7b88N7E1vTROg8qyWNjTCgFh1cpcuhnt
ZpDl8Wt5gzFuNLhYvRwGxXidRZxe/HmR/bM3uRUe+BX5H1rvDwsafXhRMObeDxUJoLslJ4HuQa0U
oG5qP2vdCfPb0H/984v+dkNzaViiADPRcesOvvZfXxX5ktoCZa72dTU0Rzo/NZWZad1Ro0XhysD8
0rCj8dAuDE+8qdwOjJMw4gPD6M/sfj/NyX/dZ23VAGTF/rLZRrH/fKiAYmWLFWH8tI80FXkdqUXz
ueo6/ZJYmFUQh6gXyXnlzJddcUdE2h4HXiqOAIth/GaCKQbZ4wNdBZyM7khcs8MQAw1Zq53HWqN1
s+Qdf6O2Hdu4knXWFfOVfN3ZhtM1x0lnOyNeXKryoHd1dOEmCDjI/exoG9eznrSXBSIHcQIPuMhT
qmV6dGGtNNiCbqK/463mBB8hoTOnM2cwSMDiALpWFLScsUiDHLtnC5TM8hKvqZpeV21JQ3fulvVc
j4lrnw2zNY0rvUfIlJChYF/ELLXcNweJH4+UEg7GyHHtB4HHOwpgH1rTDdI2Ofu0L3FGtBhh958s
j49bgc3jVt0MG1j6KYk/7rKA0Ev6jbO6x3hAhji4sTrx6HtiM4tVAdHKaPD++Y2lOiPGJ2koCAJz
ZyKpMxnyszo7E5qfRm3HT0qBj0899mHdEGCYNhQE8vkPBjFsnirwtRgqe96T49nHNcbUjLs13pyq
n2wgPEg/bInAN/CiABjhaEP9IT489yqy8IrOBv6Nck00mwBMq66jqsl+FIZSL6GBKQIpV4o67HZw
u+nRHZyECDAahPE1wFAt3xMqbamvsTNw3p4txEa39N/klVsgq/NjNx7Nc4YmSXuplDKf7xuitvKw
oUyew7ruWjW0HGYcgTWplPvdAgvpkhjiGuh6+fOCV0DArshkjEd/4OqnoZinON9H2aToMT8GJPZx
SOJ5OXQQM9cHoSH/9qbGNJjrATTRDm7mlntTwdIWbOPRZ1eLnHdA3nRRYk0AsovpylHYlf2ihHDa
ile9iLW9qtmRfcq1BRUuJi2Sr5sM3xJGe4gm1P5Gt0W2tRbjc2qrPRMxOOOdXAabeVQ8dOFgKGP0
0DG039v03XPfWorqbTYgVu/QIMF3tmTd3LutjiGlaZThR10VwqtXd8rfeGrQ8SkAVhfPjGn0xu9l
ot0vcwJvnXLIaJ9qEkiOMcen4mgO1nhnkK3HYy2KquhoiGj+brCzssVXWOR9IxuGe8co3YkEGs0y
AqbU3fP2sALNicJU+lY6aZB8Tenknu3kxg8t10kNrZJ+eSf00/xi5FkrvmeZgxxdkY1dNt4QRVmK
s3uKybPqCEfyNBbLxUJDktDbDgQsJHu8pSFym7xBgBUNO5MIAear7UxfkeEPpxikP4NCQkKiQk/L
SJjB7VMBIrXBHRg8Rrni+Ffgj+9tDqzEVmtD+eIQagdzvhh1+ll2Hb3ygCRogbJNKum+moUV6oTM
ETMwp4v+iHkWx7G+9uPJ1NrkKEZldUJ0fQ4+asZ17GfwTZ1DDu2oCCzpdO9zOjJ3LLSYcyTRFNiU
EcAxd0C41k/nhgeQ3M0x1C1P4fxbHehLiPIshzo+T7ATmxM9doEhKxFy9ipDJt/6tCRqoYgnGHBE
WhaFn7VaxfSCmKDVZ8/ma5ClBZV1GYlOCRhfxjd6gvidvo6VZ4FiTGkXklyx1L5hd8UXFamz5Wnl
nJydMTOxDzS29b6mOo1+nClOTRJstFwX/HgaVGyrzjU9coQw8arcEK7bfuX0b7tbZ2phBRTdNzNb
LX1HGcVZR+A494lHJi1pMYtaMCCWI8ijUQOEWxaUT9DLQRinrZGcbC3TsrDsR+R2SlHeu3a6HEtk
BN/RlDRHghhI+sNDkZm72oCXcizJD0HP0uZoLvHJOHWgcI5d/dQki9hjUmhcJLrl8pQeS4TAvdXV
KHXwx1J8w1Y4jUojH2nHDi0hfvV8B6MZvvxY1NoFkk6lDZZeNOUFjUt4kWIVIrqb9FW653TsUitA
2cIiddpVfyk1lY5al2Ag9GiocblLZIt4yrQteriljJ1BEc/kfLWQ6lpm3lF2o+S5XA5kEdkFQrZU
7xF50enAwoNPwcutqOdqWGuC0MiN2YXcTc4jIrO7KOtkmUKol4lBJ1opb1HtE3NEk0x45CmToTzO
dkuSUFyd180976mUCEYgMrQjXjNn09OEHKA6AWU2gxIrwHNBTUq4zaKUa1DWaTwfR0Itn+lpqTNw
/dUkX5ihTOFj20phOrky5K6gJTDVOmwZrUxe8i236eAWTfKCiRELTeTGU7PXSc18JP1BpkDbBMTl
kmliyarIWdv8eudhShLgxbEdpU9VC2YI3pk15+GK8me3pnPRhKLIGhx2uqtGu1KmhBbwWE6X294s
WjeMctu8KeuYEUdpyuqui2xLD1q13OQhK1ppf5vlEAMDlCahf6+bb3VG3R6OxUpMo2b26/NkS8oQ
o2OlJtC87KccQT5yEyRLaUALH1ei3ivc5OPEAJ9I8yX2q8zQd0tEK9TXSOYOFf6i8kUtEORK1Wre
bGlRI81VAugD0by4nbKZ7aeUffRaFMzq/QFEEduP4yJ07CcLj8mSrg8rZK/Cm81W/0LdVqa+PUID
OEIK2/TsLn4lEt1bwq0lU0TaV7qie7NqAiWXuiryM7Om+TGdmZayj8+zvLPiLvveTqt2m6tVIw92
CYGTDUsZCi+eI8160pir1BC2oQSd4C8o+CrtmMcR07UnLStx6Y/o+aqQUacdqAujnjjX5vqprSVZ
UK1Tokpnm2LabMIkhO9BMul60xB6tCNVRNX9dVWT5LD0lEqE6CSauuU6FRxOmQLo+3zE5jcZs2Pv
pNlLe5dWmkMucadX7zjeOgQxec11lg2aCOQ2ue0gSRQhFqbT0sJfwF054Axb9YSUNeB9zZvDEFal
5asbk28vsyUOo21E5n1NuuCM3noYtZuZOC37IbJZej7eXx5qoJzobbkjYWrCQoARpGkU3+kpZh4c
4OO8b6keOjZyrFqEEbkpV6Sn9SnqYY1vcuZ+V26HACjg0g6vxpIpUe5lpOCJXcIuwc8Q1gEDLyb5
vRUz3lB11knuS13io45jouTJWRam9qBNCxRv2vb4v2jX928ZOq0S70UTqbeOWpihGFxweIiRZIsE
TEtLT6ubp95KMjOUZMbYO01I3B6LAwgLfWu2OTzcguFZHsd35ADPb2i/04SLaJj2furwcCDfJVJs
SebhUUg1erO01Z0PsPfnUGZF/TXjoLjumqSo3kmwR+TXcmcWfh2jv8KyUJHt1+AtJn6WcMVuP02J
UFF78OzCh2ER8zVi7By8aWrms+DIwzRYW8fpoADJTv2ewy+nYYBeV3oOrucBXC8hU4MyN2LXE9z1
pc/SIt7ZZso+lttGx8+rbv4g1oXYOit114uxyuBzAgMqj7nOkYAbb+Bb6zdqeVNZ9kUdwZL0VQfD
wy5aTTyTc+Jg9XNmHemzkm7RsVbdL+stZr4a6GDXmnkwJjMZ4m1WkFau2G6aMt2uzO9zGzdkyJBM
Yu5JVhQt67yjqb+qAm1n77AO3Lj+ohWpDgQf4ePDWC9w42NhmX6hbx0iyX2W+PFSMw4v0n5Gd0br
rPRWt5mbHSuFOyg2OPIRt7eMF4xzmq8ArnAeaLM6WtcKQ2Vy25JFu1oR1LH1rFo9B2WpJfKi7Muh
9ex8jV6tMbbeG7YTyxvJbqvO5TLqN5jhGPBgfu4z+6yURjkHad3M6YlU4UoEWcFmfQEXoya1heln
HfI8SMxQnzQzuuKmXx10c+Mcuj2b1qXCDP5Sq5fSOg81xfytWREmGWoSmOfJKfmSgu0ojYxEOmPh
GyrKsp2ettYFVfK6BG6mmuhw0sp5VuJZqmxOSCC8EjCMc5BxJnEAL8lKCCZC2jpcFNS9pScY17hX
pDVaaqDp2ur4xNs163Vm2XPlOUY0OCFVdb8eKNCjbghIUML3D/pBC1IddUOIXrJWgpE4SioZFbPK
c42ExNrlY9VoPLYU8rc73ewvQUorxamgofl1VQedNjCRGm+RzXft464Z+otKQyZ7bgoSsq5BHtnj
j86KxjHMkPGPxzJdzVslTUxrT0XVseujcJsHogAy2tqUNu6LRqrfYZaJ6nj8FhOPUwf05ibppMMI
YtRLNRQ0LQpyhRTcbaaV9vFFYsZuepfbkyQFk91rPE5OHst7gRlzs0OSrBQmGdly18mKnuSygBab
73CHxNOzNsY1x/GONJ4SDTToH0H05bhniFfFdzl4bOwBzWhoA0Mfu1t2tl1EKRLDOXcYzUoN2yVS
TI2qv0GlgpBfmW7gs7a0tMixuY37Dhm7gHc3+cbE7OoinuiXPpnSrG5RP+J1XyXSAMrLpHhWSdEi
wv7P5/Xfe0hU+uhYyE+xDReKxq/dnDJOSDrlTLVHqkauXd++1hj4Jo+ZsUoO3PwZnHdrnP21YwM5
hDkBHBEHYAfErQ8mepfDdz4ty7BPl2x87Iwk8XkSpHeT7Icd04poILh9eoYzM1xS737mG/9nL08D
ALgYrSM6lR8+7uDYdJhbphJqMiFfGioFxEVnmu3DZMru0dW6+AdhaCinqqS7UAzlx58v98fX3yY2
9EcQc3Mh6M9u3ZO/0PZony5ti1lqT7umIoXIVujCUI8dkT/1IRQPgkedatzUeGjqqS2b4M9v4GNb
YuuCMJ+h2NHoSuvmhwtQU02oQN4XcGGoyZFcxyclqdUnl49+4djD+GLxLP6k8/4bOmF7VVpB4MJs
xpWU+b9+7Bhrnt5GEtS8kj0ysUlO41QSU4xWlYSPFJNDnDrOOdWAa+TIvu9ASxSf9H9+u/RQ8Kyf
8AQQxjrpqr++B8eZMAvzzewlZWh1smygbmd1GsbJB4DYrOcGclR5JxuzJRc2Vq9BqvTd7s+X/2fj
+K/rn6IKqAnoAuawNk2yD1cCLktZaRoy8XSxFpNzVET5rbb1tH5vrWYa75Ct6MJvaadYm0eu/6FT
iSe7HFhTf9mnnZZf5uakKzdZ6Vbdj6knMSOYElvE59gU2XqgBFhGb3R7CDBjveYkt9ZiZvOW6JFM
abPhKu0yhFmDLMZXei1XzwS7IKidG1lNu9pU7eiQArMqHrBfmNUzOnFHv3LSAeOFJaMhPtADrgFf
2OCpDrkYpi0FlS7IbqhcM8dCjuPQm4nnJJAwsqzqicH7ooXDoBffsY6SCDi1yAf9GnDYPe13jeMO
1JT8nBVzZH3SJf9tMCk0BssAZCwDNo4lfmYx/eWeUxHRLiKbcJaBdQ5mlDG7qHLWwGr05DFFCHJh
5dV8GqqiItCy0q6hyVt7wieZnQ9L4ldqXR3+vAy039YBgzAGcA7kS0GXDfLbr6uxX+syVuDQ7dzO
gfM04TRTTn2ZaspjvxRwAZxoxBmJjrIhscxdy3AQVEZXLf0y7pESVujjTFBGe0TWtqh71DsaYT0j
TY/veKu7R2JRy/iwRDSMwqkkskgQ84Dac56t53qwHJvaVTRPStfm6WlOUQDngHKbXVyoa3QwdawF
3tCQrenPeok4A04GipciWqgNY9p+YZ6QX0tGdzaKM3aNqTzR/bDM28lI53qXm9Blvzg92ZFHys5e
ZXxTSXOH0X0ixkhJnYsM/qEZMEm1nvRmbckTz5u5pVk+ROVLrQniMZbeHDjpAvBod1VK+8QjNJko
xXqk9eRrfW+hudD0Pr1ZKFTFieMPA2/A02saLnPaDtdEWpV0EMumvTPTWuWBijxnOdqAgOzHQYOb
FSupgXgKfYb9QAqT/jiNlfG1U6yhPncz7ZdQSnhtSGD1SO7KlfEKCukOXa7Uq3Xd5cjLkqupbycO
yN3q3JujuVh+VpPQ2HFjlX4FRMQOUmoDuSsiha6asIop4Tw3EHBH58rljN8xDGNO6I5X1pi6VQCm
gY45fMg25FsgThqP4ZLtOssZvpL0apLTAXLlNGsxothBpt1umJfU9qni+AhykDYKpgleJwIBkyDP
iKDDsAMrn1yPKYibU6UWLHMLQdFIdnddTW/wTlHveywA2MzQVnvQPAzCFOMibt3t/Kp1pJIyxsv3
6Fed5abOOrX2EkV0zxzJKISRvqCE6whCna/jzm3sO22o8hNiJg3luGPn5Of2ybBH9FRpu0jLYrkv
lVmzzjgB+dAJkLjkCqBB9IzVHQa6mzlmC5IBGlXRatG7KXv8UPkyIRgjG9k4dSR2dicSFpEyKXY5
PRZZNwiPTrA6fPIU+1gqATik7rW28JstPMX4oCWAeF6rMllj6FrA8eLZbW/XlpQXypn1WLLQ/sU5
7vZ61Akb1IvvQxMfHlgUo8Mw6ryeUSjGF/jFbws+F+mjOPkmrXb69uc96bchLq8HKttxCY5AtwCD
9dctSSgkCAOJwQ0nLIwzop2vZezuWnyQL2kBWQao1ZifB3esyPKcTM3rXX3eM2t3XnQ7/poJteSA
bJvBtAoQs7CjU8cvoymJAhelnE89VF1k9VheSGzR+E0T8+nPn+Hj2H37CHwCXXcYvWiO+mFX5XwW
ySGDuhfPYF9wG2g7gS8qsMVKzzXWAaKptAEvBmwJ+z+/9M/Ivr8+2dHjEMxA6hGTfxcW24dpbFUN
6CKHyN6VCZYb5IsZgNxuKnGQRSqJeFelPuInQm6M1LWzY7QeypSuz3PfWEOg91DAfYpGyE4dZ2yM
esagHzhk4m0Av7W+EZnFWrNXGhM4PTnE+Ph7XLlzrAExc9xoymWdCBdsDv2n0fvzp/tt7TME4Nqi
GmEL0oyPZYtSjqSxVmONO3lJA5t+z48t9jPQNIymKNGV9JM61djGcb9eTkiDQOxRoVExUjP/uhpj
WIPgh+JmPy0qXe8oJm7GGQoodTgveRCY7ZScBe2IguT0lnDmlMLKCHAAGUOo9km2+GalYjCBzkEO
9GS3xWPZ5WaPAiHBNMB5DB+ykAYmo5Vh9aNSDPNDrDdJfERKRLM+qaSfcypWD7j5Cs6sZtofMzQc
bzWnw3Dapsfsvt3jz0v9778E8fxXNOVbVZMMFcv+wx//z3X9Xn7p2/f3/vJr/R/bj/7vP/2Zafn/
/nSZvLUVptD+47/65Yf4/f/9+sHX/usvf2BswJjpdnhvl7v3bsj7/wnN3P7l/+9//Lf3n7/lfqnf
//G3t2oo++23xUlV/jVebGOZ/W/wzvbr//vHrr4W/Nj/Hbq+/TU7dPuB/4oj08TfUbtxS5O2RfPL
5uaa3rv+H39z/05Z58Jv35QaPPw38tj/ZIe6f2eQyHFlO3Oxs20inA4gpPzH30z77/g1VRP5gMHS
QgP1r6SRoanhjf1ltVLKGdRwJAUgFkPzw0Pi19WakuIgHeK2fWQE6GYHzFv5gnlaPEexFKiAmpPb
gvEy9katHuiY9SEgQJGkgz9ivNxiLOW9ay3I00xFZg9TWoVKQ04mJfck7xdd4tnYsAC00d0CCzj5
e7bvZszWc3otSXLfLSDradgfR6AiyAI8u4KOoOFuA8V0HBAJ6tlzj8PkwnC/te1wWtAhlTCvPROt
fWByEKviDOvfKZPX+gBIEV2rp2OULUud6M75Dkk8U4QnbCds/Au3hjg2Baj2XF2vTTvL6U4lT3rE
PHXaplpCCZX2clJcCCBKUGTpSc2Xl1mbei9ts32j1btGSf22hPfTRc/johz0zdU0p3hBLbSq8WvF
NFNOJ61+7XtSkRPn2UZ/XlOcGC9D+b2u6UDNT6OCs2HJdOMg3CIYO4S2nd2d2kF9YOK8Z1b6MGTm
2yrX2svc7KFaT/riBAnD652T9RdEC3gGu4evGHj7YD/AhfBNzd0NZhaf4BStvpvKgzndGXN0mmQ5
P4oGAb5zL9xr0WCHVSzHH+jBY628blPJsEXDtpDhgV9TIW+b1N61Uj0ohtg3enGhzq+YVd3bXHPV
x6p2mnsNCPylGlWPfY8SpCWolA/aqeozcElCxbe80frUZ5xP2i+p7PyiYyy0xoi7CwoidnyTQLK2
YsQK7sH9tjrKZdatZ+QwdGnnOuzW6UQzwAmyxTiSz+mNTpM8wlXzm6lACInlI1Sd6qZdokecNc23
tRmmd6d+ihiDYCn8iqUpiCPnBnnXTatPAGduaS94ChQHJefxbkB3KgrSURlltqTHFuuFvuYeDeJ7
xFXd4zyUD3TyMAcyKcNcgs2twWmJ1gtJ3FBp+xnnJu2pQJSjb5UPlnAgFFwma36r2/XZjpTRL1Z0
Y47py9S9Qu/jRYiNO9xhRWrd1m70WFVc0oUnbHYymXt2GScYl+59VRwjXAZ2fFnbkGFQoxUqo0Tz
MCtVECsDMpjigcm7b4nvKTngVXVGHnkNVLeC0RE4eAb0YbeM41kHhMcw5F6X7pckf1s5ci/pg16f
+aeXNjqAUGdqaI+v4BPc7paT+InI62Cu9oNbBxJbUZydXZ3o3YGw+EhbzpPSf9Mi4akzBgVT3kY6
f28U5O21kd92LV9yScI8nOAmeWgW9YYIqqcldq7U1dzhQ2SKA4vD1Tw5N74jTkhIc2RIqwdr5r6x
49taHI05P4pos/qj2Ci6yqZ2dcgkS5va06EKeDWuLYXM+DkRyRnNyI2WtZdGM/xg/PhatIMM1yV9
rlBU7eG+hzQ8rwAmYqIm5IwABmt509Ymfl5h5dzSVYMNGOEbBHmsh6Wh3dPKGk8chLrrYsUx2zYg
d+kBcWsRoeqnCrSz0m1vcEl9aY3qLnOmy8xt92melj9o7FuPuZhoxA+bh06PCEdFJ+AqHl9YnXR3
WZzsaBefYrU7jFK5HOC7QWPxmJe8gpsiYbmwa8/Sv2kb1ijqz+2ifImoP32RvpiAJ9K47MPZGeMt
ZAQyDoKaMB6cKTA59flNHMbN160RjRxBcJTTr0vjx9QAHUrt+XnzmTBXz+sBDa9BVTAys/g+RdPs
4SJl+Ehp4S6HOVtCNXI6jLQtiNhiVV85OIsLrZURsgSnCpOu70MoRS5BYixTXC4DnCdLCbrmmmT7
JUhjE3FB1AOnN5rnQnfupdaq+9RVUC00q/o2No7huz/N/WuzhITRhE2DdL55TgFdeFH03BYnpXWd
uwZbIAauOMoFHEN8W9xkKTPAY1TPXmkHirhO1JPZxx5Vcm+8Va3fx9waNTtkcwZqfizi8dVOEeVE
TnTIY+PEQXCXsQzriiVrfCW51pPM5CDvMU8yvWzKA8gnMGTNyxyfDgFQMFQ0uVeX5479TBfKi7qm
gWgKiD6Fme2tFdpMLiqx+VPvkBWF6dRecBC+qIv0Tlr2F0MjOwkfUZWf68K5okn2ytBuYnY7X6B0
DUh19sb2S6JfAE8aMHOxSHSESqtz65jxS5EkAZQPAgqcYOguTPNLw/7a6CoD6vjVTLtAz0gD6LN9
TMjH5LrXqC48pzp28O7iZ3i3r0rHTd2cRoP4ZxKBB1yTI9QsTKaBFG2QKfFVM/Z7USmXTO1fEjEf
7eYBAsizUy8Lbr/l7GgQIjB/LmGpCog4OJK8mvmDdHtxZdccmkzgZXJsYbf01JsdgEJa1rc6r300
17qHxhOvh3pe/UJcMcnbC7z8lJxXuel4ePgY8rnfzQWoX6MHDjZBL7X62Jd5vh/G5DynzX8ydybL
kWPnkn6Va72HDDiYF70BYkDMZHDmBsZMkpjn6QBPf78oqa2VqbpV1rs2lRaqzFSSDOAM/rt/vhtA
ekU1Bw30M9+sxnEHuwfTUU7qrzYy3GXVYziVP4h0HGRrZ95UgLRJhQ9Q7qgs1qbqq/FhKGGdZ86n
kJm1Aonz2VvuS6+BvAIOuqdIkzeoEzcac2ttYLsoh5AQKKZaHhW3dAjsLWwlb9JiVj+DXiCFhSo4
5a/0RsidbDreRUE2zlFAVhd8M+r4yDRuV7ngbnolYaTrwsZrsSoUAN7De61ZtE3T15u4CV2YFBRz
o4YmW4OlKu4XkCnu5hZMREU41MQWQrnFaOdXRO5Ta3jurXFnFzQaYCQb4NQtQGcEJ5OFSb8DI6wq
L0O6Q+VNwS4KddvY/HSaGZp2tieYHVBHfeubPiTlltNBNejJjk1M+ACs4J3a6FDuypIJpk5gDKry
NeqQp1x75c7JvVY0D1gA7mdluAhLXpW4Wks9LN50TDD5YD1kTf+mqt8FlTND9U1qZT91By36iMyB
HpdyN6kD+K8psBtchOA8O14brKNReYrr0+i8h+Tlx2eNNzos6bwr1lO9N+eXElmvUecgSwOXkHCp
4XuJ6Xd3nxnX+8700RUYu5hti+yc8AfpJvX5OPnsjJVUzccUpmJZyWDSYraL4j29HfCwc4uXNjdX
IjT9Cn+sA2XOdOQciIlSew7bB20hMDfixVGGB8g41hqbI+zo9Ft1eJWGDGV7Oia3bLTdjuc0xphi
H2QOVtIq1DON36tkMH62Q+NjqDDWEPACrVc2BD9YdWnTy4FQA3NYNWbJJbK6tzKQDY78UdZNMC3w
S9tRYbgu6IS0dnmESV9d5Ma0qicMlGvq4q5adxItj0Es7ofk21az1aJlrLbqntTLXl/KO5TDZLUU
TuzhLmSdH54bMoOu1eNYZ1KvtwAraOKqE/cZlXaXcHQ6Y2moCx9/id+RXMPyo6g8+2G2jsYCf581
k5NkTiv5LFKngkekDl7R7XXzNBRSZdHRv61weaKUD4eDbvhRPNhXN9XDwJqhBUKVusPD6HhjcW/W
7Q+u9/3KlXwmTH8PSapc89J9p3sAA7dyEa126eeMzOKnWTWQzrg6FAwi9zkqvmC37cz0YVieyluA
A0YwTX87PXMJKQrdg3JwUvNuD13ouTcWfCLzixlPz5ktTnmiHdgnfBqOiHoyAdZVsBLxSVRVgD8H
Y+MyHCCMCJxPWObHFg8kA4RNKaDZx8TiBS7dNaywA0HEdW0M0MWJvzet5hfV8Jh2S+Aq2YqrzuMt
z64ABOwKFhVqmY4jTKEVMBQmsGP/BIeOs+6goohTZgUybCa+Za5AAXx0CbeAaVB/cnRt36yS9T+T
mnoG3mbcgDblNumg6Y2DhotdiYS1upnyYOZCr/AAbR1s1PAgEvO2wTgeOMSkdnkarZI+fMitmwFG
KqU/dm391C4tKy7+k8m+KLPMLhIrl2dptboxRoa9LjBhPEG4IGp87SO/QpDNKt2NPUCoYemrMbEo
L6BswztFcNkbdVD3Sy9xXOm7pdXrwB5IKijK2XEalwfe4YmsK+mQK5o0uLfWiCV3CSqHi181DmA/
YuUldrgOpKUdvuPiuEtVOKgCnLCniewyp/ayEaTBdyD1MRBmFcuBYa/rqtpnbni1SQMDvajPcVLV
flmWd+0YwnQtP6mkXefwTVaWQbNwk2QKPGigWlaa3iVp1H1q5tIFTo6cBfDbnxKObg2QQ9i0ZHOd
SumOPTXYvtXlnAyYFjcEWY9Wz0YGbsODCKbszdF4FEoOwdNyaC3hpnUj89tSfIygdjdVOTRBYghl
NTXk4RecW549tvqO888WPgKLH5VKcJnJErpYJMZuU5etho//0gMqAnB7j5XmUnD8i5MQG+74Ca7Q
A3w5ePRfrOxFfOklhKkFjWgAanZ7WegN80XB6bEHBYOGmlj+coPbcY4HVMNld9v3fGzhUlp+bRbd
BjImuWt8zNyJuve6FQTWtatei2Du7GPVNERpyovkycb0/d0YzlsLOWly7e8ySeHs0QBAs0XShR+O
7Qai+Om4z7hhn3Wte2ihopmyACY+xz8V2/ow2+69Kjook8M10fnuFUNcirjFebVYHzWwu0lN1rMb
30ig/a4TFH5VACCTz4JL/CG2qgQ3tEaOb9Qtz+xMCzRORkYZqkHHQQJX+0sLXIoQArGMZs5XqVOf
gU4yHFjuRS3jQM/fa41UT6QiJydmf6lsoCtmnucEk7sTCBDzLLq88FEBNy4XhaVSrx3bBxH5vZD1
vkiGH7EsJ4+RQ80iY0mmZS6LHqqF7Pe0PbzgvX6oyvwcmt25FpRl5Rym6uVzTADzsvH6MTMFWlTj
VdOzXeMM5YI8rUlEr9Q83XIrvxJj3fTZzTZszx8T6c5h6ZSj7UTfCccc5L8DtXB3pTp+ur1F7h7S
rrcACMRw/Oos9gaARO27ts6hvUR5dF7btOAHpDoggW7gN2FH/q3NOtXeIcfcUWQXkBDx9NtGIqxm
nZMSX1MtymUVTKBY9rnhbtsOIK4EfKzptwm2p+bDkyng48SFvQ2lvRmxVwGjWiUJTmMaImjmYdFm
pcqsOWh7CR4JhWjQxcuS4v4iJxYw3OGaXXvt1O/iweIoZX8YSYUC3e2HhJ2wr3eDjqQhQyX33CGj
UNfFsMIRdR5D7Q5bw9lMqMbTlWd0wdEnadCw46aOeqM6jUHU1cMR4GrMURQPLQYvbq1p379wIhqO
biN+Gux1PXUO2sTRz4k71DScWeeR0HnETVxqO9RaRm327XCi6DH47KV25L1NaiFaAYGd7tOOGD5q
xoPeAKRIVX1+7Wuxn2p4F9IF7dWPOGzx7fzAzL125WcqDaxc/WOcyPOY6F/VjRbrVFNzjvRaqX3T
aOcnKKRThiAFSmbVsPMaEIyg9LIBtxEDhqYKYAqpVzAQB75sKIZq91BiGvIWXpJ1PynSk7q8jFV/
Q5H5VU8OgN98yfnkYdJgJG9OsUoZdmFVW7V3yhWjDWtl9LefObUcdLb6EVivOI+fQ7NaOwayzDCZ
5tFEzDmPvBq+xhVZT2fsWc6urWdjUwJdXJlEHvdWV13bIUuOwwyyzE7KzYRDZFv0cr/obMrM+Bjs
l2n22LQ40IqZpjNtivHEg3TgrRp4Qgr5s6i6tanV/R1TcdzWqBSlbXATCaaeRN44brQCTytxkqxZ
J5LHvh8j68winxFvRdhLuQuwXr8NM4QkwJie2VvFFi4FxPq8n8+D2cmnuUjmDyVXo++sRO4czk2h
BEkT/dRFT6ik1kOPAU/lO1g7RxbTfV7DqlGs/Zg/mxr36Cr0o5phjzOYD4PNtKyXQWZb1pY8fieN
bz1B+2C4sC7M5F7iXdVTAvSMF2YPMs6JjMGLoqu7QmmvEy+xNzbxtQPc4UWh+d3H7fZ2RtGtaR2q
xzg9UCW1qiwDs1m31dqcHMhPHQZwnuTrPtevDEpmkLn6CZPEp5gIQYmmopkjO4C3ygOxhNfUaE6N
IBQjkabmkX+L7QRV9fZzifPkytz9VIDk3agEfjyFYvIX+ua7FBZUf3WBk1plEE3mpqgXSpncB8uM
0DlzaPbS9Gy70d6XDpMyvvxyTVP3qm6oge/kKQl/1PpDssD9zhY0uVZ/nYHYmK8CXQ5NTy700Iwp
3ErFX9iWlD4Gb1WGa6PpRs4iCzaCcU++mEZUJBAQBXubRCDzeC4DWvMwhpS/w+d8U+jT8MDZZB6h
Mx+h3nMy55rUppf21jv+456N211brUgY6RfAkGCXpuYjSPKVyWJGeT1DZ1bPKDnklbZ3LNSeBAWo
U9MAT6JP0MqDA32LkRs7XBUBRna8RePMwNJ5kWHaeiYpzYnaXa7SFfwa5nBl/9Yplw5Veo6I74s1
RVEwtuSWA7hnUWJt2Avr0YLNdKVGcnqNo/tCea96gZ2iQyOJvm8vmDXWvgqwXGnVV5xtN+RRhlw/
n6foQdrOvrPNnRWr5FigZI/b0X3JeH4kTuWhqN4zQ6UudARTW+c7t2dJnvoHWMDwlR9TK1wxq/Qn
fvbYXk/jSK8T4/Z2crel/ElA7B3K4wrwHIxgcsSbaXa+Um45BGf32VCsiiXG3g2lyh72GT18MZwQ
bD/iIZZfovjIndcZBgIhkt6hHaod19ogfCt765InVA21AHqKCq1SpIWucO5yc9N1XBs07Wy4yiYb
wbebZXcoIsJV7CxacQLuQBxS3WLN5zuYgc81xko1qFlv4ANi2wzr1Nko8Qvk2g0XXX5yRrQX8Xss
9F2ZFzvcnHSVQsexhqAtjAC7mNeY1p1ZPjj6Rz7oHkFKipLEtci51LeGsh0EOEejzS4dvNeQexuD
QH0NzwT4MwUOCyo1+a97Yhc/CiP6rDR2QtnVd7kjEG+MO7NQjwurHiDTXQ7F2UPWKvetKl7Ib+Pb
fGnGc8kkJJyeNT3Z1NG3ZJ7QZH4rXsrpMoEQcovnaoa6zfnZsJbiblEGdT8Z5U6R12xkHCEht1gS
Vnfm7I1kPKq3hEJFH4L+miz9Lqmnx1y844v00tG+jh2O6bn0LJj0WniIzDcjcYKyhq3du/bTcINv
zVMO+iXdkvg7VP2F5vjqEVczmpMSNKntaZXkpujSdPFAqu1AbptAmLLVxbxJzYjuswl0umDjd4hi
3zUxuM4brbm4TsZjOSyeI0RxosM96t8HsZ8RfPudQjs9RE4/m+iRUffMebT2yF3K0A5FfVpwdaUI
lPE+c3ZdsuwUiok4IcfkADgsJuuyfM6XS24VG0KNCtt4eqyrvaSoMuUMEUt8M+lpStbgLdlEoLow
MgOqmmQE75qGIFq2uV0NDaUKkuUz1OXKTeX9rbShkS+OMfuR6Chh6U5ozNV0k54hlZhcIyd9o5aE
vVwAuxp8KB26cnJuG0LCTLGqTBKL4qiEupY444rs2c6mIr3hwBS+sAV4oV2u1eZAwYGZnyz1uVOC
qkcu2uiJ5lX1lyyf9Y7B1zoR7IG1fW0KfqtWnWDCPeKiBmZvbZQFvnuhPLdauu4Thh1jQSwW5q9D
q3KtB9VUw64fGPBg8eK5xWXiTm96er90q5kcLxILHrn6WGLHTwYfibjXWVgw5djU1riUhUntBwbv
B9pkI68t7lyOEAwrGIE4pNhc+6AIpVlFRcEg0ChOY56CsHLtl3mGqlUtQ5BxBeMItSbStBMaCGBT
I4KQwrnigBmfa8p9eDdUex2LJHscY0dwScBqM6KLmPEuDHMNxp1DYnLuuKDlx1pDtM2HY7f0VVAq
9aWPw4/Jqt7Jv6JmDi+ARJqXlITk3oWUuIkwY59mt33L5OuiQuBXu+4nIKsj6EhfHzLUnsFPQJwB
k+lVZ1MolyzsvZtI7s7ztrUVVmHLq+cLfgtPm9+VsuEmbBAlqpInLMlIHIFhDEogu60UtJ3Qi0uz
mlAfM+4XDZB98J/JuhgYq9XHueHAX64L93nWnpv0rIvQ44hOs1kDqSgkSJlvQnEs9PFO635OurJL
Klh5zgfpt2uKCiuSu5AKDQcHFykMzjLNpkVJpsM3zncYMOPwVUyH0nxA5T63BeW5GPFJkZGiMlVE
qK7pHxag5Hg09TfXJAzlUm9Vk2rXV27NlO3WSm03DktJsUvz5aTO+mcZ/TAQj1cDOiXunIYUkZ2A
ui7P6AU3egLtH5lBy43KF9mpiV9OZlCYXXYpwzZ7Az1obYDJ3/Fu9euUOcl6ibcOioSrvHHP5nWy
mQJ1wxsAbz/OAFzk+j1I59pTreQrJA/f5eLkjtGyT2S57rMoaIANI8xxSnGUmtQQT3KjoU4jhxKG
InyE84jBMgGDulV+VAB9gcqtRkU1zqQOnIOT9OPjuBgflsobXrrySrXVBvvV99A3uzkNwe0TNWLs
heLvIk/6LW1UipT3rpuqH72pWEG3DM7e4opiLz3Z8w/Mt4MHA0IiFSGxRKNV7Gx3PnWD3qw1O7JW
ZUjjk+bEzb1ihtdl4PYxmPGTKzDNokRCHAprlfepi4K00PT7Aj+bq8ccry9TTOnBDADVI1r44cYU
ZMxxdEMPSeMC3goSBy0XQUUrNKuWmoQvXAxdHiEXEp8W9VtnchWiFANdWdYcZRsb6X1FoC/AyPsS
ST6NZjLk2mhfpskJlNj8cHVzk1kGg2xDPEfqwhVMbDrQR5lYLtbY7JgQbyKHJ7CLd7RWHXtXPdsx
YcpUsaj4kpJuLdWrBzc+yqxVV9CW1C347f7OtuaDVkWjg+s0inZlZuYbtbZnCG1pnr+IoTbStUAl
2ZISF/EK1pJN1omWDYX1JHpMsqEmTdzFiJdZzN+7Sud0O1k5Pie93yu6CZY9r/TDQO5q3TF1QKPt
szCE/peYG9zLQMHU8kovX3mtcLZ77hzalxqrzlYvU1zzViKe7K4+ZRN8EK6alb/Y9DhoNXebsSZm
WlRIFUus9g8NqssaRV+7m3I1xuU2W31ApQaz6kEWyw0Kmcz3DfzI2DMwwm+IL8WBCrTMA5jzkIX1
z8EZtOwMMlpHbIgq/Q3ub/M93kTeSGj0jmHOXuVZ034viZqRXF2GL97BW0GuPlyWqrXXOnD6NeB+
hsG10pwK/hxOhnnkWrXQe8AFJjIAHmquXDPK/CQY1Xl5nIu71rKfRzxinkGzY4p5YxMPpf7GyJ3B
dFUPMA0XUlLEdb0OND2lDXDACMq6rySEOOfm/fTuOOIrLhujD2hJM49NN+kfFLJVhwi/wxf1DBPB
uIaTvarhOZmUAFYvUSJ3aVDarHg4EmMug4my56OlIDpVYcBnAVGY+8Yen+1XP2r1xXRjbo6MI9lv
JUlntia0HmU0ONdN6i6mo5n1fRrOGjXvr2PpAoXRus79VhOpV55BopN8LLEehbvNOklBycfcaLZ1
THmrH8ZNZ1Ov4bTcg/M5/2qxvj8MfVhfoR53DFBoxEum5b0Py2KjFkv+5UIZbFcdYhGjWGiP7MZJ
md53A05ShSgwqXHb5UN2ud2NuJ45WAjfbSbxppWDuDRqKN6AqjQ72ADFCQwa+d3WFOeC+wMnnJoT
VTUTfVnpqabhl2kMdsUbhlXNw8bivdaqY5q6yIMkvLYEyZK1ATKBz61loBJmUFRL9ZQ5s8IkEazz
Z22OxZqJNsl9C3fLRa1K90feKto2XRR7TVbMPIW4pzcq54M9CjWHKPbSSzcq8sUe5eyLVlgUlM1Q
8/KxRKysTevQQuY8O5lur4iC4ITRuVLoroKmI5up4TphjT/yKTJv3QMKd5YwpxVHb0t133aOcaQS
XbtqfQSstdZtKupdxrlcwOYVXLUKslHWM+gDyn3CEmIAPajm6G5AAF4PhjbeZZbk++sdham0BsKM
gEN8IkrJs6FTKs2rzFUuE/0WlCEmVIVkCtSFpd00RSIDA37kOw1UACvUrFiaFbuYcqUAuFjZtvKp
hoVEZpjDz6I1BIBRhk6URWvrBDtViUQRumc3QjVpc3dY9al9S5wk5k7rzDsZNgW7JtHAdVhnEdKG
hc++hqvzYuShfofAQ29eZ9W5dqYLYVAgxIYF94Nag+WpDDRfOCm0dU1UhLjwaYypOa5sw4S9VCkr
fU6de7uGPiLDKT2obTquqwnLEP2FduBUbX8Nc5nc19wvoHEW55SDJKaPKfxO6nYmRtFEzqmukjsJ
bnIbZyWtjq26GWydQW64oBLXguLLsY5ep8ymKXEyX6aqbAhPl/JOiH5huRb6mm9L8LMOwwARqT80
oOpeb0vhxnS5QwkQxU+TOvIh8Exco0yY27mt+bOkDQmXturOACHwSM8Lqgse27WjY6JJ0CfuVYLD
9yhVt7hgOycTlVujS33rlFIOnCqGSZVjXzzFTBJgERo0YRR0CGQz8cepa3gjoGdLTKhf4GaZ0phO
v6lqpr68QwxVGvyYnsYx/zOd4vmEIPejGpiYd069dZeRSXKfIcfkVN2cbfjZpUdtBxTtrDB2cZup
gUWYeN9O+pb4NYkC19ndagj583ZDwqPZN9yz7+vSGE4MLY2N1siZiggIy1QO8o6lbbmiQMG6Uk9m
nYQzDUBaTBkUEF2enSpFcaqJzw/YFORwBmCPyhQmNwAOv3Qn8Tpv4psa24v4OhcU3c58tgPkBWpe
GCfZQR7LZ7iK+b1pucNxNOzwpQKwi+KWvWqoC36hdNoK928VtBUVK6MxbbSRbm0gn8uTaw6v8MCc
dT3dxFF6aYZnZ9JjqAdNZEE2sHrkpMXu66BtIA2YMhOnNDWY/EeVuuH4wxwpZyqB3R6KEwPSC93W
2LIKVCAmyQfICPoZEiiEhmx5R+hBn6km+SME0+0bucR7MVlg6uk7XUuKmUevZ5LOjQEy6bqWBYKn
ooZMiwtqycbSTtb2lJcrDgw9mwYHkRJi3mYGE1ag5uVef+tvJpsrIkpeWLAtTEMud5BVRGvmh1by
0YHH6Pd6QcjKy5Kb/6KRYGOtCM9J3xThVxlpznFG9mvw1qwWXcHJk+YrTOi2r1KVuOcBzQJXTPaP
IgNhTxlofMHEofMXtQD7lthiygP2+EwZHN93lQVhT78Wgydp7dRpZAhEGw9XZ1JcF5427uVJ1+R4
ncLk2mNs5IjpQL5Oa5EEPecPj7/WeQGZ3gUNzroZgMnIxxKRNhhXYKtiy0MWlBeRDQRmFFxsZ1vN
0danUu5SERLvcIdh8Q27S19q7gh4vppErGotkt8TeIkLmB7Lr6yRKxllmB2qhSv3+F+Z6BBiwcJP
Fc2oHR2nbu5gmoQ/Omnzo6usQb3MudJ8zhBpv7OcgJy7qHO2tkF1M7wYbxNYGb3jwDAvCiv5RiBA
7XG0JxXmGDO+pzmjXFPI1B8mcl7EmHstWOTYUbGwRKvINTlN63l9dYkFn9CwqnUxCU7RsXzLuT/w
JlYKgmGPyeNxCOXynRNoP9EgO26qfAHeKgTZlM60VX9Qcf4toJ3XVFUVVxBpuGMhhiwrwJ/4WKli
bC8ygpMN8sav2ZJ2llNqezCiLlYkWZ7AUpcrqNbzRVbYedrEvtJdrW+gvqVvsZM1lm9ybT2AgahW
irTWrRIv700o68eud7FnpRUjVyAFz2rHQ0VOXm0R6Hr7YDlMldLpXreiVxR4zAjq3J7zJtW3fSmG
i1RD5tNJZrtPLQDeoLLyaTsWWgMjY+judeW2MciR1F5tF6yk/bLgZXNK7EvL7JwXIMEr3hnliNHd
+EHGPjnFuoARFEUNY/YSGc9hNARecpnul5SSJH20VGL1tZWWvoR2d0uZauS+tB8DU8UdY2HXM5AW
1tOkzLfwAo0Zc8o7EkbAZ6j7oR2X2Kp770SnPGT0ER9c8w4iU7G3ooisZEkraBMe6Uveomd7ttVz
BKC6c2Nrt918UQ4NvIzFGGAfyIM54jqERKxqBpba4gA0vV/1rWtynaT3kpfe0SMqOJXQDjigmD+Z
SRhv7BzhFq9iTuKsss2fbqOEz0NRxkGOkMH0nBE93INWVTjYp9bKrjWDHvS8rDzVaKBMOfG20Nog
AvWgIv8NvrNo0Z2j76k6CdoQeb1uIbjmVbvschvxPonaFXHRQ7Z0iT8Anlay5Rg6w7NS8Ss63KFc
oOSb89f/u/3/sSr453dH/y8pgP/R9//L79p+VTdzfff7/9X/h+EAhyT4/xwO2Hy01dd/0Qn/UX52
/54puP2xf0YEFOsfEHaIjJCrVl3nD+LaPzMCiv0PyzKItxNsIp5j3pCF/8oIWOIfpN4FuCvHFCrQ
VoIF/8oIWBq/RNYVVIhmMZAlD/V/ohF3/wyq/DO1EX1V//rf/0WJ711FJ0b3v/+XdktP/d88C6kx
DWIPUQXh2NBoMUf/lhCoyljjFcBtZSfdfZe62s5oo8fQ6RNqHudw57ZM+AQYa04SirkVTpqcOX2D
8U9pmtfaaeXAIHmI1MwIqE09O5PdH1UMivdSs+/+7Yf7J1+t/mdfLT8XUqq3bAWBpl+/2skhuwVV
TvdB4HTPYZlr3OGq1nms9Yqxa2XAQ2OgtxOinoCnG0NzxaRYSK+3U21Hr2TX0ZWlFxvc8E6g41S6
XWD7m316YEIOJZ4RAXnrr0ym/Vnl7H1OGxBTDC7RSQXh0fsY9D4B/cV8qJ0wan2GDjrnwrAwG18R
4WcXkVdioOh+9WEorzEpKsbplpLdaQKiXJLbtfCh+eTvbkZfw98EorRfo2a3z5P/Ckt18LmYBgjK
X39CPcqwYRaYliI8qi4Ev2OcVehqGoPaIJ5UbmPEsXSv4hi2ow8Az3nXxtO1ru2q8CPY7f7Cb7jJ
3bG2Lq1a3CdNyT6nmGaxmg29+Zuv+I/83q9PoEkGny/W1EnS8Nn++hWrTPidjrwM17lIeejLMN+p
0Gh/9pjGwW8ltL+rog6fIEKYzMD1MArygSkXCXUaMuIZt1OatyebHDhjvKixFW/S1flZbfT+OSwo
1qNnJ5tIh4RdfB1ret+oKxiQ4xYkHYm8wTjddkMw8rpM3+mg4BJBN5ay7kk/4gnsb5Q8Hpj4c+AE
SrfbaMB9Uqni85kZYyLB31vfLxNO6VCpmSXaypxJaNfQPMopfB10jcmEFRfXPrHrj0Hl20jpuhCE
aeshKGUE+VIWjvIWi6ENZs3pPru8Jo4sc0AzBMApYBsXyz3hhGUjce36UgF459TUa8n9X79it4Xq
twXBNB1Xt1T+c3vRfssLKk3RtqGq4HnSmwT1OoS3Y6f8SPTcCRNfRlBK1xOZY49KMGddamQx7WEw
rumk47NU0O2sTvVHowWBQlUCRw1d1R4botGLR799c4ngBHe+pfcxdpEporeZSyKsnyVsccABozkN
YRXUcdlOXgs4TWOvDEdfoon4kzYe57DLgBfmA+3GjdLjvZopb4rjjFWajpJnGDBLT3kB1/6qi+JT
2XJmhlaWpQ+9BSKVMecMaw2+A4mcMcIzJhmzMyTjoHG0mwyF7tY87oRUuOuxrq51tcswyIrioCCs
MjOHSrQRuajPiyJVWgGmeF9NEwFIwCQw+5bcaIC28hv8wUr0u0RYFwVj56ocyiGmieZeDA2gRXeJ
kSypGC7r0H6xZvTujUUH9kPryDanX0k5qFVEaEsz60sqCQZYTS6PBqiaq1hcR/4NFPtP1g42ApvQ
GoFKB1Lzr28iNp7MUrVe+LTVJTQwtOox013r3BAs3S4TcXTHzLsfFVeGvyOT/xpU+2PZIkTqkh4l
ZsqN8Df+RxFhSSkmzNt4uqq1qdTyLXV0amxMceicMd8Z/dBsTbQnXjzyjy6SvaBY7aS4jbHmYjR5
E2rs3+BSxZ+8DJbmwkwlgK4C1v0tP6dJg3MojAgfOQmB1rDHbVoTfwkTchBLOjFnqJlhanVLKQ+g
D89Wovwpqug3reIO2VYf1e3QhjrWc10FaWJbTCfC6DipOXRKOFs/OR40ftOZ8m/WVVv854sMX4KD
BWcFgr+/49RnCpTaLHZRJRUjPWIdZRYcamIugzDTHsow7vFVpq37quaFgjkoay9ZXX/HVM0JD1A2
B2J7GkD+URuNmzwvCvViQHNINxZNOGuuGsl5VptmXxQV+vpEXxUXu3Jq1q2mDWuoT92ZwhUsuwYG
DgoK8pfctGdfA6i2niraaD0IL/Whauf5U6hjy+BPLtOha5VLGk6XxcIW6kNITB4FvAY++MxtLwXv
9duEtSP1k7SWJ3xIt5aUQR701AivGPXkmQofnlyVzCKLFaPLSDsolEcoeHCZ27gG1wo8GdBLOidd
gjZjpTIgp76K3okf8jDVXotEwwDMxXsc6ata9KuRdYACW1Pu8mW2jgR5n6g16D8IlLsrpExrFf6x
b4zzrbDor5fkP9vTIXKyHKu6fTv9/JY5Hv5oTCTlDYwpCR8FXt8A7sqwast8XHc9BDbMqqlPlMmC
FrM0G03lUg9qutkmlKVuqDj6mHstJXIQGwxhYSZgfI+9uiYq/ddf62/56D9eZJuKAZPR7Y0R8MdT
+W9Uky4aZ32Ib5bZschemkZ3DopSeHpkaBvYFtaGp0nfqlYFdwWQmt82zVszZhM1oFPKRS0BNshc
g+jErdkXVXDXD2NzWDRSoV2Ubhh9GSTOFhPN3CWGtGjttY5TZY0Mar5lY5WeSVZxq7KHImiVRvm7
D+M/ViqDQhBBqp6/27GpV/l1kVSSJHSKBr/yBDf7rmKaTDJvmV4wd7qMhDN7rWFuZ8ta6ShKLnq6
ZTGkKgf0oGiwPlW2tb9717X/WKf4olz3tpHqQCAoHPr1i6qdIqQTDN1WK430ziCtuFbmdvARcHbE
QnJsVDQ39QRVVXZKzdjLgS7Vv/7ob3/HL+c4Or9Uw3UMIscsN7cs9L8zpBKG0LIBteTX9fTTTAwr
GN2RwhFB/91f/036n3y7triVy7BTAO76fWmThP3x4uXkE0Ca3Y3IvM98Y5y/bZtnaAiV9wSEVYaH
xKzvOlHiKgb1/qxZFnfkUN4MGaapYD8xkt6z3Vz7kVUD2ZJbiq3JjdHylhnfyFLk2PErnTaXatSz
dEuqtTvR5UIyQ+8MFLfZxZ1NRuKjpKSZ1KNKxaH938yd13Lc6Jalnwgd8OZmLhJIpGc6Wt0gSFGE
9x5PPx90uqPFZIU4dTcnFEdVkkpAIvG7vdf6lm8N5lJVouPfP7X2GXbA0FI1E8UZxCpTV/Ca37x5
HOLoK2SQ2Xt2PU42jFBoZT3b07iZHtpRVZfgR/pLlSO1RD+LJqDu1WNOzRbngV/yx7WoOqQITjQn
g+13hUWKX1cfJeHN78P6KgnFTmyr/D6t5vANNMa5thgJcXst1cl8ZN+guZ3gQ4aSQMeWtkY9r8cD
J1Fdxo5goYF3VAmCchSE/VFJp+K9rwQaIFYavvhgvZ+TPjZ3iiAbb30DlJnaNG2PuJwNrNSZ9B0G
AfTcdRBvpKmhAIi4vVVBx76kcpc8I7XNkqWVP3BK6yR6bnW+UqWIK5FKjGFLDv/zSv83c+C/D5w3
kIObf/0//28Vjb+SEf4/LGsA+/rj7fsCPTi80nB/TZJ/Km38/k//B38g/Rd1DRIrAX8S06yzB/lP
bUPSxf+yVB3uAbUNCrnzEP7v2oakUvaAsGdxDlZ5nefR+9+1DfW/WDDwARgWhYjfcIR/U9v4PF5M
Do6Q/ExmJI1JghVpnkX+WIp6aW7lQCi8gP2vbKmUFpNoXruekC5syeY3oJXPm+f/XE2BQsLQ1KjN
qPPd/HE1HcE6UfVFeqGOErvpGULOEeYUGPDmMKPAF+DfwvUfX8o/1EP+4Zoqimud7B3aHiBJPl+T
nRonxnSIL91oHIfQytd0dFZFHdKZyI1VKKPnZQP494v+w2MFUKFoCrwhgDa3j7XTO1R9UjIfQbQJ
UbC5aQYslYK5w+zwLaJP+wxc4bnKTHqE1qC34LnKyrzN/fO5GkqG10DUL9ZR66DKOAqyvfhdxJ+F
/L6O3kNdgzf63PpXpoKoBRZ5VLI1qCis6sT2yI09Sa/WXKKBR/Vu+u9m/jCUT0F7ErtN030o6saM
li3V3sBNonu1PurBLjGR4yxDEFSBXaUrs35hcVhkSJiBgcv3bbUhqUPdR+c8WCJvGnNkgtcgu0uC
42S86AKp5CvTXHnahY42NRRRvZga3B0EHyUCx744N6KwwuHRGusQ1ddaoBYtmAQLXkxY/itjqyAI
DYDxG0frcXolODjVGntItuGL+hS/cbSMhRNl6ERID6Fe4DkHlnvqKQqr6S9TfBnNq2a+AjNYjMzS
WXGWy7cyIuFjdvLKvzrvR6Nhc4We2rq1suloXEUhoXzlszeR8kmsgSv20UJrOz4xx/rx2cDBIilP
Qrirhq2uc5ifkF9JO7HYgr6oT1loI0XTBRuLCzEQLu8CGfJIykH6Gv0LvH9dXdFMDfONkX3zTt6Q
HP/zlliwVjQ2BZhb5Zstchn52CB6+qA96b1kU3vIEuvRc0aRXmLleYQT1qGy53QyS6DK+7xRv4uU
+jIuGAwik44uYXxja3IzGEejaeJ41NVLY742Y4PDv68nW6fzuZAtBBj/chTOQw9ROsNemQfhzWZA
E2TwylOlX5LWegABhgaWvg0hg9F+qILvtvVfJhqTaZlQHa7IuDd/b03+GIReT3hCC7DhfkCYsVBw
tqqN8WAU3qahV6Jb4cNYERvy94/4O4Prf3eUfKlcFceHwn6fBQZI4uehP8J2EtXYiO+rUXtpjHWQ
duaD1XgiiljMHBIWy0UV6KizYjzFlOr8tgjuw7Q76xTnFnVrKpsUPMlyCDtMzdHl7/dnzM/40/1R
h1d1KFAkHYJS1G6+8VDWBDBYvnUlmt0AVTu7DUCBrDUZ8ggoHORC6zFekzFGW3ZZeE5nYNteUl2e
ofYLhGdY49Rrg03HJl/7UO2kLdFFW1zY46Kt0IHb1kGnaRXY/EFKDLPWoHdKNFg2OybOF8JWd8VF
NKc4L4R3YV9v8zUyPP2ufvOvcAV21Y9k67vByluWS/idKHZlVNiRw0n55e9P4/dE/PVpGAbyM0q5
AMg/f1t+Qa9iLGPrSj7AaCs/2SBGMukGNrXDQLW9D9KXH5JmIZ+SHQ+C8gfRWgUSGgvSyqJ6LD1c
JHZ5LQ79LvqVv/E5jFnM981bZX1ZUH5/a/97nzelpsoX+37qcKREm2JPfkZv2sEGjuMuXwtrkhfK
DxQ2ynN8hyDk3D1Lx2w/btsltnnvLpZXXmB7h2BjrX3Pli/KBvLRGLo40qx2mScOYmYcnwWNxXgf
qbY5PJDqQyuypynfYEm0WcE4DsbLAIfg2th5m/4knYfLSLmXJJgZuekMGCbx/rWrBMcdEKOBrCi3
9g5Wfhq9VzF/aZpLVtoK1uxnXISL3FXXxSo6F4ecHr2dX6tDtBLcv3+/1udDF6OR50ZYHmdMzpoG
JJTP328syRakyM680qrcSkdpMx2jfX2X3lkLbS08qY9EvJwx2uCRj4HaYd3iBIU12XIpJkeN3f9I
h2WS2Xhh62FT9acKtqcAk8iuarTQdElXYL9RBU/aKiiXGYibHl21gyrTJCy5WLTEM6mgye16H+00
dNc/WHcA8gjBtiwYdG7yo7wK23ZjPkU/9Cfp0N2lrnBi4aFpEZ2jAc8m2vBFeG0xealXq9sE2P8N
Fs41kCqgzsTI9JNjdTgiYLVhM19E3xQ6lc/lg/95ivocz0rwIG2sz09xJCJdTtnzXL2Ddwgf262y
CR48GxHSvsQVNizx2ue5C3xEz0BqLbA7bFo32WW7cFU61jnfEK3jqlgHFvLT2CySw7cQ2JuMKBOy
I2dAJnu27pywtS/VBIqeFOPL8Uwscpiu8DYhyodlrjMefRBG8Kjigs6/tUyJI/K3BRYV46x35yjb
iNZWp4ZXvKgW3swt/TbDP2jIDRVnRBtKsf5nYbr+rMPZNh/jMfDIgFko56xZVCKZPwv1PS4X1qt/
Kj5kfdnmD/74jG5CQnPKylPZCW4UvJ0A9NslYBDUzCA7Ma6E8hVxJdansd9SBFJShEOOR2x24Ib+
ujEy9jaBLTHsLOWIjqQTHwwKJmN0N8WHolwF9GiYjetjiE8FtVaj0noxLEfOHnTlzrIcBmbX/uLm
S9gp4jK6mPWifcMtqgC+aHeR7ObxuRNW+vg2slfE/pZhkmgpHpSGsoxxqVQaxS34lNRnFipgBbNi
JxjZ6PWEub+i2byiGZoRkapkgy5Vc3SAJwD9oAbt0+FiBKeuPdRmiJH2MTTu5Qw3TcTT6r/ZTt1u
ZTSVYwxz+FzyRtqm3gx1L5VrfaLKf8F1Wi1obMCnGrHJe3JtT6Xxzcrx5Wo4zy3KGXQBKVZTyfo8
JMQ0UjFux9UF4ex7XbF1U2Ic22Jp4DQs5O+4y7cjUCMm0NLmZjfHQ4So8+//sZdpQlGvaUX6V8i3
qLPgsThhlv1UdHXe52+DSKVLa2wyPOR7H4dP3PuOOvnV2iqMbZUr3jcPe6YHftpGsKXiLMVBla2V
qkq/m95/3BC0TTUk/1O8SKb3VPUBicdsbCD3730Fz0fge9COWFSF9AwG7i4sjTMMEGyuvng2RjX5
lwdZbodtjWaBd1UNDuM3O0vmpgHYsjxdvIrg9wlyiwobTy9L14LHAUsk9xY8Yu2bdflz+ZBJh7Yj
4gg6LRxoyU2UP38tQ6g0hpm34qUNi3opQm6yaVrX9lDw5v19KbvdzWqaziaFXQpacR78bceZFo0a
+CSfXJqyEQC6LBtgvQttCgJOlj8UBaEO6r5v1k+2yl++Z0jz6DZmEQiX/b00/PE9D5VcKFVRyBeM
kLlpp3Pa77uVKKQ13UGaUaM1NFbDf83SDnUUOoSJSUG8M8WDZiG+yF+08l5FkFs8ZuJpGHbZcB2L
xxHPOKXHYLgGyb5v3kJ9pzbAKdZxhkhobY7rrDyMsJiEBYrFCIG5pBCsq6b2M57WJqWfjbFsHcuo
22tOeOZxqsAJrTHy0NVGEFl6p6w9aPo6FV/EkglcFe7Kaa2Oh1j4mLFEeBlp24UYZ1yDpVd91v1L
a12M/LE0OAmtiUiLzaPgu7LyM8kftREl2V2NM14n1sjuDCKONpa2q1JHyj4ssikqjFrW0QTpVKSO
kKCABByfbJn5cRFYwpMZPcjTHYpVTtgGnRc+EzCBWNjK6i+vXWndq5TfZQrChfuE463ekHG5CvrC
6cZNxLMSWGgrxxD2YdM6QLqWlek50GvG3G1/Brlgm5BA8CoE2o+aBrzlw75aUW0GCZXXZ6TII9os
AOzapjCXeHs5P+vGfdfeB/zRMNZRMlxrYqTMx9ZyJWUJApIaRehxcJ7n6rpYKtGu17Z/f6vnfeuf
+2/ealZtYy4Oi6BHtZvTUhlmlH81T70EoZ9wYCekrChmnkOuFItREyo7RLz9zaj9spvWNENjzM5A
aLaH7BY+D9sA2mM7ZKJymfT3rCPkb7LzCV8i5mV4heVHjUx1ZnmymPpnfDVA2bxsJXkHtXxsUpcJ
pR5eBNNNjEM6HOT0LpRpXWlnsqRK7TxKPzzfJsG+oJ7AprHa9snSp7Sjb8foVJP0pUQ82XFb5m5n
OR1ayn2GW+KBXd10wqujW2cLkowYIO5wAH90iit7jijAWdpOHdQNcYuFYKh/+Zk7s8uTZf7u6SuR
ZydurXMXH+5w31T9MYA0OGozWmFBmNJCavfkwqCZWRjVo6Fskf6H1RFINciCLPym30EH/Mt3a7AQ
K7rCYXhmLNycWcy6RKOfKTJUlG0czieqbp9skDsuE7v/6LpFfkDaXD2rhiO1tjciu0TGBO3ZOxNl
PFBTdwmWRGd5KIJ9or7N/+JH9PjTR0+3085JiC+io44uaCBXyxWu4x080sg4BNnhiGkXqpQIzQnF
0UZlbVbGX0OHxUkhLZpHkPPTPh82KfBUsucttE3h64iwg5qPZXv5agyvQbiU4Tm+FScJCYXgSFAq
O7yTj974QBqsbfqwH8dXXz0rRcdB6aBOK0E/YrVV2AeIEsQVMlGK6jiOryZgDkiVjXEBUMo5et85
eWl7zUUUqNlBTG23mSkvysHxyU5Cf6uvAmWR+vdwZpde+yaFvRPh4daqe9Ea50c2ch5s47XIMlDR
4ckJBXSsENU2EaDIOA1nfJT2rXwolZXcL3TxTg0v1Wvv+BLCTgBu5OoJB1LtAF4fNe/Oi3Dudiut
eofZYAUHuR3W2AVtD2dTVp1qDciZt8agsZCLY9ksX5FF21r7lg9AwJsQoAh/IS7JYniLJCc1fsFr
IVyoQG0buERUZ1W9oM9rND+l0DZSj3ndnW0vHIW8ajVOYAMq5swYBpR6nxYAdjZD7BQtdb22PcH1
W6T6W5G8a8q9DGUMLfFKi1dtyJ6ZBBDHB2eDQndwkdA88GWush+P8psAs25apZ4r4pW7CA8t4U3v
tGSJcSTpUyHfEAhwvKyGQxysWA+6c3MHANAcaBo5tcNCk6wCjJGuZ6xIDlrk6bKMt+iniocm3lFW
deFhTctBZeGhYbwRnX2RrHobww1tH78+hJhTDVdfwylfMj8ELxhi8h/+znLzu/hVwC++SKVFdxmW
7aZfA/Gpjy21VB1LxSK4BD9glg5Yltcl5nPublRZy+xwU+yiJ3WBC2A8V6qjPmXfnPmkrxtccBMy
QR+SaMicoG/qRHBVfJT8mXyJqshcdqgeMDXBk1VZuHR6kE4rwQiER8cApa7lJ61j5dYu0SnshKV+
F6jSQy0Y+1qMv1kzvmw9qR+apM6oMGYsLNnzvPPHloQIuxTiWztgDE5a29fkHGRTF/7bHSUfXeEU
YRi6ipHHvFkjlIYADzMaxQtZhVSftfYRfcJJnVPXi+m1EadTH1nfzJlg8G7nTGqVFC2JDZifPD2E
z59N0Q1BjnBtwmRYhETIGk4qYrG3odCSSFdmDvXvQVnq0jqT74B6Bbyn02PCHEsVvtiYv6TQAUWy
AGZJyYIMaEO6+FGO7eTFAIE9dHchKJd4Nwa/Wv009b+k9Nmod2Ly1rWnMjrl0SM4+sl0TYUqFlAC
G5RkKSzoNEAtbjWbPadEFR6vtMs7EBHiMdrViCV5mbOTigiT3WQEw/SO3AJusRkxeNoYunQegmSL
PJ7QVltdyzsKGms2Iud6yWHSpl7oULpakbxul8vOrZf+nXn2fuQf3kP8UTwjr3LyHX0U/hxdI7dc
6svuJX5K36SXcidt5B/jWeBn7dR7hIDjl6KNsuhzUo/x/6+hV8bTpRPWY0ZW5X7oz1j/lXWRvnXx
zzE9DPJO7FyhO5AM3vQbgSgyie5XWKw77RqVezF/Tp2s3DPAJ9mlXy5hN6WI42+ScJ0prhWvBuQT
AcebhdjZ/H93Ee/Llxg+7ctImRsdzuzUZmZjClwkw8J4Cd/+vpXioPv15TGQUyC2oQLy9TRCECAn
yKSdLoHkKOV60NdRtFfxX+GJtODwuvy6CmkLemYgL8TC5sVWf1ilU6lYIO8zAxfDHbV4czqgLqbK
qEorSJJFsAwmVwsXyJmolwO6rC/Ji/AMbjG/q20211QIgAJeG2+JTzZKl/LRu47PemLHo5vnC+2s
PkPI/Agu2SOkBjzu+2LNDW0hNbkxf4EFr8MZMDjuvWPrkrfpyJvssXjVHrtV7sYZOl47vjLdf2jV
AjUWVWXyW8miaElM4QbXwRHTF7b5V2gyxlrfFGhwpXv9qLvFNvgBjjwh22ZZb5oPKoEsnNKiftEO
MGq1g3KAXWWDMFrFK92pXX8Pf83xbdGtlpxghNeIAg0DCtT1D2ot4tXbe/diT72Dqo/4Lm/8FWEz
wE7n+OVDvu3vlHW31t/BbuE+ceU3+SnawUfQzgiD1fsSI/szYyorltHkxKhSx61GDVVaYgQGYCN0
74VxHrvNqFyDYlppwx6cQ1Tb/B74t3lRQNp6EV+yp/igv4CTQqntH9KHslzwwyiW/Kg8RxfWeu4O
iGtQVMz6PRtTcM/l+rVV7zqBHOZD3otU657rcdtTw2R+f+vWxspMwbhStV/2wYo03+4cN7b00L9r
v7rDbE0GFsjfhIebHmW8pIIEyA1uaeLb2IuKeFWjt2/u4uQAVgKWKX8YsSqOs+AXOi7CuCEzDWQj
j47Yup629SynIptbckkaAbkoSa6Zb4P+HFNi9dd6+6GG7KeuCi1iIlPLVa0ewFKRat5zNIH/0Tj8
YksOe7HKc6chgExYQPqJPZvCNk1E+C4W7Ts6kd+cIr6WQGbdrSRTbZJVtrjWzf5W1arUNLx0uqSt
0SI7ZIR74UAOa0e/I4gNIPMXqC663J4yOGNaCqCM/9mpCElFUOJvVuwvCza3w7KhIPGS6a/dtvLw
FQ/5nJN4kZ6tzMKYrRV0WHPaGoP5zTpFq+/LVENIBDsDC52pQmngptiGD1vpYqmYLgAB1uW2vRv2
/aO8jFxr2Z8YGiGMZZCiwbYd7uHFVfISyHz+IJ/U+xGV8okqedSdotiOqJgLnEc4CbvI6GpYqOEK
2pv5c3oYxYWtvRI/rmgLvbETY0HMILVMoDH6iVjetDkC8ew7gpvnBYps7CF3Ko5lOKJO0cc80I/j
S9utlejeV+/GbqkwPZ/IWtrJL/iXNukeXOvWX4Ur6xKv0M7vxhMIuxW11Sf+3JHp/TF77ffFnez2
zEvKHf498CVwKWiM1dFSA0RQbcdw1cSHqTkN8SFVuQ9HPRFfQcVXLefpECVtibbNOAMzxeIM65PB
3J+Eh3luPIgnbp98BrbhD+KJ/pr4rHwIzJHJjjox+EPvZZoc+jAciJhj9JNyAZjqYPFfaC4sYjdw
1QXrrSO70wfUDtFaCA/ZmxXZBfJwZUEABuOOmM9fPOh5qllPW/05uNSgIu/ze45CwrY4o1sKfpHV
wKppvVunXiC1wRb6Bb9ev0HZSmklQc6Fr/yRLzH9HcNnyiZb867dWmv9Ev3yWZ/7bbVP7rWf41Y+
xG8WPhVmrBNFYX4WoGI8KAptZUdtOUIvGmmnKfNQnfR90p1rb2fWd73lgMOCk9sRWb4funPbnEL1
4KtuWLmtTrI8Bk03BHzVMT04ibDCbGop5CDj41mFgdsbNlUMtbD1HxSs9ZqJ20nn0F7elkX8ZAGh
Y1IQFvpybE5Fe5Bxe7euPF5klZgHO9Dtms+d7YX2kDRHofHsWDtY4WPhb716YXxT1/2HMUunAhGS
IsuItcWbxorZop31hma6TFNaHAUlzHb4F0GWdYO6LBtt/NdzBJ4pCZkrtQ+VQKCbTW2U62PU90J8
wU6t201oMmNW5TYX4/fRFPTvisRfKgAUd9hzoHeUJBSyv20bf+7Uo0LpWiyg0HG8wgF896bJWXtS
jLgiu+yniLUyHDklBQ2AHYQPRHtn9pzOuIp0lqsmRc/MaoVjEsQr7l67gHHgWn798+9bp9uvgSdP
NWiurou6psryTXW9HFqRQOY0vBQTwWlC1fKa6nrjcNixp15uN3+/3I02Gm071zMVhZ7kLIMwfp8C
/ngucWEhM6zhEZoh2nFys/dD5JluDL4fzOj0s9Q5UY0RcXmjOdFoCUzDpTRM+p2aVDsA9tRD8Vou
MNeDp7aElrJeYewLPPF/v1Pry5MBHiTpqChYVXg22s2TqVOh9OJKma7yj5brEeEM5uZeOKor7eqt
zG26zKFq2Vjptvkv5YmpnqZo+COJAQlSr8UJ5epoe3M3ZQMGChEBRHuXUnAJXTDzceywJSGfZjbd
SiHr/7VV79RubV3SaIcCPvNsrSTkGYGrHeFWgPujuRZY4WmpEXUB+0lq3LZiE+HS+gQ3IqjQcg6Z
TPH2LHiXnu1+tAyBTP3etYw7/lERFuFbvoRMA+0M5BbKA6iNqBVwPtBEYbvEXo716Klh9kNjZaDZ
x4bs4N8tNIg03zzi36KXP0ugyAr/Y2Okj2BocIU+H/liXTIovybiFXLeHldk7CgGVAE82Bw7hYEw
rlx/7Uh1BxXN7mo2NEjeR2TBvqIpcvrmC79Z13VJI0sD6yavNv7PW0sLR+EAw3uQXWU5BCnrJ0dV
7buVF/6UsFMusoexA9DaD9Y3U8VtHfj3dVWco7zGuCR/H23+GBGZUqSWXofZtQOHiEEsoYoEuSIk
aiKVQ5lill4v//5Rv77atK4kxHkilQQMMzdlBIz3TS0pZXqNIE4sK4I3FSiRWcluPkpj919fbB5I
KiPIoth9G9o7+IMGpBP0Ikkxz2FAsGOsmL9yqX3AEvfdzvR2c8ZfTxEBaQPbwXlZuSndKKUiUtz2
+6s3xZTcSM1zRJmWzd8/0u/F4vOLqxEFa6CJNTFemb/lbX98Z5GqDLVU6t3VPFB0o/S6GO4D8vT0
hTgx/Nn02SaH3hAi+UmrHR/+BvsdBK3ZQxtu8oycyotgHYthV2jg0Va5BUsjcRNtKadO0Sxb7Ijl
nVLdF7UDk1gCNAedTl3XsdOQU+PtGiLVOShaRBosRxXcNnilpYU/r3KkD46TdK0HtkoNBksnvE/v
pUdjwJtDkopd3LH34veTx7hbEJRcEh8PF5jdZ2e3+KBoGSZ3MN6acD0AkDHc/vchfvJtU7A7pDel
WypL31hFuyZdi94qhjxwyFbtNw/5tuvHVznr5VDOU4jC4HYz/6qikAZhIrZXMSY5S++O9PgWkwUU
vWuqZ4Tnx4By/t+/2C+6RF0iTZk+M6/R/LL+3vz/8cVmRtCD+9HFK92biGPg4IypESwVDbew1dVg
SBWRklA3QCIkpqfMi+/ay18/NtHCWOVUWrqSirnv85wogrkIem3IromgPiZhGtqVSrpPVGag2yNZ
dqL8ozWgn/z9k3+dEpiC0WPKbMgQX5Nk96myWLcjMDFgUNdRr+ptY64EtHhaoNmp5Avf1Bf/4Smb
7AEMZgUZnSA6s88XExqx9fqKELKxN6+lKK3rLIloCXwE/Qm7eMFq2yb2ZNFCSor8m43gP1wd5Sl5
fWw/2JoZ5s3sl7PeBxluyauQkZOEXczpMv+gtBqc6zA8jPu+jEDRYUChM/f8bx+zhTmRIFZyBEXO
qzfXltWwAIGXVdcZwF/WMuca3BZ21eqLwaq/nae+LGlcjbIYyIBZ1X9byLZ6sULip9VXpBXNmkIW
UPZBgJLVyvqjIgdkqWaEV0hKbH7zOn3RgiIB51PyFVPIRZWiyJ+/4oBPYwgFHbA0HRG5VeJ9gB46
a69tI+yySmEUy7Skhwb7t8WCYKMQxYUTbnTLR4JZAEtqJtE1elW/1vTZ//41/H7OnyZwyvumqrDa
09hXGG6fby8qEgExri9exrIxCTIbP4KunN28BaiReM6RCWgiKSGtTCsemJkbDtFl8NSEMs0uNVXd
xmxhz+hs9wrlIuNuXlYpirci+uZWvwxM5KoYtHScYorJTv3mTrts6nWS0IurVaDfnuBMwhUqcYnK
8c+gRFH29yfzZQGdNdlEZPKCShLHgpt5wKrbWsp8I7+OxgDwtke3knht8s0Y1Oad3efnj++MrbWu
0AhAiXszufdapeS1nITXErEaATGW/KJIw6UOpg3Uy3yvq6jV/HGiCayWBPdp3IclJMphaHW4rL51
yj0rdr0Jec9gaNtOj/u7QguVXQzVk8yNZ9UEI5FVkX60gpmFN7USSXc/TYS8QuC9WX4gbLgNqqUU
hWVcqFapUe3OLNVO8O8bArSbuFGFrRB7OYD0zImUZk5UmdRVYYj1uaU6Cti0O0/QFzzZuiArGLUm
PxklFPom/GZ7+vXkJIOIYF3AwMMxVr21k9WhahKtkkTXqUkj24cJYHdimTtGIuW2OFHyw9Hnbds2
PjGZ32P+6ReNaP0SG3iAYIWVQe2eVNmyp4o6QCVblQvhUf1m1b6xYHPAm2+TW2R8kbPK4f7zyCrl
zCclNAuvWi+EK6XvlKNEHjhZRI28mJH9CbQA1AQY8WiQIz1t2nVdBrzQapPbFYWAk5+9pEWSbicr
3KdGR1qu2q7CpK73quDvGkzR67+/9F/WXF5BnAAYMpFjaIy1z/estFkF/bTvZkWXtVJ4Kfb01sgU
QbpuWpBJEnNonX9/zZmMwn4DszCT5Odr9oTiYFjtqgsRiD+npP6VBhiuvXiTmh6LIH0vAZze36+J
x/jLuGO/z8VmLZ01zyifrxorSiXrSTNcstBRsoOuXg2rxZnzmGULHwKzLz3PWMp41+AT19HsoM0k
+hVIuhRCcyA+JsSC6OPnwZ4o4skIzXoOvV/UI7oCD0AUoLdCfjOIdczeyIfCT7WrKPjh/ZG740wx
T9R1RDZbepGJykDdU8BDG08N/ATS64jHUDgIPda4Q7viIZXe8KfXtO9abaNarhV8IPtNAiqD+sqj
op6qD3q+Np+IG+yzZ0XZwb+OpQUqqfqkmct2pBOG4Ic2qb4E+2xFIO6HD6G4xFTHU2Inh01sHFT9
aFQPHvU7HUwjBIz46HPD1QX+X5cDa7ehASva3Vg4o7kQXph1aXiBfPQM15hlpvxVyzjDXMFyjhBy
JRXfTMtfVwGLAyi4dJGyO3u0m/kSuks/trrMDKkoKCcGipteeOcjq837Lv7m1WQO/ofXZB4J0CU0
0pDVm9ck1IAHhKXaX1rV7eVzrpMwdKxrvjwRGyn5HQmFAu3ZgFJdHDy+xNy7Bs1z0G5rhXS5X5L6
a+gpcRUnv/iVCIeAeJxpqcZPU7tC89bmIPbpwTxI5sMIQVmNnnwy7RpgPhbg6JA22Zz45tHRQFQx
x+z08cZrL31wyOWVbz6Tg7oYi3e5hn6jUL/gGyLC1SYOatGUBe/zk+VtxwCLOW6eXtfskcQZk0rK
UJNsHAhLhcjG0e4R0Kl9S+mkpyhHYTlunLFDHkEvDQ4uHBWSZEZqkqKKPphXh1hJQfklae+hUACQ
OFnPA4epCt+XgJA/o1rgP5d5uuq49ZF6dsXvyliYekhCgf6IKmYhhqSF1awmMQ3u7kX7gXWgpxYP
suaxQ6xEgJV5ropLFL+rNI9jGZ71sDEDmNT+veWfw+ol1y8iihnC8dDugBCwOOliKELoRqalx82o
1sbKV23xgnwKGfPgANceMVaF7UqAJIounUp0uTGhpD3mrHmAcCEqEa0w99HaB/lDus6hAZgwVcRd
8V7GqaDaBjccLNviLJzpCnZvym5Iberz4Son6Lha9swIZCgg46Beg3pNdnKUfCySohObb738KFjL
3F/SCwI+1/VOS0DdTARy9HZlRCASVhZnY28bImPsf1g1JcmNbGxKsgYqt5/deERBDMI++v3Lw3hs
KkTo+OPq4UkMRvpxL23+MtDHRYXbB47x2L9PhkM7rzVXmAtp0FbyvRVvvcTO5K3fPPsmeIgfRvc6
8WaamFdMthtzr5qs2hn5x3tCV9Ra5e1SMR1z2KGHZyrkR9btK+Eao4yKgVc5g7yNE4QD+xRyZ3Gn
IxTJ6rd47icPC+LOMulMeOZCKN476dwlV2+4RjQbIcVjFjGrjc6KnscPGfAb706RiKJfwcVT/ZUX
7eN2GyXbsp2P98q0Rh2ZTUcp2+mSk6luql3G/gkjn9I9tImbbtr8OJqrQSUi8L6KsQZepPbU0vj3
nmSGxzRsNGtpmXuE7Km2lrO1RYsUGdRWpyGZf1NoUufV/vM+D1vwjMBABSex3fuyeyXUM2zG7jLR
AAzRlibY3I2sGd1REq9RlPSbqdR78LKAjuvU32cD+Yee5QWrABKsXbYydeF4ALgoo5grY7a/Rqc0
tqGn6BhSjxbKAnf5vRll940392/lnMBXEfXDLATLEGs1aTCsysGnAgPG2+1qlqnEEmNbC54ISyFt
1khL1LIdvhNzqZcN0C8dveeUr+IOadY3a/CXrS97IhyH8znQEkVMgZ+XYKHQ6kgKhOQKXqw/6QRj
lkrmyCCTFjA1WYw7zCym/za0NdkFot9+d/r+8p1wA7M/cPY+zqfv+Qb/qHFordQZk6YlVw5v6t4v
TlQDRrdo1I+wRjoIdrHF3ENxuBqH3s7i6R3TOD2nghf9789i/vY/vR3znaggUmj/EF72uz78x530
UxJYSdSl5BOIL742sXaPnLhytrorXb7TLOb1v1/x6/Z0vqSuiDSMRY3j380BPIPFVE+ySumz7hvH
zDOixmLjp1JY5olgF4wTrbzR5zR5M6+9padWx2qQ7xUWw21pQqsn9u/Blyv+MxMqFfjyzm4q+Ozy
L2OOxMT9PHzzlH6ruj4/JlwGwJYUNv1o0m631OHkhfEYljEyON6PTsqCVTeIMkjjtiPlLGyWRQIX
HnCH4uiodSMr9U8NEgufdmMLdMZVfUtajf+XvfNojhtJ8/532TsmgIRLXMuwyCqKpCivC6LV3YIH
Et58+veXmnl3VWAtK9jnjZjow6hbWZlI85i/Mc0etQ0ExWvEcbI+sm6isPVu3LIKDtLXHJgiBYzR
du2htZR3O1egruI4+XMu/fZ+torDOAvzyuycF3vAsaBk8knQy9AJ+flubGc1hZWzZB8EpIrNKNuP
M35MV776i3jGPh9k9dXDyM2EyEKANK1Jo2PB+CGxED3+9Q8HI5DSj8SN5+WUYnP8arw2+Fr3j+WU
q5vUN5ubnIzbGsXjJOEHjQOQL7pOWxMow25JZ3CuoHxD5N9u8PmE3GfIW+VE0BKU4d8gOEQF4loo
//IU62K6oIolbc3GWJ1ileBf5caL8ex1AJsqP172tTlQHJDReBcrkhaPuKCP7l3U5rcREqvQaiX+
PdEor3zCXyX81QbV+o6AJXULgyz1/Bt2gRPOpEnGc49RsNvZw6HuWEVjce5QBoSkINR8s4DKczJ3
K/AZfgySjiABnsQ+cgnC3IJOS+pfAzJe/GGWlnhA6MG0X6hllmos0RpsjOc6mBfcx8dne6nviA/w
6JpGyL/Ydw09JmUh37CI0W+jjrD1Z1BSyN/js27EH6pi+nplO77Iwmi7kBpzkvluJPOr3K/BMjud
cWdAvEqWDwv5rGf3hzCX42kpwzsvDBCNzSS+Es6kZbFDiXGp8k6ui3SLcZqqe5suqWOWBnaIXUGs
4P0sg3i+qefSxIyi+vdm+z9dlf/SW/V/l4vdd9poNvnjd6VY/V/8W03F8bWYCjAFFEjh3v26uv6t
pmKLf6HuRF/t/8usUOD+HzUVKjO6s8CbJ6CPcR/+R03FRiiWsj+BAX9AEY7n8A1KsZRbzm5WX78W
nElo+ERe0H/t1alM83kyO9y/SNetyj8OReM+CeXWADFjETXHJu0iYOuIG+Nkm5l2DOR2yBbjW9s0
4NWb1BHN1zpunGZbBl4k4q0/9KLBcjBPv9ljMMTHeEIpBYvcBhdTM29kBt1XeSiMoJCeHJu+CrUo
RmrhRLb44TffVeFTWy3E1iIDQ7UzKE8T9gir+KtTZfY9Kyjf4WLdNuAgcmv5kNSinndJQ/ywxZxW
oQsglQ8gahqT93T7uqcwymPAPV6E557p4kCy5S9BLG2pcevcpZ1qTiLoIveYzoufb/LIbNxDjdAU
GO0kHRUi3ASmmxwXUjL5THvTNFUXQP5HVze6mTCjzI62WQfmY+nMRnMoXL+ObrKwRLt5iYSE+es3
JR6syOsXAwzRCfrgY1phCA87XJpY9raQc0ea7amXonvYdU27V95ixop3x8fZzK0ahRyuX1oObidT
6kKexgg3Wj6QgUbtxyGD5L1gDIVokvwh8DaZeuhkuo/yfsASJw+39WDEafDQj7Alx2dhFOVSb4s2
rvribhomZMhpKSMxWAO48VKU4Wn6mzXK+lmL2PcW8mQyBiTRVWRtkDwLfKBIRdsDt64yH/ZBbSt6
lWnRnZI+z75bRl2l6PT7cS2fRqRnYQJMMam8GTTl8CHKOS97Bwcfgu5JWDju1DWwP5vYIjv4+TCO
WztPGwNDarmQahLnoxXbkP1vrGiptGoMmm53SyerztsiB8tri5tqkNzOLqCUtuwnuLpdqHViygq5
iCZ1xbhHQBCnR8yO8L1ZosG0jxj9mdW7ah4Tj/cvKT8GZdHSHLWy7ilCdp4AymbPbRbcLnatkfvt
AaV5+RS37YRx2UiTg2pyRLqH8vlj4mYl+N1edhZd7GT6ioDZCF8KdV69b71wAPRhTinGtG0VYqTh
9VifSfhA435Mh1kcsKnEOM9JE1LEKZduieEsAeZ3YWASjb9d2aKCCnSoPgWTQExhloVAI9kKI9W8
t4LGfw4sNdKaHUzce6F9h7CHhsZsrE9Gk5rFQaDl5d4Q4hC6ZDkqXXdRDub5LgzyAWM4NDjcFIK3
36IWgzae4301ragqo63tYZK+TzvCoa9DNvgdSv74rx06KHjO926JTDRr3Nw1QCt2geEn227KqvAR
df4RJDGHf3iI6wKZhars3OpPKy2XaYtmu/dk1jjzbO14Cff9kDm0nbyiebCyun4wamt0ttZgyff1
Uve43E1qMKBbt8YJX7llQKhdG71p+yf4H1NCsdt1M/O9iNzc2ptGPFPRiLIJJCVmLhEeaaH80MvZ
vQ3w9uo3PeShZT+jn/g+muzswKg0BnDoxpaxd2I4ZU5dtBBme2dAQ6egP+87NZDELCPW26VjX/UH
JJ3UDzdK52CfhCPCuIsZgOA0UiM44uNkRzhERsiY4Cj1HKdJTKM95uATq7dYPjhVBnwasl/mYBdb
UQPH5z76lFbD/EdLQznbywJFVegCLXj12gk5Cw1eFH9jT1qgImLM8se0WJhg4jBifvc6w7R2NUJu
d07sBnjB2RZFjdCU4NEtQ9MXZtcudeWqhlzWYrG3r4KQxlWOaSh5AkaiRwjSdP44IcVP3yjzU9M1
zqehzOv4zlzQjai+ZLgWffBcfY/MVjD8DSqWRktit/g5RWmoPibx7Dwoy6ynvTeQcG3t0eqBa1rp
/OBNksdAYLFQsf29Vh5iLjp4rIPXvF+aoghxZu7gxYHdbRMqJ9ib3WfceU8lAjLu3l5KDlSEMQTm
HnlgffOMTpeknB7Sj6siA8+GKEQXNFKil4+zwUmGXJCHmpVG0iw3CzE8DQUVmJM77fzM5hM0Resp
XMIKeHeD9Mbgi0ojyEthx+W18YUxQX5AVBQ62Yw7x7CtxwA2ihOj0IMMkee9T1IiV/vGoe+HbIbp
LtiZtan5pTFyozsCMUyIu0Un5Bbp0sLfBqVjIZbaGCXiB3FbHlU+IVxuCpvXLy+bOt87HYqGVAdt
66+yNZfmIJoAUHc2qQ7c2ZwlYXeDlA848wLb3JPCNgs/kUL2ya7MMvsdHZcY4lirnAqkbe2F4HST
xu4/jYHTg4Oh/YCZXl4/cQSYa+CZlK+DxhjuiiRk2oFtVV8Wwd5ABCSuuGvagtJcilBOf/L6JRPw
CJPazX6WceJLCBSVgpIDmoq0Z8oH/SPnJsO/NIhL/IR8L//sZ3gFAzeN++gjnRVDPZhJ59Q/Urx2
WV1RVQUl+dBN8cDuliaT27SX2CvuUHBMzRsVd5HY48lDgbFNlWECOOaa3haLlXqbfPRTaGEqbLp9
FXfWvF1wk3+CgY7mfYFVPEXasLPAzw1BnO0zA6Fp/r35M62k4BkpSmgoNPzmjzgU+Q/UgKnZB7Q2
vrpkeAC9pgmCKNhH4MELDiM/jTbFegSzpvIhMMfkQzA73ZMIQiXhvAQLNaTQ+c5PHb6lRrO8S7KI
uqzfUMbMvbj5aA/qly/VlPVAAXkeN30SULlki1XZphQJnj9FXAUgAGSCqV8ctDAZW0oYhDI25jhb
N4gq5B2nwkFvu5jwj2jHCWZCWUS3vKgA/xdvyG48/K3JBTyHCiFTabd+hkiD4U4jfpe2Wd0HmWiq
fSzd6nMrx+ZhiBCIoDOq0MZIVfvX2Lbuc5aFALktEzMYIJhpCGshrIn9utgIDzmglW47lGN5WIpx
9IHhuS7VolFZeM5MblHemHZefXLNRB2NJmqanWhH9ReuNQCevXhqvhKh4Q9MtmL/yQU78RQ72nel
nrKOwrgMG2A9ChMy3Jjqacs+yWHvBgi1b9lN4y168wlO51ab3c+2EgScUpl/enWcGTQKxgY3Xzcw
YDPPlBFoy3jlx8WM7JJadYRQSFpIYp6yRIt+03uNB4I6xittEzeD9w2nOpDhM9YEpfZFUfQYggYo
Hka8iOQUneWo/WJmFhZOQRBJFG27glKi0w7ferwGvqa2VfPXFjG9MIn0PBxcAph2w0Eq+t1g4MmI
RMli/NX0EqJW6hSgVl0oeDlg0TnsdgWSuXQaull+0uOP+3YK8e7e5HbdmZAAylBrDoWgqnkxaqC6
Y2TgEKoCu7Zuq2iciptMLd7jBMVe7Dox2Qrj3ClD0KkqjHfAhhrrYBANJgcvWIjNleN4wNPi3ryd
yhD5k6qFXl/lDZDcojDG5zF02ugwuwSLBje2w4ptOrHYVNDT3gXFF3XmhxGp953K66n8XDnWklMh
d5wkwI8mJY+AsLWglSHAIX9sWidIdl6VtfdhlQ8QQrqOfkJngYHJMVv8EtR5mduHhCpGe4MEdMON
nPiVgRKLN6pkeoeTntIK0mVIADhnHHl0f/oEwaVM1sH7Bpn1x6gp2SNJDE8yJG/WPUgFsrxECo7u
HGGktTNERSUQwS98qrj+qYSjSw6v2sHtuEfuRs2fZZQn6lRmhhXvCw0LozzmtajZVCr6A/cOaoHz
nNMlSmSYH8Q0ZtR7SgsKhCqa6D+4jP9Lwf+LD/9aDv4EyC/B9KH8u/09Df/1X/1H1VR4/0KMnpwa
ur0P2olE+D+qppaHqimC8KD1QBd7Wu3gP3m4sP6lYX6QWwGmUhMW/Ef/rWpKixwIKWrR1NYsrczw
hjz8vL5JgRmsF3xFkHzgr0zwxee1scwVtK2G0rxvuKJuBCk0Ja+gufttTZ7+XWv73Rfm5SiOozEX
Fhop8JLWaixWWuCBgMvafTC49p5icb1t42I8vH0UFCsAdCF+ihrWqlY7D53MgyGY70sZ4o7aGbDF
UcLfvj7KCqSglwypF4nFCFoVLN2akyADQ1ZoV0339li15o40AFkl34m9TwYZ0OOCvfRPsh/UQmoL
0REvjBBpc70cnTyc3sHUvf57LqwtgEwNUwIYxUZiE/3eL+m5AclhY2ZtDu3OjMf6OIf2tVbZpVmj
TQhrhP4ENIk1KNsjLTHiSI2onBCxoEeXwCewlhY/CTInyFPRqL2jh4mC/tZsZfF5WXp4QXadVfGu
MsR4BXGk5/U/VV39GQAAcJzAZ/Ix6Jacz7uUdRN2STvcJ0v1w8dZGfeg6q+B8OlKLVt3vFYDoe9D
B0Cr5QMJXQ0UK4BViahxConi6s8oGnBvXzzUBiJ7esAk+Zry+YWlRoET9JkPr0PfCqvKGIT9Nk1M
Zjb4g8L5AQfBFEO3b25VtV8IsvMUL9LB/4mKVvuXZan4J1K5/tYIZrDQb9xcNOFgCGmgFAhN1NjP
F5mGW0kHRPmnlPtjV0QdroMcwStH6sUW1mfWhG6l6RYBZefzUaxUBQneEu7JQJ/4gIkbmommd6XL
cmEQPEjo56ELhv3BGrksbYgaxOzqvqaete18q/7E0219eX3B9H15tlloFgl2ian7yhpqdj6Vpu9V
VVdhfm9jkbTcxEWZ1jBVmgGL8TodvynZtgmWj2AOr3wq67zlwoHQfSoke2i3IHlNAfd8aBPZVmuh
sHPvNwrnbiPCUWvX1NI+dcOEUJ27+O3zkqtG3LqxrwmLOCMDAkEnBpXCbMbdUHZG9/zmBZGwK8Db
SqCiL7A6OXVdgRNmc5/Kpa/oYSPABf7CLH/maVrLG1Eszs867Vq5f33gF8eW2hdZHsxbS1OlfP3n
v3VvY98W9Zgn+T3deueQ+NSyih5lJlpsHTZ+TnTlmni5v/R4Hnhm3LKouOjP89t4BF/4FIoyvy+i
kebnRL0v8Ct79/qs9P4531/AFfjGSM1JLr71ZeQEXYruSp3fV21qi4fM9DEj8henm26oLlTyNAT1
9JEuX/o38T9yB68Pf2GSxCO84TSo9f9WncqqzEn1i6q6r5qA1zWDh0owek0TfNUY01sZfW4YFkiJ
AMxgL5+vJS4tRVTVsrwXi1FQpjbyzNs4S2l8j9NcKQCx/fTn4OGLvInaqv40BH7xJfBq6sbR7Lef
C09JXt7WADCA+S/tcGw2q/jKtbXimf/6mZBrQD+ztznuv+Alv31y0l/lZrmAk2rF4tPYzQjVNAs2
zWOcHPygHCCnjssnMSXpgUgfIZB0yRAnM5MvJpkiluyKk1d6+ZVLaMUh4IchwkJJS3OaNMR9jeOf
xyEdAyx6TpR94oc+o+4P0RXmQqCs5FhIbzlFWFLcjtT8bx0g3Pt4TrK/3rhXfv0I7RZEhEvksNor
dRNhK1tjhhnFfv8RLbHiaNI1ufYRXlx7DOMySR2Q4W60jgOmWJLzUnE4hWMSUX4ZbFy+fdumZjw6
Y/ARLZr8W2+W9gcFfCPcqSWB1C7MVKKwudAl6Kcpv3ZOXgQnPpe/A2WFyJ+wzFtdPkAuqllMqOoZ
k2uj9Ba0gK/FeGPXhnllAS4MRQ2MDourATN0kc/PiihsNfZdjWSoa8dAvWbrlMzLdBpk4v188xcN
4MWA8yf60goL50OBViypbRb9KegX+2i76BsFbaKuTEivzdkVR5Lk0mMEdUBKQsx5PopJia2wnQlf
Wg2+zgcdQytMW/vRUe/rxg6vqBZdHI8WKbhjE3eAdSPSLAesymzGM+ly7DDfy/b23KVbI8TXvLeW
7Eqa8iJEgEvq0vmER6Wv0HVM1Y1eONaRX5+iyVx2tlTv+8X63NnyAxbUT2EprrG9X+4QKgdsEY15
56P5qwW1mqwMcoKe01wQzRF8tCGC/l1122el+f71LbJCA+mrR18+BOc8UXCpPf2C/HYnRg2F75Cy
/MloCDs2Dh0Rf+MUVWbtxqY2Z/pk86KtjKyUVgadQhpYtYX+FhEJHclqXLqPYu6QOYj7NOi3bcVl
D3KzLOObuGyNCNp/aLkUdPIOUQQXU6f7xozKBlGF2oMs080L5gPDhGFPashlBjI7Qc9w6eVCfO7F
DBq2tEb4gqZyvr0++xfPo548GlukRwDY8M08nzyu5FPbGoGJfG+rbmma5IcW08Cbt49C4uNx3jkq
L3jJTixHmPiOdQqwhvq7WHpnS/3S/fT6KC93jca8WfpqJZq11/GTM1eloZzFOrVNMeKJHCB/12Og
HoLPv3LiLy0bSTXRP65D8HpWy7ZEXl6FxWyevHmKt3aCa6jtJeGV2OXCq8iMyON0QYV8eX19FeRr
oWkZ5glxWHdblxViUp3nzs5mpgC898c5/8ZP6R866PvbToWwV1rK6q+v66XJgqvQHrkcEuoi53vE
wvCSKKCyTn42IqG04KeOt+Q1zeWX2QBbkb8c/CRcN13nPh9GxAtth6q0Trbs1N0IQwTFPNnOj6HX
pAC5O/A/AL+d8hPyxpbYOgttO6DudV5tsaJrvfd0wBG9+weThwMNgkRYuBivvjSStSQdUGROKl4Q
JMdiY1MGtIjfPgpXHrASnB7wt9I38G930Ow2tsqxWz3JiApvF/jh47jAvnjzKNym1F5IvHg4dJ3w
91HCPoh6Z5Ldyfey8otBneA4qvLa2XjxOmmBTsA2qIJI0Fhrgp1nFLKt1DyfaNPGf6Dq536HHAzc
hJv4uaP9+9bXSfJUoJqkwXsIYGg80e+zSpNhHKi2jCcjTwyi09BvPiZLXn5Neru5r+w5BFCa1FcO
xcvtir4AXFAt260JmcFqWNOfpT9EKM8UWnijVBiT7YKmNd83OSowZouZ2EaJNHkvgmg6Npbdf7bE
0CHnGRXq1gTMcvf61315W2h8MUriWKNRkyC8P1+IQeSBg/+jfQogeUKnGJx2VxS1895vG/9Y44/3
zkvr6F1HJA1KvCmgcpjgKV//GS/yPf0rHG1tRcJnE0af/4q2SFMOEiwl6OboNPmhA0NODeomjMJ4
X1t0BI3Ydn+YRpi9tWCih0bJEXgWLEg+y/nQdlBmQRgN9skvvex7OE3xj8JInl+f34vbEF8AzilB
iQXdmTfgfJApkMlcep04LUWJGG4UAoCt7Mr98eZhKKVhQstrqfFtq3unIj9YKJSJ0xCm+be8Sow7
HiNj/+ZRkC9mv/BwEvu4q3tn8ts2HhI0Trw2zT+nTV3cmGRX12QALqwZ2hGEcpTrKbatd6YwMgUS
QokTlsPOboxQTaDdnu/ePhkUUHRBg4ocTIDzL5PI0mrbMhWnWmKX7JkCxGyO/8o/GEWAKsTaDRDs
OlzM/LoSnV8zSurII5lit2sWaV45zC9CboJRyVuo312isl908N8eBK+cuqIoevvUgwx5Tt1g/l4I
092ZKQUMMRTRuzx2kiuh8Mubm/sDAgUrSKOOi+R8ARt/WhJh5MUJwUqkcvrM+8xlZdAjbudD5Bsg
j19fywuXqE1l00dyBdMoYu/VJWoDLIyGPC5Pfpsi44ZS07vciRDLsQZxG0gwu6BuEvfYLY6DSmbd
PhYALW5TQEd3RRSgw3XlB71cd34QlVAKAJqrt16CKS/jWZZ1cUKMBKSKHFX1DHvBu0eZf/hbitF7
lH2Rl3uvByi5syOvw8wG7NgfjaGiaGckU52AtLBjdciCHl1LHbp9GNsp1YqdZXlNVunCrc8bhA8o
FBhg7wQRq48GXm1pQ6845VPdHhI3Ce9FM0Qf6Ny4p0iBhtgDvRt/SmtGirqga77rxw7G5+srp6/1
sxyYH0FGqsvU0HCA0p//jIxKL23oQp3cMUwA5KBneNPhDgoBZEjlJvVsrG+qwGyQXFyQ9Iv7Je6v
3GYvEgCuSbREWAwqmrjlra5mCBhmX9OvO9ae39+FADDxsvHNTT+b4ZXz+fJG0/cZp4XLBsDy+kab
QLfy2ChxNPKwvRNhbm0qQqJ/MArtK1TlAR7rkVaL2hZG3KrYRiO29g81kgp3YRoVV260S8umXwAs
eSjCIaRxPsoIsq5CndhGcNd/MK3gT2NwwG2F9XQlNLgwEAhtXSXxfAjT60UTNgGh1RTh0YHTfhxB
NW46aRTHZIh+vr4bL3wem4IzfROsLx1qCedTAnocYzWSAyY0kuZgodAPfAH8/z8ZBbQ66aamf6/2
20xwIdyIVyAGhXfrtkG0QUqgfvuuJqpx4YLQKiXOXG2Cyq3rHEEQeQTNiKZ7jZJwUqIsD7deXpnQ
hQ+kmRSUergBeUlXy0ZnA27HHMhjFdrqz6Ruf2iqvVZfm/wrj/WloYjYeT9/KZWtKRtdRQMFhLU8
9nTw/3Rqx7/BgSa9t7LcvnI16c9wfjX9wiqgegSEX8AUPN8MBdgr38nn8Fg0DcD0ICs/pBRaidqw
K93RZOtOXeUnu7FNo/rKNB19770YHCKP5BlHK9Fd3YtGhRaMG8PCHWuAbFsuYSRsp0UEf2TdMCZ3
VpE4fwCsLL7PgIfQ9O8z4++qCtRdkkqTmh6b4oPpBdq+RKDZsLWBcA6o+Gb1Dw+pjWnrtBPABLOI
wMhYc9ngfSIgPpupMGBv0yrj/47E+Bf8AwsU90ivb9NKDsZGFkHwqVsKzMTnRdKXrnqJLwvI9wPo
PFwHJpdgcKcgRD/XwkQJcwj96IF/P+63juSWQFhSmc/dpMS8Vypz/6jb1v6Sxm2dnaoISZjNXCvo
va+fu5ePNJUkm02KXw5d3nWgVyu8LhcVyqNdBZ8QNPoYoD6EPoLxhCPskxF3h9fHu3CbAHrRQg+g
J9hFq29oT/R6zXyRR08RWA6zHI9F2CRXqrqXRiGTpPiOqCaRn/7z30I+1zRnP9fnfMwSzN1CiR9W
U1yTCb1w7siVtUcoqTnUmNUoYnLLqBuYS4iOxp3h2OOTU7LvHFTd/sFn4r6navRr6X41o36bkGo0
CWMYUXbslm7nOVP5QJEDFr+FPN8tRVH3pmrVP1pGQmeUvjRAaC0nLHFCDY2cOyzMJITjBNOaJpmG
Kx/rZbijsSX6YSb9Zxn1Mv82tyVdYnvpTXmUPq5qmQa5zbPq79TYDE8QLixOjT0eRSTFbden85WL
+kLUR0eUHB/SLQo2KEqcj9+U7liB5QuO3YC2wkBtGUZ+JLbWoFOfZVbHKnA02r7Yq75NHgMbZtyV
73tpw6KExe/gsSBfWT1M+K8K0FNZcCTuq6wN4hHj98wdr4msXNqxtMO1bh1tCBrV51PNuwpa7uww
zII6vDEoMKKZj5mtbzjBlQrZpc+Ko+yvXES6LO75WG4uwjJZ7OAoKiP8llvd+H6gb/x3P2XTrW13
4TvV9z9ilQv8nBbvzzffM7RAqfaSe+ge6OqjqrTEmWs0jOM0tNgMVqoT+wj20rX2yoUPh1osYRgX
Gtn/umJmR6IGbO4bx0Y184PZw1MjiHKf3z4bmuE4c7tU5WnAna9lIjr++gDdEJEqFKc6XD2m3n17
zQckIvgVojAuNTpi56NMcVkE4yDRabIKuevF0uxKALn71+dy4RX/hSgCjGOCBl5nFg7A2MLtPf9Y
JkTjC8Syv5NGBk912cYfW1tdbSle2PR0LCkBMDcm56w2YmkWfh9lHaHlpFsylLaOY4/+dORhJvr6
3C7sBuALHDBNa+Qcr6LYwQpjiEq1PCID4dzSVpF35LPXqrQXJoQ6A1Um3WJ+ebLiSMyimF0JlH6R
d3WtvIe6i4NTUqHT8fqELoQHkJPBFEHfpX62blfOQx/1vc/aycXFrqGW2PWkzfykyeO3UNSsj3bY
17evD2pfnKAEYmkhvUA6IM43Yg4rIaHk6R+hM5THqRTGOw1i+oksm3UPltof74bOzz74veUbWzdr
8esqrXA6mbR18CKZhPeV9j5oS+hJwt+07bh8m7oKL1mas6G17frc/IxloakwKOg7FMuzEMsCqjlW
t1Gdi0opCnyudyA5kPfBbHXwSYYe1pSVld43eyrVk4zL6bNhe9lXwTWK6c8Aw8F1qhrq0hSZ8+71
RbkQefNE6sKA5O6mMnu+JvE092Fjz/LYGT3mklJWd70jirsyboyDyALrmMGZ9SCZJO4VRbwLu5qh
idW0ICWCG6uhIZnndV1Z8jiXCzI8fiaPUz52N69P8NJHB8cKUJhOByVO/St+CwMyn2c1q5mg7RZq
K3pkRNMJYa/OgXjy9qH0FUcXDjYE/OPzoaa6KhVkSa6gflpuIyvr95ZK7K3b+O4VKflLa4c2YkCa
Tt6JGMn5UH1RmbIMe/8o89B/HGrh4tfkq7dH1UyDNdOICWLeVbLpGFWZZiQ5x6if8BNs0mDvyPb7
21cN1DkbQGPFyWnPp0JglvhjGvlHBB2cfWil7p1bCwxaINFeqZ6+RMGCmAf9Dn2dnjBFodUNwPVM
SAjZ6Rh08bwtW7YA2Lb7xMPmJp5a9O9m2GCNU94Wot8ty3yaVPX59fle/BFowhP8WuAFX5DUVRG1
hhoJukHJk0Vo5VWnQpHB9MJ8R+Us2PWB9x2Z+uIdH9a4c8MoO4RyQGPq9V9y6WgABaarQKmc87da
DemQYhtLQoI/N8nBHYb8tjdGd4u4xLJ7fagLrzMRMBUYGo6Acdd4GGVBW1Zggo82+xW3RBfv97EI
bjFxbU4O+iN3r4936Xzoax42A6Eag55vqrIbCi8p2bmL7+Ih4GM8EligGv/JKOAKkVXlxK8rqq7Z
+F0auf6R5NO/VYNrHUUhmis32KW56CuSQIOzTuP2fC6Jaw9xRcPr2BqDCTEc12drcK/1mS49yVrb
gaYLJeIXRAcjFXOUmIZz9GWNGpcInW3rSNimiL1sGxdCcQlX6/H1BXy5A8HzkEtzEukH8QSdTw2s
sJVUc+wd/RaHw8FvkDArUDHn6Fy7nFcCf6wf6BnE24iSAS0RBKx2u9GNviFF5h5jNeAPLGQU4KES
Nv6gqZHQ0lQVZB+bDF1V/BZ6wM2FHbb3bh+aPkJDqCUA8IuLQ+SMJsS+sFY1qomlU22GtsRDaTGN
ATVyVVtXMp6XZ8cnVqJkr5u1kt7m+SIZtjRioPvO0RURPdNiVu9Gp1huYV+5m6xxof69/lVebjgG
pJhB+0yXZ/1VvyJPegWmq3aOs4YAdj0+aFPkyivb+kKCjB4X+SKC2C6cpLUUVjouoywpeh8xHwQ+
HtVuA1W3FztvbsiLRRbfTR4Cei6s4mMeZePPIGnyK7/i0lypolL/AFEJO2q1uEGYlmGQ2s7RLqR5
mGrsbNrxWpB1aRBNrCLmhGEVrG+jwTTroCdLPA65L3HvkMuuc9CAeP2zXdonxFK81QSfdL5Xd14I
7McYIss7RmNEfNN67g03pELO3BM3pJPXWsaXDi8i9WA6GJJ/rIoLsdVZre1g6rVAB960U1Yfx8KQ
j0Af8iuh+4UFpDFNiZbSHud4fQU6tddPiAf5R7pL/YDg5VifOuhf1tt3PuPo3J4LhpxuFfCEArOV
eQi9Y0Ef5l3rAAvBhPX59e/08qblL4dEQC+QuhQ+5OfnuZzzko3feUdbtf6+KnsaE6Hp3XfYbO06
FwHaeWmcK6Hcy7IJG4Kci/OsBejXhQtfGUije3VwBHKB6Fw1mP3npamplEwDQi6CP340xnaOd04T
49A3C9E8vT7vSx9R02S0EC+1jfW8PRkmTdAuwXGcB+cD+sfBo9tffccu7Ep9qRASExvTdV3tStLI
KrD6gFrU6HyQhrAfUWuI9mY3V1fO24X5QNrjsFl4+3BDr65JWjFuWzhleKwJK7cQNa1dVPrXnAMu
j8KyaZ4YL9hqSyqBeEadxuExJR19KmCKbegyFVci40ujAO0DlYmoE7fgKp/IE2chk2B7eEGFHOcc
FAgopNWVrOVlsgnKG4CpTwwOxmQNq7ccZJHSwZPH3K/rWyeL2gO3bYblU0rtbqixlWtMcSMG5bw5
HmRkCJYICWurB82X/T0LHBe5UDPMqHQpaT30tmqSTTMmzbWn88LZ5gJGFk5zpsg59R39W7aZ0HEu
8nxRJ5kk1cmOQ0egpl+jAW0CEN5lcdbiVt9jUfLms8VOxF6BBEeC6luN62ZeGTpRWJ3y0hL72EDZ
M4W2euUa/mVyeN4qo24CooYbWO+UtWo4OgvIjkxhesoXmOoHSOcGO58Sf4xeuKUOXTHaJhIRtvjZ
GNJ5Nic7HTb9OC4n5cJw3c7orSS72JixaKK/JeythyRTsiEm67LbKF/ibDcjW/XdcLIu2ia1Mu0b
xOuQhMgyT34EJ2GbKG7NCSL4ssdwtrMRvrjpZIFnJ21mgV5EH4vPS7hM5iaMvQp5Aq7DnwZQlXyH
fYNrbIrER4wAIZ1sfKrpeNu7NI+q7A5fLkxSCbDDfpslnvyQVyYC+HWT99GXZIn9cVvUQVjsgtgy
v2cz3kr4GRZmf2saCoembh4rXOR5pMDgezH24yC7C3+vOsgHWxttmnnvT21YbsSSJN8jdEnzXSW7
GqPNMJq+z53yBybqDNbWn8bqQzignbOToW8+ukhRwUSZWvs2yRbg6AmqV1jWmUOwiUor/dImDT7f
KfVpyuKFyIc9b7PWmfVL92vqFwPGemGEqDIUWDO5d/I2s/G+K9TPGCUiH4SZLG3YdFlgWGirTEme
31ZejmhTZykUc9FAaIIbieDiQUVNQKM0AtW5ccM8/2mjnHBaGjecdmBHULrxlyT88voW/xWKrTaf
RnSBfpAa1rEu38kxKvo49frTMDTlM/ig8J0sHftD2rcmnopx3915Szre+oYx3HiT0d7YveE92F2j
rRDzCMFglQYfLBNNqH/w01yf55XOBPyodXpr9VXH6pfTqS3c7GleehyG62ExtkYFdRMEdB+2Pxtw
Av+Ps/PojRtZ1/AvKoA5bMnulmRalm3Jlu0N4TTMORSLv/4+9N24qYYaPpsBzpmBqqtY4QtvUHda
wf9A97cYm4e4nAp2s1vWPxo82X7Fld70genPg/jnCvJGnfhjPUNLCvDY+b1kSl6xBiJpVFSx1ocT
Vf53tt021zLil68v41jEN2D8YMbuK9Xa1Ca+zM0pmrraRbNM6B/01jBOlJGcz68v+h8E//l+YCws
V8DfwVPiH+dzar10aLRcGyI31QvzoDvZ/OTPSYk0eFO2JR6Dfp8d53REIsAw6IfLYbYxde79Twjd
pArLbWLWQ+n19bulnlB8R2MN8ZeFPLhG9V7Btp8RmzqqwUtRj8rRzwe8nT2gU6JbtOYrHyagXtVW
uPDNik2tb/kmJwd5ALptyA16wzr7YVnO/TXTr5fvDF2ADQOH2CHJ8D7KcdZlyp2lnCKESMyDURX1
f202ZjdyVfVJQloJ3Voux9dX/NLH3TR5ge1sPPk9UdM0+iwnfJgiVSAm7tpV9hZcz3LKs0RcyXlf
xiPUiaD5/TFGB/y6KwxYdcZtqadDxJbuQ+SL47t2NuZ/jgoYBVSVt2FRCcR3p2KFpAfBXe8hveiY
h7cIVCGwdY1ee2HZICtvJntbREDoe75PJ0tvUDHO+qiwUfwvlTeF09jIY4Oa2JUw4OJQEGmZDmrX
7JDzoUo3Qb+uq/tINCjoaYWGzbMGM7GrRX/lRrlQxiSX3SRDCKiose17y2hYdJmzhTrQB02E/XLv
aC+o27diTj8urT1+oKkxvIWxmWGOHbvINbcgz49JW7en1zfmy+SGVimMTeIeMNIQcc6nzXMrxtzv
egCWontj57b3TsBMRcAIZSaXom7Xn9pKJbcl98VRw4/pytt06QdARN+Kudx5L8qbxtxANPD1Dt8P
XZ7qwXWWw1AYqj7EVT19FwIP8FYf/FPNuTqlwP6vgB1enpetPLT1UQgB6TDtsgTROsvawA2LvNZC
7Kma1qMUZnVlnS+MsnU6UXYx4YqBDDtf53zJxdAbwLcNf9IBbtj9be1o4z+fyg3XSwuSbhMX+x44
4Xv+bCgS0KjRJoHO3qCFSGxeu0EvzAW0Gm0AINz0PPf9YvgXRZorx4xyTHg2JOp05B0RVyLmi6Nw
k9FP3WxV9x0UomkK32lhRVg8jXdrpsuPOZHdtWf30jCbSA0tGo6+u1eIKEd/tFESRZWhLoaHfk6T
+3XJ3SvV2kuj0MRnh/PxTcKJ88/vNq2LhLowI1UK+k12WT9MYtEfXz/Mf96u83cdP/MNjMxsLkBq
y87vyAUzK2o1FLeOlibFB8NO8XV3kQQTiBy+VwvqYh7CcMcB85JflpB+g/JZ1hyToqxO01TpRzPH
Qh7dE7R0i9w99nVdHwkvsbqeJX4JloV9dB+3Rypx8t6QnQzaDRSEuGN6U41VcqhAQV+5NF/ez3S8
yeFRUCZMdPcJ8OyaROluYUR0ExQMVhf9WeyEAkm96PD6Ml4YCnUVxJEorgPv2tMTJhRiuYZ0eE/I
Mn7zcycOW67xT0aSiStDvQxGmAq1aer3lANf0ALXhZL9Qu7D7kvrIyGv/tDCWnsqOrQWES1NUOqu
5JVb4tL8QESQ1nPdwcDYruS/Mu0YSUTVZMiHj60qb1HOs+9tiGxVoGZdu1K3+NO5PduSdD8BrG00
nz/aQLudj+qeqJCjlFGF1vOvGq2D9W4qkBIM5TTU8dEWRQJSuq4HnIocyV1SeMLFini1sgMCpGsE
Qsz8ZozY9USDj6CH36+IigJK72VgGpjAhcBJ4v/GtECqjdgPMdyiEJtgfDN0R6mVJH9tbUALyxUZ
HXaGE75m2diZaOj1Y5KFtRx6PxTo1hmnuZfqStXyxeEnu6EuBEqATUWlYVftwlYtzt1CLJHpxtl7
ICErge3VcvyLr/pHS586Bs8Y5YV9ABMLLR9qiAiR3Vn6CY2v5L6DtXBqHOsqGW+LIXcflbIdBVFw
NVzR+/pd6mqj7wsri6xaQwlEw3ZFL3V85TvLyEJnauV7rZfzXV7l5lHYU41kYtuEDbIJV17vlyQb
Xm+w47SDN4mxF33pNFv7elP0iDrNHT6Q2Rt4vgD9jSpXL/IgFV5SYzk02D97T18+eQ2aLfjuttr3
RaFliaYgzdcrSe2FT0EhHOQEgSvdkX2KMaYTmFrPLaJeV8mxHGfjVC51fiyob/xrtM/0QYCQNW4X
P/3A87OczWpy69JjqHmdg3xSWZhbZnblmrqwg4EywKRnpbdUePv3f90YENxcgjG7QCOhdAPsVotw
cKv1+Pq9+zIupj6G4hRvGLhL3KZ3QRKgFhLWTuURb3KeHY3ZnO7HYcypQ3l8YqyUytXFK9lPvvoS
ZeqwSDzxUxWqfYQ4oKx/jdn4OeDhaK8CbzcxvN/NupK86EIUkeqAb7QS74Rl7K61Fy6t7fbhNiwR
UbC1y9e0qhqEF7dFFK/dfCS9lnedbKYr9/C2dLsTS7aBZQAYOH+rdu7m4iOfsRhxFwGqzw4+qfwR
4P5whzxLHdZ2c82s58IRgK0M0BtIHeH9vmqskJDtVwdVDby29LsY7Yljv6z1O0sY7b8GinDsttya
VsLGZN8XaCSCq55cNTh9hou9Wuw3b0pkK65c4pc2J6zYDfGJ3QLHeneLG3Ih+0FlLxLt5MP5Giys
fQpHbVaEfvLL8JvyxkKq4JerK7cLxp5aVDD5C+Zmliz07Mod8yJyoKDHxqT5CyaEV233iDco3Zcd
Kr/RCPrmOMPJ80JVNONNhzxqhli5LEA9mNgxvH5IL43LC7PJJYCvhZB2vpE8bwQUjblqpA2te+eZ
SXEQctLCFu1nqs762r3VBWnI4fVhzW0+uw0MsX8zZiGL2hpy5+NuDu2dMZV1lBg9GvokxaCyy1jX
ccbqcLHLvWF8P1PQFJ+TLi1/IheBdq9MLeenqLq6PCLGX0d67awwfnoghqFZpOU3ZlF8W8tp+lAg
bXwTG+nihiMdZzAMCFi6iF1l+lfQ/dn3fjAQh6C7Vx5Eg3r8LSKM0IfGtlmrY2MsuQpApcv1QHxV
/EQal3Ja55mlcZg7YSOXXmMQmnsQZTa9Ye8BfFF8p7VSn698ogs3Csks3QbwqCRo+2JTqSfK6KWs
0Siw49ClpnpsXOvaBnz5QZAG4dkB0U3H0NpvhHJeaMwbdR5lBRynDC7QJ2Ai2ePQVFZ3GhetTAPR
4QdWVJaDj0XafX59S2ylifMdQbcN1I1FrA4wdB/GIkfQ67XwctRdEl56w8E9IPAzWf/y7HJ8UyFh
+CYdRpWg7i6uXTovjwG3DfGcDvsJ+N2eW66bDTSntcw3TYsyWNL81jIGPINhYwbprNg96M/983dl
2zMWlUFEYIC+nh+BUu94dG2eR2xwnfdmjng5WuBx+vz6uu7srrcgiuIwwA4HxBwFmT2wo3GctZ2K
tI+6MUM7Ou/9GvnCefoVW27cHfrFw+vMFlrcht68nSdtUGYVprUUP7pmADchGhUT+KAjmAQzeqQ/
vdRPpxMPRT1BjnWQFph5IL7PFvCoKzfFy5cH3T8I14BFgAhsvjhnsUrsk9EaLb2OjH1xiv3hl5+Z
H4mJjCvhwcWBCBE8Thody31x0sRigJuup6YLEX8Kas1tD8haxlHVet6/1g+IQvgaqCWw4Qhwds+3
3bZWWiGwEaWzp0WyTLU7PdPwhnj9029/5vxIwf0npqf7D/KPyPJ87WSfxb45+FWU5gKhdh2KXBCL
JT+2FQDLLBfmNXz+hUXcmj4AWyBhANPbPSd9Xk5tjxR8VKC0f5h9e6b5sBjH1daWK5N7eS0yub+G
2gVacp3tVuFeFGl21x9WC9Khmv5ddxKw4d+jGOdLqNKx1s3UraKKJBRJd2/CHfyq1uHFZePicxBS
YP/tqyGWlksH1xJGycdPFTpXYVfoFnWXeL15fUtcXDUq8KgrgzeE8XI+HxC0xHgWIxma2d25ouqP
cCW9K4f25V3Oqv01yu7bWGoqJ2rmVeROrnbK/cY5NW2XHDqqCh8Kw88PwEmGO0hE/wzfIIracA1A
wm3KmX/ijr9SG1zQp6aa/SZyfQxWS710DrgAfX19ES98Lr7UJghL0kz0tJteWvWFSUmJ6c2+Fqqy
z28HVVQ4tBj58fWhLnwvJIqIzlCQRAbJ2+2/yu7F0gLSiKSRDD9KAv1IetQe/n0Uly9OMZs9ARXh
fFdIrvm4x2QoUvXEKwR0Y4utGvfp34fhIuLQbsJ8gNjOh3ErCIBpnICkxOk6kLYrDwgclnevj3Lh
6wDippi9eX267l7etLJTr/UsOoJlP6Wf9dlfj5Wv1CNi0v+eSCNhRPC8cdApCe3TdbOzxWALkogm
9oybafT6Y4zQx5XTdOEaR/iOGZGfAhLd1x9awqEUVn0byaa2nydvak8qM3D1Lcr80a2m8QoP4cKe
I6ckIsF9AhmcveXo3OOqoXynjeZkst46laFCt2ryKynsxVHYb//f30AG53wzpLXAW8pQbSRMoz2l
A6hMT5PTlbV7GdjRmGPPbbvbhva5bZa/7oPS8dAJWAh+vKHKPhRypZ+dTirMSzyuME8zb2ZxVYTu
QnK58WxBkXGVbkT63ajKTpbGWX3AT+ydN44h8y6IqzY56JM9PyQOPnM6EPZ7fcYvPqH5c+/KbnjK
u/ga3OHS3tlUakHmo/vANXI+f1fFSPINcRsNsQ6fq7HSmy6fsm/VZPUnQBbetZjjQgWPbwk0hTGJ
5ykWn48Iz22Lepcm0so2csVoHw1XZVhu4r5UCDAGAbJu4iGdMDKpCnMJTNnmN5q3GFOIT8uV+/NP
fPhXDETpCfEMj0CLX0UffV/1cfROGEuf2FGHXi6edVY8YEEE0GkQVvK2W0vspFEXe8QLynp0pFkd
ig4xvzTzlidwZk6Qrr74t/Dvz2/i+aUzve1LKmPnS5QbtuTzz3aka+Q4RQbVazAmcfqne/DPKAir
oQ8MWBhIzm6UtjJyp3d1JyopK25aDd6pRBrxEI+mfuXKpTzLT94v84aIo0ZEAZdu1fmUUsTMPMBp
azTM8/BNUH38Bdsxf5R0Sn3S5HhArdSPcQtDYa4KSjzQqqASdl3fxHVVzYHmJFlyjFO3xQtNDOZ8
KgTdL5KRFOBamVCnwDdyFk2gdSsWaJ6wYjy+rW7tw9R0F/dG70uZHzR7Ke5s5a6f1wmPq2A2xvLW
LRb5wZlwzA37AqHb0AYg/tBWWldgVY9fUVig4jCFboaTSyhTP0uPvczjd7CFMVzozWF4wAds/eb0
C87J82bhFyxDh3QR7AcBWXhd8X5RU9Ihetl04lGt/NmgKC2K5dLsvN+xTbJ37HFA2uiSuvez8SWa
MlVcGR96pm0dTaj/m/mYE+Mk3fmtPPRbyf6g6X3+jM67/aVaEhD5GhZFSLkurVSQL7Ae8rxu2uA9
7igI773hvtKABB2lwAtx89mdngTtGAPTwmHEMx5n7dBPRW0es6lHpCOLq+rRlG4qD5Xes8DdaPVT
aI6p7ANAxHNzaFDvmEIvG0mCbQ39fR9btneDscTf9ab5LQfD+IRXNJ0Z2aTpO82Uw2lVWneqFuqT
QYZ5xiOGkPW7rujnJ9wz6+cOMSq8fmap301T1bM7nDi77Z1h+g/jD7M5OfY6WoHvl3SECn/sH5Jk
QvC9zk3kbEvPI+iyRDHob7wlb+7KyTbym7pKKVNI2anlJrWN+aenrL4Pl27tnrV59W9Td+h/Ocm6
GEEPCRYg3Fj33228vdmN8VQ/4n0+3sWGOfxK+7wYQ8cvPbBN9qr9rFdd3PdtUhphs/TqHntK6+uo
590NTRVwd9Ts8K7cwKZpmGpd84P2G0mJyDo3ohAlxxtgg9r70hRoo1V4aX3Vmi7/0SVqfcindv0u
oRx/VDggrMGQW0AhVxY4sFVaI91XZfMxy5z6rrUK/anLhrFBXyB2PnmcgzUYB23EpCg27MhQSmJB
J+fyvkqc5tEfTasI06rDUbKz7LbFu3FtH2SRY5I1TJb7WMKLmI5CZDE+T1qTWLcjfnGffb2WT12l
xd+RdvIeKwki/zT7brEecs8Qz+M4aSqo276RoSFmswnZyIb8oCgKf6xsx03CBvfyNlyZUnHjDea0
3Ccp4mCHupHTfVX01vPaGOACl6G2uAlpdv9enIQWdgtNY7hNil6vHkur0sd7aTTGD1TI5ycbQEt2
0FUH/9jVEw3XuipN+/fzaGmPiMKOW0dc+F8G6u52SJ3f00NjXnok4bGDTEPlNn79rsAKtA0sT5ZY
3OWL6u5Vao3v07zi901zxS2FLZnLjVI34l6VWo1QMnTlLBQyq5xgxM/2DWLaZR/CKZBHzc79FR21
cu0Qrln7TyhrUEzAHO9ROcL5iQZpoVGrNN2nYk6aX0VnsQ+yZUJmXy/biT6XpELzZmyy7FcxxzL5
mAyt/qQtnpUd7QQiRlDosMTf6MPi8HiPXXWPpEnHE4X55xyo0Suw6dX9MQslig8/DMCOCi9BaXwH
BLUmHzJbr4pjPDejj6OhhcOrm1Xl20UHiPR+Ex/VbvRqAPLbD4ObBfgj4vtXD36Mj6+9pMeiyb3f
yJnJjl05q9thIioNNade4zDhIvtPn+W0nNx5EqAO4Fg0P5fYRtfUjuXXQhd5dphyu2sCn4kRERlx
+32EnQquDcLQASqv/7sYCiqolZlVTRi3i5Q4dNm4nfodvoDhiMAvDppq8J2DwCluxoWw4R0wM4GW
iAnt+NZyu7EP2JTsx2rSzFvT7tsR2GvtfUnXYQkN4OF9KLVEvCm9ev4C38/9NGhy/UwbW3jvlOGL
r5pWFvlpWYwxPZkAJkb8PjsMZ2ujn3DRTDou+mQp4ud1tbBal1PFzTzGBeBHBZHvU0x+8i3vxvW+
TFbeFBxXeSBS1MOIPZcxbp8cparytkulXt/XGf3rg5EXy7sJE1vMSRuRfwEcH3/OHFeLrMQegMsn
CGtjsuvoX42s8t+0veAZwnYw+4hVhEiOGR3/SJedZoJrHRfrgFQXiq/h3NVtFk0pzvC3AlJjf8/5
xtNi1tPFflsMk/IDeH85xi2w8v0gE7X3dS1nDw8+a+3Sw4Sv6m2decmHsTZ7XJgQ/W6OTkEDHLZw
m8x80crBJ1AkjhG0oP05wTixeQdakDU7u6gc/8ab8k0CPuN5OoqhHrJ3np7SPU/8esqPI3My+JBt
sYSeytePiQ3COujdAafPNNcMlJOzUb0tU7MCYQreLj9swiAY/eV6/t9kLAp/NlFnkE+6VZdh542O
z9mM2+fVLfruRslY1CfAabz0VY9IfIiPwXrrY+qqvaupTpd4+eI1+WjFteiINsouu/PbTrutKGed
Os9J0wP/b4zm40iP72ZY3E4DrjDMvxq9y++TcYox9UsAvIcTKIqRADdhv86FLIZQb2xUr/D/smUo
est47q2l8ykatOu9BTqv5jHyV+cGVcTmXTXMffMxHchj0SA1UNTW416k2BwWOKnG6wycgipi8ZD6
En8FdzbFk0Iv4luXJvkDFELTCTXEJRB0r1KnDOfU6h/BiPfagSpt6vMr9VVQYZp1DwC9Md+iCmx1
Ib0w8z8obqN1nFx03m+WRuF1mbhWczvYDUvcEqG8xequfvapuSH9Xlsr5y1xnXu/sHL+cktAfei9
Lv1hCsf6z8JjduJuB9LwceZTLaxHJtTRJBIj2Frx8AlbVeBIGHMx+UEzb6vYxI1vhqD+598Y+s3/
xbaF2nS79fQCMEWSFpHjLYdM64cPi5fDWqVuVn5rLZEsxyrLXRihjb+o2wq7rs9qmSiqySm202/Y
Atby3lV0goLFLzltKGy0JF+9jlGvV1hPa5zFsNClq2ElXvHAHS0fg7UDte/0gyz84ocCLwCAOp3f
NqCyvhcJlA+UCPs+GNcs/4jxapuGNY6eFFzjBSPseG7tL6lV0JmN7VEYgShH/e2UTUkfiAE5psMw
ZptmOD64d6RV/YweUtaYpzXdtNI6QpYhsOq5oBWp6Yl9cPAa+lwOfjHeqbpWP4mNivw4Ywf2ps4T
jKfzrZWLJcmYP0DMnsZgaUtcW6H1SR3mQ6N+r/Ccs0DQD2oO2aTwmswoUY5BPTjJI6ZyaY4WSSJu
JmcxvSM1CDuy64EnFc2apQ2XfFzuSq3HdUBzMFoNJ/zijzOuJ3UIQ6FvDlocy3dF4qviyF+TnyX8
s+6Dj5G4FTQjmjGhzAXb2RorNCm9BsPLQJbzBiASdgNy1Yu/ppZvZAHUFqTh4iyxPgyTP7/FuDcb
Asg9ZHM8qQOu9o1e0L3DdvI3PN6qP+S9ob9JJ5AOh7g0Y46LGgkYhGhRloNmOH+j4T1aCGFo9XvD
mvn7EnUc9DewfUyDOjOwezUreiEhmvxSBPSSe3QRkkVWt23ppZg7+Zn3zTEz2w2QWVYQw6XKvuuO
aAY6iJ2Pc4CFfUpg9UhZh645V0NkV9b8vlhUAr2Gp4TELOn9x7Jb1/5UwkbujwiA1b/qhU7ZwZSZ
39yhk9I/Kx3vyUOZ4kjyQ41rY92YQ8ojmnRe2YZ9imZR4C9eJYNaOHjRQGCnd1VjxczX7hrb4Pod
6t+VWU8fEFFR8bFM2/TJJv5pbyrsOJfHUS/87/XoJ7+xUyy+6nbFiVOLQh47SdxPaS7jn04/+ze5
D83gmKYeFhQV/p/+/TIXCpubFEnZw9A5FtKFacY9B0Qi1sKlGFa4CDWLfFjNWdrHBGIHbUzKBN2x
hUGeHOZSOe3DZFADCckH53vKJZu03OSoTxb2Oe1djMywfLvKeX6YpbthAzqTI+zw0r23vcGVwaKw
WaVL2afxb8srmHmurcu7RBTdSFaHklZg5ugXoHVup5+4wWl2cRowz5j10sQGfNGdX1OsVzdE/bE8
JEqJz640vfwtmg5os5fdMD0YseQaFOOqPhrp4Po3AzDU9BYLZuMTBlLWO7P37eG3CwjEOBRiQLGq
zrP6Uy0GdlcKn8g8yjTOY0KkuP0t6oaaiOwb2BMN8EV+Eig/5yjQSunv4Ek7zQF1qtR8X7qV8xXC
r5rDlmg4Dkh/vGdVsuzYzFrWZ7cZ3Cc7T3I8jWtPPaeJt+phWlCRlD4WxGyKlZhfdHGPr66rdd9p
vmtvW08bs8OqdO27O9Tdz1YWGBXrhrLf2b0DM8031MbrJJ6Lw8516h8eqcM7wAEEieD95yRw6i5O
bleQ3rfDaHhD2Bjr+N+yWSXhOFHF+Z0YYzPB2rustYMNh3+EaVaP5pVyz66o+KfmQa2D4jK4aZdY
97wMYRTxxP5Ff1nPquGmxHo49PtOf/96ZeXiKODsgcRQJQVofz7KYC0p4AXfivKySk96NXch+7/4
t/7wn7nAX6cXj1QyWl67UdC1rptiG0WmSFqnetsHVZ9P/8solkfBjpYkjdZd6d9LvNFtG9uKBn3p
jmXZakguO82VAtGFFUNZjaYTTBbKkHu6pM0xKMxVd6MMNMUBd+QqnEucz1//Lvu667ZktPGp+tNU
3cp9u2qnVXmLT83FjebaNj6afYWTTbv67G2rubE99BvTFZRULS3j6JeZd4PLZXyjcuAgr/+SP5pn
u3oY1IBtC8JuB72x+yVVrulcEDFbJOnTBznVBrgFOsEUqzore8rGAfQIXiXej9kcEEDorN7kzXZm
HgpilewkvTEl1RSLJ4mBq+5nU2s18V+FNV2wjNIj3DPw5cEW2idAx6vzjbD78rcyhPaUEMqUoaKC
ow6Fqu0khIuu3NPgNpUWjrSBCI9bw7/z3AXjA2kaC9U1/PtWEmIQyiEdSYCX7VQBH68HUy9C4MfN
t2r1eoxZKTi8keVaS4zRVz2y57T/YFjT4BzH0QQ+nkGPuoaW2ItkAIyk/wHUzWKVWNi9THJVebml
KnT5rXrBO53E27/vS4N3lGa6PM5undw5repC8gCItSijNyfsqK+R7S7+Dqh2UDLAeG9Q6PPDD+Iv
oVbo61HdG1R9WivDmFXqTStOuJJtZbIWMfVAQzsJK8p1xUVjTS1eSrex9SvGHi+OFWvC/QNQjjYX
rJvt3//V3UCwM20yeEARQZ31vjDT7v2EjukVUO7lUcAQQGe0UPTa1XahKo1jLjRoKIvXnlwDPbRF
a/Irnel94+DPB+azsvn4Bz7Gu6ZJDZt6NivDiIRUS3bj51K3b2ZpDj8hV/XPnjfonxQL0gex6tPv
6H71UIyVzJ5pKNSPAEW6PHj9GO/62NtPAoEIlRWQ7IYN2rorf62vwFEjnvrWjFb+uzd1O7dbH0ex
CrJai+XoW2Vnk/yPfkYckqlrUo7blM9uERrZNBlQLaWlotPJOh+feaPk2ACad5y+DXOErsMq0cZf
ct180F+f66WxUG0ncdmQ7YiznI+VDFWNVWGjRVpvmx9R67BR+bGdW0K0ayqpu6bUtqyI7jMrwOb4
h75Ar25F/hKQfTS25vveWOq3lMKzIyBi/dvk11e6LRdHg4q7YUVsjufuwFpQAIY2sfUobo2HctnM
0BTXU0sp/6Zv1fPry6i/HA5lKmC5Gpc/Dei9A9XYjU63jNkSYelsFAd7qhJxWrq5OMHb1/KDGJME
OIQYSnJT15n6UBDCP6elZX7RqYrIYIqdUrvvvTQBDdqt8ovu4BQWpHUSXyOsvPzovPrbHttspwEt
79am8tSCJd688tFRaVDUAMMlXrj5Z2H8W7+Xj45gP+0mukMAXOh77faXJ8x0a4xGCEvqx0UszcH2
JvP968u/6/f+GQUPEoddzJRwcDkfJY3dvFGiV5ED8/mNArD5MFtNE9jC6J8wAtMP4yCvaXy/vCDx
B8BCCGoMMDtwL+eDQmXRh6ptVTQoTQ9jfZ5Cnyr64fWpXRoFeCY9NpuuMpzA81G8uPZWbngVza7X
UJHwrdsqXb++PsiFDcEFjNbUdusBBdpNZdoUA61sUBG5hRahFJIeZ8g7zxidTKf/YSgUcOBRQtaj
NXs+n05pQ17xWEco1qa3drPKJ8/B52ky6VL/8+WG2S0YSPYguBPk9c7HWqfOzRC3WqORAuYBJ0o6
Ju1aHxkqvzKtC+cf9hgXHNw2uPh7x/i4cfUpcfDa6qg6G+NI+xCz8VjoMbGVpV/ZFJf2O1gkiACc
LD7cbmI9mVzt1iitkYApLLIWBETBisfvWi2n2boOJdIfy3xll1zain+PunsrNC93qdxWuOyhVfZU
G92TPyTdj3/fH4Q0bMLNtPAFDIVQMx6pCOl46Sh5a9hddRMPIv6mlnX67/WhLs5nEwvz8WJ56fmk
hsysKdDrkSH0maqLbYdxPK9XbsBLOwOcEGh3zQH3vv9W8AqKWrk4yPazVh3X0U7uchqpWbgZt8xB
ZyjcDv6HiXGUbZ3AmTBxd+nKKu/HAb3JSHcwLe/G+bPhDvGVPXhx9bYQhUv3D3nh/HAVcdV0Cf6G
UYdgf0hXQwSpizv661O5dDOBfuJ24sGyWMXzUVTdlHQzdT0SnUYhjP7ggdc+OTqZ3Vw5wpcOFWbv
bAi8hbkGd0MZFl0Q4CrsPN2ghQG6+k6LTfWmgAn3wEw9GjSVWuYrH2s7q+fRHqu3wZT+mNsQPJzP
0Gg4coPE3NUrdAcltF7e0OTwqZT0ZTwFtszKz7Wx1kZY64SmV0a/MGkguzwwvomaO5Dx89GxBEyz
GDpnpCf58C1B6Nk6GcuUnDSSxizs+0orw9Zyuivj/rnnd9PGHYDUnfNnQM3a7dG21/Fe0Ic5wlWz
fMr6FA29rI2z7LjoZqfd1NPQfa2QLFmIgNMCGoI/NR8su0ZFSaiN7Zo7CZS81K+rWwQGbRIV02oR
5LF99QW9FSS8Zk8f08NgWcNjCRz1W54Zzg+EEmiJq1o1edDncxLfd02KQFXigRI4WJNWIt/TKfXZ
EF35ZsqpVh5WOKwqNKvY+qEl0pb3pIJtEpgYrKnAnLX+mU6MyA6lNsuvwOhJDGjzGNahTxTV7TVJ
0ZiLC3Cpodar8W3VLGoBV+ymX9E2osJreylCyfVsooVndXQESvKC5ZBaY/LV1cuxPMUY36APiUP9
p3RuJhpVTNcJZimRbDSt4dswW+mtV22EGQTSapS+ltg9rGBZ7ks2jogQ3jCK+24W/s9FxOZ9i0iM
Gw6xmD8hVNE7p2wleoHGZrdvCERwA1Oo4Wb4CbTWF7/LKOkaU6E/m0ZVjXcGvfY4lLXefqgKr8oD
DReVH8VgutWN3ljUoj0NS5KgbXX5iYqZ9xFLlDG/91Td6nTFKvkgVdHqx0lAcz8CdDHNYKTTf82I
4sI9xVtikwlA5MQxaBdwZGMJ2sGEKJ2zJU7ZIPsnqQa2wOsX1aWDxFr6m58Al8ged+UlAlkz7oeo
XWaq7JAAbhCJKt9Xzdzfa7ULJgnF9Stvy6W0g/3swiID8AX6end8zVIHJJHOS1TCz71T0i9Pbd53
P01ptMdhGooQco129HpT3VM78U6oICa3vlnbH+qhkghqtagEeJreomy9NgfLmcWv1xfmj+7m7qRz
u4DNhmxDQ3+vieRqSVtaRbdEFKPar5pQxjulkuSHMMY+XOfsZ24uIozpXUZsveS4SGt651exfzdh
P0S31nNolWt1mCSNcfP6j9vW58Vvg0zJzwL3CrDv/PobMpfiYUbiAAZMfyhka3xMNGOTQtDGL6np
t1/+ebytcoNPD4VX9Ep2t55cKNSJ1iCEaktMR43aN4FfyfgtQJi5odyWJFdA3hceUIoYBFSIRW2C
ErsRuVHsgSRFj6x4/FUUXk21ruwOlVvn/5xxU5+D2vKHyrVxps/XUjOqgc+sW5Ex6R40oYLQt1mW
N9XajIEL2O3KeC9BnhT7Sbi3qgKZBLW58wHtKSGZoAsY2QZopRa9l+9tq9HAEWTbgTUI/dTqieXS
zc3dt9jSlW+01qx/pN3SP1Mj/D/OzmPHbWQLw09EgDlsSUndojo4tMN4Q4w9NnNORT79/apXFiW0
0BcYeBYGXCpWOuEPNQ1G5SatXlKTNluK8i+ENvRuadxsSbOzCvLLmhzzRDLNx06GfG9jB/XHy3rx
j+E02ldBcRhgSVU+43w1IMzfW6C+aqM6urPRPbXRmuXvD6NYfSqp0jYShNHmU9VT22HSllinfCJV
6Cq6YY6WCh8kyC0C+JUNJ3V+kV+CCYbXubyP/6qeMXNj5I0zT21k/FKtwr4fPeub2Yv++O6zhM6k
LC8wNWyON3PyROxmOQqkpzVd9e9Zs1SPup7vU9C1+7XQohtH98q8XvH4smRCTXQrltWg1G1MMOhO
rqBekpQ00ZFJWaneq/2Njsa1odg97CBZbUaj5/wTxpFZQjCt5tO4AJ0pe2HRep6Sfa9Ft/LWy9fR
INolVTCozkns//lQ6Si/W4zHBxKP1qmjq7hL27G7cc1ePo6skkpHi/ICVNOtebiYrAwlqnQ5gbLy
Pqjkpy8xLNuvEGnNfxKENl8adwI18fYGuToq3EFb7hAie3lS/9qJ2lolRqw686lA0B+juVXtv45o
Dv+wuqr8kTlNdb8uGQzkt4e98knReIXMzWl7tXU4Hxb78MTq52mkFNi7e21oELkpu1vl+cuXi24E
b76UG4Dt6eqbUdwZz61oQP0Pwvi+BccCMgLExwu3iflpjqJbSuGXm9JA1ZU7hPoGq7nVoI4nbeEh
EdPJAQh5Vw/Cu4cp0h88UdbvLjRQWEMFBA12+ZxsbyvPGi1T6fTh1K+lemdhQRPMwjbv316nK1+Q
jhLD0HV4deM+/4KiBvDcVfl6WpNe+2SZwjsU+pTeZSYGtOva0Jl7/4BS+UgyMmhXbtn+Sw0jJavd
5YQxctL5tGDVu8jsop2yFPaxSQA2vT3glZ2ITTL1Scob8r/NAUAvSlNSxGZPTTnHL1o2LeGUNu6N
e/hKb0wKOjEKTAuO25ZHJmprBMdhLBT2Z3jyZEUf1REumZdUWhCL1bzT00Q/SEPcMNZhfvVq9E4L
UnmryF4YJQ96GFiFbx6DCS1Iu1DEepq4Do6L46i7pUSMOqFT9/6vSr7gYWqnmbSstrez4cWaMwMu
P0VDrXyqpukzgWl347V5dQU7DyMMGCxSCYxLhMbMJpry5jQmVbOXU9xP9d2iNunnAgxU2Ltu/sHq
wN6uAnUAxxUKpIXI2om60ZFVKcZ7AYhk8hO0OsMGgDyauIb3XW/y+X421O5j1ADIWbIC5RXpXl3U
enyDSnYlMkNcA0IhsS5CydBbz49W2aQrWr75DNVFAMLBhX6uA7D/2X8wyGGZwyECVFVnkTo/Tx1Q
0jtoYdofrYtj90jJJ+pPzZyBANPd2Z4+v30qrpx7y+YlIiomsUEu7vzHTTb+H9lqLpBhbdSp7LS9
Myawi6mDTGIWOfqNCPxKAiQL3VLMj83JkJsBURWGm2gUy6lsgZkiOISKEoQUADROI5qPetbDm+hy
r/2wuKkTQ0Wa6zsjyuf6oU8i7acCYOw3QBpQ0YuYve+DM1MKeP9HIZqCCc+FiL7p5qoAEWnyZnkL
ur2p5+tTnPqaWF6WMe/2eqLVwbuHk5VkFyMiqk9ImJ2vAVZDqp0AYDzpq9kiVY+YdhtH6aPhZeon
rdLnG+NdebyoIqKFgAq6lDKTf/9XKBDP3QjKMVtOmhBloDti2VVxWgeAjW9Z71wZStIOoVBS8iXY
3UzNyRRT9MlinjBHbAhEnRbeQzcdlWpObszqyv1OK5WLHRwHnNctzXFWI73pIt08uW3+b78ilUDH
y9N/vr1WV0d55T3T30CharN9gazYUWKSZmmNPt4blDIeh64zXt4e5fKz8U+7soEnoezm6yH6a4Vg
9pQZaHbjhAtQDuosBnIiKQdGVLg3qiaXE8ItiB4/nLVXIcLNhNRmsEYs0PRTVaeQkWh+oUfetTdQ
GrIbcn6B0waSB18KWUgy3vmWsxd1MkfharD7m29ukjzCqH3Cq6anNojAV7E4jT/ot0jqV+ZGZEFx
kNdexp+b1MGqVkUU6DOfqiKqd53ol9082eru7cWSv30zNxvFbJJvicvhFTyfmwmoMq00WoWRMDNq
CU2Y2saMupZeUNHR9pnrvrenAd6Ou5OGPk8iF/cWqDBnBA16nnvHJvXmR6q+465ETvDGidoumhzF
o19NM59+NQt3PrEYpkmm6dg/liJfgU3bWfevDg7rudL1ntqystrPtZ5VRxMUNUXL4Ran8uLp5Bew
/R1ZP0CqQd8uIBbcZlUpRXR0ajsbgVga8FLjpTSPCLADYO9jcedCf3wcxrl60fDezCmhavZXIPtz
MM+j89xB27ux4MTFmyV//V1Ed1LF1abisolHaltJUZzUomPUjMpnC9rm4E/kfJGfaetoBA5KKl3o
lCYCTAWeedCz+hzLdHccW5iflQairehjTCFB8JvJbhjMFJ0rMTY5r/xgDUGs6KW9q9Av+Tf3Eu+z
ks3Cu1tR4g21wgJtOULzaPwsoTMAxdBTHhOJOggsUNOtD0lLhWI12v8WlmYXyJOnrg0qyxyje+IJ
9Qi/zPQOauxkOhA8Gsb3keEoj6KPI1DyDuEToPil/oKLgKf7Y7ZGYPnVBK7ahCrVThWKloBRztYi
yCPX2WlG1tc7Q/Es6KXq0mjHMrOK+7Q1kk9dO2ofG7MZn/TChuInzNwN+rrJfzcaFSuq9itGC2mB
+M8+apTC3BVeX1vUrDoLnlQ6evRzmzT/3JgRCOW1HWrPL/WU2xEC3ChrvMMcOigQ5ziIaAjqw+Vy
1Be7zNLpwV1TIw303py/JGlr5UHZmDpy73GT/qP06Zj6TqFr/7pWXz0aMYQ1mDo61mqTW3YauWpr
C4jzy/rbigvjsUryBtkY3FD+tPB/oH7U1vTY6qtWBLXdVKe+UKoctDz2KcGQDRhz4TLmBl61ZN9B
QDdfVmuJfjTRmMDAjZXioMObig5FQz4SRL1RJTg8xK7h5y781caMtRHJalrAO7Scl3+c1bD+wy1q
4bqMJmEGdjFDMkgdXRy8qYomH54UlB+aKcXHIgHDnA+G96HP8UPfC0tXftZq5E0+dDUDPteUFF96
fL0m3xiHpQ9EHWu97wJFyncaHMbnbmiy/wRt6O+mN0K5NaK5s3a1ULHpHjxljA7DaiKg6I5DOwXa
qK4/kL9BPBOaRvdTg+GMFG+Tii8lABw0zmQHbBcJZ/2xIEuX+V7RFyURFqEzbmkelco2mfT5QMJp
FBQplPgDseJKn1PDgHLf1WWRBKOR14+jm9cvwhQWlOVoWQFzRko6BUpS9f/Go4DD2+dT8aFduhXy
dacl/1n1qFl7SB5GFBjd3P1XIJ+i7ZzZNH5DF6nFnaYp1SnB/a7ap17f/c7LMv7Tx7l0AMA0uPa1
TNG+ZWZU/7Aar/xc8TonQV8V+pMoq/k7hM/hZZho/kBCznLJugX7wc2QZw0BviXgr3acCU6OKDs/
ref582C6+kMGkKrzraUHvtcsjrLuHVZiCtwyzoyD1rfK6huiBvCmQPb5aqZp8WfOTTHuYWioT61X
LlXQu2b9PY7aqvUpkLndETtp96fbOu6TaRbRZ7qAcOcoexnQt4UY+51htPkYxI2YM9yr2zym5QG8
5gGzREwnYggFT6o6C2WnNp7+jEML11yadM4/TqQs075UtPx57LRo3deTMeV4WCWN2LGaUOwVr7If
I3pE/6yT8WuGCNLwySp/zS2pYse++peak8iCRa/i3u9R+P+QqmX8hfR8gimi1rri42xQxwcFFkz1
YLVx+gHiUAxxaIzK1odzQNW6RYb1e1eo+u9p8rJu30V1/HlJJWVvMMoxhqK4xN/gGJHPLHUCBCUx
FcX0x9Fju5Samz0riYKYYWoP8RerSa0Glnhqgt8vuvhbbCb9By1n0+yq1MMCsfTG4vsYpd5x4AIe
9lPJpeZrdgMf3RYOfDIlbWq/sIr2y9txxjZVk48OFWvUdukrULiW0c5fQWGSILonFR6Odmctd7OS
jD+GtKx+tRRdn7okz/68Pd42rpHjSY1f/g8xl47J+XhzaY6w0DUQ0tB/f5bO0N/BFqkfLdhNhr8M
HQJ8M2i9G6HiNmiTw4LwAgBLWQGTxk0tz9PnFfnDwTtaGTvAUDLxI8mX9EYcv42wX0cBmcT5Ixrl
ejmfXBlBhBNqhlwhTkJwZBzPTyZorWqW3Urvrk7or6E235EWX1nmFCiPdr0uu0JiNTSjuOXfegH8
lzNCckRqT5C40lY7n1Hc5FqZ4id0tAsgCr4Ky+BR8OFGn/0tdfUa1UqDeqEI4Rdmx1Xg5rC6AsTH
zWeQmE15I3y8Mm8HQKWOFBWBJACe8x/EPa7Wrhd7xxSy/dFdXO1jUVfKjVz9dRv+HX4zb1qHlH2l
KyaQM7nSfx0LCkMaRuGDc/TWAcxChF9AeiiWFN+ftNXSnbDs+WM3VHCIrNJGP5tIwXgG/q/Cg3by
+GcNkisKVNPCBRj/YQPof4twBGATiEtHrTDF+3e49FYlsH4tab1Gl3/9YvjgRoIzjXtU2tLcafPi
7JYBsubbx/fy89N2JHQHGk9WwjY//y4pJS8u2MY6rnU6B3iRpUHa6NGNRb68lChdUHt/LWDQDdrs
ug4KeYlvOBIU7vqweIX9tbeT+pAY+nistMS5f3tSl3cSAxkyJUYgG6jaJiUR46wbcYTihQb8+xkz
+uih6MzoJadsuEOL2oRikBq36qmXn5JR0RnxJPOCO3GzxTJtmSkTGlrorNoQttDHD2NpvX/BaNuy
JchXZWqx7RXiGF73qlJoodJESJdkFY+Ulhc38v3Li49RABvJqh8a468UhL82X1aYLiwawYKBdT8l
nr4GBHmAaQcIQW8v1kUtnGuVM8mfgDo1qEib1UJNJLLcLtfDAu2FJ0NV0lMLsO1L3jikxmkch7Fn
wZ8k9r7X46ndTWje3miMX5kvTXGgKLAqgHVtNS1zvFA6Wf4MxwrmQuYt0X99WsbBbCnljTL1lXQV
JAO7kmRZthq2Goa5miHLuixqaOUq9ytusssTZsmmPzsR6Klhiu6VJs0OuuaUYY7294Ow9SqA1lE9
e21ePzlG7f5+exGuHFC6mZ7GNwCefZGqVviLKInTqaHejuKotgUgI6fzdl7UUIvWoZm/Pd6V7w1b
mpof7ypXs7W59W3UB0cFQQaEaks09L3S9IdlzfY8grfKtBeAH3YWfAiamZTKLPb05mXFT2U0sREV
oaZ0+clrW0TUIt270wU7DUZfGixLVu6RYF8e7QmUV4TXOuox/fwSYxSx61aLnHqOs5d67M0AfrF3
43q88ipTkSSVoVhDr5Ca8vktPGSJUoDDH0LyTSjnwtxPTfFZGbU/CrI/LgYtVie+1AnUZWXQHhXM
AW+cwiuXF0+jQV+brpcU2T3/BVUCTHBIrDlsCqhwjgNxV0QgKt9e9ivb7LVWiaYrRdELEDZYV5Gt
RivC1YzGD6axNh+JjrWgE3V6yJdV3LjGrs1KVoawAzNliLFZeoB1MThHQ4R1lisvOgRiCPP5e1XK
5NXFywmVkjYI5Se52f+6LFctaxpLmFQX7HU8DlY7HbqmHz+//e2uzAV9VdrIJL8g17YrNCIEpgsU
T0PLq6wdFGknqJEQeP8+YBSJboBPKwuH53NRDTwbs4gVKmt7DOx8aA69Vr8XW4NAN5U6qbcszyRw
1vNR6t5SMhyHxrBFJGuHlJZ656RmFYzUTG7cNJefDWiR5GfIrhp/bDZ2WdSZVH/Rw2iMq3CBRO6X
o5Xc2GiX9xmMP5C5tDGok5tbyBgiUHOaO6MRNuQqj5PWxnfCbMe7Fputu/fuA4bCFJyqK9V/2Orn
3w7b1t5DZcgI9Smxd5NeVwES4LcQGZcnVVIYdQrxEr6AON75KIYpIndaGKXoNFugASbS59TRqgAD
t9Yfuzp9fHtaV55FRiRqo/ivyzbjZueZerv00cJCOVThntu5L05VUi/HuAZ+tdSo/iHVpOCLkafP
LXrjv6dyoWKIdscPdR7zkzUX2acbv0lGv+dZA58ZPRvo60i+XzyL2cKNuCy9HvZVYn2o6Ow9JGo3
3FmxLI85jWvvu7YVu1nv7I949jSBWelZsisMA4k3ddDmp0bpmu/xlOhPaWXknw1DOD6Su/2uU4tb
LMirPxdYnyW74HxJ+fd/XUSOkntCINkY5lYc78bB6P7htXM/wGuz7/TMsoNekdh0pb4Fmby2XcAi
0HoHqkTMvdmUvWnN9YA+aUju5Lg+0V4WZoXe+QjrmI9FO9Uf316a6wNKS3C6oTSJN7ulcVdA56mr
h3M8q8dCURRf5aH/llM5OxgwZL+8Pd61a4QGEdkE8REOA5sJtgs29aMx6eECYfx5ijztYHrprUNw
5RrhliL+JBXjLd7WG2BCo3pml0aYJTxV5dAlB7BQlJJn792vibyqgBrI/4Hv2ATdNnYWJUK9eoiU
WBEWCoXzMptu4U2vfDVJ42EYCKwwRDYb0mrKZohU5GWs1i4PSVpnoYdg3P3ba3NlL1BgAitAC5kL
5IKQ4dVJVNFDC8nszBPljQLpoMa+rxCRRACxHW7QvK+s0tl4m9drbqs1tgay2bochn0Wm0ugKciR
jCMWGW9P7doHlBQofC0ojyDWfH6i0TbPsKhLtJACowgSV58CyAC3TB2uTYjwGI9zMN2ArTbLJCia
ElKWWijKMgVHPk3EZsN0V2XNe5utvPx4mUCgpeZDjLENxjMUdpYU4lI4D0O3U9Ef8rMawcC3P9sr
OGFzcXOGJHlW1gGoEp5/tw5uce72qhqqWGPbOxUp+n/Jqfs+4KJvD/aAQXfQoVD0T9k2uUUKbSsI
6OH6qQcUt9UnkmtLCk7N8eLrWrHApYcRIAKUNN3jGBdtuxtSt/xlrqXyS3KjUA2KGgkRng3+IQxF
lR0JDd0AfLXX8f1BjYyaiKJQ8CBv29xGczMmUFMtN8zN0d0Ny5TQ/plvEd2vnCtOjNx2MjOhaHj+
EU2zMVY1N7xQURbEWelDcb17bbDg1Hoomyi7EQJc2YYokpCAcyPQytiixOxaMRvA304ouFQOaq9M
d7OdqMHc28aNK+PaUBIrRtwOaJho+nxqKf392TJTN0y63jjMtDN8ky7fIbLKP29vxSsjsU6mZI7z
cFDjOB8JzoCY5sEzQuT0oA6NaJDwJisPq+aOx/cPhXK3bINTGCe92gwVZ0vj0fsL1bkaflS96vkR
xKgfWZ0679+ArwII0Agkh3xLyogVCmFKUjjh2BcZ/VTd2w+kyTdgYFduP5eoi64d6AIYJ5tTPA0Y
B3Zxq4ZVXzkHGwla9GIRsXz3Z5OkfkdGubTpt7IHQz/bq6n2apgD6QpNTcn3RdqYd3GzDvu3h7py
ovA4p/Yuix4uCMzzFfIK+HDIJanhUJT5vUdPce9BTd9X2oSoe27/+/Zw8iE6vwVdsjjpYMEVwana
BPGDXupK7fQ1ZYVqOoA5yI+zrsb7WlFp/nJJC9T1qIS8Perljoc4A4wGmBWYGng755PMpelDRn8x
rEy73keq2X6tSqP85qA4eGOoyw0iXUdIu5glHdBtfu/Nek9bsCnDgaSVgLehGdqjl/32hC5GIYCB
ES81bHgd2YnnE7L01erHxV7DJlpH6GDFcLL67lZJ7HIUQj6KumgWMCd3e3rxla9ob7ZRGDkQHaFX
V4gZLuaNHSjvgLMtIVVEAIwRXOJcwKTO52LoGT61WeeFbQ2FMPWWLvXdzLZ2EK6LfYdUb+EbalU+
2qlh30iSL3Y/YwO7I08GQ0aWsonZIyk8atVlFC4psotl7HW+rXXfdN16EYP26e1Fu9iFrwNB3HEQ
GWCim0VbRN+OiyHc0EEM7llFH/AD4lLZASHU7sa7dWXlEJokyEAvgYqurp9/U5xecf+EuxZGIKf9
LlWGwIQSd2Plrk2IQJBaPM13qc1wPgr67VzFkeWFeR6JY8dN/4AybrebrWq6EeC+vuybXQK7xQQL
JBfsooEyr5k9T2huhdqSiPs2Rs93XLTiYdDt+A/6UvY9inEFqm66/YDCoFRr9rxPTjJmgavn5TNS
W9axsvIkpPW8Wj66eciJolOfAHCousO7l5o+N0UeWUumE73ZV2CGKkyaHSdUXGW5t7S2CQ1+z3e3
m9f/YygaIhY72JZtuc0TK/oO0c2uZRGg8e/icnbuAe3gd+gmt5gIsAAuzqr0vpLVB+rWhrvdVziL
JGAkTG6E2ZlwSe5qdQDpvM5IwqoSe1AJK9LIcECDH3hHYRTPTdc5CHDW+i+Rd/M3W0yF4Tf2UmV3
WRQlVTBgWOj5q5Jan6KsL+luQuWefQXc0LcEtccHePVGRUy5RFGoJUoOojxKomGHgr61BtbAc41G
dOJ8EVDiPtoCUy5JWqyfudcWdPpFW37WB5fieVUnqS8A0D8pSawBYlIbG8iUXnaEq0hB/QGI13yP
mi7tdhR/LEBeItaftGSqns1VGR7M0sv/GUZNy30NqQnUz6vWindKGk9f7ZkSAPKkw/yN/lHz0Vac
6kfjdmbJrRY7f9K4bLP9TF9Hf2k8ra52cIvVOiiyZbinrdb/rjx38MA0ewo+XwBbiqOoFnMIZR/k
ea6t3tkVaDnEfokVRhP0bTMyoDlVqg9nIInvBbgYOFKIyf1xUkOBOlBkAnBsnVIhWyA9+PU8udPB
Vpfu3rTzXkflvDeMIE2F8nHVwev7uqlYO3Ct6Xww2tH6ZqjF+JLQpgInGhvfDJSsUhBO3VAe7CzV
2l3cWQiuu5k+LFDXPfWxBPgCYKDyBt330HnrfW+oV3cXZxaqwXYV559QcI76vTlyING0NHrcB9Qe
/+exxfQlwFsmWh+c1sj/sYcVHKCSr/WLnZnpl4x07vdswsUCMVbp/znIK7W7RMEbEBq07Rwcox2e
ahwBJV6xtd1wMJoWEOBkeO0+ruzG24PaNdSPilVItYs5UX8JXWHDeVaEa0BOjGDctRXa9oFTmZA6
rcKAlGEkWjXduECBEF8cKMncQ1ALGjGPwvZNAE8BKntBELxzc8vejbTilt0YufbP2rPzOnCFqpyU
sYD/suS2Eh0pezrqgxmjA4p8v2ZMvl5OldjTHyM7dPoCGQ+VVyY7GG6q/5sKTHzRSaiSfzv8Uro7
PXHHr+Apx595MRswtpc6T/Z62hU/22nIUBiN+/gDsrjo+GAAkbufqho1/35FlJ2HZNXKcAJV+a0l
44pORRypGSmE1f4uTa8FsAkqRblL1drI9sjgqvl+ml2AG3lXIrLQKnnthkaWZx8c7Pkmn2qafVdO
fZ/tiij2fqkUfGJ/XJ36e2tr5QihttXGXW457YdUq9ofRbJA/zMgwN+hKr00QYHEIQL+jlF4+9VA
LdlfiqLPfaNSlejOdnO+05x5nbjHe8OELNyifetrbuk+9HWE6Yg7LMYdAsqAu5I6ypCmzQm4AwKr
ITsiQl19bUaByzJxCFLFY1Kg217hcewAde3HOsA0Aq10Sp/Kh04r7XjXuHMtdvVSu0lAqcT8NVFC
i7FJEIgx8PuV6j4WXLB+bxWd57dR1taPpGL4U5edAubSzjyR33moaHwQ0sspEJpbQUI2WuWLEHg2
7rxBcb8NrOQPTDqSJIjtdO1Z9qx7iReHu4tkYQwpHY7tYxx3E93bOG73U2KoP3NvmpfQS6N4uKvc
qhkls2iojpOmrMBAcwqzNzLbi5if8iGpOkEW0ld4OGwCvCHFCWK26vrUD7EJYjTuvxKxmPcdgNZA
4NRxKPmjeneIzKjY4rpYOdEy2DanxNA3U+5ZNZKE6XSo2B+f0MVubpzgywBSjiITGZ5DB8jKeQhE
/d2IKquv4YlLnQySafVZpM54ADY0PYzacAsudeXCkI5QtOuBZWvOtk9lIU4O01arTjhWIFJv81IW
ft64+GvqBl5Bb8cxl21gIHQUClgORDfIEeX8/6rfC5DHtP/K7rQOjf6iLqsm0O+JIsdXyMH/04GX
/tZX4uadu3JHAwKtFojbeeeCcKxL5Fve/kFXpo81JaEVCbihWltf8qIaRWurSXtCxGo5gQUuT7Gx
es99Pqo3tu3VoaTyLbmxxEZsYmhDFUhHYCFwmifLoQSH18eaqXSiByxG/49Z0an1PFnUsqzNUF3Z
IOtir+0JKh8qsFYdrGqNg+4CEuDtkS4TA84vuCdGoWUAc+Z8PVcD7nsh0ubUWtZ0LO3VQQ3WVt5b
9mHXyKaEzPNfTXnPR0GPWziQ5TgVGcrVHdVLX8NUaZdD173x6a5NSLbCECkwbPD+m/BX09UumiK3
OS2jpoQiNd3HWrW/v/3VXss659kHVEiJ2CAMo5m01UAe6oLmn9knpypS+tKv6lLGBYa2frYT3E6A
+VPM8cVqZac27yMUuI0uecmNQWto1FWzei88r0KZpTYndY+RGjwKHYsrMH1zU4Qtttho96OOaxB+
2dmvIrLnH1asxmFSUp+k2ajjfPX2pK5cXRZoS9mgoM15oZrSIW/R6/OSnDCcGn4ZamL4zlqUnwxw
zcclBXD49nhXVgopM6l4izwoVfDNJher16/2ZCUoPWSDP8yj9t0rPe9GgenaKOgrepRHSOfJiM63
notEs+SFpKcqU5L9MhcoCatIzb89lytPGoo9cCy5/FFP3tahtWFQpzwZGAUPoHDViIp0OzcRyl+m
5qDTlv5KS+GWjNqVuUnWlIRT2/JG2hQfsVxNFUFF8KQ5lYv7mbHCrkgp693YGa8iL+fbnT6cR/lK
1kXY85tbYjQXM+rcIT5hS9KavjYN8XpvRu04B7FmJfHOytPM/Dzbevw9mvvY8F2kzRDxX7vxa20V
07cYPzc8c8Z5fcQVonODdI6F6VeISi33nlYQKlat27wMxRJ5ePXQl/PHyb7TOnwQ/FEtJSx9FeIX
ghNjErjz6v6DMr/xPSO/mgI9MefPtPiyRxsa4O9aIxv1R7SQXjAKxZZboxEr/CFXBuCwHh62vpY3
c/MQJ/067Kohzn6s8WT3O4t8byISE175FDdWOu/qdsS+yKxcOw7siLphIJx4KHZZnU8/67Fc7V09
ePpTp7fu5yVpe3enLuPyItQcLqAgpsO5Q2hxGZiwvHFiinKs7AzYMsO+BSJf7Urq797j6LRFSuzr
aR/rWEm/zVapfVDnybMPmIBk9yoa1A95EzfevYfVkeMPQ2ql/qSOhbGvvGodAsOrmc1oasUvtcfU
HiqJa3WndEHR2ieirWYEv8f4mVyz/jkutQILwkt1zcfzBKv0xSxs7psqXRPfrrtxlNjC5YMtivjJ
EoP5xE/q8alrPIj+VZWZ3FEJnx8XpBzJlLdP1OXepkkgW/VSmMJAaOr83K7J6q5ZE2cnpFLHQza1
6wPxyC2u7eWbTlkMGXuJ70Z4c1s3Ta2kZwu2eug1XrzvI7y4hsicCe4d+8aELq9X4hTEc3gwYFde
CttkcYweW2+EfRKbv0pnUZ8Gi70G87bEp9yev779AV/7/ZtDS+MNdS6ySSAB28ZsVuPboqCVGxqE
pPdUuylOQC49qg3rZpVefdB7rb1rcZt5UlJ7+eRZVbQr8QR61iKTlCkv65dsrG+iHWV8f/7DZL8T
SDcxByiubcwWkT9Lcl92EpmhfV2jyNa4mInF/cIwjSIYZ8T39umaoZGf2aO5d5yJ8FFoyvjhxjeS
t//mpxA4A/EiUABJ7Gx2WUlFfXXaKj4ZRWoz4yRavtIddv9Ygyh/laWpfwNVXz2iUm5OsKZm7L8c
FW8Z31FH4yepJgfCg99xH03O+qvIkMDbAUBext1Ujpg5Vao2uOhkrZPz6+3ffnlAgCuoVPgk+gdt
1c2djPXmSi1qjcK8ythFqt3uAF0bN67+K6PweUzJfAeofpE1Ie5dorhRRaEblQjgldEvNbbfaWxL
/RZ0Ig0umvsEIN72FLpwHFJ8hNzQTfCzbIzoeezhM66p962o6hsduwtteqqvkpHOMBRiKb5vIsSc
n6MizhAdl7IuSMyjLgvqriyfs3jM/uAuUfi0+6J9TeXiOEAr3/WjpT7r3lLHfoGRU35450rSbuOW
IyKkHsQn3pTNYSNHwltG65gUAmqguTqnbq6iG/fPxUoyXxqIhEKSXYLQyfmFOipJZHsj8O0SZti+
m1D8TSfllm3HtVFATUvtT6k7sc0P57aJ14GvGRqRu6DOFsVBNGvjjTbNRbjF3SHBrKS8yPZfGJ00
xhCro9vEzGXQ7+bC1aVHUsxrVLa7NF6KfVqZ/Y0eyus2PLss5KiE/bI6xx2ubr6gSKgKWnoXhyn4
bH0QXxLhBebcfIDVGg4egjjN/FBn810hmv8m1MOdOMcjqX9KxvWps8xgNfLjMFoHJNuOXR/P+zrH
U7RxbgTWF4+a/J0OUGKcc2gGbjvf9KPlgWPzkjN7h2ZN872pUGjtaj36+PbWvXjUGMrj5tTpbujk
35tLqLdga61jFIdTggyng1MbnICsBF5qpl9TE7/KG3O7tvJIYCGDQHZHPLq5sKNIp60U0bUZkfoD
8GJ6vrqoB9jDuY/DQli20Xu1zV8b+38NuVl2u0a2d0arNkzT8ntXavp+yaEf5W58K0S4PDxIjCKq
SbBNRgQo/PyILt5oqG0l+Jqrth6LKPox9c14g0dyiWJFXg90oBRo4Wbn1TsfZWy7WXWtNg+zmXvO
b82EnsOcuC1XnDb+jjSvmPf0JhPb14c0m33ImSYpp1L0up9qERK5sy3sR7UAfrN7ez9d2brIg0uA
Mgeb53jzrQdNlS4wUxYS2sZ7EBHeIwkGXZ7BLn6/PdSVj01KKB9OgzoWf55/hsWExVMYaxZWVYky
GOTv/dBmt8pzV0exoa2AACAE21YdaY4ZQhROFlp9vuzMWVRYxg/ae4l4CCaioEK9w6SEQzZ4Ppe5
sbWotKosJD/AfNrpJ9q7s3UjFrhy2Om4wszllSIg2LrlcNeOSafYeZiYdvsYJar9oIpYuRc6/tB+
oprzjWv+2oAyKndB+zPuluJF6w+Kl5qXIbArtIkn1eK2RJcRHPQIgjabDu/eEhQ1adISFkBe2zZf
0HAAMFvrSViz74N0RbptyXLz/Z8R8ISkR1AOk72e88Vq6r4tl1Q+XrOWHpReP+amnuyjuv04ZXQx
357TK45w82pZEkkBIN/mWtnSJZJJmWwDqeYwafQiuY+7uX3GSDL6Gifr9D/OzmO5baRdw1eEKuSw
BZNISpYlx/EG5TCDRo6NdPXngc7GBFlE6d/MLOxyEx2/8IbTJGeqPogb7bdVK6n0af/1f7B8QtbB
y8MCSVMvzfX9nPlm53wakf3AS7jRHhipeZntCWGmN7YabWj7VvhHdVW1CZJS0sGzZvJYgY0HSO+x
HQ5SHdT0DNVJtTZ0UAd7C9Gm2hp4qdq7ZtQc6Ys4yH50SMS+Wnqajiuvx40NNRe4QLDY+CuQHV1O
fcW2jrm74pNievEhEkbp97nOHZiPwaFL17jZ17zB2T5mhhbDnNJnitfleKKoCrVB/vzkxgR1ZunV
3wDsd7+DChWLzEj1nVEXCXaWgaIkPml9+BM0VLaClZgD2sUO4FcAZyVkIXRZEou9DPNBq+ZSRek0
EnTCOutHOdjpL24mbc+Tk/5oqRngyIpt/UrQdD3jc9UINAj4d/Ssl/cfLeuojZ1AO/WJdDaK04A/
zcGCkgmjoI42+8oRvqbSsap0IMglZt1uOAaXUz5FosX81ptOUaGU5qbt7OxHVAVVsSlDox983elL
y2+UotO2kWGWJp7giW7sZSu9EOitcOYmq1591MvYCPaJilGyo8d0vBNBDer+4bx+HfixcwoHkIWC
sr0oTkaJLEnJ+bE1XkaP0o2fmjwYVpb/5iDETFRAZ5jdMlHU9bZFD0aZTgnl6K1tZCSy0hlWbrXr
l3sG+c5MNk4XT8TiaAV6gWJNZemnJJbmFqPi8gEt3+55huK816NnplPw/BD+U1Ih11hEnZFWIC0y
SvPU4wTjR5adbXX0gla+6EaghP8gwRhsaaBgXNWXW8kFDtHRtm1OJBmbTJHJIa7FtkvyE6wav0zE
fm4my8Z64uA+TmFzjObrbPKyNbD4jSXkCiFJRjV4BrUuJrdUNOC/kVcBsyGtQEUd0ZDMeK9JJdMK
tXJ+JUhG59bT5feSqSTaKPUaTrrtfquJPTdDGL+bpsIoXAU8gPQtQaTpl6OgzD7adWLXJ9jL3j5U
6nYHmTV8/6anuYwOLImQjb7Y4hqgUSpqQwmqk+0KZ5+7Wn4sKiox98/vjQse3Vd6TUBygdVxhi8/
xtNFa2VKXp/a0AqO2B8UT7jM2wcBluSDkjXRQRukHfuo7IT7iSLAk9IPwcP9X3Hj6DlUSkFP8H4R
1i92h9PVY4VRRXXCGsLa2LrIjoptB4+a3sUrjbzr/i+nbT4OCBSTEhE4X35wZeiFzoxWp9AaUc/K
sy2taXNjBPEH3JQVqOIxGE1FoxFRmSm06aFEX61vv7z7k+H+c89ANYUy6S0vztSVqNWobKJhMBSQ
P5G1cds+2PHArYrUXb+fHIvZ62DmPBHKLwabDLezTCC1JzUKuo8gJDRcflD3t4sqO1lAwD+XQQX0
y6td++P977xx8JH55c2elevsK8ZhkDuoColKkl93BlboRfaS5bZ1uD/KjQ30ptYAuJfDz/19uag9
j2ZUpLY8ea3XPpWDOW1Nd4RQ4ZjVWhJxjXAiGkJrjveZRuNsQ3k5GNWV1LS6rAOfWOrbFKOQs0xo
gSNZqzpPsyb8kXKpi75SJ4WPNBtqXcDAlS8hMhz/5gnupr2VcKZaanb53kTre+XivzEdb5BS3Hp5
NUlGL3/hOMxahUnXnep2AFNgJtmhswE84xaUvt6f+RvrC2+KUhYwZ97/ZTnDLGQx6IMqT+gT5rty
ckvfARO6uz/KdRD21vlECR772pmqcPlBEqPcSQ+N+oR+5kuANXecN4E/1cY+zRDxuj/YrU+ijkt4
zQ3BjbgYzCxd6aKcUp8w6jWfWyVwD6XI6v9lFBwCgO/P78lSFCatImQLda0+udM4vk52gdWXKduV
aPLWTuANIXhFXZDqx6JUHJlYvoLmYZTKGzaJM3xDQC/e1s746f6kXQ9kc5cZ1DJhXBBCLQaC8oZ9
PcpeJ6DJ6TEep+6Anq+6H8JqjRdzvRnY0kQzKBdDnEbu83IzKDTcZihwfQqHMN8j3Tf4tpEAEdOm
dOdJsYa7uvVpf4+3eO8RSasRC2cOcWysv5poHfiyioPPnW1nK6V9Y37pLjMdXAHQFZvNOi164ouX
MKYOMepD3ECRKdT6R0LT94NtpJV3RNzNywHV4h8P+LThVUpEOv3JIZ+a6NdNQXJIyFwF/vYxFu7S
VNSJYkMgWpqoWhI/OgUixjs2vuFuDDVzzL1ozfFrSOFiNp6X3ouGzBKw5cwav+tVLk4p5L7Un2y7
/yeIcjXa5rLMv2Giqg+zEZTQ3n0kyPJmTPzcpnGIfi4XlopdlRUjp7x2jfCQ1rLaKuiJrIxyY/vM
Qf6MNAP5wg15OYpTRZnq2JQTrDpUaIXb7t4QuopcnS6ewqmJVo7g9XVC7D37BdAGZrQl39iIekUN
ux6UqYiYQuThtkNnOtv75+/GKKQs+KjM0khQIec//wvWBliM/pOiZCeZpcHGnUrUP1sQxPdHuXEU
dCZkDn5nEdhl+UHrFCfTUj0/WRKhnGiK9F1sYzQsBoS87g9164NAEOvwwSn9oC9x+UGVaNKJbmZ2
4g5wD3kq+q3gDVuZtutqPKA+iktUNukpXRGCql4P01yU+SnTRuPTSKHz42ydHPpBZ6sH6arp7xJ0
99f733ZjC0I1xnge1iLNh6WeH24LjTFFSn6ioa76XocA5AREuyM29ZtijeF3I+SlWETnjCIk4nec
rcupDFO99KrCzslsw/SRbBFHWFA3Hy1PSQ8yhRYX1ah+KjFUubYV8pRo+kg3okjz9589ylaoCBM9
kXEsiZqECnlLMp/TjK3U0E/MyHglR813MhWFA1xZUVe20XyaFxeqMT+xtA1niODyMVc6rDSswEio
pjC5UZL/g9LeS51b4KHlPw0yH77umfvemN5fJZ0RWxyVuT8/swMvZz1Q20i3JpGebCzpD/mELV2i
aPlWotq4QwQ2XDmb10E+aS9hpsezMUfci2eK1IxeEv4JaHtoebyp6S8hTTnaPwIq98VGyxOBwjDG
RK+DNqYrO/rGaZ3LP7TRsJiaX+bLjx2GOID1aKQnA1mWbyFA/0ctS9+ty0YSYVFFIOcmyUfc6HKU
XHEwr6/j7KR0erSt66J8qs1+XCna3/oW7h0TIw24QVeQmtItUreH03NqwOvv2kAzHiNhVg/vvwPg
R0CIJTECPbiYsdDu3KFrYnoRWIEdVHPIjlottH1MEfbBaxNv5aa7cXWzMWbcOHUnHaGDy7lrjWYS
+KxROX4Tl7G7tPQzB6zXGIT25/d/G8hqurezWBOjXY7VFwGRDZSfU1UpOC6WYGP2YRbkA7ebNR4R
bEOo9f6QNxZtpiHyOFGEJLJcTKdH9aKdIOOeQM96W9dovK1AA/f9o5B9UJWhJz1vxUWBKQKeVsXQ
EU5JpFc+5Lv+Y2cIa6X0c+NReovWqbjP6rJL3FPoTGof1yQgqtFkz8LQlKNU2/Fpwh/qg16p0aOK
1Mfx/gTe2B9sjrm1MDvbU5S4XLMo7XkGu6I6AS7pHkjkrC2ct3qbB+ba035rKIicoEXYkYB9F7lC
40SW3qpWceoMNdg0Zv4bKz4Dgpso3r/p53yRSh01LmqDi10R60OKcHtYnhAgz3YdOgGHFF7ZIYvb
NebTrUVj+6kE73QwsTi4nL8hF2L0BhNapGj7bdQ63bODMhWco6RIQn/Sym6fSbFWWL01LBxSrKKY
T56axbCaF+pQ59riNJ/5rVKn4SZy6o9tH9PW9NRxr2rFuxnhqLzx0vCljIzS7WJWiwEhZzUZi1Oh
Jy8pGsIbIUd3ZeluxEg8ZgD7qbXOdg6LO8QaW0TyEuZT6evsWEcjfTdXUR+x+Ur/TaJWrHSgb1RC
aarNlkZUp5HuXZrBweQm5i3q8mT3eTr6XNzaixF16jPcpjDdKuWoRA9J3UMJ5ULTj50bDYWfSG8N
rnHjKnvDkEFCptt1hUCCDmcNUW+XJ1kZ2iNq784jMvPvpsLPwqOz6+IsljBTGi73q17Eo9JhycF5
b7yHypD5g123xe7+rXJre/49yvytf6UlY1EakVfq5ckZQ3v0ARE3O1uNKYjlqXkUI2TmHsLzWo53
64Yh5oLkD7d3vtAuh+0AWwQ66NFTOKcWiDyBnc47QAWlOYi1HtitnepQVJ79YSiyLqMSFUlnNVLp
OkQxlPvBgIudiL70RYXpZ0VgvxJE39gfHAf6YWCjuEGXmVENVRKHyaI/5YNn8m1jtXWVaK3tfuOr
KNySpTCLaJ0bi/dAN2qnFl3ZnQiU6odYAGW1KxlsY1XJNsW0CqG8sWSzbyA1HYrygO/mnfTXTrFa
wNhxWXeACgjUOxwDHhozyvZua1v7+5vyagLnhw7XQIp7yIRQ37gcynW7uDUyxTym6PylnHTD2gsV
KvV7o4XFOIvNn9IOb8baZZ9XVXK2M4AYQdwGK0dsvuEvMhxGmal6ZMn0x6+UMXMjx0aVIPKoOnlm
PZaJrb609tDgdK3lzWNntgZo6bCuv4xWE6/sxVuDzwras7wP4gDLWjh8jaybusQ8uqGaf7fkgBFj
VduptpVx53kPXaxrD0M3ePIhqzNZfnr/SrJj0LqalRTIDC5XUkVMvEM9yTgKKdC4VEfFt4zwf1lH
aFI0qMg7aDEstmblwljnGjWO5HtiY0aJtUOh1FjZLVdXJecMFuCMCYQ2DVho+S1W4HilExytUhWH
MYydZ8Md4Hln9Ztdjdh0aSxf70/g1ambB4VdNPvAwUBcIiv0UDcCugLB0bPE8EkpONsUs8QRfvZa
j+Yazs91TKBCkQXEPLHz4gOb2khrY8idY2eXxk+cBLsD2Kjki5ZbypMShtmHoE7EEw4IxSEta+UQ
C9s+pF5W7hNPVb52nRbJQx/ZzcoJur4P+GHsIH4ftUtkpC5nPpBj5HREbMcSk/l9KuLy4zTaa0KX
N6YaBNPc8J8hzFTLL0fpdbORbhc5R0FF6B8xae2jpBf075RIfSWWebucL++E+eVD3Qv96pk5sdix
Rue4E/RWxhL4h9tpzDXXAhxpN32Jq67fK7ne+ioIkx9FqNbPFubmwwa5rMDa0FnRHf5GHD7h91J1
WxyqxVeGyZ6hJpdQwEcv+o2nSFNt+DfRlZuUGg02L9cH3PkqyscNrCEjiX22rhlscl4LCxagHnyj
ygO1SmSZrH0MQKgDxVAp/BY4x1qX4DqeYzlnfCTAJeJyYAeL+bY8dkpi2MdJkWg6O9RGvsh2LGNf
Wka7d70ke+BVM5800Q+/Jk2vJjRG9XB7/4Td2lwkBKCZZ/oBkdblz4gNCcktwyBMYAI0a2nEMNx6
sTLKNdSDr51rzMhC6eg0LZ/PIY1kH0JXP04a54NqlCH9IqtqfFWifC/SZvgcQLoHTlR6zwhEJyO+
9TUG75Ou+zqJ3gmUj/jz/m+fFZAQBp4vz2XhMU1jVetTnF31CJy+XtT6ru7f35/h012uLnJJdOUB
Tl3OcJemIvKsEYdOoMcbY6rQ0avcdhNLby1ovrmpeOrQiqH9Syd3UdQbrQlmUY4baJ1CNvWzAobk
2I/Wqe1UvLya0Npo3ZjDSXI9XyYuEhGOdJqH+/N64yqZhfKJOaGBUOpb/AoFDGtZBTlNIacyv+Mt
0b06o4fSA2iw6Nv9sa7iwJniNCs7MyL2FcuxxjTAFYy+H8FS3aJv5mo75JHNxBetYW3MKe3erRXH
iLMnArwv9NuA2Fyup6H3YeMhCglICdmb0KrkQ5sE3/EperdCISNBeAUyhIgl2JPFSOhnhC4eZsqx
H1r8tlHCUOCod4aCw9Ck/Q+LNle+adKQpnNGLz+LaMgZp1RXjqi5Gc9tkPe73OjMlwStlpUH7db+
mF8YHnZIBniXXw5lZrZQKtMLTwNmj2dHMaNDTxK7CzDmXrl4bgxF8Mf9SvWBp31Z6mtn+EOWpeEp
nrUaBgWJJh1V0G1dyGolQLo1FEk3fgYgDqlQzX/+V4Zg9D1cZG8SJ3XUyofRncxHV0zekwtkdyWs
nSdo8X5S3ptDIrjJ3KqLjRG5VqnHdhidZId3s1sL54DISqX7par0n1q1KH4CBxXdJhhk90UIb63E
ch1XUxaG42S9dWy41i6/Vc6WCVNgR6dxaoO9MxN4hYlAGCJc21FhOCKMDQGNvbt/2m8EoYRmlEFm
TQBYHIsYjVwhhMEGA1xr3MnbmkbrVQ+T52VI5aSG/rnw6glmIO/HP/cHfnuOl1MO2ALtIB4vQpfF
cy3q1gl6IrzTYCf6tgfJvZs0iVBe0QXbNNZ/pzJ44ZZDRGl8Rqdg57jKDmFFoEyayPeTFeW4Uobd
PtRRKfZyL1oJqm7tCUqI2szbYkHenoa/th9JVmEavcG15NXaKQ2F+TPvjfSbLTv1EHZe5bvI4pxh
cQUvZYTSz/0JunEPgxKjiQOkZ24XLMLHjM1iqFURHJtGLTfsnfQVT7rmEXmb5FthZeLru8dz6BJw
CiiHoau6uEMyF8sxUqLgmKk4ZOWIZe/gwyfPsdvnh/tDzTffYun/HmoJ/2twTU1QWAiOfYpVlFuO
iGyhevf+m4pRSFbJP6g8L6EwXjFwTcWM4mht+DJkqrudFKX4OA44w97/oGsMN5VLXCogJ7FmPNOL
zZxT4s5bPQ+O8aSUR30Iin+h12E+2lZVC2QsRj17jKcDhfCCMLyuHorMnQ4YtreYfkpHHKNE189B
mZh+DEb3qxPW3sv9H3njigFpgmQitZb5lVhsKFXYfa0qQ3Dk5+zNAhBIXxQvztCfVLx/6IoGz0Ur
VlobN+5wMM88TYTDaPUuownJXIUVirPHUeDTKY3cfo1Akjw6cW3+L0NRlQALTNjNclxeoQ3FJA+K
jXKkM/nFthIIYKAf960erF3Wt6JCrqwZmIYOJpXxxdM+9WrXYucWHFF6nXZRn01PWg6KM3cySItm
2D6rbtE+BKIa9m4fjw9ND8/w/nLeOkSzGMlMbsKEY8lbHbywLCvEwY6Vg+Ybj1ewhZi/Znd84xaC
agZZa+begWFYvEtqkULFSFzvmDojWCF6wuVDQytwVxicoy0ymcXKMt4ckVnFIePtbVi8SFZOYUkq
3Htl2sQ/47A2H5VYSz+k6eR+NNDQWbnmb+1QiGggT7DpAUq2+EKpdVIJWqmwlsYPPaoijLJbQVUk
Vv6Haw9pcbAQc0jIYJcbVAZdDJa8guUKAHqLFRguUEJZYxrfmj+kYOdEGC0OOGGXo0CUyscJiPex
D+B903VOHlWnS45DVkWfYrtT3h/mMmlw+fCLZpssJV1QsRziEpTgER3D/nuYUOUpSDJfeoSCVibw
1lLB0KbqgG6WxjxeflpUFbWr2I5yrMyxeLTLJP/uYCWyxTlibahbp4t3EEonbyIp5mJXNKiVov2Z
hGgVRPZJiqg5WWm+hka6OQoBBtEtxDqy2csPwnOoNHJkL049xj2bQhriJ2ya5PP9m2J+fBbPLWxO
hlCJ3KkSLYJbNUeMEIMI+2jmzvTYKJ63c2opUNQvzP6lTdGwI9LJ1q6Oq9UiW+XlhbY7j31FpAqq
ViRmNqDmEnfOdqhC4yFWSneX29m0sjGu5nFOjNkXXD8wJ7iVL+eRNCUOCqHUZzcdnCfDQ8CmKvs1
cuf1tT/7HtCuIDcG9Aq873IYu0eFOOnC+hykmoaTLgI85WYUehVhHZWlA12M0viAUW7cUYDvdICG
ZhNuc9NV/nvnkvJLiEpnJhav0FXtuKU072GczC+xrV5uie8HnKu0xHmOx1oMByN2PGCHkY204v2R
r6Ji2vcz5xuonkO8s6QWeEVJdDOpzRkIIPKXUazqaFw6vbZzR11/aNwm2FtqZv9nJo3i7JvMNVcw
s9eLTfPSAy3Ka0RUviz/lJGsg9os8rOWl95v0IjmpwQmx8q1do36p7o2F7Go3aJygfjL5WJHhC1l
WA352Sja+qNXBMauVvvqG5Abw7czEXuEb2NH4EQN/+douySHnoZ71Ciddm/LAtBkotSPkAIyaFap
szINN3YjyRPpCRE71xQCIZc/0OhTrVGtsDgL2KdIN2Aav4WGn3wqBb/CAn/wT0cb88OAr8DjqIv+
AJDr3aG8w0M9IyBmcTnig/k1+itJSlwM5F1RFue2aadnK5HuSdaR9V6E1tsob+52b4TA5ZuGjnox
tm1xjhWn2taNkj3Vwoi397f2NW5yHoZeJIWUN++CRehBRVVqveiLc2Jp46srYrEZu0g5lUXPUZ6K
7pB2TfhseXBhK9PsP2eh7B868ud332ezyBP5OE84bDB7cdG0paZnY2clZ4r3NvrIiDj+0Kyy/Xb/
g2+cJJQVAHWARwPkdM0FI3dCySU9O2lLVd+uPAR5Vn1qr98B4sc3PCbYSJrHi+cnDtykdKM8PSc5
zrs+pEvtOR1GC6J1ng4/7n/SrcFQvGQhZ89FLojL/ZgmamuNExI8+ag7X8C1Kk9EY95DX07dygG8
NXvcDDRCiI2hqi/OXwBwvy97rzh7CG4bY1ttFBdq4P3vuYrmZkkUGgkQR+Y6yRLk2bl54hR2Vp4b
qsO/zdDW9u2QD//F0xRuVZMteX+8NybqRbDAgOCiZ94mB5qRLydwDF0HuxiRngPcxxSIHZ42wDYn
Stkko5HkPkp1iGGaUe48loHu4d6eTlgAZX3fINclROPgpoRUT2iiKehPIz1AiG5Ifm/qPrH+jHEn
gUq0lfe9ouJ+qureeujqvo22mlbVSPWFgZP4ZjUEJ1opFTINTR8/S1fSGk2FSdl2LCbjZ1x0UI8w
9wooDaZq9UFPaS6iipF4KLsqWRRuazQjYz/prNjchq0sjlVftRVI76iE7NdOctwWfTV8shtDDw9G
3zU/jFkczhdgy2pflb2b4KAt1P4oew9wa4pya4nIdt1L3+3UUvOHSkTwwIK+Crl7s/xX1ndB9tJI
pxTHlZVh4hcLAzERa1vUJZi6pfikWSPjLiJkQkseLRThESpwnCSjrbaqZHfjEFEonxnws4oxmKHL
PaCQXIge1vlZlbGz80oYKFarQhY117gS17KkDrcPDRbUw4m2r6CBNA/VfmoYyiLh3jbwXx+6IbV3
QS3VE9K87qlSpvC3K4X2anlBvdML03wNkSP4UbqNtsmKTm/QfYjDB1Rhk2e0y7JNHmeOL4s2Jbid
xCNMFnmaUL7dmU5i/EFawvx4f21unFIa+PSi8Pxm1uz5qvjrFbQxt/XyWcI1VCyDsEBLtmPZogod
BOamjNPv94e7tT7A+1kamuoO++FyuDpVNCjJKpecjrrbYKSdX1SuuleCYo24fl2mdcCkoR8Hb5Ub
CE735VgGWetk1XWDFgTvv++Gzphsmzb3XsNp0pqdW5RtcXS5B6VfeoN7UD0x9j7ZqbrVKxCePp6C
ibNpHRm8eqge/W5gqFMjm7R6J624kiuv+I21QB4Ypv0s+cJzvngBiiBzurKt63NcuMN/NO0MVIE6
5Aq5udTpKcyd1bjh7VJcnE2uZvgNsEPpiizzOPQX6zy3U/UsRIoPQ9VGYIu4APXpMUyFUW1LG3PW
Q8KsHJxcBCxa6FoB8sgGhm1Z1fLIT+CZ2cnN0Ft+B77Lg49hRX+Qn0uOWV6Ng2/aIvig2PEQH9Tc
Hr9NWBGlfjBQSats3CMoKaAp4I9qlr9wvU2vYZLJV+TUJQS2Blq8YUUlPQWM1JiS3lE6bm23+Wxa
2QgCa5h/eqr33Yvded2f0ggnfDDgMn2yBHVFv5qK/nuqp/EPJw7E9NrbSpxwAwfJpxyM9vexN8UH
yGbu56rR2192aJbxpkz6+CnXwljZ1TLwfk1JaUcbowtDpMbzofu3Dp2m9zMUW17HJAOSYpvBJ3jw
DVYA1mT+CmEn8dyomnJW4yj4KVSZS78TI5BNLQgztPvjvsv8IaUi5dMGtr6UXlRm27IOu8+GkMjm
g1ZIfRkJJgeEPoCAOoL9A3SBqUKjtcbkYdKcBm+gzKNm69JW1jdRXU/PbebIf8n5HMDfdd4+O6oS
BjvbKnp5SPpANHuZD67c1EnWsGxF4/V+B5Wv3Toi0A68MShwZIODkmUcG3SNq6afNjE/qEetp8dW
IGi6/o+SdXR2uNKz+skKs2R4xn2gqA+BxAlgI9U45SEKTHfakGeqOu+b9PKD6IBXAtKrQnYVKtLZ
BjJh+sPt0eL2jURzPqRJj6oNOCy+XxvsBpH+yY12sZVoP3iqs5HcNLbbDS9aW2xkVUblRnPLRNtl
nRtX28HorGzT9nn22KSGXWwDzBlQpdVb5T+SXD62iQLFhlRX6NFGBIP5G8pklvlKoKvBo5h6xd10
/E/6eWM3v2ZSjPBLGetyBwoo1f0ginPbpz6lPDlDMkZ7JMu6YB8rWvgL0LjdziylUd2weKjqqkbA
P45ASos/mjtWEQZ6Zvc1Rhys30giPzas1uEfERVI5/tBOQbxEUhI+4qWcvojcZ3kTzf1VucTZMh0
JVa7ERCSFfNuItQID2LZw6tmwI+qSfVcw/baVJ6IH4Ni9ba5cflDR8BSnoiTOt9SDA1lzd4bO3M6
UwgpduSA0zZF73JbOlqzf/c7M9PVQNQSv9MvX8QBhWFMYzNl6tnlHn/KCqSevKQZH0IPK4T7Q81h
5eIGpZxBHkLDDVrTUkgOxVLREM1OZ13PqlNKo2AbuGq3C/K0++UkLnym0ap+3h/0xlSCI6FsSbfL
nkFDl29bWVDFn7jczrGqli+5AvzVp5xTfAvHeg00fF03MQEuErbxkbTPl0zKiSCkGatcPYdDre0Q
BcQ2pu/G7l9tACK1zaDMPKYIax6j0elPmh001cpq3ppimtxkRrzl9JkXD2OAWsOs8KqerdbZGkaj
7l3RfIzN5D8rT5M9MLE1HOU1SMmhIMe6zgUCnsalTIPDu9hmjTqeMfgJGt/kleRax3TE8acpq8cN
nCjledKsCIFsdwonP4KN9R/GDNrod8zXp5Zr7z8zbXJlZTauDytIyBk+BDBxVkdYxFBZG4bNRGzJ
elTFdwv97BPqj3bn399i8xa63NfweeaP5xTNMMhFFWl0nTQMQ1eeGwzgN6ZJj70ostwv2dPbUvBw
3R/vxmcxHnE0SlJz53OxyGoCCbimJHdWA57VShhiF+OPuHLTUdi/9V2ozlEfQ1+EHbU4OghajnSL
63NJh3zc6HqvnCjF45+lKXFa7EYCGXr5vRc3T4kuwlPrDDESGXZgya1VB1G2ASScllvPaodhbw2a
fjatoYv3AFOdz7mZ6V8aVFmdrZqWzeRbcRwASWhavdmGoEOxDmoK54tj1iVy5GVEb2pItEHdhmoV
lJvIM4vfdliVqt/10k12VaGIX0HQUaVrDLf8rDtjoG8UtfTGfeU4iuaXrRzKjY3BZ7NJBsUddi1m
2D9kEqqC8CnTMz+ObHCMQ97hl9BqVv3qpFr/mpPikmaO0jD2eT00MV+ZGB8ywosBIyCA2VtdkelP
N4yaH6kummQnJ1xP/C42XeyQTC9Jty2NmnHTEpnlvjW49muFnVWyabOob8/hqFDgC9LITfyOXxZB
68ST9Dnxplr/xKRDdFASu/0zCE9XDo0Q1e8xa6OfYVnLwrfrsAasMGQtcWdQOaoP9gLpamfO2+GR
hz0GaEZRbGCp5y99CcJnQ0tEppsEZxjI5bJUzkIzxy8KSJhfvWb1D2Y5hqHPCyz/GYgR9b2QOALK
vFXSvRdZLIGoJ7TSlF5VJQLeHurI2tR66k6woZxD1Hctyj+hok3nIUnm5KFFkHrbg2H8HaR61KBX
PSHlaWdp86AaUtZbwJvFn9yqo85P7ZZkREZm+kosIeudiu7V5zKyjZ/sqkrfotmi6Bv4xUm+sY2J
ZFlDMZz/Jp2H5o7SEQXeP3nzhbE86TQ8wBuA5p4FKy5PhDQHrdU80Z9rEQ1bQdnkSDYVV37YhcVW
pMH0sQ/qCL/L/6EIC1APsKkGA4aFWYpt1U7aa1gw9ec+rzQfyGu4Uat2Dfp/4ypD6oH8Zr7Krutd
HYr5XqK77Tk3gugRakL9Ysw1kDgb0y0453YlJLhxlVHBA05BlANOflk3VCe310QSSYgUsfVh6nsl
8yM3KN9dW6a0AB4CiAi4Fz7tct2UJOy60ojleRqD9DwZMyDDRNX6/u5406xbbI+5/0Y3bI5xAClf
DlO5Tt00hZBndPsHY+NBl/iAHKBZ++gYOrUP43g4u4qsf6hFXhNpDzpBDycgC33FSe1/mtQJvtMd
N6VvKlUNO2AU5lctI4zfTBYqQ/5EFpZvTLVwIpj1U/xbD2rRHE2sFX/kehVHO1w3pnTbtwrZcBOM
5GB5L/vAj/FJiLdBA7qb8pis5S51etwj2rhCIl7pwufQzNznXk3a3zKdgv9MWSV7NmLV+LCLo3Ev
Olxg/DCKvHTrqij0+rqcMADiiZMeDhKUAzaEzRIDDVhoazTd69BmRviAxHjjLhHJLSYXz7EmFWp7
FpXXYOUhlQajmig+NkLXd6hnZP/lZu1+ur+m1+Ejo4LyJr6Z4WFLmcK6ytOqqw0OhJkEn8XoNI/4
yFtPMCmHlWjl5gfOBGSaqXQEll03/I0S25uG9kxqbcd7najtxUTk7wWlTI8Sp1fMmdxade7WB8Kn
A3PMvAKRWFS448TokyBQ2nNJmWbwA7UMnibdSL8ooaUf7k/mrYiC4JgSIPxncnpzeQ7DOqWNy2vn
GqU1bAY3MP2OOv9G2pmyqcJ8LH3FkI0fq2G15/lQP7bjkDxJsoaNHqvePqi66iGRkfqDcpZC/SXN
nrE/GB6cRPd+makMnyrcCV8cW2SPnA3tVJVmtrJSN+aM8H4Wx4SIjJjAIgAz7C5y5dR2ZxPnmDO5
ePJAGjqc6iIUD/en7MammFG4M7iYAJt64OWuV2scIXtddmddK5uvFF7SdEsKTEVEpV5nJ4GyzUwN
Rff7w954ByhxIQOMVCEgliXIX3h2O8Zt352lCiLTqil/uEGTne1C7b4kfeGufOY1uYU97Hn/fz2D
sFtW9Fq6D5Gbmt05LBr1lx5bE3edUtjxRit687EG9/8zMtvmNS2nadPjytqNift7LrJQ2CkQE/Ox
/cz/SUyv+yKDqAl3sCLk19ruyg9Yu+M6XYH9/ZqJQJa7IbCrUz9pxXMbKcrnum2CD60m2q/IV6a/
I9updV+rla92RHWELF/Liv2Yw6fc3J/m6+ePO3FunM36haQpizvNdQaRmlPSnwvFc7BfzQX9ZX3N
kOl6MWc0NwCeGTUOrmb+878q16EtW9XI3OScZt2e3n4JsaFvvoatpR8L2hArH3W9ZRElo8EEqBvI
EOINi+HytLTA28dn+X/snUdz3Niapv/KjdqjGt509L0LuMxk0pMiKW4QFEXCe3vw6+eBVH1HpNTi
1KxmMVERFSFRSSCBc77zmddEycLxsoSZHDVgfovCzSLlE8CBj2AovyhCSSNQ/N96s5CO3g9O4hxX
q9q0imODHHfhmWOyZNuhC4EQJseahyp9gKc2nsuXlqKwdXXknh/gUyEyr1YzHCrcPqUxYFgy/m3v
N3hCYOhhfjOJ35SX3z4POwdKSAN9wOJxoo8DKWtrs360Y39+6m+v8m6urRSYLMmC0Mohbu/GUhIZ
NVicH1XqBXBv4xTOzljufr+Af4Gg4KRilg4ygJdOrHj75XCmTqfOTIfjOCKom5GzXymdufqTVJcH
m2H7qaknFZjYbD5og6XsWzsV9/KomN40ycOul0fjWDi5cxk1afHB3f0cp7eboy4HEPWNEvL25hy+
72JZyXDMwSkBuFcNNIblMXCK7m+bJPCSecMkz1sbAGujt5eypKVchdUMx5rECJ+xYaG1PX6oI72F
+7cZJpdhRPwN3LttsLeXqSpN7eOK/Fyn8PTpwEb3FZPOi3RaajQiMrRxI2cImIqoTNamLJD6efnU
9Wa+A+vW/l88X4z+ePd0f2gUbM//h8DSx9JALatQvCardISTNl1iqNiFC/rUHxy5P0dKJuTAmsGM
4uFCjvT2Ul1H9Y+DCpuo1waXf9V7Vr1kwe+X88+REo4EUFgGlVu+976Bp9pZV0YKBzs9/nRPmT+6
Gv0svwOVGLT92n9QT350vXebtkZOKRmpTY7CKIY7iDajr4sRqbxGOltU8ZHIwC/ALywd6Ab0qzgR
GP+/fYoTJsp9YznjEToO0il45NWulajlvumb5C6q+oXWR7JYu342q9NxsaojKuSdJw/j+BHt7heb
E7A4zdJNEflnedc+jlLFqg26Zoy73Fgq1lO0dZEbHbuP7H9+ZimTQgFMNxzImgZMrW11/bBQh86Z
6sGOhmMktdZtDp0+9fq+w6Ld6gaTYV6Wihu7xJDck0ZR3kmWPd0hT4IMaa7RVvKWhngWCGoebPgY
cHzkPraFyXf7GgU1xLTg/DNgfk/uqkpr0caVFqIZG9apWojMcFs4gCel1k6eUijdDgOpzjMmZb35
/Zr/xc7CdQoCCo4AuHx/i/A/PBsd1WuFE3E6SiWVZRyV2k5th4+Km19ehbEJpE7mtVAO374Bsy5F
rvTRdExQT/CLbqp3xhLlH+zfX6wp0NB04DdsJNyZd+8Zw4Siirb9ZBSormpx9lkXneUbjLs+SHJ+
8X24EiUMulEQ5d5LM0ZWrMw6Q8PjvOKhUM3N5A+Ydn9wlZ8PdZu2BdUn/8NW5n2AFdy4bFdEPcIf
UWjRFR9SBD5Zmlg9hkfDLl2lj/Qgf3VRSO08RGo0+jLv8pWBFn3WZNShEuinsB9FAtS0bvx0EfOJ
NpfmdZdL8geMgJ/fHHwk9C7AiBCXOFPerg9Adm0GSQvHZGm5GRqE2lq1fsCNI/3gQj/NaAh+XAQ5
Tb4d+vnvQmDdCCGKUjWwfuimz9HQaKhHlejJqEUv3aa4RudhUxbWeYZUymnSS63/+/320zeF3Ls1
EoAgAlz4aVrQSjRQIZC3x77NbbfLtdXv1F7zMhLqD5bPT4uUS6kbTEIDU8Q1333XSJacUbLi9jg4
c+HFi6V464xR/d/+QoyakCZAQApC8TeDsh8CyMyQdnakKj1a8mCGkOauLczlgyGJb39/oZ9xKoxD
eWd0D7YJLKKXbxfJVOLCFOlZfFRzUEPYqyZWg3/YguxBvYi68vAVLWifryKPQ6HZ4sIRrbhDuyu9
SLVpKnCnr7HL09vSKnHbGOOvRj2JjYJZWzpcdgQy9r+/558207asmdICrGEPQ8x6e8s5BpepHtvS
iQCF8YQGVS/hYmqmx0Qf5gt8/FLTa+R2+sDg5OdFRoMa0C77l0szp357WdOZkSWp4/RYaEaFSlI3
ek1atQF+3cVHuKifujrbsBOaFG0dYu8G9Hp7sSWKl2TWV428JSueUqgWV2u1UJGrsYGVvVMoRbYX
q4hPIhhTkwe+di0f+mltr5W+U6UrDU0d/XJM4/SQp1LZuLIqzMo39NKYUcCRWo1WqSM5Xobe54Cs
qmwNbpTL/QvKl9HFbGQgIOQSyqGbSUIAUSwRFAMe0WcG8x8rxtg3LzPZX5upMU8Hp1Y2rEZHJWZF
epOfDEacX8WdZVVePtURXitmpnVhj8QyasX1OvlLPLfG0RG9uHPIphVfas3otZ9UcY3hNva7ykCZ
0w8CRzsnUhYkj7BMfKyaSZIPSYn8CRsi0zvPSmOjcCdlTEcvUc3C8DCFr/dzJEeYFcWtz77RvpR6
Vm66Hnl3GqlFrHpxUTaRByXIWJBexI4snOBm4VizpuBWymWyT/Anjb8winGMMDbnJqWkhbnmFb0w
on2+SuBTUlpF55WVMmwj32h7vzVW88KI2nXYO/o6rJ6hg6IIzHTM7u06b/o9OGxTDoVSNHhg9uNQ
Xetj1vQBILj4TpJH0Ikd2st8pVweZV/WmIXxzLs+Ba6TGF8iZ47YYNCtUE0o9Exx7b6uWw5nNXku
YBLg84RvCnpe0oqZaVQO8+eiLHssTZweNx6xGNK9VuZ2qK698tAiLTKHAkvgC7mTSiks0rK4wZiu
D0Vq2GEuSjnxZ4RoL3nS+qOS9upJO7bWQXVmJ5hGpbty5rn6RJWsh06flVfVsACqt6xPYm0qbg/V
mDthqlPvIbzH0oFWg8y/0F8QOyLQyOvw2UJ27LGxgCB3WBTlIa7pNCNrtRo/V6qZrKFkz3inN0ma
3JfJkD3TOF8cV80IcH7VWB3067GhT4GkOsCoxNYWT6hdouPaWoLQbpGpqH216u0S20bN7N18VruX
dmtRwRQeXhs2OLXCmtefVztJ7hnB1nw4h2wUaHUUpa6Eqf1l73QTpnlr+5mZqvqk41H4mQcW54zm
V+NGy1K7CnK1nsHDFqVW+uCSMtNLWkU/TmsWO14aqepOEbFSI3PSLRUvaxaRq/cOY20sGobsqqHB
Qgqd6/LgNjZ8rbYXzd60GrkISnwKnkqn2V57XecLDIZutF0zk1redQ0E3ytsuxKHCJYcOKdR7p4k
sy3uu9UZap+CjwpFSDQ8dxrky8tiSIvObQWoIa/top6R7pqVi5cpy/a8l2HMDhVgC9WzKzt+TvNU
GYIV2+bYI9+ZPikEkxJb2mg6jyW9+myMbVeF8KLimzRdK9uLQSs65w3o4HMnbsVRLTVldhMwWioW
Vc5iupWDpbprG5lYAgPf+yOlJHIZfRTnZzOZ0QrPeWYuPuk1OKZWn/K7ZEGfEq+edMhPqGL7NCO5
N5BWMISmBw2bcPQGpRgPudqbGQyqRb3ubOTovaFQh2ccGI0RRbMECZ+4IycKe76Ss3OkoV0CaqZi
8JXGSm7YiKO8XxlVn/dmWhITYwQNXOzAx0tdRGL2S76U4/a96HWvFZHtLlkyT2FDdZS4RpvZbbBk
BjrtDaQTt87nZgmsQVtbd5iXDDHnyI5V1waobQaC6Iic9tDbOtJAiTIB98oatsFI9HVtpwP8CA07
vp2bLFfdbAQS5K0LAdaT19Kug7jUQB0nGWJqZZIruudIpvEl1jP7puUUiM6mKZueZ5bQlb5KKyLI
BjNQL9Ky7jxvBOY5epcu53Jn1bzTQTNv8mYaWh8BkJx+tSkVYqd2oGZ9S1jReNYUiM6cDZkAVC5F
CicvIPjm3KmU6mFWGizTs7RpPg+SCgydPgCiCB1owd4dMAaBXQPtGwJF1OOyHimi9LQyawbm+Z11
1HMtSoKB+OzH6hon3qg6YOItHO4eJlsBwSstBr2wZpugmSWs9V1ZpPK1SVg9atiRVf5At/QcfL1e
YnpAr+WkFqqcE2/09sGM1vqQstsZsGPaUbhSUgu8RgpUtjyAcuz3UY2jC91G9N6VB0veyYK0w0tm
obDR+lm7qqua15IUTTL42MUWpgu+cLhum1wbQ/JstcfQvjNeOL6bS3q4q75XiD2dy6OZvwKxyrpw
jGiVXuij0+iu6WRD7DtFxH7ubGut/U7u+1eG7yY/lBa72VxmgQSk41rMHLdgnk7t0WJabhh43vuA
8Wt7l2UWHm+WWKRXKxL8tZrxX4hUqNL61YrfO2PTIk0ukwz9zHCO8A/aiUpZs83ZZnxBDk/OwnZ0
asND93Aw9nDHOI7iqZWtAI/Bqgs6cvvHzpDz63TU51dFAlYSriAzhKelEogEa0AzoI2X5mlUi/oZ
4kWGyXeFkgDkfjUPS5XjjmcXa2agGImoArWss9TPlIaaz2l1SXNl1LdA+zbLcqHLcSoC+hCRstdw
N6YCLdpuh1uHIEQyq2jdCVEO3W3qBk1tZc0vJFMbmexopfXcr5nzkKG19VjPa2v6CmOoKhygJdzi
tgVoqmwQyEjkdoYKifh74GBlETbaRDsjl2IQskUmMJ4d1zKSPNwitMFndFteQs/MVG9NwRarfSt0
D+NMrfdmUJKJZzYaglqF0WkG4keN9aCplX4ORifLrjrwMbnfkgWi7KlL6+KXRhsBCDCzBkQyigbn
UEI42rB6IhQ2jdKC9UgY5Xpr1CJCkLbEdWO2pwqmR+tcygiIPgyDI30yit5o3UbqlQVUkK5mrqSY
zeuIGtK93NuFBgzYnE9TQ+HhLv0gnbejjMx64QjpSclV+ULRSmX2tWUUkYfSzHo0uzW/UYWKeEc/
amCAnaFZVZ+RZPyaT51yu45y/kWSU9sJtA7bPnewu/rVpKWquTUFYeF2Vi4LF0gzjgtJMWkvKSCd
gmiWitStorGNPXx2myO4WlEGmMnYml8ZVCbePGoscK1WtiSvIBT7fZlGC4IBBR20Saj5QzUp9Y0k
ujH2rGLTqoxrRfpSxgVgnGKKzH0fWf2XMjOtz4JDhvXfj8xJdVoArTd2hhKxI0TXuGhWmRAU6XzR
EaXX/pJMXV3uZ0Zor5BIChZvNEzqvksdbEMM4QwAEYD13kjlLAIcEPgdq5xWjWeVMUgAZ65q+K2l
hg670tQ6yU7RpRcOlAPGZ3Ocg/nKlmk9gf6CMAst0vJ0SjTlwZaEihryOhkHWbSD5dHNlG4rGdSd
2w9z8VxGM57SteyU9a6jEro2hl7WvKaoOASjwQImNGd4XOyLth+v9FEdNW/s8+TBGOp5cDFbaDo3
Rz7whElp9lyNa2L5KaIln7PEno6dkeX0xlbaeq4FGdW4rKYZn4MlaozcjRFyfbR7rbxaAC9L7rIw
SPR6NW4lr7dIzzMhJBzDMAZU9ojXSl5mqIvu63afqTsTO7EvtYV+STDCk3jMx4K0iOM3OpZTbeZX
baQTA5J+HXpPhif4uNB/uBVJOdqPhZn2r3VVDamnRIgyAuAFYOOJAqUx12J1pogPpcZdNznWZ3Ww
inafRDOlKJwBYw30Iu/P+8wWNvq6nJxgqdb+C5QIFCiswUmga4Euu7SELQH1mhqjxjg0T27VOM0k
kNFZdl2MeMe6+pQ1E+9aVm5psmtfRyROmrBVrdgIrERAC6ch7nwkzvJT23UrDBG2UTaFMeac73Ws
c4kWvcz5cpImc7KTo3i4owuqnOldV1zOJd417qxbLe5SabxuRjTLPiqG5snSs8mzrci46piaMjWs
DPEB8OhbV+LHjuv3e4M1zoHJjPK9OXFdTtOampN2Qish9uLJGLGQXTjhoyEnlzeU2Ai7yMYmPdfb
XTtADCgaJQ7zVTievGTKFWMK2+uTRguMXlnJ6Ib5JNPTbhfLKIraMgWvu7bdErb0B4JvbYX/eF7+
M36pL7/faP+v/+LPz7SkujROhnd//NdZ+tzVff06/Nf2sX//s7cf+tdF81LdDN3Ly3D21Lz/l28+
yO//6/r+0/D05g8BK3QQV+NLJ65f+rEYvl2EO93+5f/pD//x8u233Irm5Z9/PNe0ubbfFqd19cdf
Pzp8/ecfGNNufEtaVf/x40X++hfnTyUfvh2rL/849MVT9bX/9Wdfnvrhn38Yxp/0MFki+D0AncPC
4o9/zC9//WTDEkEsh9KDlcfWKa7qbkj++Ydq/smcCYQdd7GNDTeQSl+P//2jTeKeKps7hD9p/vHf
9/jmlf3vV/iPaiwva3SB+n/+sbV+fliBkJDNb7R+BJK31vv7uTD039VpDWxJ6Zt5+Yjo4FwnD5mW
f0FSvtvRpFjCov0ACfd+YPvtqkwakNYAw6iSEb1t1vAXqSmyxCDCDxwQHB5QIYuTTKSYGenpueAI
cSuMa4jHlzE4Xa8vy/SYd8mnrHJGnwHL6slVpof/f0UPYlvRaPf8bjHfpPgnN3X38uNK/vaZ74uY
vu2fYDY2VCbKU6xiennfFzFT1z8ZC+DOAvIB0NhmT/DXIlb+hOfPG8Y3BtTj1lf/9yJW/kTen7Y+
dhcgeyBQq39nEevvRpj07BmuA7zYZDn4ffK2yn/o/i5pqgvRSahjVlH+nJBrlt2kk2UC4Mnowd+p
piifBrZg5maOBmtpiSZlcEva767R9wMGz1aEm2Jki/hgzF0S9GCeGWRb49J5hbDowLSTYoWweS4W
tTGgdsVyBmY8I053jRRPHhG7uuiKbr1smiirXE69AoJuKn1SGbHepEykUuhfuS1c2VkvZFguyMbj
clB4UbTuFJnmlZuZqXlfjLpN5xE8r+ZSVEhePlt57g4llDwXAbLGK/J2PUxUFx/szG+t4B/iAU+S
KSggWCYD4HR+4m6Q+lkDkOZ6t6zG3oygfnadkR7sHptC7DUjMjNRhh2hidxInk4KWHdRtnzWS3oT
ALyflkGK94hZVeedrh3NaChgZxUvdWw4Qe9oV9oaUV7XU0c+0KxnKxgd38rSUbg6A7me9hEw0Uhf
P5i4vItz378XTXsI9JsZ8/sVAp6h7hd5rnfVLH1xAPcBddXOIJlVnpJIt1lF9RDl7Udt6bfR9ftV
t3WuoBVMu2xrzP+wLo0kyYoMjO9O0iZGBTDzwhS0nOuUk+4ibqLsfti0f0X3H6P5u0b/t+tZHAls
KLJ9phNvr9eVk7ZIklHvhK6KS+C08qlqtK2vzHFCv2Dt4L6pH5lob7/0/ZL58aLvOu81Eo5mt9j1
zoHB7gJqIyHJIyXADtL6Hp/fJBw/fr/38nffv+AG69rGGZs6/NsvWMlTE9ud0/AaxRpCC6Gs1k56
tBNXJ1N8qAKxL9AnDVenOM+HIfaSasqerabP/TKRVHcsy/qsWiH0mdRwfw9J8e3uwAYDbNhm2QAI
395dB9d0jC3Ki9G+N2k+H4duXen5ZvMeS6m/N1f7fjF6RRupDLTPe+58E4M8gfFd7+xoTQ6swDic
i+IjadRfrSgkcFACsHET/8ljsBNRr3djX4N0jPRDl8UD3adG7Ioynzxjgd2xKtkS/H4Zcy78tKI2
0Um+GRx3rvv2OZpmWueDxleb5yzzlgoLilrOPnJDMd5NYXmC5F4AbQDL8x/D5reXGeY6h11i1rvE
OsTjtd0dok6m/eYEda0ci64J5vJ6rvaSdD+2wtcbyOVN5jvSqyyFSueEuFh7Q/QJBoxb1VqISeii
fKVHvuldAUPLvZT2hshCeW4wRt1FmrnvtKCI+2Mrf9VHPRBgOOL+qYzWA7Qmu7B2uv44tEHiHKLi
rDEM16CBWlTKro6utBg980mcQg+GGDt7ZWl4+dpQE9OXHebAqNMwHlC0QBbng4X9TWz37R7fXP7A
uyPTwJTtPcKuc3pHWtO83WVAVUMK9YQejGFcVRmWc1ljCa/V2jWsNYI/gyjFrewZcWWb7pdhlN1B
nov0PKUvuoskIe+wuoJsELdPLZ7UboUnYEijEETk79fRL28bdyYMT+HLkha8C03YKU8iVbpuJ2yk
G1wdiXnO5Wfrk/Za4lHtNgGU4nuaVT395Ng1d+b1lfld9u9vVUm/rX/e1E3/Yz31/2KVtMkF/c8F
0tlTMTz9mE/Ct+WP34oiRf8TL1/0CxjYUv0CyPl3Pqn/STHMXJ0gD08DKNK/80nN/PObyiqVFE5K
YOPYsH8VRZrxJ75pBCjAFCqFFFno3yiKuNTbCERNAvIcw0Fy1s3t571msAxBXopzCXsTuiOpbaFQ
q/sjFLXKHK+Yp3qpeBo07VIpntbk0h4/jfVuoG9oiuRKHpkTbSDI7BQiXND3N3NEC73fd/IdWOW9
RpqXlkoQt7XXbXqt695WrlZ18EzjYW3OzDTDz3Fw5+ZWXXaDknvAoprnOiHyBAqk6E/mciUXO6u7
rUu/nCwvWarDENPxaxj/jUSfCO7nfm2LndnszChGzgaPYf7KKmTfJJsrS+AesSu3GQadLwWUnI4e
ldxfNkzlBv1Fry8RHqNj2t1gbebnzes6G26E9EJTukrZflEicQHS9yDRp2TsQAzad4Z2lstlmErA
98oHO/9Cjgk/ngZjigXoiEVkSh858mpGoB2wQjl/VpvmtDZu5EhFY+Bp0eo7AzHxJZppvYNz1OZ6
X0Z3zlSFShOHZZ0c4zYJUHoNlUU5SPXEQxzCWQFRHuMwKqV+bjX7uRa+srwuM+bkEIOsK5E+6u1h
SlC2qD+PMeSd1DUsyYXE6onuvExbT3O+iZh7c/RckshCqDTUfSG/KOuzvd5KzpNiMh4jeuPc6CXi
i7Gq7hCnl8gM3OIZHeTWHqBz0OX5Tu4FdcODnK4HIdEsbeZAouM3GsNZxDy3UHZICAYJ7IlF8Z0K
TMya76aYugInpFRvPbVfwhyY/5hoOzG1XmOOQddMgbU055pcEax8Ra1x+pwDVJAw1FDRUuDQaIF2
xJ6UsXQ4eOQjWo80vfpdhtxHP2Y+sfDYyDTf6xsNeEL2Fb1Ar6VfXFmzrw8HBoRuBy1sSX1QKB79
Lpr4nSehmzDH2m4jnKL+EVRWDNMxYYCpelrcH8x+J9WyvyAUoc/WqVlOR4vCBXs/r6nS3WpfNLRW
NSuI05lYX5zEJo4rnxuOrrI4K/qIL8o9sBO2K8bGozKOXo3RaAmTAqGFfmGlaocsfUZCOGg6ZDi1
xW/ZbXajeTHmGpPcuXhQuhvT1tClsG+1UE/XfcWMtEQ7Yo5jLEgWvPMWv9KeyzzdVyVMzaUSflHB
Pkvg5i6Ka86Lr1uqt3n1dnxx+XRSbhpEMsrI/yES/ipRV38VYEAQQ7tAtli23qU4nFeqkwzpCOLr
NZ19qy9htPAuozI0Z39VL2O0lxxJ8dfOPtXb7CCsMlCmJGjWBfmdeVcXUbiYTThpSjjFJiSkyzJK
QuxK+JjlNcqXarleMdm2/eElUTMv5TNK6ynbOQiPUq7DOWPIkIMImI51cr22YW0xyFPRorMVV2d4
Y2mPjBpUbXFt+c6R0OlmN5sTjECbPQ7TdwVY/5WZ2DamOpqkNWXtF/0hS540BrwiAY+xk+ZbBHX9
yu5BRpmuaV70yTXeYmSPu98/1PcEjO9R+4eH+u64Hy1R5rXOQ12LT/KQX+p1hlcnOIMld8vqUTSK
V8kPJpoANnCCDiht+cF7fU8h+nYL+Pyg8ou8GbzE9wXKJIG6AEzjoooSMK5E5gGStx/3l8jmZOaX
FUWtns49eRFcYtsz1GvdPFQSGmWHJQry+oJQIat3WHGy6yVxWIxjbONV5G9zBdncN/JIMP3Ay3h7
MD+kd9tdo2QN5w9qCInSe4CYwooBMVWMbud8wdLGH2XTW61Tka8fPJ93ZfhfF9rMOSHIQFN4/4bi
sRjlGQl7dpkKgbOgZ+DZyy6196COfr8c6Nq//1o0pyhZyCNoXQEK1Pn5D+X3bMsLKoPJ6LbSqY0g
OKPQQ9rP+7is95M5wWSk4Y9Ps5JpD8zEOX+1nWIc8jowShm0y1mBedBQrRWk++yT3cuwuoswJocE
vXkvx5Ifc84nksnZWe6Lqr7J4tKftbuEzTunw1epw4C6mT2Y4od0khnNEM1RpWtihuzPCu4ZgyEu
V8Xv7flsMbuTbWx71dojc1sqA3GFb68LNdR3zFdhaF6nOV7MxpSs3IUmwCgPmBqzHCdqHhmZHWp5
OV2KwYWZ4M4zqImu2KvxXWHaxNj2gFKRLyXSnnFttr6W0mWc9yddsrOR0mNVQIxa/GE6Z1iv1r0b
l+oGAiBXITnG72eIbuXiwEwPjbY9/H1kkIjqTThDoUfUyO14DNZnVGvDubmXjLvtGLa6fGeI+0Q3
Xa0VXlSueyfp4P/fbDVDmm4iUmcz48VFfFXk09wGOLECdZFuRZZ6bfFV2BjvloGZGSdinNzcebWV
rxaPQJMDaD+Q8J7GHEUg68JSrrPyYhr2o3zIh+uJk8OcmIhI93E++XL77QQo6/thBNpkM6dXUn9k
1NKrp7PiaxnoCLH57khuYY/unIjdqgnfTJBqYLfqJG2DfZLHi9/XC9FTuJI5e3p/2urIHEA7Gug1
tqt2GNby1i6GXRLT6CtSw9en2S8sfb/oKXpmGfjBveDLazkKfxxt6ziypJ7Vln1fKMdVCWoF2na6
p/2OwboHzGNniecsaX2kCANU7v1aJd5z9o3MG+NTRoF+rSeBTm7G5arEZBivH7IJIEB3l1vryWye
qP2u0hBsMKhU0Ssy75C0AojW7i3zcoAsba/WfjtStTkDyIeTFImMVHV7Waq8ojA9xzxHIyzCKWPJ
A8SZ2DPDjqUXyhsw4cFm9qQafGyk+bfou5ip1GQc0Xbyc5GcGJlzMJDKm23TzemdJmvqdhGY0P56
VY2bQvs0GdOZtjHOLfNEaXZR/MnGzqm1NbePNQZcQWYXfq6mbhld53wTW7pE98pTxqt2fJ4Xjexr
9iY5Q8DrBDAtSt1INlkheNeTHn90iSxWLV/H2SQfMdGSU6/haQdFMx+UMvLU5rWW9+Zw3dAPzjQf
k2Q30hQGg4qLtbXrxA8pGDlBx7dwmCHX6iFxLkn/ZvtlNUsPfRuvcDzwJ4Gq3LX2xWgovrHuNTIu
sFv+Wjoc1NKtkd6Pyy08poNk83bm5AZ0pLtOAMPQaO/UC9DSAWPm/dg/SzXvS3+YR91LnAQG4XyS
RPHNllLOWR+AmwnKfqKmncKkea76+yZv9iq5psgv6BeFw/hZTpNP+oJWZS97ZhsH5Hdav5eis94J
Yvtusjgp4fen8avakGoawpNTy5MUz7aRaatgmwJ9HGS3Bh2hlaY3LxZL9bIAeYr/gauJ65V01B7v
LfUsJsz2032kmIAEWJcgqQad6bGpepW9+EJ9qOWTXgqgXLtiGv2kPlQVqCAJioR6qezzjXakB2py
10rJSYxGmqjzO2eegjkqPDs1gq2UGJXiwrLiwGxFqFXrrgXdZlRDoInKnZhilQl+usWG+qTJHvUX
rQKazlz2mVMi5XHQOvIWE4ifyTbuHuNOhE7ZHnhb7jLfjdknpXqtyJWwqHMNs2DOpB+w0/DS7K63
5GCtFT+7KZavBmVPW4/7pQTpKK5ROdgNYj1JaNZsiiRy0l1J/XWbr4cIa5PKwuG00z0z3SPF5ium
6sYQPNVKuKu2BHZ1w9HQK2jiDcWtPB+TjlVaYAN8bIGXzOi0cCsDmGNFusznwreoV1CEDsyOO607
0ioUj4zneTY8W2Hbyp2vsVoH2RNLE8Bkc1tDCllIYUJWGyuVN3IO5VS2dlcEMV0m1bo3xE2pVz7y
Bh4Qr5PM/qoM6xbyxkg5UpDv4jRxEwMwoWd9sYFfIHWr04AyzhDlPUbDp1zejzN4k26XT/tJ/jyP
HJvDaZt2lGDVwdAvJGOH3F0+X3WSn057xOSa6EQfTrXlRsCMBnhBVmArp1aHkM1QIg3j7PtWRqzz
pV8ekMVWyH0co/B7fHxy9djkBvOS3dw+rtVds12nLM7LLntE3NOdjPYRZrkXjZWX3bV178OBJbxA
JlluOys+TTc9fxatIy+unKkudhDeuFzkhvDnefQsBvKisc4l6u9hbkPgmy6EoUcbq+ZJ9aUFQsOc
BcUa6tSweRDLy61SH2rzfMqRw35U1OKT0pmerryWTJ3oVjcZWNJEQ9yVdbqGSRIBhqAwSVR/fVym
jmZeGFVeREGUpAeYWOADAxvDFBRpIgB5QgYUxaS0yolEDdCXq5UXlq2pBzTFX8AtqyzVhdnGSuna
mG4GYlzhkFHZozistUDKrSn2EwWMPDCvZlcO2n5SPq2OfqXWRrDYCZsl3zEUCxdc5hpHum8J9XM9
hYLyKmlulv50HFvXclDGQSBFKW56TuVBml17TgLHeqC4P9ds+iTtp2h5kSRxDublIOkzyk26K/r8
FagJupX0jZND9b+o+7btSm2m21f5X4AMcRLidq2F3T73we0+3Gj0EYQQCBAgePo96S/fH1tpxzu6
2nskV92JLBdVUqlq1px7pbXDh/kEvoWDgVxAKxB4DQa2SXuTKzSCMAvIJYicOJ7z90ts9qonygtT
McZ4r8CtNZ0Pg02P++/PVryPKnDvJFBsQj+768vzqa3vRdfjNNkvOXm5DQhrA7zzzIEjAsqcHCBZ
ecJ0GgrNRwX7kI0XA5y9VjhHYN0Yv2HKZ1zu7U0UoWRYVQX0K0/NnO4A52MNNCWaICDFfFWp+tKQ
BCih9SQrUazQmoq7q7nF5duhaZcgOVmOwIgfFbG3AWK5Ql3F8J+9VacxaiAbyU9p9trml5oOBxbL
gwATMoSeVQIRnyQ4AWUK10/P1bCDmdPDprbrGC/+gNc/MHWOeWZ2kEqfD7F+lYzNGcSIbqs9S4nH
u1rY97EmJwFQJZp46zifdAPvIfomAXNQx8GZwruTnB4sV2jv1QXl8NT6MAfxCa1HsDwi7ZTqRps7
JZF+qKGw+6vVtl+iur+dhvIiGiQHltyc5IxEYvo+4sicaXM5zeEF4F1nLFnwXB2OtocSqihGVZ/V
dLsA299lleNBXxYZVd/jrDqbcez3bYiiy+cRxF2RBf4c37Fr0hMHe8yqQnRckX3CRgzckTPK0row
5Com28kGFsOc4iyhnxR7N5nkCB5QHLQf4c3QDQ1Rgk4UCD5MdZIBPUl0xxr+eYTINgDgr5IVT+UO
mp3dwxBtZy2ozZru/Qa4PjlEejwjW3qWNBvOsLNBfylRtW/nG7UFH8tBXk5JeNXXH0v2UUmklMt8
vqw3sQVoNh+bO0jO3y7xeLGhEi6i5RxFuDRpLsEcfVKtePvrAfSvKs8oAeJfF3Lzf1dyfvJfnf/o
dtzL6C71/2Bd+p/L0qcOuEDx7Ull+q/CdEDDPyK0hUCwG4I7cX8+/rcyvf9VAprKnbwJwlvxLx6e
/0Id0j9oDCAD6Hkw2Atcy1+l6TD9A89r8EsB/ZNgVhPQiX9Rmt7hFI+e6ule4QabAIaLgCSC1NWv
8bRHb9qQLDXqRoAl44YkwA8zcrQQVgHSLmisOKopxrUNUnC8ZZJmbfNDVTbjCXhNeuqlQr9uMYT9
kG19id4Icskm169D0NCeTyPFUZqrqP0ZdZipQSdeW7z1bDawE+ZWANVW2XglaLD2x6ouwYeCHs91
zeb1g8ZIVFRUyawe6BRG79teTedTJ7fLHPRyV9xqRO6gMUB/7FHFLzCXdatD0//Z0vtXHv9sB+WJ
O9+B8NdMw4//ASBt/B+Q537/YgAC+//AuwF9f1QH2bFvT2Bpr79IMZovT+Fs+//yn8ZLlv0BqOHO
E8EAgsD0Jxz1P0AeSv7AtBHAWID37JyOO/XTn94dZ38AhAZ8DYA+uw7MPmj8XzRa/Mc+2bmL0WHa
GRQvyb/x7r0g81cdCtyCUBoGlMeloAlrVG/p1tKiQ08YLonUaNmas0d2+E3N9bnFnZoTpc1kwS8I
0HygHsDt8D5Khhcqj88t7VRxTRcnEk+LtAA4HjWMeod21Bv1XH3/qY9CHRgKsXRTh+cqtXc6ya9i
AaC2n1HQmXu89rpCurZC3biY5uCzQv5Ugk7dc+299v1o3xWep5JPQVp0UYLXkvwyLi/17p8z+N63
e7Q0MqA+2ayiRbYJgqcET09L2vw7btO/3NAp3sbzGCxJBE/h2qAtk3UXaiUvAZKf2bpLzgKusWzF
WCewzgNqnsuU/uzjSf8rUMj/7tzlNMsxTTjJBiYvxyQ4biqwp+lfMtn+tTg6so+NnkXDBLpznhT5
1AVvwIfGLhI1Qb7CyxV/gfsefdOxrEBJaqcURdfpEzShD5gCee+3tBOfGF0ZRqWxdKYwqZSa/lqh
Eei3thOdQM+3zRaNaaF1iddMxFM0z8wPv8Wd8OT1ZPmA0cQCr/XvNQC4Qr2ETXvOD53ohJcgidnP
rHLtUcljp2XkL+Dad7P+5hh3R/23RNMxInUKJmATHExcbXelgIoZjt8XRsuf27wToWAZhkQj3k8o
s5ELcORflct3L4u7ygpbMuSgyKrSIkS1dEjnL7o0fuf4r5TukYPPc9WnZYMph1xB4UUxLq+QJL3Q
wnnGIi4jJWDUGIIi3BZznFzTTb2CyEPhZxLn4gQRakq6Pe4xPlqA3/JSkuWV39JOYIYc5IlRwNKi
Dyi7LMHU/RMc9PV7v9V3Wz0yOIRgZqLB1V9EfP2QTMMtSCM8beIEZkQVRrwIButARfx9W3K834Lw
k9+2ncisJNj97ITC3sLsepbOOj8BcP0SKOo5R3GuzpZplIDn0RZNSl/zPD3fRH/vt3EnKoPWbD1U
WpNC6Oj9kibfBUfh32ttV3yuAbqkBE2BLQSoD5ImRXltfgEb/IxF3K6n2uiEWjGm0CaBET9u6ttm
yb/7bdu5M9dYge2JLMle0aowzj+fp/H0xW9tJy7R7Kx6kEJanCegQe+z/GegXsJLP2cTJzDHYcE0
KFCGBSQIf2Ai8qGMP/vtev+Jj4JSJTYERhfWHkJ1O3XTLfqnpV8K4XKhon+b6FwOtuilUVcQUp3u
J2AV/M5vV8+aDmBFlxpD6EvMvjVp8k41+Qs35nPmdoJyQGdlhXTKiir9iv4fSrMtr5hfUvgLHfnI
4pBoFHE4d7bg03IejtFb6OCcvD6mSxMsuQWDdK4xXxxEYE5Bf4NXft7t0mQ3PMW8GvQwC7SnVjQ0
xXUFfJDnvp2whMgzdEwBISq0wAwsba5CJfxuBlcmu2R52bDdS2QboMQ84yHLwCHv5+G/JqoefUtI
fqEvAE8sGOReD1PVbBhmn/1C89cI5aPF4zYCMWsPR4FC9YVo449l7ZlD/ILsPFq6DOScBCEcHMwc
czGAkecYN/K1nxc6F2Yt07YPYoMrTZuPpKMpyANemoh5JjJ/sRg+2njTb9WQZDhSOujhASEXn4B/
9rzU3Km7vsM8Ra9xqdFVvzVl9XGS1M8NXdKlOhxmXsHORYxk9m0wivlD3Qx+x5U7RdPHMWZ9jVqL
irf3qaVvt+olmsRn7O3S1tu6y8asVPs9DzafdWY/kn8n7vq/71eXejhpLTXj2AAOs8SXKofyYxPf
e3kgca5LMLQwMkXSFmPaoi+l1X0lN8+1d0s98sBSpjoIBSzSMbEVjYHkVNO9xCL+nLmdPBaZIAg6
c4ncZ8h+gmcvRPMZHX8/qzhxuZg5k2Us4IPRDFR92X4BKeIbv7WdGxMa2BWIlWDxKjQ30B4r0lH4
5d8udi+fSNxUDNMs4DP8YZf8W0I2n8DZydCefsuqS8cMbbi1qLOZoH8VYbAv+LPfg7r172d5f/st
sfjeMnjkKHMICcgUrwc0uNa3MkcFBdOC/5li+NdrOxfmAJZCLUJcDUkS9Wc2pctFpJbAJ0PBzp1M
FjPHEHXmcHFMjgGSsoB9ZAWJn8/1gNWd4MxAph1DUGArls2ST01o8i8c3DE+9R+s7oRnTW2o2Jha
oELS94TWbyHG7eHiWNmJTROHU20ByygSgGPEIiBHFAde1TYs7sTmODSgQdlglEgnb9pVYFK2feE9
tX+1v5V/sLQTmkFUz1SQfi3IJApwoBfELF8XzBqEQpz8TOO8NBMBMop16rYCerhnYVqegRHazxdd
DQqa8nwqA+y+jACuCPT0HvSFL4zXPhOhOwXA4wgtbVRmeuvWIoPCEbCEgArOafDDyybMCVFJhpXK
btiKLjYP9bB87rXPwyeEQN/TbfOsqaIZ8O8CEvDfG5P9wFv2JTWj50ziBGdFQJNZ280WRHWfuoi/
JtVXP3s4gYmxU4v5ao6rrTavx7r9sBOv+S3tRGYDgc++3XBejSWUsGw+pqd18KqJwdpOZMZbDMbl
BZG5gQe6bPU7Yljht28nMrOqZ3OmA/DtaMAbWvpuTLTfYcXciFSaMpwoUdGbABkWp0sR+e47c67N
GfpBPJ0Rk30fXRJO7nMICniZxKWFqTZoaIGNay3Sbf6ApPmSAiXit7QTkF1DoFJMND6kyoAIp1+2
DqS3fms7IUkF6myYp7LFEAA1jRHkX4JO7/0Wd2ISlMuJlERHRartlWVgUM0nn8I9GHncoBSDFiSB
B6pY3wc9pOnKaU49jeKEZd2VfaJBVV+snbhhYfQqKM1bP5M4QUkNEx1RWDpso48ise9YAhSQ39pO
VIoqTwDlQujYCCqFFPXHDFhav7WdsJwJ1KjBiYHHg1i/gUfvEwualwYsnjm6dy6Qx7cZ0jgxWok6
dQ6ocVeqGXBEde+1b1e3pcG8dhtxgEnAB3fW8vmVjqsXTqo9/H6TnrjT+RSsoJumG9KTuom/ihkg
xSF8le3qAwj9FDOqfmHk6hZFw9qA3A+VzixuPkE36dQY/t3PPE6EchNJsm1wR4KHN7XJ+42yj35L
OxGakdGuWQLzgAXqrQQWMuhyz6Wd+CzpNEPMHNXCkkx3oIvD0F3vubQTn6C6WsdRYNdQlF6OXVqj
vtT5lMUwq+TE52AycP/KeitEre2pblZ70XbB+kK2/FwUORHajOWMgf8BJ2Kwmk+1HcYbBcmoF5z9
mdV/cR88ehPaFRrBWYkHZ0vDb6UBnj2Z6RcvT3HJAHZCbG32TFkr9WayCgRqQ+53brlIIAuCH0tz
tDNR5wQgXoKhF1rzfgdu6lyeIG6sSYcDscjm7CbCFDeGLP3uN5eNI24iTqsWNlkafr3OVB+GUd77
2duJzKXBSNSUV0hom3ct678ok3/yW9kJTNz3oHmMy62A8jo7V8BKX3Fqthdssh9KvzlwUyc2o2Rp
SaxhboMp5O5UVo29a9LNvB0x0FKd/H4FJ0hX3bVgLEJbk/chZkBI921ahd/hkjohagg0YfsF9eUI
IlFQhjiL4pdKZM/YxkUDtVVKwq3DHQp+x+4iTQXU60EETwPud7y4iKCpG2gjQN1ZVJ18V0XB+21l
371M7spRZpm0IfS00Pxpp/QiAeP7MRDlS9O8u1f/xmtcONBEeFLqBjXmphp/5CIF/dbWejXBoZLl
3J/JAn0NnuOhQirdg4GpfQ8Wrxfc/bmN73/+6MgFRWa8QloBnijyN0sznHNMdPqdXIkTqDYo227F
0FORBwEYGCr6baFKHP2+pxunddSAPgUbVxWmlUtbn6nRDwwIizvxCc2mLixXFLB5DVJfAlBND70E
T7M4AVoFuZkrCV9pIRO5cwTiBIiDcy+zuIigeskwIZHicExZf6VX9iHUzHNp9tRVKh0PSBErnLtr
+CUYgtt6jfwKti4eaBxD080UZ9ZCQBXSqgJMeK/9DOJcnwup+1VlcMKI6GOfT5ezrB/8lnbikjZz
JMSMVGsLTHVMwZgNDoTKr/juCjIZqMvaGC3rYuDyLjPjLUjh/U5ZVwqvhLhEA2ZdAA9o/TVEohKS
9I2fSZyoBJKOibzHrnXFzy0+ZsMCv9L1LxKDRydVKNu16zLMh4cr0NDrdAWEg6dBnIjECIHN6jZE
RCaYZhvl7VTnfimtiwTq+CgmtrZbkQUxZqJEfDVnjd+2XShQMHQARYp0RV15PirL341V987rO0b7
c/SRsbkaQ5CPIdY5gLOvsp2sDTTZfkd35IRktwaZ0XmOozsNzvWav+qDsvDbtxOSve5sDoV5dE8S
8M7Mi4gumt76HSUuM0O1gSMsAci1mNYA+jFqBZ0MhEz8du5clnhABH2VMaT5fXgD8eIrUId7GsUJ
Sluh29sPMdK22JoD8PM/s9bzdeJKWLEadCGmhw/qJb01YrzKAWj4Z4s4hGh/tsB3PoynTgjhzIoa
jbJhSmUJcRCwK3eglhf5JUmS8d2cNOQm2yx7E0AMha7NchNCXBq8DdFy1U9Q5sNUJpSlzmaLIf1z
O7f6ZomW8Q5afmD9HgzhFyiOV2/WhQSdD7I1xEzK0z3nYHnQG+TlC7rw6yadL8v8TwbrZ7uauw//
Jsd0MUboIOveEJiaBWP9MAQ4Dg9jz8IGQ9md9vMVd1KrMwYET+HuK1n8IYn4VarbV//8PZ9JNV2s
UcRn8BNhLLeow+YhGswFl9BN8Fvbifu10q1uYjUXW/5V9/SN2TzfsS7MaAnRn4bGhS4wu1kICMFA
6tTTIE7IN3bA/EOIafeslde6Bxu6pn6pSeiEfDAL0N5aVK6XgKpT1AsIXGSL3+XgooyqzCBexk0X
UFvojwkHIQ6GfrwGiBBBTtSD8B58kAZW6YlSZxuo/wmT0Qs57H7F/CaGXKBR1HAScoWvaYFAf5t3
8wcGUicZZWeqGXK/xqkLOBoz3kMADPpt22IEARWEyW9RAB1Svxh1UUd8zUU7Rr3GEIcBHQB0JUEw
sHqhDTG3597OEMRKZAoe0ZFDFqXJDFi7xL1XmLrIIyjZgfBIYudkCs4lic7auv/st7TzkIUaWChs
P8LokD3opvEy6LXf64Q4cQpSRYyuAqJS1JBcgeDDkCcVVODYN7+dO7HKhzTosPEEQMMsOYH0GHwB
QRSf+a3uPGV7UVJQcAPTHa/LhwhU3NWAiXG/tZ1Q3eTWNiMqq8VGhuuwGhi4IRKv78lc8NFa6hRC
ZBKTSnKqi7kSIKuxqefizlM2IbJfzdCmRZWCoMyI7WZIO693CnNZOMsssXMGReRiGbZv49xeZIJ5
HbzMRR71SdyD2GfDFFQQjIdmGcESOK5eg4Qh+xvySMXQrBmxuogkCHnqSxEvLxy7v7/6Mab+NCvq
BN+yelpTDIWyDxWl18x6Dcpi105whmOW2YRj3rTaCdKrMv/BM9zUPg4OOo2n+64xzRayAfsmU3mR
mexmjv3ikrm4o4GHo4wlxjbjIQqKvlagA1Ps5LdvJzCTpjeTmjUtxm1jr4iI3i2gT/Qzios5klsE
Bu2gxuJaP4Ai48PWzl4ZEagJntp7BpmXXsAgjZtT3Pc0PJa5X68DNNpPlxZQrIF2FvyEtkqc1jk5
S9LGr6QHaYiniycbCMHViNktzBBvx3iU76OODn4fkzm5bbqVsqQ8gxOW5Ja14E8IiOendOJyweWQ
pv1GC4sy1oUZTAJkahX5nbLMCU18TDInJTYO3YoHVPY/6IG+93JwF3ZUzekapb9IGZYMelDgkxJD
5nUfs180y49qH4w12q5JQ8Hdpa+gynXV9JmnvZ24XFZW12O9YIA9C8FkN8g3kKkMvW5j5uKOSmmb
ae5AVAHF2isBodWDTojXsxaqKE8dvCIpoOggogP75yZPBBX3tQMNodfHzJzQhIQViIKETQtIth1p
1t6mqnvtt7QTmGZKqSrFnBbB0l3zLQDlsR+AmWVOWFaB5HQDhrnoEZ2gPE7OyhByY377dgLTlE0z
VglMki7DA58I1DiVV4kWz/inn5LqaV2TeEkLjOeAmz842ll3ni7o3JfZRCK5zLAJWwHUhW70w1wp
/dHPJk4my5eRVU2GbznYBkzXsgGFJUid/BZ3IpOFQTtbiaH7oGc3as3vFz8mgpC5yCOCATzo2c60
UOBbr2vxWjDmldwjeXr6LQORkQAo650qAHR1kF6jOcZNu+rSyygu+KgEPaKBUCsCMzFnqYUqcVCG
XgOKMIsTmjYA/Wq3Yu9J8BAZkDbmweTXeQTl0FO7hADQC9PgwQ39jy8W0p7FDEptvwSfOrGZMkOW
fHeVKVi2eyFSek5Iqf1u+53k6XHlHXeaJWkAhoYwtLdx0txsfg0URp3gDC3wGAgiWgTDdLmtyytu
9Cs/R3FCE3yH3RhDSh66i9HNHJUFcGme9nACk6DLJtheO4GeTPcqikdxNtje713iAo46G5lo3MA9
C1n4Kz7V93Jt/Ezi4o1U2YowMwL5fRrcxVKuh1qWo9+N6QKOwn3wkbdIUTKxifN8LC/WYcj8LO4C
juYuAwG1hsVbaqG93VnxdRVB/s3LVVzMUdUNOMYTkL5oDYW8NB7Va/TeuOcHdWJTQ/mvgmopaJPq
NT3jKPfdTbJLv/rt3YlNPs3JMgHHAMqAODqODGTIyTr6HSsu8IivtrLjhMVlx7/ZLJwOatk8/cWJ
Tx2hTyVKPNkgWG8PC5EtxgrTl15t+6n696IqcxFHUIbN0EbBgaiSuLrZRA2h80nF8Qza2ln7ZXIu
9qjXSY/fAROnkle3VT+AKXb0ar1BNMo5cmupcFnspwAkgo9qgCzeQtfNL5VzgUdR1KH2q+GSTYX0
UPK+AWPr9qcI5LNNod2xf2N7F3ikWyxuQApYyCG9FIbe2zb75OXtLuxIqjJbhxRmiaFLfltRpR+M
BPuz3+pOpNYYs8obCZeMWfppBiuybkevei3EHJ9+zzpokLRA4bkwwwQCUxEhW9SdX9ET5HNPV4ee
SVbCz2mB4Vm7a96Cd51unjZ3AnXomtlYzIQXE5/Sk45AtZ6wrfI7HRPnLgWxf5SJAOWVqk6vkce8
oqkfjoy5uKNmEcESN9h4uldVwkqO6OyHfl1J5pIRLbYcxlyjpkppArWZDaz/tuQHL090wUcgReWy
LZGI5mVSnngUfmk6vz7c37SSa0urjVq8yfk6X4XgZuPrS4OLz0R+7OS4VZBOf7pKrs7sHP8k8/zW
zyJObDY2LwMOhbtCUki7ZJX41rKaeprbic6+jPWcNjE8xYBCVwBAGibdz3/e+DM3UezEZhqsSgHS
DA4lW1UPemv5NW4ncdaBYdjvKnVhSDbCc5+1sM2YYHg+kpm5zAcz+GWNsROhLLdUtC2B5Sd+C/ns
C0uZX37hIpGqXkZxsGHpXd+uN+xrrWYvEOnflVgywOAEtERRPCQ3IE7+kHEt/eztIpFIomU7ZehK
BOMqLxe7sbNUtl78JyFzoUgVmDgqEISmRROwB9uiEAJlay+CHyzuRGhbpirF6A4aKs3aXHQRsK94
y4x+ruKikfIa9OrRfrTkIv5SymXACGPUey7uBOmSVKwTBotXzECBKr5i8iVo2TMx6hITaTGVJahZ
k6KUcZwd2iQav9k2gHhDbEzoeai7uKTV8p5HI37KUtY11CeD+ZhAZKb453PmmbPXRSZ1XT30dQSn
tPG6HqcZ6ldllL6Q6T5jIBdC1AGqTtSAA3IJ5vbtWn3LagqBKpq8sP4zm3dxRE2mUZbn++bL6R3V
/QUJ/UYzmIseShIeqHLea4saUkBdH13ULB/9Lg4XPzSU0O8zYZkWRoNnv9ug2cneeH1Pl6gIIG+l
LcW+RVtDvKU3/QF1QL/Soosg6jtAHdcWtVwOwFqhWnLZBpsfqIq5VEV12BtIwuJjTl13Y8L2jja5
36gnRlCfZrokSuagSwLQweXiliblq8yLaA4atk6auzXjRgwY6YuAJW+nVN2wFuJQft/SuUKjEJqs
SYIysa10dqin/oNdJ8/k38UP2WAYMKoPk8zL+q4ykDDutGfR0oUNQQNQ92uAjY92O/BBvQs66eff
LmIoDBNQcyw4DbM22rGx21kAGkG/G9oFDMUJb8s5owlkP0A6RSEGNOlx8/uaLmIorHrLeAtPGXj1
ZlbTna7C916OQpwsFy/npEuhwlEAjPB2JWSEtEb4UtnymUPcxQxJqQBHAGAFReLoA4+qA2bhoH+x
+d3PxAlNoLOrGRr3CXQ9zArOhRYqUPEi/VJF4oSn6ftZc4MvanbZl7nMAdiqIuVXbnEZiwJKWkl2
0yjZv03j+IISv4ZF5oKGgnZceskRQlJqfqir9HU558zLFaGp8PQ4zEsk0GLB63num8u6bR62yg+8
lrmYocACsyxzfM5J5foAvSUI8WazV/BDguHpvttkboZwQC6nl+DUm+5qbWOvT5m5kCEaQMFWZ0hV
4g56g/EIPbo6XX/4xGfmgoaamkOfIsa+o1zelP3HNonf+a3sZLeSknmr9zccg0h71qUbYI5QrPJb
3AlNwuIgC1GnKHQY3Kj2wSb63m9lJyxxxhIKxXOsnNOv9ZD9WLbsq9/SzqU5h02yDCAkLTCclh9i
aeZi9qMoCzMXMNSweIrLDjppS5m9RRfqbBSDF20/1naCcppnWnVjhINwbgmwPTKCjtHmBWDJXMxQ
lc+zpROsUqbkmLTmrp2o1wGeuYghE4mhjNYwKTYKWUFphjejNV5tW0xBPg14UlVDzGLYW5h6PWgd
H9a4U163PaTGny6esEm2Ruw3j+yHN7WMm3u2GkgveTmiixkKZhkarmGXWsVHIaMblfsV4qFV/HTn
A9SqVQjsA86TtQshRzqoKwiA5ZNf4Lu4oTEPQAWXkKRYt+U2GaF8XjG/c9blKwqHZJMsHtCSm4Lu
0G3VtypeH7ws7sKGtjRHPzWGxSGifDsTSq5Y2FE/V3RxQ3MPWSBisfGJZrcmYO9APl747dtBDaUN
j8gwAdg8GzlD57Tsp4s6s/VL40e/fyZDSeapu6R0LVPKAf3KxvmhiRQk3CEg4ecrLnhoo4BOqwpo
RMtZ0cflLV/8aNsyl7QIxK9Bm/ToDet+ji7pxMkxTNT6Qnz+Pq/FbfPUKgaywWbRA3CCUZUc81rH
P8pI7EJhBgpzfl/WCdRqgiA9gSYIWAAWduizBVpuWffCL/DcZ3UuUVKtG96aQEGQpk9uugCcxBg4
8Rv3zDLnHu3YCp6RCeZB+exqlfHXvFet385dHNEY0lqIER3QPh3YkUh2MUBb9+RlcxdJRND/VHmD
5HYdKRQmeX1MJJS1/BZ3QxVyGqwi+4SDDIU+1KPAPNJULn6no4skUuM4qz7qIfkwiTNSqnfb5jfK
AzWpp+6u5zBYwKaDViJn8lAK1R346sevihfy08WlasoQhy4AOflqjqzZRkhqC98v6kQqtcTOSwYh
DJqVx3zI7wj1a5gD2/x042GP8rCUIcpltCkPcMzvi/F0FSc8Vb9IWS6Ah6g67w9bU8uiKQO/Bijy
5acbX0va55ZlOFmSpYIat7gKDJRBvbzcBRO1jczWMiS0aEE0fZu05VQMFKqRfqs7iW4YjVOc2hCr
R2Y4EDHfdv3w1m9tJz631kIO1AChOKvVXmabYQdhxeCXA7h4oj6t4jpWe4o+fIvq/GPDvLRHwszF
EvW2pWXf76jklX9paDWidFb5kVFlqROdeHuqfusa1MzKDUDZTKzDdUBt/t7P5k545jpQckB/COOB
ALMQk74Cd4f2dMXoqZ9rCn23lvd7CyE+B2FpMb04QfnM/Zk6Aco1axt0zfAInVJ+synzlcVc+r2K
XCSRQXIhwwm5aDz1QUG66efYmc0L/ZD9DUE0j6Xhg0SRZcpFUdO+Bnoj9+OjgWjmU5PL3sohZ1i9
VeNJ1skKBWLP8WbIDT5dPDJVt+IflJ620BzqMP4UV7MXWgYoyqdrd90kczrhQaehQyv76AsrpafF
ndszhCRQnu51xJDz1/vSNF3OvMIncaIzL/OWmB4nubH5ien6pky0V/Uzc+FDTdzSIF0YnuZ8NkeL
VChvSO93jLvooW5UU7/1mLNpZf2at/3N8tI7bjfq35FgmctZVJZjTrd6Q2YuYlJAni79Oo0Bqjlb
teT3flZ378+OkyDAE6sA5OGCj7vSM+qgXmu7CKKALEpLVeGLVtK8aeQWngMO1Z7+efU9DH9jHRdB
1Ko+jXmLx3nDbX3d6oHfp8MMgCUGLYLmkDdRdt3AqD+tprFnccpFFhnF57qfSzytR3W97TUYDm62
F874/JnfyInbgcbQaBO4VjE8TO7VkKqoqHM2YCbUgk2u6BebBod22MbuyHmWgPAwDkY/R3DBR92q
8lGwIAZbcJkdIbL60Js0fuFbJc/8ZvufPxrAIgIjxbPCt9IR/dANRh7DkPtRP2cu+VE8DU2Slzwu
7LjIw5Yl0anJp8wvvF0AEhrrgVhXOHFak7tEQ9Oern3idzC50COwM1ueG2y9X4eLWQPvyUO/i9fF
HVnbJm0Q1nvHBwUmuOvyBnjh5gVChGeCz4UeUcjw5roeWWEx2NAWgoXsPZEdWr6zEZDkxJVJ+rOs
bVb0PSbFBr+rzSVIImNnoRWJEk4+JSnEQpIgv+ZhOxI/R/0bNgn9SAh5IApoPetDq8PlEITS7zx0
oUlbPhqS8SYrYq2i+zmZ6jsxD3Xt56kuOCkWpJSBgDNltDqOJdsOow49W2UuNinSJlrKEoZplqU+
rVV8qcvKs5rg6qZRGuQNW7F4mNf9GQnUF7OtfrihzEUn4Y0VDHOwH2wV4+dN+zDGXeuXDrmYpBmw
Ekic4zrg+fimk0rdhZKEXhi8zIUkjfvhLsoGMqZkRu5J2ed9DuefL89nUgsXkWS7cG0kyYHvq/rp
K4SIanJAYt7HJ6Ob9d0//5BnTn0XljRKXUkSwDoysA9IoM0hbEO/B66LSyIjxojWGccyoYM8KgFg
ctuknt7uApMoUXlnRxyeNI3LQwfey7MhUvULxn/OLvtHeXQb2lgJaiBhhcxl+RpxeQ2W9BfOrzD8
9Ql/kxe54KQyZxspZxSiMRnC+HU50tEcBKuj4DCZqcwOYlD0rSgnWR1D2qXdq7aLbafPo9lM83bQ
6wZmVcBV6jXEn1lg7eskrC7ElK0/V9Fm+QGYVnkqy3y6mDsTrWdVGkhz0msLjOgK4fEJ5NcTSLzS
JWjBfDKJ7MCpVg/dVlNW5Iuw6lRvM5fHaGr513RedXsSUi7vLdGyvAEoLJsOnPVVf1zXeXq7rPOW
/Yyk4hVofWo5XLadWu5WiK0lt3UlGb0GxdBWXm8pqPKvZNBWJcRFt6F9QE8oW67Wpe46dVjC1PDt
wIZBW8hTE8i0ZdYokPlBlofZMwgebxKoxS4ErCtuuHkF8UwpzrsFZYkP4xqt+Tk0y5voOIwDL99D
Xa9/rTqk43cbS5vmIGPaisucJDW5beshjI+5Ro3xOugqtbxOh7618aECWUkKtwq7HKWqBhqa6tjI
Jp6vpyG34vMSRqG+KFdJpxCjPXQQb4IY2ifXVbRN4MIJJ5J1b6ZkKjWaaSHAs4doWubwzTCRdrxA
nlWyg7IdG6HD0qzbGTQ/IYV8SgfejEVSlV362bTB0meHoZ6iZj2NJBsZAw+1HBfw0E9K5t8W3fPw
J/jvh/4+zoBHudZNurR3QZIF+dWwBLm6m9g24wOwGULrh//D2Zf2xo2j6/6VQX/XOaSoFTgzwJVU
m8u7HTvOFyGdOBS1kRJFSdSvP09l+l6kNXZ8UZhBN9KxWSyuL9/3WeClO7Z+ChK1XU6dRHGlSUNg
zYvHsTS+vOGlH5Ve6nUwQlJJM1A5XELhPYieKrdHOcDoasmLfUkwykDuC76NiiWXKgmAvbnnxqfT
zdA0eBqGbTGW6dRMrf4eyynvzWboWiius77TR+BPo4Eh5vGjgICEOo8PbV4i2wvpnJo+1nnB3ExJ
HmW9VqTMnKWhmHXfI/BOaz1ZpGSZygVJ82a47kK3u+aj8CBUx5v4JfcixS+CKOwRf+uc9wu+kFPW
iMg7T6ZB1JwGR+0kRoFmjE69zobKF89kkVLvWNw4F8gT9Q6SZ0VDNrZX3i3tGnoYopF1advI0k2o
bUy4lYxXURJ7MPlNoq6GcyGkhHOZjGONjGEN0f2XRrSTTSIecZo0DqoIlSb9LoJ1wRbCWOELCLmo
pKl+kWlbDKLOvHzqbUKjRu16NbHPUx9YP9G+UhXgoyKaMjjQcrNTvse+i2F04E9ZBg9hH0sJr95y
yTM/9Ljcy04hdz72C0/I6MePzPo6a+NgmrcaIhTF9cxjZ+tAb789APSlX7qO8gthiuKrW1H0qqog
wpbWUzCxwxDnQt4rB8ZKaUGhdJItddPFCVVN3N91Nqruagn2ctJPOb2d8yoqMl0SEmVBHZXw02rk
QcaLusuVgxDa+k4+ZkOr72vdBXsbwvcom1k49Vunaa3aDj210wYxjV8lEEAwrz1vGbkiRSWLBLiA
rjzyxqCyIUHbmQ5tWcm0z5263bMlb/WGSmb1FbCahzaa+le6cIxOw8tMOyPnOGc6dqgkHZ7awsOP
I4/cDWmJ7P1dAY50lLjE+rfz2IXVBVxxfFRoean9LfPm6KHqaGWOnlYgaBRSTdXWmEU4l7Iujd7D
BWQ+tjVMbJNIQSsnHTlzp1uXlVBuY91Sb5vezjP8eIldPqk2mnchMteXwivKNqMMtE/fw1PzMl6C
mqRzYCU4bLLSl3UwBe2PfqrbcMt9E85JXEW9mziyFfNdFxfIUHO2NPinBx4p6jJVROFT7udVZpt2
BE5jjsVyL/1iYhnEXcF3IqZf7j0fRwaE/2NVvZh4gOwyfMpGlom2mK5yYC5RdoyGud5M1mU2jQQE
epLKBJXZibqG42jis7FOGPi3R8oKth2bsn+KLRzmJttH/b6rgLO86K21/e3UtCpHJQDQy+BOSVua
K9xFuX+lh9h+srGiYussoMPuysgBEz6tOgazKliHBD94GGiwemPCcpC0RBVf1AaSaYcWmqlVlZS8
YyozA7SJroZRxAJmPZSUR6yo7qqIhADZeGo4amIwUNnYrqDTXXvyrrphfilZaipFv3gh9MCQZGk4
5MpPahafIhV2RX1kHIoUGcT9SC6ghTDQTHgR2QyS/yiVMzwhjbpkoAhgoRdx3KVOCIUxBG1eeFej
kvAcaDl+i5d67hJamjBO8zj3D0owBT33ab7yNDH3ovSiIJU9hNpUVbKjHsexTbxJNke8o3k6gNyU
UlWTg6fb+DjLZSDZBDo+nBDwQ+WL0oX64oFVeVtJVcxl4uUqkJknse7vAdvR3r5nC2mTOdSk2JZ1
FZdpOdWjn3WuCV5oHgfIdzrDvKTY1Z6TSNd09AmbyuTZHFdOd8nrpYCwWbnIbaVz4e0AfilVgqWn
j7Wnoa5NFloeCgZb19SJDLzJIYgW7mVRLkMKgYC+2EdVHF7B26sziRROPe/8ohTeBRMjVSbt594O
U9ITq9mNqorQS6cWNjJZXNX8ru7gUZ4pTcQjd3tdJySf2JDqsh6S1sCkKemDoJqunTIOTSp0XB1k
WzfNcQ7Dpd4NYeXoe9eli0kBkkARhnGEIDyygm2jSDlyL8oyxHvceE0C9ZXvDR3bdtv7fqmz2Of0
opplKXYRXEW6jZyIyOog0inzRoRTuvLl8wjP2TEZNO6AxNL6pY76+CjA002g8HlbVh3sRQUrXZz0
IDZUWTHTSG9dRBzJjM2YJ8xSXNIjicrruS6aRJBqInBoHvdDxd1tONEwYZKyBJ8ksz7Ob2YjPlsF
M1c2+2w/izHC21gFqESyAfeY8Uroojoz0MJ3AzGNf5GbwufpOCttroalz8c00Bw2N6ornGDLVAfS
HwfxyjUJghg+HShpwy6th6asktld5mqromDortlYGJMOQ8P4Xi4VlF5nERfhxRAiHkm6To3mh3Vr
P068pYbh2ljresp0PkV11nXcJamgiB2gij2T/jkqckdnHY1yk0kO+0R0aNaPyF4okS6QBL7sofU2
7pmfj98nE0E1RHo5EelUYTUdg7CLr5EnW/Kd4yO42tVS+/Yx7vvax1p2J5K2fLDNbVeM7LPylYs9
Yh2JCCXOnS6NIKzZoFrpSpFpDeGtHXPADd+yHKL1Bzj01XHGIsL5PQcjhVw3sb+ECcIBvm9a6rgY
gcYdriOX5E1WTFMep6qO6bMJnblCRkQEVbt3DLwPk1Ygbk1jXzTsukbduEgrocGGGGdd3YzugOJU
4YFanwQLAFR7Py6q+tgVEX1ExnQMU5yb7S50aXRTzpYMWRkooe8X2k/36Df5k0U5pOokqOjiQBbo
yCeQ3ozGb8toI3cDj2VkT+ZmmGxWhkKHT6B8Bv0+wOxXYdqHNOZ/mmaAX+UiUDtL+NzGj34k5xJS
tUVANg6sSkVqnYG0W95CMzQz/WDsEco/pk893rpdVhvoi6UI+sml4O08IvrVdXtsoD70DP2KiCRS
GSgCdmqYIfcYqvlr7LYzLVD6n6Z2r0cc0HtdD63c6L4CZwl9HWO4fpd+Acgart6NYZ1T3+Acr+YH
acD8OC62cETizrZqDvPsx27Wh3DSyXKYy0cZHVzPSxcadN5eTG6E82Z0CwgpD4Md9nQJIDk5lfCk
fcKcM/8If+emf1UtrtCdH3hL97VyQfpIWUD5fGv9wtI7Njqm2EC8JY+ytiTNNvBC+lm6dLguGO7+
zKWd8fFaaAag0hmonlntdfmSxa00Zq/0XLIs8srWOcQFMFB3CESZSWF/KPpPUbModVVBgwsR19jO
eJAWQ78laPm6zRcEmE1TsPpT6fqNuSxbP4w/O3Cgl59HtyHBDZ2HKdpbGrHHkflMYZ3V6kaOvS/2
PVxX/AxhNa3SDirs7WY2ceumgKST+JUxIL5kIugyAYxljXPphEE+XHgKyeh0qbtaYccouSRd6cfA
VYYAQoUXWPUxxh+yKs6NIHnu3MKtB+FAmTvYQZjssghqkFwwT1tmiZ2Q0IYkVUKDwRCgyL3+0Rvq
AIsObN5ZvihpyulbDGnA/NtQ5XT5Ho9YufqH62KjkpODXt3jiQpvyjw1tUtMYkM5s43uTsZdQsTT
0VS6L7N6xu2VVD3H45aLQXz1miD4PMNW6ZQrVZwEMPEOsQOQu5/41jS4M23GHPw7hzR7Zab5mHtT
J+0the9gYdN4ZNWoMpwFRYtJNRGEKko8mmTmlhqvl6GwLsTSUBmKNxBf1VXGRGV1CnV6lyTAR3CF
U2GGdsOIx/bTWIEKjNQgCGNNmCFsJJDgDsIcEM0kGmvrfaZuyUJEGpI6qVfUgt+MdGL8Fcds12ZT
jLW0LUwXRofIHxU08P147uOXuOhdfW8KZAjuWxmqOtV+0HK8MriBvWvNcPiFOEfzjU8pFzFgNwNb
rjCtgTgu8NB4cNtAlDs6srG7cTSjbjbihCkvpOymB9hSwkdTtabw7pSoRkSnyBWQV+Mzj25CAsLX
HlCTcUl7hNzjg7aajIm/NE19YfWUj7tCU4biw+L+AN5iIskk+fyVANr9EBluANJ3lO6hN2lYm9XS
eOoYTpN4bVuba5VoF4pPCOFlhVVIYTxXbaeahCW+ZQQFdq2uGxXJPTah+VyQOo8SNppo7wZL9KMk
IZ6rAalDP7VIYesNq0RYXw2YFVUmVWeQO0zs0Mg6WcqJYSbM4t/CkxhUJLt4c0IwvdmkB2/MXL9z
b4N4cNsjQxGFIfbB9ZbwuvV7wOpq40IQVuPSgx9hzLZuB6XLTaxcVn2bKW/NBmqP2oPpXEFj7C0E
2KlSPbLdg0MA+Z/92r9xY5iO3fpwG5EpQ3KwTRc8kutMLIMujsssfI3zrS5YAggrqLsC78/hwCCr
fWWN4WUCh6IputSe7fGGciQTOoHXZ/Ds1zr6zmaHDC+Eaj3fFCH4UVuk2iD16Uo/x1eYWx/+TMAM
FWkAe/A7NNH5l2PkRAPOIUoNhhzaXlB5bbqy2pNgamBjbSIZsBSKAvSJEmSekhkCAA8VDZGVgdFG
jpfmHMjogPsGJC8PEJYD8p0ygN1UxWLkc0CMT4nT9QIFXBxzkN8YZzwDAkW8rMsl0EWm4V1+7Gm7
wB+ahrmb4okX3U9FF4cJiaeoTVWkxecAUlWHQea9m3K3iT7lJgKGtVNx8djxLniuTFj5KSWV+ApS
zvIQQbwfnZxwoePl48XJWLD4Nhhz8SUkpqaZM1XtAR9ib5llzgYHa3VX8XJwESzNU5OaPNI7n88D
OTSlBa7Vi7A0UlX5sJEox8jX2wVhAN9C4lhx3HMGTkZTjiPzwuknWTzwExzzi6oUwhwX+XHvB8iS
vHhoAHpG4pzilkK+BiqZqciRaLuu4qG+1NYnm9I4EFcRGI5u0/dlFd1DqpRMaei4OHVz3FqtyVDU
9POsNwjuOywwhyKV5tR94s/IIqXLXDSQAkZ2JPFh1l7F8tr1Q/tpciuz53VE7HHgsu2/6ZnkuCya
YeAXjtUNuGkkEiwekxJEh9uZMFancdU1XeKFzHFuWWeLq4EVEUn5oMLDEs1OftDtDFVmWeVcfGo4
PM1u80h4LmJUOs6pEZzfkdCFm0+sTXPt65HBFqLOpb2a8ag+sG7qjjZ3PZPi7QTtFz/HRTrgSVbd
tp4X/UmbuhZZFSIySaQv4gcGz8cLFCgVxIXM2CPKHMX8hBxNiwjaAf0QT5tSDkenDwOUy/rJPhM5
TYfc6ReW1HFeXqtRNj9qGoZdizwExWmR23ppjs2IB99x7KO4TMxCzZzaasY7329rB5I9PuZsF5X1
qIsE4iYifwh9rqKjUzriolZVPaW9V83OhZsbozCa4fAKa7eKJ74ZijChi2e7nQfpnxcTzfOYIo7L
b4Q7uZdeHt8ZUwDSBxmyaM5wbC5XmgnlXtYoPb6C3hzegZ4fv9gIj4uLtqB1vu9pTfwd8QJrdjDf
6Idk6CZx74M0ducNedElfR7aF5DJws9uO7UX1cDaDWnHrS2Qa/HbbxPDlkg8rafPBJnOBJgFRGuo
oeLklOSa4315w5D/hg+TRuF2MyJ8eiroMh863J13YDZo59AEM1KkdZBPd17sLhejDn2R2DyuL7ja
fVPLlAwWrlmzR6Ys3A0xCP9pcMoEF7TkD27Ni880wuISkWiBKPF8s4OjH8hSPUBlKh2aClNRwhzm
2vLavQ74Yr/mSPJ9avxc31gVD3Qft/QpJjaxU//D5+PjUtcUieWB84vSX6BEFQFod/S7ojhgYpxE
aVhfAN0wNTYbdD81CYbf/5Q7yzxmAYLnPjVOLYDgQI7tB1sg+4XdwJCDhr9efB/j0XwjYhPdOKxs
NG4dy3VCsWyxT7Wt70oyzeN2UcyrNoWwyLuOxOte4K1BXNzcjCE73zh3NHaGA2VkgOFGPrXfPH+x
r5EdFUEC0vodroQm+tFCn+q7548lfjXoxirNce7myHsgNY9MZOE+uBwJahCfJvPSuW3jJlPLQDGv
+37IMxmHZZ+43M9nBId2vjTzLMrUR37+EdgENkMfxWk5HqV6+oIUoWq3Y9BFr9hY7j4IluvWYc11
XNLqii39WCWBYuamC2J+heM6/LNqYBH9QS38vXIO+3s5B2q7g1a+AFg5HN0DGIU2ZSw+T50kXFO2
a4LUhlu1qONjiTsjwq3adV7OK9CtkH9cKNGNJcpcSKfsyxHHEXWn8ww8wrXrA8xBmBNByXszzjSF
Eei15N55+NM1ZzukoD9Kdur3QsBTEEhYLLk+Ty0vXLO2B0/LUNaAWdcLm5IIIFFq8/NqumvatlwI
Dq0StG1n0I+w1rqRIR6SZ83mmrXdLG2ABEVzYipUDmRJo43IzUfY2Z/lwzfKimva9iKGoRSjByJu
g/zI3nAyhYkTF463a5BvuW2Rj7CJjFHMT6NChJ8ciJmMGfUhyp10TVWYzECP4fT7deNuJ5W758lp
h2vadzd6QmqYBm/m+XRSKTiHi8U453ER1rxvyqQtcgRsG2ht0mgvArJcuBrL7zzc45r4DbR6idIK
IJXTFNyT/NKNy8/nLYjV9ra2RFKvWIC68nSy8ODWCdzzzrw14xtlTBA+WpxKnOd/qql5oX30EbDv
7fM0WFO+TRvWOSvQts/zZx0taRmeZ8EXrAnfQovaL2dskcJpv/gNKqZ8/HLOYAdrwjfDTc6gDABB
sxZODv4UMJTbX89rewUMZENXxMg/gJTduK8LSnlxR+ezTg0At/5+e6FICUJMd6Jnhs6fMIkbMspr
7ywQGiSA/t443tBzw3wQNKF+U2YlUjVPKNZ2Z10DQby6eJlnkarWp0VoaH5JkRRTbDm3cffvXS8Q
L0xNJQHGNPo6sGXqKn2WfEywNoqAViRKPAHIU94wPyGJDQf14vm8lbKC80YDqrIO2DybvLfsVlSF
l0wLN2cdKMGa9o0CfBAvRQGWvYOi4dQ5h7AszlNgCta8b38iJA6IgnAXQxUAVTLcF8jgnDUua973
yOc8XCDfBehd/DR2qH4iFXxm26vd2cxQ5kdNBXd67+7r0Gzqlp519wRr3vcYLF0eRug2qgbbqS2/
xJX8et6IrLZmD/nMwD8J64XMLOnEKrsXWi/Zea2vtmZkAWHhOeQdSxNrGIb3GYUpxQc35okj8Z+h
SLCmffvIGEKyF1yYejJ4pXCWw0i1JzMAPkwBgYAEalmpfRPQ+S8Lrf/+myqr/tf/4M/fpEJ2Ct5M
qz/+61E2+P//nH7n//3M33/jX7tXef21edXrH/rb76Ddvz43+zp8/dsfYBQMlOwdYAf2/lXDBfFn
+/xVnn7y//cv//H6s5VHq17/+cc3adrh1BoXsv3jr786fP/nH/QULv33r+3/9ZenL/DPP/ay5f84
nv7x8H/u/+P3Xr/qAU1Q7788L8D/fEi7Al+Ns3J6/fffsP+KYCvqwWjHD6E3hdulBb67+Ocfrvtf
mCjiYU8HzGXIo//xDy2RVfj5V6jHBRB7id0gPP3eH/+3f7f/nv9/TwnG468//6M1za3EU1v/84/T
BfYfq8SL1xcb4UBcFf1IjhzJymq5iNs6dZ0P1vd7ja92z4jsU9u5EzlOAbLnRj8pwQ9j7G5+Ges3
+n5q5q2+r7bPGA42rIDkOcZhkXROgrT5B4fVm8BtjApG/VfsYURU6ZrCkGMHR+ka2D4UAxNU2nd2
vnJ9JxXj63lfYRV8tox2br7gg/roivaXqNt88A3eG/rVFSeNu7ggSZCjAaJxdj1MapzKaDknqPDi
9R0nWDQiHjoN0JwF6lOoPjhvf+KN35jT9f3mlCK3RClAWCDW5TF+EaNyNDbOdgrl3q9GyJpD1RjI
HTbzveN2t2GPajHYPrGvLsG6uoFa3sapo2PUDVdlAcwfuQgCiVL59JHo/5sHK7776b//AkyVMGgb
Q0nIcfbLzzYnCepo2VL9iL3mgvrj7qyVsRZKofUIQRCJEaYt8Hplgnrv7xt+Z2Wsb0veOgBraOz4
kDxZ4HWCedtEHzzc39k3a5EUPst5CAg63Ri2UcDYIwov6bewuCG49XP5wVcIT/vwrVWy2vl8kC6S
Dws5+uw1mPWxq0UKGPgGXrh54ufNDrKmF0yGGZX1hSQ+LGrMpwbq77aKU+jkAUNFMu5MWZ/nO9Oq
rRMuyHsVWS+AAvH5tuHORnjtVZlPWRQh0ws84H4mcTq69WZUztaF+efiObueowI91lnRP832WZlh
W8z+MVdXreWJ41apPxbXlrQ3JwGTqFu20q1TpD2vpxmlz8gHoBKVO3dbd9WG8mETVv0OB08m3OCg
iUz1CUFjvowxkpf9d4la5SjsBtC0JA+/z0uZheDpLSEQMt59iTz4wPq789bJ6gxsJ5T2o6UkkM16
6PovXnlJpfPB6fSTs/DWBK7OvbIc+8bU2ENBVyXN0iQoNAsI/4fposv9bA9IQG+4dws8XmrcYqtO
zzobZZMojmquAHUDnLN2HlnP99FgLqq4vbC4yzKHl6k14wcL7U2uGbb66hRtNcRVFPDCx3FUm8n9
XMH/urdfKJKXsv8Mj7mk8sIPxuQnk/iNMVkL0mBbzgsFjOMIxMizLelWR7eB7tOcIGsfOwdbv9Iy
xNbybwZ4WyYDoRkPwiODmFcOOOU48LQ25BkeShyQSGA3sOB76h+B00qgopNUtYKleZO6sQdB3iWV
bpSW5UXMOgAGXnysrQLQAqrd1Fc/KBoBURDg9wgOHh1wqOaEut25gKQNAVDQ5GGiTxDfRBYiCfLH
qHqVVKPsdJZbuhevJXRyQNYm02DsXQM5SzKjqJb+fmX/pOO8NdLrE5zWy9w4FNPK/bQoYEzQugmZ
N0WP70mBQHBS2uPeb1NCv0R2Hy5A7EMi0TUWdfMYSKDnOQTmBgVll9DLUtyBkJ+af4sUnEWixPdf
PZgCWbIuDGJ7RAy85x5uM+fb77//OxfYWoQnFqXJFWAPR1pc+jHbOF4q2Pem29OGfhAfvHPJrMV4
FNSHgfbAJTM4uLGfxukrc15/3/t3or61Ek+lmrHSFusijpNuBIj5gwv3vVFZnXeqVm2pQBo4BjhG
UOg7wReSrj9EQ7H3+offd/69cVmde0Hd6pFqfMiU38rguuy+BeU5+RKsl9VZJYFLXiS35Fj0Wcv2
g/9BEP+TSP3Gblnr73RxF4VknMlR0SIFpngHoO8GtvNZS+LELyMYvb6AIpC4/SdRHjRK6qX0HqcB
EoOKpwIwQurVKTh3ydRX+3EU21iDw+k1me/2W1R8t+PS7ZxmSjtA84o+AInmVgNMPYYocReJbr5C
cx7OrAfgkNWgDgJIDbJV/NnjZ1mS47V1Cmh+iemcMZwbC93FY9g7W9Zt+9jZ/37G31muay+xQFnd
C9GcHin3pb1kAK/8vuF31uta/UcVed14NFiODZhLE/DvZCxAf7+DslYS1mdRPTEwp4X8y8B0wwIU
eF7hqCx2jnvovQ82wnu9Pw3XL+2aRkB6RSEAqISLrPvlUj4vIE5xk1TNWcaQ6Dv7+2d4nhx8UebL
sebfDD3mQAX8fujfm9P1UVGCE+I2uKn7YjOegHQfTOk7p0OwOh0mYEFDAGaWY6DVNqBTZtvixuEf
nMnv9Xp1QDDf74E8wHA0g8iGcctk/MF4vNPvtQIQr0guSRUvR5k/aA0SQ44ofPrIXPGdpbJ2FCMg
anm97RHsg9UVVo8zuS08AXSfm7jT99/P6Hvf4PTZvyxHYRmYRPPpM/r94H2CUFoCU6EPpvWdgV8L
AQlZ98Ya7FTZZh326Edv/PfaXe3NYhmBNmrQrvlaQ7fso/DovWZP//2XsVBD5IgOeOrjRPaF3QAd
+/sxfq/d1Xac457PfY3uDrCRn+iDDj64+d6bvNV2BEtF+ebUMAcIk9xRvMHYOUx6L16r/tQQlJjG
CWPRqoMzZoW8P28sVnvRjXXplKepA7mYLXvf/2AnvjPGa60f3iwxH9Spv8UuvAec/qzurkV+3Bjv
kK5Ds5W4Eiwdz5Im8uK1vk/VIUjsNdpt+N3MvnTT63n9XcXOQ6UEcHs4kOoQNphXRXmWGhk6vNpy
ZJ46+IziDAWWC6ZJxVmKQWh3teeAlFryevSWoxc8uMsDZIh/PxDvnJ1rTZ9CTLYNBwxEqe4gMnVn
dINMGM9IHx3gmHbmqlttQD4UuShBLDwWpEiscyFh3/X7/r+3nlc3ohp1Ny6gnwL6vBksWATn3YVr
R7CmQNFPVAwLut5LPy3jD8b7nf6uxXyMo2C84KFdi0cD8I78vChyLePDFgrtsQrnxdRctB4Y2B8c
ne/1d3XvTUMDvhy0AY/NBDTk3n7kjfBO4oStNmBUtDLqJMZhib8CuOeZemcNuFk5qFtgFfBuK4bb
s5bIWpKnoj3Nxz5c8E5GKsk80vbP3zd82tNvvHvYak9CklGFg8KeJOrEooAXtcU14H9Qnntv5Fe3
IUj6UNfiiPVmF1zC2kuLL7/v9nsNrzZjyQjKeyGGfuwhgbnPzZkdXm3FoQ26Np8jBKdhlCzujTi3
w6u70DI3oAhkcPapW9YcjDmnLAyA6mlt/hLH9Mw0wMRg/triWJsiKQBP+P0Qv7My1vo6vccBpz2d
HrHXQyAxT4x720IP6vet/1T+eGPh/Ye8TggRmegUgNHyi7bFLWAtaWG2FhxUSiHq43+StEu6SqeQ
PAbFRiSc3td0Z70tCL0pWON7IfhHvTlNw1u9WW1lYYR0wF9YwIINoeNVJZ4yyUwvzOAlMXYGAG+p
gb79eJasCObtNOq/zNsoBT6hqe0xr4vbTsmbjwQ535u21YaewbQqoM6wHEOzA+Y1kflNUX4k4Ppe
46v9DLx0CUQxVtvAaNrV1TYiD8JxP5iFn1o5b83CalfXYcAgpgFSu9sjlwJej+n4toWGSCG/5Fpk
Ttwm3AVE3YJ8Sd2k8ctMMZFNHk8A6k98191KKq5l62Q1KPNVSC4GO37QvXfOnLXCzxJQHTQTtnBB
OqSEDrP96PH3Xsurw2FeQig69KdTx6ZUHkC6//0me2e61tI+3iJzbSq0K+jFLEGFCGwCjewPxuPn
Vn1jutaiPl3Z2xZ0S9zXIEaLst5WNiUzaPQgMoXusgPP8EdcPhNwKMvxzzZ89EBqBFTUb4Os7b7X
k3ccva1Vz97SbDTYakFT7SALB0EYH7KM7KD0k+/c/34sTjv5rc6ugoCelDrWwMsfFeFJJe70BN0R
OqQeiM2//4R3ZnGtFIRyj+k0A0VFQiCkrH/Y4bwzfm1gBuFuVQjS2iNBbQ8PkzOf1j/xvb+cQQuV
FYfYAfK0qJM4TZmA57A7byxWBwU4nzOdS4y2lUe/StuzzEu9eA2BZ9Rf+t5QHEBhgMoiyJz1mYk0
urr6u7qJqAey5TFA0bNPzPN5I7Ha2zFEA3VQ+/YIAXD3lvebs5pd494d1HxBsvXscQLD5/rsZlcp
4riEOUzV5eARPS5i/FPV+tvv+/vOUbRGuytf8aEfUGgd+33pvMyR2OSsPu/hsIa7g10lIDQygw5e
g2+T9OcFmWucO6SowkG2aHYWCRK4Z9lvesA9/f3qn/OBY/rQLLv078uzwLtodbXjJuIIODdgQbTF
rR+GX2qwaz442H4qNL9xdq5x6ZCI+WvX5ZAbpeMLGNGJP6SdzLfBcnAWm3ANphxoOk7vJ770QGCN
4S76qvM2HaSCMfqD46itlMc4usPCTS0KHO5j1T8HHR7Tw5homNlY2cIeC7a45Qz68repdw4+tfso
3/vmfpgugmiv4gPkm4YEmUbodKkk7r3UdgwqMhtwtBOQQJKG9Elc0NQpPvXk8+9X7ztH+394pvkh
mA5wBTx6YaqDNP+IrkBPs/PWyK5OhzAWAtwrMh85cDVB+MD/l7Mz640cR7bwLxKgXdSr1twzvS8v
gu2ytVMiKYmSfv092felW+OsBHKAakxjatKykgwGI06cL0v9UlOjWr4myp2a/6mqb6V+YPLFGt5h
i3zlG/399yFLXX02qh3siXHTJkpI6cqcbpkFgNJvET7KXKrUdBVUHD6GZjXddpqQpaDecccyTazz
x/5YzaYfrqRHv6cEZMlOw4kH68Pzt5oUL/A+govWvW1/JfK25j4uM//d6EaNQQsAw84dg2fDBtr8
Sj3jnLL876IhSym9bbbU1vk8orVNMZiX4I/hmcW9Rd+G+loyfmmJLOKJW3UGMnAUAbUhTgcvaYO/
b6XfDwKIQf/7UjA2KwZunr/LOrZVODBQF/4d15pLl556cYiXE+lru8RTNxBwNGt5zTb8Hwfh3975
YqMmVQtN2dlxpMF4QWrc6dMmlWaQTI9q9pRBjDWbMoD5WVQ1xSnXQKDSDhiPjPIsAxKFrayMryxz
2tCzG0BahqztA7Vx7jQFRk8KbikYEKbffbvi+aOqZQHVhC/RAJpTHlTl6P/95Wv/nF2//B5LTaM5
aAPRDdzqa6Bg5lSGfWsGBD1nyf4UieY3qC+lqYH2cO1nKglrTHFiKjsox/VQEcwCO+sR2b7gh6GV
kKRROIn0AI5WqxIHO4fVpDpDzJNCpWYGmGUOWp3ubLobLdNvoNCGq1Loak+j+ceAG05Rvjqt8mBq
Q2Tp9bEpP9Xu2el1oB4a2C9Ynn22B6I8PM/4T+ZXm++yTIGixY665pRlL1UREZPttWEOxhH6MGtN
YTg1zHcDZv0F7CwaTEPDosoj5AlWuwEfP6oK09rqWwXjEaF2aMXDGQOuGcpkejCq8glRvLR+gueC
0+h+UjqxVRYeJUkgq3BWn5KJ+PXZyFS1DjZ5JsauhJPSNLmBO7mhI2MlIX5WqCdS2LBUU0Kuax4m
tlUbvO3i3ejKk8CQuMHEbTH3H/ngv7N4M0kbBhT51jV8dMiGayylfxLfX5aKs9hLaCoTkBORa7ft
Y0N25E+z46lHcj+fo1ZbpeU6adZ/X5cXgsJS1pFbaQZFIW6SSbUZ+sQTWWyzq53JC/Fyqe0A5qdv
XIJfRFU0z+YfDtKM6acy4GL5WDVreJcmxl1Xwb7K+RLpA3z2NpV4UMqohncEy+CrZ3Pfgl+Ba+5x
aVqRij2ocNLJNJQenMwnbQuH0nueNs8Zj6oK8+HCjmpd82GvgcHIEN73GMLcSMjr+lCnDOI0GZj6
Jiuec+cOxiidEyvtNd3hhRi4lHl0pjMmEww8tq5aeomCLvjd37+lSx98fr//WmlJxXN4feI91i5s
Hk58ePz751749pdy6DmztZydCytE7Aq+GYuVMl7R6v5eoidLGTPk4cyaahyVQ2lCKviHpZ1PO82j
WRENiNiTzTaS5MHff5ELCcVSzpwYZTPJZBq3ZXKyxCMv96YtvG648stc+vhFPoHBnxaT/DiDknz0
uJKH7fQuwDix5TUC9oWdspQ2i35Qy/6csah0a9LacwlAEBssXbu88jtcWENLBKROOwUzLjigcVUz
+qiS4d9f/aXPXaQVWpVXBrDASCusaIQzcHflxLz0uYsgKA0drkIw4tra5XqEd4h15cp66btc5BMU
Pjsa5em0RUE1cDiFfLr2hXnqUUe7kuRfWPtLqS1XeljmnNutkj1X7N1UDryUnqHCXQclMBV+WC29
llhceE1LHWsDg06FFihRjR2FkzOJITS7Leo4i6jTT6yhZiamLZlgo7UtrnUbL6z1pfRUg8syjETQ
Fcw7sdfktIZrh89gs6yr1UZVrrHCjfMK/O0YXexau4FzbqUjujnGjiqYU8HEIaYaZ/U0N7CorJq4
dT+76aRAS0/yFXxfPVUcrbOjKZu9glD4j0QJ1+B0yQKp5DHPXX9s58eWPVGzOxvxeoR+l/Vega+x
kvOIcZ/YJPr7xrpQ5QU/7b9Rf4SdiEE4dhbtXqtJeAzeL0WPO3Y9AIb2WdQl0hzda9BkYO1dmxwr
+84hn7zlPsNRV8DOQ53LQC/ZdkZdTXHdYCiiLi1xyt8BqAALk9q5FoEvHCVL3ew4KnC/7NBwNMtA
dsEQG8VNRViyVCISuL0o/fmQSvlnP/ZBwW/ChcJzdbFAgKkCI52dFwj5os1JkW9//+a0CxJwsmQQ
wrA162cXF1yOZonOGy/l9yVMUrQjp6iTTel7io5A1b7fWR6HRa9jwgnoWUvf4ZaEiYTCZyh2OLMa
m3rup9OPnLA2i9dKwptapJCpvWmyCaoK3ndxkcI8VgGHxhl8vQPMyjE9O9XgvYXBknH6TpRdxbdZ
sVPre63dW/W2pXt13lfWtpu+O75qzUhT3uzyIZ9PCgx7oqp7FCrU56oy7YmW3jucYKVz7aU0S9zv
Ntx+m+QxLYvAIu8d33E7SIcXAMxyP8nccG5FWM8/Tndvdtzrsv1sS5hc4oJiQvFu+QzOdobpepkh
9lmnQgr36EyPeXvS5SOT93MPl4r0pNKHme5YslaVA9w003rXsuPEHgpzaxubOSdBNqcBXAkKVniu
PJbwHJz5U2luW+OPMCvP1jb5lMR5MQRE/Kk6GaqmcyRMvEwYesrsl0zCn0i5w6Ob/Z+/f/MXovFS
EwobaLgGqkjUMFhSdIf8Jv8LrNTFIQv/Qrdu4Gu5lTqGUfbztVD8T0/5lxi51IQyDINkaTbig9UE
RoiVp/RukCV3aa14mfUE3zOjfC1e3pLImmEL+aZYX0k5ezNZu+TFzr+tsb5veXVnKStrKFeZ8wCv
28jC7bRJMWB3mzAKjvH/DYWJCjpurkGFkbS1ZzlbNb2yVc/1sV9+/6W2lM0w6C0wGbOd4RyLYJix
eBifjHEzqAHMjq4kBBeWxVJjmjOj7LnokL8z9M9hE3pbjmQtTmhiw/3Dgd/C1i13hRNU1yCnF+rO
ZKkpLSsbDmRngc2A6VRe0NB1PrIh0nGkUAUWsNr9mH4Zzhccv9scXRvRB7LZwIM74nzljJiXFb3v
GGhODgkMzD75dEBJoyIjrMZgOm8GJj0o4mDYmCAKOz2Du3MV5jCFdIsVrb9hWL/uKT2AJ+ZVZydm
xU/IHKX54M3tk+DHKgm7fu+kR8s4WFbkWjfhqU2yZF+6tjJpdYI7PWP3pbZzUMC4KTIsuZcFDJhK
M8UK1vTQ/gJR97aPXRQLDcuGbem5BqEqsM20XxNUrm775EXIAWCjVXolQbPkS0m1w+hcw0ddyBSW
olfaj7AtEhMUHzD6pbgpZ/bjMF4zmfgHPvPbjl6EioxmhppZJq6CCozsMmdrSgxTVaA3iK6LUuOb
oIGZ0FH4FgefoqyQrqjw3mbFoWt1HM3Ku0Pzb1dRb8tflqLZGdL1GkMO07a2uz/GS2aYtx02S9ls
KpMS/C05Q7nuOUmgX0vlLkSrpWw2JXreGhyfC4NnIB6y75sW1JKImStoVxUl9DHAz3F1c6MomSxF
s41R20xp8Li17Y0k6q/2Ps4r5peVtFTNDmrRt1mPB+4SyCqc2XPBCYDNaUt3pTN46fBDJ1ws4MnN
zia9dyhkwuUPk6PjPSVfGexGE9huZ5Z+PNNE5uq1nYYHiTHKrkoCnDJJDeywFo9EA6i2WQmI3obX
WT/MzSllcVWtei2eB9zWu6MUr0aqrm/7IhYxo9Ar1WAtXpj5brQbdhM71CRnL4l/F6nENBZzPuN1
KeUxHWL1Ghb7wnVxSeCEg3uhdZqBPr55lNZUeiU8RtysQFuHZEgvb9xNi7iRSmPqMYyHsKTTYIAh
unAeb3rfS9VuI2ZLbZ3zfhpXvQicG7tcS9Wu0iTp3BB8rqbu+ld5bd7hwvte4jVHw+jT2RmgbueP
NmZ7aYMe6RP8ixvxcNsLOZdm/lXONBq9tdW0R22wq/e9QAm2v5LOXThblmpdi02aa+l4dtt4Y3SG
BTJAAu5tR/hSsWtY1CTi/OEzfOimSKhXPvfSQy/2o96aacdy5KBW8Wa7PxXaKdzJwtve9WJX5kkD
g18di4RhGjvxzWsPfeGQWFIzHRV5s9NA9dBF5riibXzb4y524ehOlWr3eFwn+Ui1nZne1qtZqnVn
hXMX7BPEPDBsAMpgtz3vUqtLZpjqg0uDoKcFOiznqpsmCMhSpDs5GOw0nAIV5zg5DU83vdwl+zLv
La7ONj502PHwmuHHhYWw1NNK1wTvxvz/J0XZ5+9P+k/d+5ezd4m6TATFHUAbx620Wh+O1lCY1Pan
hO94Y4pNBa9qmmw7WwPcxvBLmNDkNbqfNEUX8dTCDMkTdhM3uGEUdwrEapTuGX2u29fKTFeSpkFu
zUGeSrixjyGDSYRTwXoh6X2rE4AXG/oGlBQ4YT+R/FRg4oSvreFg6CihHBt9iPvW8h3+Ug1sXRso
TxdvUIj4VJ0BnMosyF/tSvMBUoErsQqDzrRdJ4BUDI3YZBncJcapBQnpIHW6IV3cJffjiILKNkvB
wNBjXcCGXRt1SF2tNEDhMmiT/DTLZpsr4WTLlY4TxROT9Mx6XoO8tnZdGpupFhPMLVNQqd3ctrw2
S+1VAzPuv38jF77mpXaqSefcSWSDVlEZgH7WmrcFv6V6iqlY5aOD20De7YT+aoNe26k3ihKW8ikX
0IOWGtidrfWn1x+m+sqJfiFiL1VJAsyDoqtmTFdM0QD+ltm/ciyq2970IgSKGt7jlp7imMEcYwEA
1ZXGx+8PDWOv/566vIYp9qDhTWdDjEwcNv7ROYv6+0P/o7X93w3rLAVIPK94BwMlnDOj4s2GBvCb
i0j7zLPGm+ng8370hJYGda0HPflR7NcWulegpWJzGO5M85rPye/r1Fkqlgow+LrCRqBXyavSPNe3
5SzOUrKUqzlQOVA7bPX2WZCj0d/2beuLw1/rxVgXEuHTiNKn6fPv38bvL4H8Y3/1rwSrUaFSzNwc
TaEIIM8r6+dC42ypwjdF67J+yKatM7uBiZr23EEho9jQ/l2J+g5W4v+uIdCT/rtCgQU9+/pjNMNI
7IjCBkm1RlBAcDkXj9X0etO7WUrzc8hKzbHAC6/WbH9jj2IpyC+1xDbLswYURg9PDH/S21LlJWJX
Eaplm6jDb0HuBQ31/swj/Pt7+D0ckKVonvWSjyomkLcdX/ejiRYSZPnFtRGFCytwqZyHvk8ftR7P
TQVEOQ8qptBue+zzD/zX0tYd4ITSEdGxcN6ZMt+RCnA5vaqvvJVLz73YjnXChKQ5Vgebj2I6tNc0
Pecg+8vSXsrnlakZSwUO/9uEgAkClRqaQn6JKZoajCJFVQOu5yG/Nv99Qd1KlpL6tG9mexDoChtZ
PLdu0DXvIyptljrGshKxCYoOrCTDljMUZdGV6U9lEvz9C7r0Bheb2LBBzRA5Yk95j5bNlcjwz2Tn
L+9vqbrnBURmLjDfW0rSbQaOW9l4PbGOFBX1BKQPNvEVhTF6i9xpqptQVRVUqtetCdUJpfFEAOPV
3vAJYAzGJXmu1ePcbMoU88rDc0H6dYqplAQKwkQbPuXwUYqHEpzPed2zIRod4nP3j+Jcs5b83cjd
JEt7+6I2JmpYfAY9CLWejQnFeNPWoYQFmtrTLVQ4ZrmeyiOmF2AH7QvtLtfv//79XAiyy3mAIrMw
8lzgtlln+z7NvWReC/2lcreS3NhXXU4FTED+dlgHkIQ8z/flbZXu5UwAuDaiqgwybivgeGsnHIC9
+/sb0fGfX7ensxQMmxKam6qhyG4tEB17X28+bblL1VciviTUhbWxSodj2boAh30MGbjRxQYaEniC
gvdROoABr7J0R9oRXmUv0nkh9kZqr1ixHmgdMdGaQAAxAGCI76onTewcY23g/9KfaAJFveX3Bo/n
po8VCPwaewV/15WAGVqXbVz8qez70Uw2rdtuNf7lgLWTA/JtG5qXjPBaMb8bS6x15xHo4UPTQUVp
HlBiD4lF4lEFUzyHCwRIh0Mz3c+jHpTtpktOUqMoPdpBQpNAVRKfK6vEwdXKbjH/TTwAuPaNy4JU
ihAtZx+j8gEv7msUJgCq80e4lw2pvM9aNbKUZ9p+tw7Ah+d/c2PpOn5FqlBPHmi6SSp9m8gc3KPT
PO8gbPYpC2DX6jnKvmk2g6n5YNX63fAzKTs9y/1GW5kFYO8AcwIO4zVNE7LkW5UfciSACkHzqRU/
LV6RPfR+2stQUQ9uvVJlEXLWrEoN7KuJj16rwttzUtfjLOJJhaWh8i3rM8uvCBj9YSq4NmJlkHd5
Vt7mDUq4gHTjYNFf6nbryu9cXYv8WW8KX61B5sqyYFIOIxliUVjPIrkvoeHnvL63agz/YgO7aGWn
MoIfQiBLO7D6H9m0AQWjxSr0WLVObtEDCHpggNMpCEsA50Za6kZVqgLnzH0D0UhJODBGHZ77qyz2
Zgv6OwFRC9MP2tgGJJ8D03lA1QwVI0+MJAa/DbQkEJfQp9P1LeclYKHfDssPJuDEFqY5pXGY4YBI
hOVDi+kZ7gdArNAfB4BOx3OmeSCNhzhIoQYRasDcEC705oOln4T7mI6ghu+G6jRM0Yh/7c7/3VLO
dpI+Y3CWfGrLA/5J8c/h0Y3BNWMROqfcDf0yA74OtwzZoXYeC517Ou7Zw3AYoEPJ0L+zDzXfMv21
mxhUNQjE9Ifob6L8MsQ7iElD8jYlb1r/U+F/c7S47EDsdQBpr5R9VYRFtU/m90RfFRZ0wrWfDqex
OrbVQa/WSKdB5uW+5iaYXYYaM0jkvq73PA+leu/mqmdjkoUphwRaiiJrQ3U6oo4TpQpbAbkViPp1
KCjOF0xKIbvg73Wxpj3fJxWQyOUYqTqNOgZxBYZewMxbETquavM4wyOnUw7WsJd2B1RqCAyyp9Uf
xHqkUxM4AsQy3j+OsC7TUZOASx7g1VPYacc6xQOLDZ8Vvy5f5mZtdWM0pNu+0QNA773c2nCgZoHY
8JUS9FhEHUVLPPfcmGWRjkDkYNavcMB3KyHJxiuXwLf2wkVpBAKTefSJDtwqiY0EZCLsqazq925+
ssyjo55qwDGHAIJ09MS0PoN3wofD7zR93KWmfj9WUKEYpqeUzwXqqjOUThS9XdzTCX0ou3zlciWA
fUQIg1QK3hWFCrfq7+v2Dx/LE+zUN0XVeIlRxIZxn5Daq0ruNQpMQtAgGYUBpbn09Bpss7oPXPno
uhMoS2bosDebl5hshf68TYMuHZ+A+vP6hgeFBhQ6yiMm6MHuUy+ggcLeI6kZuNnoO+RQ4g249Udu
QXjDHL9o6xV6/L4Cpw9gEBXD2sG8PGj4kwk6qiHy1VitLcydO0OAeQMIrcqAG8+u/ZDoz33ODzqs
J0Gthww583WjjSCtD1vxng6ou1DxCtvzTw2KPsdV9qPAIXCG08E7029sMMJ4vyrUyk+Nbs1xYxpK
zCCo7VsDCfyZE61CJNFXVtCSs3dTGZnicWLUc/skGqc+4HMeONSKimkNQOq2raIsjTpAM7F76fgw
DxhLLULabyvxKs1jz55tHQP8dwp9QQlVaTfA88b4G6MLY3blnWZ3EiuIJS6ub2fL2NoDwqcsjaOG
FaP3D2mDnryeRjZYjRwUm2MhUah6LvIHE5slox1a9ZtEd7dojvnULQK7fB+bdoNg7WLmTDEyVOhU
6K+1sFXvB02PgTnzBuPJcO5nAbFlFVTA+E3sBWw+r3dL/KS1TPcN2K8mM1FWy0JHHx9z453yjaag
XJu1Qa2gGofxMqi04ECryHfR/rH0tSGQ9LXrxrpr0y9tFtgRO5jorAq26qpPrdsUeKQm3UAstbYH
gKMxwWDpXlI8yilWhj6YkmcoiLRGC1xT99o2OsMkWf41YsjOlXeWCFLx4LJXTqJ6PCrDptfzddfd
o9iDI7Sa5Ndsat7Ai1BXlLiasYrebPohcJfKNI4inbMZEGKLFoYKxVovMFW9p1Q7g0uRfPFV2gDr
2kTVdAD81GMU0SsLhHbSyiamcINlYo4Sp/C0NA1z64RhwHWVHmZUsCuxksq3DQ9DiHbUBrtfQ+GT
+ygT4mZkwaEvxYAfuJnAMbreOd7MjQBjrHvscciLu7qMpvRoGsFY7jKMWTp5rBoxDmNox4COBYmz
ClTtQ1VXo761zKe5P2rms1adjKpHe+yOKRBwYYC5B/1NPw6ERBp6UPDBKHAcyuylSwNOV2glwdTh
Ph+eFJx9HEhhr2vhfzxzFG/xMzD64YIglqbQUhfKlncfoCBiY4KYMfC1Dhp5AWEZ4K+Di4RsWDlN
vyeV8HhX+yZBXjCzo84TwI2SQ1WjD4GspS7LAPbCoA2uEZ4PTrvtEZ2atvVBFfQzV8SKtHzdkUi1
YKtKh1DHaHzfPrhKGpXDvpAidgGctjUwsfMIc2SnDMWrTKA8i7Zvnv2o077Ut3XzDatIRTtV2abr
H5K69yz21s1JmIpTzhCDx32bP885LHFnHhAj7FC2NvM3Ub8UelQC8uX0UY/5GlIigqU43vsicuDV
Ato4AvgPL1YYVPJzmmMROYHAHWZGBBhfXPexclZzd2DAgrPciqt+27j1QWvloUyh04Ix0KjkOwZP
sQ56eyXH+WKPZ4L1NyaX47ER9y1jfpskoIlWcTa0X93IVmMfOvilE0DsmoTtagmYr3qH5BChgERQ
29jVh16fUbt5AMxoIBoRafoj1D8eTUt/JrvB+tS1dZ2c36txEonuDdhDoiu3gI8HNm4YuRLbxQA/
6ZiqbUTLrxnnW43sBXjfEGRMr8YiNpBhMyOLZGkF+vSp4ICz4Qbcc5D8Phok0yocKpxsNeMtUyb8
zJqPPUCYQD+eN4CbgVkp3H2HQSfD+uNwEZUOCVMFU2EJXXeTCj6e6zOsm6JtVpX2PtI2sKsOiYCv
7bXO8BJLD0FNjrTcDgex4pwFY4VhQuXshbEp+31p9w+F/WObp8S+L+sTEtBOiJg3MpzLrZtCXqIx
vwHSDXMqdg/swdwjvmMapd5XmhWYRebVtrU3mzIQDLlho6/qdvLEXMdNhYONVbFgGAezNGyNxtcR
njsTb63XMVZlxoP1R7rw+pvQeBic9sVwDsb41E6vyBlWgyrf4XyCH29sUzCfMZeC4Cah3/qa2lgF
y6RAKXa2D+MAvqSOdB44RwdpecuGU16DGqzfUSkCYrXYGJ2vIKHq7REibYkLwRhrzktWG9Hc091A
LW/KRtg7sTsOt8qMayfTwpEje0+wcgsILe4CTpgW25wFCWoRLqjaYiA+q2ESZpuoCDeeOyO74cQX
ueMD78k4ssUSH1DjpXARWGU0OyNcpdvTBIIgQINtKfa5Q/2aZCvIyH0F7hcEH+pAn1G0MIq2gQxn
ZGW05W6A4beB1wx87s6l0I+Z1luFgMphr6MhKQKMuMOgn504ntvUayHX1lj54NF7o4sMH0Y0ulUB
+zTel7OMKTYnAdkSJEtvQCY/ltmJaON+7mC+YViq39E/ttMc9XzLmw9hJCHgKTi8ZGBPYuUIqPSz
g2gw40S2bakAaNsDbxTibos5tyaGtbGX/AA7GyTdc2+7K5XRCPblW8Pd4PeotJfMyuJsitwxNIwx
BJvZH4x4qsl3McAqB2zv0hmDLA3a88T0rpdd1ExR5xwdAw+OqT4qIVTv+wNrndAGRV6f4g41oEYl
Hpz4ojHX73hb71gHQSSHhJXg4tgGup2hOfYEJPEmtZ/TrPEZxPHIHIs0CUnagPbmYFxVrgfCfhx4
g3uyQ2hzerFv2we4t3i2ftc3+WdtZqcJkQZTkJTF+ZwDwrura/gijzuqDUjuYAeuIWrnYqTrGsYy
ndEcXLK1MCcGgx1P2hQzWw3UyWSVtPeC72VqIzq+5u4njPlar4WRZ5lnONJwA8o7SPgRxeEJbPTa
QRLUeWae+hobI01tgpIbewmPAUczAuytuJ2f6Jlng4PXkg+wUQxbAqvypHmU1viowr+7r0ofTR8M
NsZCiysTP3BWvHKcdq4iw0E6EVgREAr4vUxClvWeXTwC5xU4uutPE+4TuEjKArgfbMExoWE/PzsC
KUFt+sCUr8DLxIHuKjGFCLJGqCw7eO/z8eQaOF01sMGYlTzPvPRrKzvMphvo6loty5PLfggzPRMD
nMIYA/CtcFzgWjWafofLwkTEwZweZ+NIZbKdOz3UW+xHa+smdzMu5VnWxYmLW3DKAr0zfXBmYpo5
wE8MuxYwYhOu9HDpZ82pMyKHHlJtA09oz9Xe9Px5yO4GN/Pcboe4BTU7AM5gxfs966GEjmxY69vq
9KhkhZ/8Q2yuTmhzIX8Al5q0sT25d0aRrZLJXXdlujdrGVmp/qc8U9GHbCed52lg6FYhY3BrlGBm
L+dG5Na5TzEaS0sED1uJDTfbqJBiiWHChRwFBvi2wRxa9wwDDjx16rW4S6DJG9mJsk3sg4GbhnDQ
TJaPvTODT4NrvzMbcWrsBxsDuGcv+2YEoZaHutt4Fmn9EtFON4FwVbK9RMtYqoGJUTAFmU6dYkZJ
DxQdoIHJfh/Jj1tlW6DgPS3/7Gj+hK7MEVURmDdoAPHihKt650BM/ii6JIbcDreFE2maY5vdFeP9
+WLq10iG8w7sWLmvKBrMjr635eQTs0N6NuNetE1tfmgTHAPzB2wRfYcank6VcCbvBWqKErsIdSPo
casMLfJh9ip0iOl7U2Fs/VzJye47/lGgXGObJjKzKmDpD+gXqGulvsBeEzCqn4yPEcJIHV1f2/1K
nOyBDFjBU2wBrW73uKoA5ZWVRtDaANqcR2l4mNVWXLshx5M58qdxbE8RzspqD6g4+hq+eliJxylZ
ZdTx7GrwXSWPbJTezMHEBR97AliAjmBGezwHnrWRihXciqzuJbE5guzPjMDZYeSzSNJDrQyrFElr
ZeA+oZVQIIMTl1c/Yyt8SNMBH7g7l0U0nGPS7B4KfUXYAU03TMHA2ox+5+zDFck2V7tYYzh3tOnE
sjp0qh9ljq3aivRkXREjHjPXz2Yeq1i1hYH8c7RWFrIH3I01Yw6zCeB2qRpr5hDca5ugqNNVXQ0n
6r5TrT80qEYBsez14PAWqXqY8WgdxlsFUAy581rPG9V5GSDRSZXvZjqhrDGRBysoQ5n/4TrZuagK
lc5hEm5UIqeissSU97tufdTJRqLSzleyo7EwI4FZZKXcl8jkBvFa0HWDIobZh5a6T3KwniGLldkn
hZFykdlei83EczOa558RCcuM2+UIM25D7EpNhgwF4gKmShbGnVBfg2xbHmupvHAYW/YlPRSI06wC
PKGu1hnDRIs7e1oBOVp7R4cxKHPDa3Avncegxk0b2u9dOpCdkxmrGilcbaeeO77XXb9Vk2Ob55jE
PzYpCRTWB537YQoTrln5HghNTGahrqnaePvDujPLo2IxZMY/NRn8LhnCgSH7a0RQDkMwpDm4PmCd
F0/JnKxc0LfR47JB9cmdalvz55Ymvjsjt2qsbU8wUgMAdNKd75HWnmXTxhU+5gJ87kCbbte+UkFa
Imp/gk7dLc1dOyKIu9yzMxE2zYhSk4bhB+nXyApGZqJiByEqgCtswAJkGuZeMKmMzIk3wIzRZyc9
W9MXx3RyQtVC1LDdwGJJULcSfxWg9oL5mS53kmCh1OUunQ6jXt0XbDzxkWLSHkGsUCJTy+OhSVAH
wGw/lasSoYo7745degz6FxPLRVeRhig5Pg1xw37pMJelKdodM91nC64uqE48YUrXh9f7ns3uU0nl
2hTavjOH/ZSMsYCUVkVlWweru4LtPgqQ579emAqycRo6Y+FVg7LGcahPPMMdE+lYOuy76XO8J52x
7bruTZeQoui4hfaJjFI9QUm3sTAPrDxkPUpsHHo0DcURK9NPKifIfvmMAx6eDM6Qr+TEv1S3jWt9
DpiKkb3a3NSaEnaNpcSyfp8Tc2tBbjBZQJeUoZ6XKSagMPyvpsHUvI0Comg2HfREC+iwa2DSMb4Z
zuiVyaOVvqbc3fRtuYW33Vs2I3K7MubzBL41Noj9f5yd13LkWJZlf6UtnwfV0GKsqx4ccC0onPoF
xmAwoLW4AL5+FmJqZiK9g8ExPqUxPQgHIa44Z++1H+2euBvlR9U/VuRz6KG1nCRCdFp/GSblMlPF
VVOnw8Iyw1s2JagDvD5no+48ha29E2H+Ogiku2ZxHCtjqyRz4rwsJYvYamlJ0YdiIyQYiJIYHfzP
8O+l0CXXqg6SIg5azTUez8F4sKWrIeaWbZowC105uI+tZWGyzHdaYgpsWBVqYXq6URPmMsluVd8Y
MNw6KQ5YRBnu5J9uq2j6Uerrsi6JUpGovjXsM5y6XQn2/aFzL9e3VlzcSFW1dBJ1lzcj9etq1YD1
CTTUUMPZYbnaVM6uLlX2Zjxhdu8ADCoXZvQimnNG4cJ31J3cWlQ2q2LR1gZrpqnwJP0UJ9sA0fZc
rVsFdbFR1Rt9OoVo8W0hvIKQhqWWVily6lsjwMbS56/27GxMulXoqDTButX8M2ExK41eVcV/W5oE
88+zV9QvpuXEYlAo9qLEptZG+bzvgZbEgbNOYYlIUn2pz3rsrQyuRasOLQuGZgpvLLVbSEZILdX4
MfgFdCFQNE1mu2aLp8W8xs7oJbR1kr3IKMLULKUHrT43hbUeRL0QdJ39QV4FHfUn5yqINE9G9NLJ
lduO3Zkol9fSwX9Q526Xvfi0XIcfRn1n+W9TxzQpWavWKNeVTjkY1kdffrfKu8raZU7PnNssa3Ec
wnzVdNGS2HTTllYW/7yc3tkdL3uj3HVNt24c3QP2iofCWbAA2LcdOVLHqo7XwfiSj9vQ2Gdqtsjy
g2M+VDJZ70JZBJPsSVQNYnlpy3g1FdWNTAtr/mvDs19S4lXosakO6/CCgvGIl0JB9aWE60iqn6Je
fSiFkfI6ijWlr9vM3knlJrGCpWi3ozG9yiw766EFNIUBMtj6YuNX1aaTAHvm8iqMqFJ13cpXjJXM
izBysbvw+5Dkr1GT8YalnmQKptrv9ji4xWA/RBqYScdKznasuEqCmF5CfzbF6hEgzCpIFNbWu17s
mTa2PODrtpa3tcI4kPQ/TEapoik3k3IXEF1icv4VV3+MOkqMvuWNtv7atj1KuejGCcyF1jNHGzk0
rYIC0jTlm7y3M8+SdW+YbggKUlyHct8wjMtciw5QW27IjDmIJjnY5rQJI3XrS/JGzm12dfohjPIb
BSFX2zZrnz1Bn+mrKuk3ek/yCG0LJT0G2n0yPhbxmxO/xeI1YApQYJskh1Z7LQSl9vYqME7CvOnZ
s+WwggMqkRRMJCldJtNb3Dw642PS/RiwW+XjSe831PCRCcr2igqqRrqomWBTOM7t61oJsGBe01BU
6pwjXAfqjU1VxpG3UrsbxE1SH4PypKdHJTxGylEe3wZ15nmfeQy9vkxWnSTdAAXNGZomOXZTH2Ny
IsanEGNnY5164yqdZ8C7KkxuR5MNaZUt06p3uRjfi+KtNsgHRt7YMOMOy8F3lkPkMhLZEFzCs8l6
16AIn4cwPgOv0kp3QpoCIHBn6WzA8MpqOy09zdvL0blOpKu6o3qUHyVfu520+mAwpQU6rcANWHJa
b+vGwDbM6n+6NsTWz34AKUVucejkN0UKNprGCyWOcbxspIchuq8HV1V2lApyqFGJmDk1zV411qXm
eFkx7tj+p/Z8v/edpZ2k6NS0V4YOuoRuL820gOrlXiS7vLO153hS17iL9mnxog7OQetu9WaAxZzL
0Gic167orgySBj2nfzXkhzZUVuy0VoETkXhI3FVLAuk3xvybKXA2uqQdZzxO2t3Y4WPWIWzv7qXo
IaNf1J7t0otLe6eHO5ul+Ua3vkvibDzn8Vaqm2Uz6utGPinZFVZ+2hpus7Z75KbBMvAB9jTa3Zgp
bsp4LPyK5/akpf1NlJysJlwCSF+nqv9shjchI4JsAPhhjUjDgI2fHS1ya11v2c5kpu529rmT0q2k
sf+R+aKSZKY7lJJLuaMqKZ3L4HsWZG9OVSyn3jnIWrA31emglrSem0ZzKwttLwDWlHW4E9lLg+E7
qlYmzUeSUCKqAOeELamexyvREqHT2t2yDtEthZqn9vfkAsIJbug57+X2Ta3FCt3UQqX0kVLIMDLZ
axXpPJTfsV9VDbWMkk/y+L4TxdnuzoosLf+sJvi9/sW6ZITpYdDUnUAomDaelNO//4Q99tFxL5RJ
JKYXzH8c125WlXMsrS8p461LLJgcRXJhjBw3ppHZbeSvCiYv+B05EWZqaaMAG2tg0tyiTwRgHxj8
LOdCYBRklTa0mcSkpJnbOHrppX6pmApzLB1ZVV8PSeUGqbrKnHfbH85p2CxK6q+BU3sBlvf8m5kk
n5zLB/fkkumFy99I4/lvrAxaU17ytVt9ieXpE2HaScEtkbPTSCuLBviXnk171gS9vd5GeUBmr/I/
7Ml0+ijLcAwpXhcvo88EP7+XhlqX+J1Iq+3EV/E3M9nkRrbW7BPb9oWfTp+If36KTP+7/suyZxXj
L2ceyUEr9ZEkoJhSrqvcbmrXQckam+Z4rxCBLi8GiQxCTduyY9xHhrHU1Ud/TFmGXuUOvZWecZjK
iOIXJ7nur9rsE6fGh6c2Pxy/nFraJ5McBiiOM6rexMXiVd/AHgjK8pB03+lBb6tuk7f3qH1081iC
UDehWEiVBcYhWaTsIdgJkQp48LM71fiafde6xP1wOwqKCQ6Y2syj5kxS6tceoVlB9ctfW9lZ1zQy
SteW1uyovndf47LPedN/O7Ao6sKqJw6sr6V2QYbP1873YrSwRKLokmOCbFRdWWMb6n3puJeMH6vW
k0pENac7ql6A+tCgDPK1Q8+sgl8vMUalfOpwIubtXk5X0fC1kf6S5xMSJ5AH/Tjulbfpsfj+55PV
fq8ntP4bzSdSJcsYLYZjHXUWMo/emGm0lE+GKaJxnV5FmcYS0L9xpLlnDRikpr8o0kOpP9OCkKSD
Hu8iVhNlTCyWqm/pRKwSknKr6Xveg5UVw2nuzkeys+6VJ9l/7atbR5XXpnQXBj2CqJ0ymeCHeZky
5fbPf9Z8rX8z3lgX442lxqGiUvHfp+I8wioRdU8WQyOetbJ6jUr+xNAfvvaIXnJ+xsTIzLTiUbLi
q6leWfbDn/+GD2anSySPlutdrugRo31wKOJ5r/Dn434w2lsXQ4CpdyWsTa5NLxUMxKQwSj6FJZsE
8M8AsT+fyd9d/4vRoI9lTa4M3oFYDd0pv8mLg6zfFf1LmzpUGX0ayNteOzTFwUpf8uaKab3IHytJ
QuiWLKhiUrpO3aJ6y/oXRzr71mOkPhOvbo4UbEnUIAm9mbuWEpidgNJOka6K6l2jT0oStqmWTOf3
UfJgRB5a5oVNyyZ21grwJasK3dY6qt3aEtcydUT5WxTfGMqbMz1TfXb78EoZridzzmK7zmrnJNX7
IT5FBbKDoqLJ+FJS3zGr+jrINXSRKHiCW3CGdj2RsVucB132yuyh93cV+mxnF3SfuL4/0IRb1sVI
aGIKa+MOJtHM5mAziPCJVg1szXGg0G8ifnRcI1BI3Ci8kp2wTvHdCcIv4edIlv37oNYMTiEJjF77
oToG/kZ8JqX+4CG/ZC6qRaCHEvqBfffDvis/mdM/GtQuYzXHSCrsvkKun/ePBvGiSEEpj7lQt/QA
529DOa6rV0OgeMpoLmR5ImGajkRgeWWzDZMtu33Rro10pGjIxaarYRnqMSimJzlqrhw9R21g3th5
6EEWXCsUl4fI3AbTJgs0N8yiw0g9OdEOGdkskfaZs/ujazW/0L9MLK2einxKFNYEOwgE4msUGusS
o9U3dLPrkMNGJ7px0WfElN8bVKxLhtYcNpBkGU+Mb9CW+45xYmPWX5wLL0FNUSO6uoI9t48mGAzL
LP5kofrRSV+MjYqU4bguOW4YZK7TU+lATCK+lp1oXdKaZOI6MrkDWq680R392m7jkq3USGrepANe
EevJvzO//XmO+OBRu+QqJWbQSD0ynZlN0sRe88Ud1yVJyRRN4Yv5CkxP0+kz0scHE5pxsS3KOjjt
up+xlnOqde2gR0eDZMnIJOzW+9r1uHj19JgBRaTasC9eOi9//9pBLxYpMTRmObJ52OqnylpSxfna
Yed7+sswkdURm+6CdSIqRtpczvOfD/vRVdb+fljVCGpJqCpbOK3bWAiAs6B0rUZba+lnAN6PvuLi
7UtU2Jo2Sly48jQl3nvzJiao3kk+iev8YKl7SS7q5DjUJKVl/BzFYQj6hZOKvU05c1SvMfN8bZn+
k8n1y+WPU12YQwI5V82QmW+cNlj9+QZ88E5egojUSu+7sVHw1D8Ed9LXHuxLCJGpFzRsZVoEhuJv
Kerjaf/z2X4wkl5SiEw/AL0571aiZJMgcmJ9VYT58s8H/+hSXLyOqkOkcIbbca7Win47al+8Ghdv
ZDnGBpVxLnHTrMZZL7748/l+8ORdoohAGFQq/LCRSDhEwS3g+gTN3E01xktfnz75kg/eHv3yBTUT
O2hjvoSy6KzroL+go/rSmq9NNJeAIM0gLyRoYDqYVRMtTF3xCuSGf75AH93Qi/1CYNhK0tncUMOH
Bgf54ZNV80fHvVg02/DEs3HknFXDE29SvP7z6f7cHf9mf3PJBNJbYTiJI4a9jCdshAkYo0kbgkMM
nVUavk9Bj+IRX1GDV2OsPGmQsXBtTTSXsrowaWelBWquK1O1EQBj86jCdVxqND2ztZju9XycO/37
0FZdxJIzHVQrw3sn05f2aK6LiaqstlbM3qNg5uogNPz82+yOkBIZqcLLxCaLNIeDCbBvmNK9LrdI
Nc8N0u7IpH8OTTazXmnRLxV2WQGlPpOWS5jm6ykdtmpbL1v4fnbuSZN5SINx68R83L0bNFPb+0kJ
ViHOpD67buD5+/qtraJMyFT8qPcA7FAXfLIKMaz5/v/uOl/UUrAKKwprUwG5u8Vr++AP9wZ6IwkB
ZWGfi5Hr47+IWFqrjrYdnXbVJvVubEx6GDurHdF9iE1mHXMfcjn6VB1y+eDQKi8Xvf19rkokxa62
MBOpxXpGkAzaMkEGEMg7pILrQMeww6fjdFUl32P1FesDDoe7nMZhrm8mes9Dtxp0dCxTAN7QE1Xm
Rei8I/FW4PsCYeTqTbNIEQtbw4APaKMr8SqhuzEhSkpp1BvfSY02xV7rnvvUWWe2WBshRRIU2uO3
Qv0Wk1QyiG2MLkO5atOV5KC7oWdbKW5dbgf1B2V6V5jdfdLkV6XU7seEplJPpxKTcqMVbo2kzEdj
kmgwYMXD2KCU7q9HJPNBxpWITxY9OQxqaKSgoEVg96XutgkrNGD6Jg11dxil26JF8/mqKOOiY7NZ
hsUqmZKHgfzvNHoopmFZ1HvNXBUyvXp4jp1SexYfiuxhIgpZGOJGwkFe6fyyGvUoZCXZ0xCMd6O6
4DUozRMcrMVQbsyyXdTNTSjbbh51S01/S6uDMRpebOauJpTHvKmwKaJJ56z6SPtmgnEnamoTOVDX
Rd+t5IlkazwpWdjcDlU5q780o7kd+9azcVJ0quSh21gP0TW6aSvLlymAcktSXBH12x4VfmClLrGS
U0nsRDhtJQxW+omAPS9Fju4YCUEZtqtwCgZfXaFk6QOkWHODcanqvqf79Vbxm1UvTEinzk7B6un4
A56qbBla7aaj19ZG4TJFrJDUw7oyf7S9v4oiZ5PD1lRD7S0PkE5j0Apo0NqZvDQj1cvT81hrMyLG
NSXQvnV6StXvkXU9YmWgSOpSDkGa6pCfl7m21W3b0HDH2Xc4+YiJnlKnvLEnmEx0UIyFhB9Bko5O
3B5LGr/VsMz0p5H43Sk6WODvug0boWvqZVf2JA6Kc6uE70OAW1NBklCibDcKd9DvZCF2TrKmokRf
1F8b6C346sUQrOjSweBwHTToyIKchgiHo1Bk5GI5IsxqKdLprrMxBFXIRmV9kXPH9PyxHh5lnkSk
UQNNAr/33cwvkEpliyaQ3HqEQULsy+RYC008wj1uotBNBiwmGcrUKVsJbScjczDbEDkbXcsStW+K
CeC1SDRshdsq1hahpZGTCOYvw9lYH6JxWEGBAj24jJNzktkIB957zV6QUKM0OynHnE6daOi54b3p
avCCNPnWwHWNcQd8uAo+qzFemiJbhXQz7PguG28bGYF54LjcDDRWexXHsJOjt3d4jilGtsmjlNWQ
iTS8GOomFfZNYDjn3toj38qQPZfRTkA0L4eVWZvHjgHaap6kFE9gglc0ajy5BNYcs7SCuEXbBPVs
GibLtH0aDN7PDpkOiSO99g6x0VVlDFij7pXGa4W6tR0e2iFfy5FF7/UmscFm2hvEQUqbuF1IduRs
fuyTXTFdKUxhSvTYdKji41fH1DdlaSI3rDeOJVOd6xcFVs7U6BeSzEuH4efKzG6KhMd4MBY2un7Z
2YzO0beIa2ssiNGF27f3toJ6E429VyThuxynuyA8Z/TXeZfmCVEYCKCsR13kDJH5cmqDR59uV4ss
OHOyoxm82AFSeB64Fv2cIB9mMSIaKnlFZfshRumRE6FTJNO1Wcn3GZr4McNePOSMy7HzkkmMiOGQ
1Ot0MD2zHdzaoPZs1MVz3ZvbXj4gSg2hxcB4wDoMgdTMV1q0b/tvSn2M0qMqP9tiWMUFs/JAU7KZ
kblir+pM+9/Htto2pbZO4lu0hsvRz4/sAFyd+0YaTJ2cjRImMzbA1kFf29I88rONYjnHWj329beK
jnwg3BZ4vdnCMQzK5WhvjXpYVNZ9a79QW/LiqPcq88HIfmjmuY+fyQ3zdKwkAYuOLv9m4WOYSN5R
G+umjq/LhriU4BzXD1m04o1aC5+jGWl0DJLxWpAJFkm7RFho6RiB0eDCVnXpuGDEM6pFEjd4gu1d
k8uuyBAPZE287OJbv2j3fY5PAy2Oicy7QrtpsjJhM2U6zrM/3spJjg4XAUsQ3gXTmdPwZERHst1/
03r/UMs3kn4vonVLTRgr1RCJbSrtLJ+asHNMaCGViNhnXEo2Wm9dwYzTvxd486IxXWXdcGgtrG4O
72/15DvKdgjpsjYoOyUe1lSW8cv4C4Mm3RxpK0UDS2HBQu3W6D4j6H3AtLAuGW8h4Yk+hhixd8ZT
2yhexNjc1DjDqx+6iNc5S6sWoUtU54RAYWfHP0D67zIwJVeEeN+iH5Oa3SY+k5t/rrPMy4yAdZ7q
FbyecUHd0d62XY/oCsN71Lp1KG3qrkAV7uDVPDspytC8WJktoiqEwX9e2eo/ica/W3JdVFOKNuyS
Muyp9PboFVNc78BrqptQ7TaNVHkRgzFO443Q1lU5HWzluba/o4FdqKnpWUW/CCe8lxixSlQeQ2zg
yL4iYWQxYYsQEwZSaVnp3R5ZYTTcxGW6LEHOm8l1l2NajdV9M2sJSxaotPpaHVe8VbppfpcoNy3g
g6kVnl1oS9kfPfaq3zNMqE4yraIAKhVNg/GGwPRVgZEz2gp8YlF7baBi0kYyiOT7HjSjhZkk9o9p
+IaU1ij7nTBvY+apWOTLgL2k3VnHOEGRRjXfZ2WFgY0+Q5EQkyiwTjc7SEHKIqsiLOWrGsu9oDtd
IwpiOJjql6naw/xhJYRd2SoeZQn0NaXEGUPbSQejCm5bBq4RJ8DQrJzq6Binuvba6EYtpo0cb0fu
e4Obyw9QFUvFRlMDF3Ea64KdX679dKuKxjXN0JsYzgwLPSdmC1tHnK2US92+yhmU5apbqG3BKI7k
EyOR9qp3tyK7DfGfUYUt5lJ1dFMilIOY4dTOKkpYgNprycSnpsmHKD1N0gtTBopM4WmsnMr+dozp
kwYr2T9OTJ51dbYn2wvUtTQsxK3VHKthWvhzr0XeB9ONmt9ZyrWR1EvCjhc6TfKoO3bWU4MvM90O
DGsmy2VD4UmedfHwBBLu+xS92MAmEmz/zdkXD7J8Ewbf+nofxY8+3uqIZyHj+dOMUxl8c2q8VBw4
vivqaE68Zq3BgGtj3aelRb6CH9jXIS6cwUK3TBDassOIWGfy3ZDeFPTVLZIHENou7UzdOqqysk3/
llDuZeLsCcKwk3pVlsjvVfXQFuE2Z/fjIxEvUhPlFLfHGWkXVA9F85L55ya6VzJnh0kIIKB25w/d
kySX+5RXurDeJnO46cn+JHmBmDcvJ/isof7UFXd6ywghY2QIi52P+lOLuAC4pSMpOCPwchtsor3M
JDDeFJlPVNmw6P3TSHpnidKtevWV214tFjVGDMeCX6DfGwBqswi3rJwc9PK+T9fd8BQno1d0O3Bl
c1Aoy1ZUWDoDo6Idc15FrbwhdXjBS4YHHh8z0Q287K9KfNuxvJC5+849/i5yR1rxWvt7ja6wek25
hOX+UkVI3E5HQz9E/bC2bceDANLK+5H5I9NfYpwOg/Og2+8KkX5mVCyDvri19OA+x6wdgRmBgdKC
gfc6H2l8yAyUsP8MYHuv+Z9KCtRhDNeZ8ua349IeWAagCndrfaOH61FUONn3Ck3M1GTv2zwmcYEh
OkE312FqB8PQN/e21OzlgtCYKmzZM5v+ZmJ5XXTNUwgg23Q6PFjhWncAGdAlMvEg9i06z6xdBrgO
Gr26MztnC1P/JHD1WyOq1tTLTPBpCsY7xXEFETvxvBUXLIVw/3fmtYH5P/RPs4sGeIpvr9rBoTfH
MB7gVgYskE3hCkNTxR5AzIs5YvUcaViFyH3zYPBsTBNWs4vkg1o8DBTQtHTEKDK5ic+KHC+HYtq3
5UROyHw/nXGd95um386TkJpWPyI93cS+5mI5d+0aQ4R+HikhZFSbJCxZUxp4GD5AVmyjDhm0uRmG
XRPbV5aeYayNjpoGJDdFVFi1yzBYx0BX7Ca79RV93eKECeru5OvaDm7aegyRTgnC3uphM+n21urk
fZPyPDIi2YCYhfEsYfvxcwao5jZA4F/XL33tr6wMffMdmT3l6B/G3DqnidgoNspDQDifTGcf1A8u
CoU4l7gYeKb3I8ZCfNFh/f7nA//kzf1umrwoFQqlN4WuVsPe7tp7BrOTD6ZnMFmHaoAhyIgaWf/b
GaJP+x1cA2sQ08Vctp8k5SoZ7K3cTA+h/SN2gpPj//jzSc3f/btzmqtgv5Se68mp0M+bYMNSfZGw
CJolyqIsPqmO/qS//e74FxVGPbH7vkpp6ZWy5rWTfC+CXa4SVSR+RNI56BQa81tFoDRud4I5sRvj
U2qdqk/jd38C+X53Burf/0IA5YXJM8hfSB1lwmGvjhl+kGqJkmznCwfXBSmTxdVAjkKE07lhrspU
Zpn80JZ7pK4DVAXIhV+r9V9SlEOMYFFCY3wfSmtF3E/RJ/VFZtcPbuVF4dIyc/wbzFd7zPeLioxd
qnH4EjdII85snjGH5HsWQER5pG5O1z+P3qoUUL3iyVNzLphRplD3KkxqzAVLHav0gG8hzdn+3vTl
sxboK8PsVvqk78KyX4bSs45CvNDsK6d4EmXvjkG0zLKHarJckeCGK7dNc/DHh7ytPOhGDo5Ypb2q
49jNgIrUFJor/1qzdzajKWOaW5oHnH9V9ZjIHeU12DYt54ChjNG9KTAEJZNrlc+gQlIfN9uu7SFy
yx4qkC6zWDxik5fax5CBcsBxNBTZXElwfalZzJSBqitZVbwmIYvFBKEuAI20xRka2sfWHLaSjqJ/
JnUs7fTgyEtMrPqEXbE6hcW2GX3XoESoUocYtGwTA+JK2BYULWZ6ZauXyQKgGx7VYryP28Kru3AL
MBXS1rOlsWyPtkm1KymxEbUUBa/T8CMvgn2J0acK0U/jYoTQomprQxwccNUFuQa0yA7TFJ3qKGI2
Zt3OrCqUmHcl84IBB7jAzhis/VVgKNCmLG411tfhOdbVY1780Ipqk9qjl3azu39XhndRPT0ngsWP
iW/QVJZsOd0yYsbBptfkd31yVJMjQlHgTn68csZvWqYsRzm+tdp3J3zT1dArBfC4zKLwEbPXSha1
KrtDvpHK29YqvUkrf4gm37TSxJ7t2dL3CMmxu7aHTNOW8EzYyOsuVKVFb2bXE2Zygd+o7oeVKHwK
SOkBw9vPhPEgTJ9thAVhWiy78imhQNzN9kpAitYUU0ay9plyCqdjy+qxHoN7Q3oc43rv5O9WiKvW
yLxBq5YjvoJOOCc91HZtoH2LNCoQCDcc+V3qNbzHxGo1BtjakqD1xxjfFnSxrlw58DXyTL+OLfmT
PsgHzRz1Yk6pkrjnkfEFq46equF5CEJPspGQhLjjps8UDh+M5ZdcbmituQpESOzb5D4jZthoDg62
1j9PFB+0RS7x3M6Us0lhJbUv5E0cEJg3jJ/tH38/bqkXU4QVKJFOZVfsh+bY9WdmgE8O/EF365KJ
azpaIXKLSnkHHqL3J8hgQOQIO87lz6a3D5oNPxXCv0yfhpWnTTIZ3FicHGXSkiFoUi7bxSBLovg+
lNdjbjPORK6j2+6f78RHt/linM8nRbbG+c+qw1fNmleGePpAAPz56B9ctEtYrp2EYTZ13OfAkEki
3w9qiwEVCJ34/ucv+PnQ/2ZCviTnxn6LktbQmAHNcR6pt1EdnZJS/6YEFOmJ5o0YWVvlzeoHtrfp
KfOf7JotyZyEh+EOypLXlYDDgnGTlOxo5eKbY2bbFr8lzbtV3SvLOE73OavpT874o7t8oWSTzTGQ
/XKg1YjD0AxpK5jFQaTnJHwW5VMwtFDWgucJJJcO9MNJYPpYEkizdiEJVF0l1s4GM5JdyLSUXnPp
LQYC/+dz++i1vOh2NX6sQJezqSWiO2QSGakP/vnIxvz+/e4+XVR1KvbBSqfzJLR5fJ0Z47rKgqXT
iq1qjusCW5qklIumSD3A9VB+oHHkxYODQUihqB3kGzsWbmy+KDFKykLb0W1a+CGa1NgtrG9BzMid
nKsZVEJZU1FYZpAJKuMQFrCgggaclgzSzU82jd0utfA58V8To1zij9uUY/JQjMMmQW6cRtcazfyc
mNXOefF93W2cdR6BfpiGb/qg35IaTZVA++SqfPR6XIzkY+KEQQWSf6+kBUWQ1B0ABhP2Rif33/r1
/3wb/mfwXlz/70vc/Ou/+PmtKMc6CsL24sd/HaO3umiKH+1/zb/2f//Z33/pX6fXHuN7cflv/vYr
HPnf3+y9tq9/+wFfWdSON917Pd7iR0/bn4fnHOd/+f/74X+8/zzK3Vi+//Ovt6LL2/loQDTzv/79
0fb7P/9SdUar//z1+P/+8PSa8Xv3wWv+/fW//cL7a9P+8y/N+Icsy6ol2zpQHcOeFWbiff5Edf5h
WJqu2TArdNmZR5S8qNvwn3/p/1A1XWapxUDoOLI1Ty5N0c0fSco/dFvVFMcxFBm8qqYrf/2fE/vb
zfl/N+s/8i67LqK8xTujKX9/JGxFnjVjpFlyHramKpdzgUjHuFFN57aqrCnf1lGLfU8eu5B+fjBI
xzGoz5UpWGxIRUoNsizRhxqFRvWEYNrwWRIWVfbMFDK+Y8Vk2deqUAJZ+CkWxSnLIf4hjRVByTIL
JvAaBg8O6IBJPMkpfq6tQAxhwURUZUgaTuTf9bhch6Va2bGN5T7MXkczCwaK/vpUHSpdrkJ/rfGW
Af1KlKlHrj9NpsXuwBJ5o6w0NSQ62U1MtdbXoV+WqkIlq63GsxhZoTFBzB4+1nKUXA0xcqokNmao
qzvQgbUOp2Qt1+qIQFr0NHBFoxbhcpY5BesgahFVy30mIy+gPAdGTrI0DOE5nr5ARVkOwcCPf8id
qj9VZkRjbshyjY98sKt9FIAXYK+jsiKfUtt0qdTU1UrWsV3CgTVp7zimBVZJhWCRL7OmlDfOmOX9
2jfj5C22BgCWdTmBuhB+myp0XmXtRYvV6h6aNMwh6Eb1yp58NHZFoKrKQuhlvE5lnetR2Sy0iJJW
LHVdpwSFP3eqn7wZfgzIL52qqXmMhBAOZTupfI6HFDhdHGiq6o1hn26zUdHFEjub8ZhH7fRqDRHP
iRTmCBPSLFJGV9YFJSSpTEtydSmi+EJtY4++M23ZhPCRQ20pNBKToqaqXFnVRASKWhUOaDynuRK6
Y9TgWB0j9BIJKgkFtXE6WHarsrmDhpvggR30wesryAY4wBU6mSZ2TLGwAtsHQmBpQAIcJWd9ytOl
dKskSwrDlXLJ9L3S6RHTm8bMmtUq2I54xQ1K2llugppNhkIwmOca1dN4bMJ3JSPNZFEHU14uNEWp
gNP6vUmPGlcIBu/ASNh8CGGfahWAy0I4Ep69QYmJkM21OPmmlLlyPYRd+r+oO7MduXGsWz+RCqIk
ktJtxpjz7HT6RrCdtuZZoiQ+/f9FdeO0neUuo37gAOcAfdFA2VaEQiI3917rWxWjNyd7C4dxps0e
1WkGpE2Zp6zS3sM8ElTik1ta9V67KzLegAFRCxnxHWeIooMrWyRR+R0jYSmdMwgVFvx3lvB0nKXh
UjQbO0kVbhre8OKaoWn4NQHfQWnlLsFwSHncxk2INI2xhCXBMrFrL6+dkeVgkzaT+diHvrqGJCZA
rdl2Tva1qOntaEA1oB+AI7n7OVuzC68Kl7dV5RrY3TRK70Ois1wcIt2m5RHnhpDndh3Wg9/m45d4
TPVTarN53Fgmx/d+pA3zBKB10a6hPwlhTzugAtbJWY5e6zHh7KeIBFMrl5sQdTnAsaLNjwH41RmZ
SGKf5nkIYAIyV/rutklBG6mz67V2iMjFJ+ypx9HL5lfXpFQsbhdN66730vTD7BakDaaeBlilg243
DV0DazclEWXTummLtCUnPbOZ/YZxlMoVtLmwbl9Js6HRPHTGf01rlb90lY8hqyoXP9sUBePcszB2
1d2sPJ472cFuKpeWBJwBzcRzEsVBfJO3Oc3RPurLi77JIEfZlcd3D1+OfnbpZAX4vjal7yvGcf3e
Nj4xj1dy0pNRe+0XDayuuGaQwVA26yDbFfPneCqbW11KDBsJx0W9GW26YscYp+o6nwL28SUdWPL8
ultvk7EAbRBP7tzhlqj9YCPjfog3sQwxIMZ11mMcCdJ8uA/cVMGOywKAXzYE/H+Wi1DQaJiHKj8K
N+DfqdAamU9LL0HOAsRbWOqDOJu/RGEejHs0CMtX+rLzR19G+otb421SdRrusW245S5aejvcNbIN
ahhCfp8cGwLh6o0qs+grtLlabhtti5mEobmZztZkOPVuyryez/zYtNNZ2Ul7FJHBgi/jltuxLGjQ
kJQYpVAyTPbTqCteCR2lnt1MCXh0WEwWQVoUeXraLasPL9MbMDwDzZ06oCkyOsG9BSIiOxUCSUnj
zh/aaATb7cohvPBPtwAIUt9YRq8C6Nmf5cH/hRrptv1WP479t2/j9ef2/4NKSZzC/f57pXT1uRl+
rJP+/OP/qpM4/v2haLYrV4SuwvNOofKvOkm47h9uKAVFUgDYL9QcKf9dKHneHxIWCmKgKKJ0cSMO
GP8ulIT/RyQEdZWvQ1eCkAn/SZ30Xw4qf3qUfjgpt42TRYGqovPA3oJtHtz9D1//3/XYj/WXUO5/
aXwK7+cOb8H6PPcnEkG7oC9oPbqBvIEBrMC6sLveT72HJirljRjc6FrkTIxpeXtvtWczeF3wCHHc
CP2npM81BfN0Bkhb2/srx7gG8GRfd/YMbUNwsaZx+c2PxvUOr9kKS24N4d7GUbhz/cjc2nFs78Iq
mZ/9zkK5mlX/mndZ86FjjvUY4i34ZqvY286tPlnoQmZoObvIYzjakwComj+OxMvdridSaGin+LVD
nnYeOhJtBnQMaI5Y7Ivvg2O7h0w5/qYZhP8o5dR9iSqCu5tsnAe6h67YZDDPQagOQz0evc7UF7bK
wT6SBdGfVwQBsPCYpdxZGccb4KR9sa0KXb6M0JABb+W52q5FFe0XMcu7UVv9pW6jaRc5sbtvpinr
znNHZBAd1+rW0/gih0Gub4tFUDORUHC51uPJW9EU3CMrg6MXeurYOUN3p4JIwDvug+vKy/NL+kos
+OwIyTdUMfPnILFAjwDG97saquWNpNSAm2dztoLRjzdFZdS2cWqPk2gXXw8dbeog0/6t6mIsJxxN
l6+zNyevUxYsH82Y27uawBWkiVo+DNVEDn00yteszbxHnafRtOk8GVIdmvi2sK3dogg11cZ2Ojmf
HHcFVuLQ1gkYkjM+DatzPhCUzJhaeOHeAlCJ9TErfURg1FPDd89hZoYecRBP2lbhsysyTsMejCEI
2ImfPE6TJODPK9TRYF6Azhc45642hdmj4gqe/KlmpL5Wxoft7EzXWbs4PM1+3uzDOiOiJKOzACEn
O/IV8sveL0CbTENabq0s2Z6nNptvoCW5tzJ3gmKztmFBxoAzx9/DZIXA1Ajg7qa19T4bwuI4hYgu
eTDn+z5kOplEqdwmtQJhOYeDC0e9jJ9tA69/JkXp2leyPqp4CT5k3ZrcNbCxP+XAbq7lgJDAAwbN
Ym8GNGbl5O3jdaaGjLs1flZqCb/MAzA0IH41YHpZtNfJWqTfjcxQXvU5G8TSWrfa+12DRHFanPN1
xC0XT9Ap10wMmyEu1VvF7nM/9XUGNLHKDo2sI6iCVfdl0GlwmeewRSwvxFnflx2ASj545YT5rglO
YQIe5SVsoDbGchsN4ogbbKRg4fu9QWUcziuHARCdDJeohd7TYtuOLq1DMLmABhwSGrOdtLRyt35d
U0xUZb5dqc8+rZlNPrpTG1+1ZpWXQSewkrrduNGxU93S7AFw7VTDy+jVwXM0rMlNntnpM9yhQhzN
StNKcWcujE3cR8nzeNd5xv/sG+pHgNkZ/OLOMBgNQv+iIeVr10Wu+5i0JuCjLeI2WCu/gxM/WT5U
OHYPztg2e1lOzjUKFxJJjFtB70prgzsBv0IDnK5svbu5bvQljwKHrZb3S63+cu9xKgTKVkT+q6C0
rjZDWHtcwVQDqr14Oudf5JWKIudVrQ6Jxmh/D4s/LU9Tq/nxkAFtCoNM7myaEPnGXdkd4IiGmzVz
pxszOO6ugz3/0XXm9WOCLuaQ9ctQnZm+l+cEw9r9otIC3Hg1XAZLdSKrAgGyeVpe6NzpdiLL549R
BzNH2Fbsp7UTCkQN87SV+pClMZ/MA0TuHGbfSC0TaOE+2sV1n1Zf+WhLl7hDYyok66ReEI6mOoxQ
oOjlLjeiRa/Q82kS6STf0tXJv/txuIxb5MP5zokVgOJgWVB5V3l7v2QW7Kxrw/4hrJEddJmXoOzN
h9tcOMN9QbmOGGsdj/Vk6zd+jex2qYyENGqjvXKMeZmQcaIUT9r13qf5ieKJ1sMJgOQ17iYJ/RE4
LqDKeG9YQ3uGlESFlEkLrDaUTf5ZCs9QhhcxUQ6LM91mfRDqs6rOSd6ofLV+c7JGHeI2gQBtMxRa
+6XM+3tLIXneLYF8XPLFHE3ghGjryvXO7QBoBJ1Zqc6XqnyeC9dc2aDhAQeIuIfH4aIRX/1bd3Hp
/s8G8HjEQnA/+gDalzjr9/y0ZCnMxQPFxyciofybVRfrscstkCA7GvldOfmyBx9d7EVeRU9xzTGl
C3IErPy/S1e5fbqNJpaZFtDY17ZN5/MxCcw+HvPqNV3L6JnjG0TiCTDXDqm7fUqLYr5Lu3Q4N2TM
f/GH3EHZhSRwWursmNSuBKE4JTOgXIPoUjS4RQIOESzAWcTLmtizLln6fdSH2Qvw2Ai0JGKlGSn2
FziKLCY8TicdROFtBQFkCppHmFyNa2Ou3K6y30wwEFHjJrG9TnodbSelna3LQfe1WXznkFdV++qE
KFHm0K3ov2TWuXTyHD6fj4TsrJcueooiS6qbkLPKLRkfMWUMmr0bOjyELCgEpj2H6nOTVsSRZAxf
vcH4+6nNxY3PIRagYapeRSnR40Q2QUTdxWz+7kkZFvjRPDK0tMshgr9934ZMIyVAnMesZUoZzj2h
Ck5fPs7t4l9j7gou/FDojaxWLA/QHZqDiFJmq0Q82Z1OahFvwBI5V3Wl0o+DoQvozxoe3xonJHSl
dV1cinqmSWCnNnqQo5/fB0bUT6zNHUKnZvRAZmbkjmRrD45YRAj6U2sKjWSucS/jvoqupav9iyGO
nCu9VuND7ATYqqe4rkFkj4iDwRxsdOb45kzLJr71YplfyCEfvzKRtEfIEpA4BQqvuiwScjAm9ZIu
uYGErvzreAiCK0uV+4lj1WjOKgPLlRooXo4CXvd57lXfqrWcAZ1Nw84pSLUJ+Stoc3FfApiLm0cX
8sFDjSR575AWvyta3Z03Dkt911caL0nYCX5VH5B/lqhPQRK2V9MyimM7V6AJCxUmjKuH/qWoVI4p
RbmXvLj2UNMUp0JbCRfIIwG4zG/gsDaRBqqhY02ruZ+ujNIeAlo5u6/1EuSvTdCE+7xkUgpgN7ku
Sx0fSRRYMRAN/vUiogFdvxlwWSRop6Jgngsg4SvUv44UhYtSSof3bQL361PGXExBLz6sURQCpBTL
Q5fPBNy2Q/Ai+9S7Xcjxvu9jKY9RQ/jGQbau8xLZYKTkcCZ7UPMYHVLWjrulmJMHvOzF3s1nyHc8
092jTFWybTgtb9hW/WQn2y5INrXMS7DUASqBRZnP48xYoavMTU+JcWAFi+mJxBN9IusH+7hyxDlL
dPyyCI6aU52FyIGi5GkmcOqqbsPxU6ktbgFVy/M4nqpuX7TqWxwaipJgeOlCaP1tTHZTTC5Jm5Wx
3FBo6odsgPpmeFAvwmxEnuzSS7mZc5DaMQ2WmxArW7tLPMMSP8iY5KZpes5tBKcSZNv8VHuBvAcv
SCOw8JLP7lAB5sbxEl85iWfvfYpBvC1LeBN6dfS9sBWn58IOw0LztyqJOlEj/EWfpi7dV3Z7jBmV
IrQrLnlgEktOlKoJj5IJ4XWe0c0Ht5lK1j+vYGgSUS5z4snbrz09uusSkyDD+V4RIEQgw3r0xlTd
2bqrrtwwLHEgnVStzTgYeqNirDdkXwA9zNYoJbpj9XeZSLqjnSYGbXUe3pCuNV8y5YICGunEOdCa
PUURxRW5YdpMPg6HVD2F8BMu21qGl21/+ka6Q5QhVo47sVyQXrppfxecjoGbZVFveTkFj+kSD8el
mlH+F37aOLshaar7OSmYBwY0ZooYBEcayuTDuia8qj7j3CfqquLcLe1yXdOmMGclXp2reWqDXW08
j0eLffew0CWLibJoUDT5lMQ7L6ybjKsM7lsgEHx2DvxgUK51tl9nC0xZktrmiDq9yKKxVmRNW7WL
Jt8+iShLzgfdzujz6FFHmdfc99Uc3Ai6Nif+M4IMP+5BSZvOtltDc4y2h6uPTjpml02mofdqryFr
rRfNU2md9VvOMQ2VQp7Ajw9IBzAOpqwpGw6N8ruPsGbMZTPaYdvCdHo7dVMeuqAGCJmkCo3J2q92
ZxYQlLpY5oPbJdMLosSFrboHS9h6+q6fhvaxV312FUg67WezT6xqEeTBHeti8kbAmf/BsyKn17p6
uFZLd0mxvhvNOamEEqFDXAp1V6sRaQjtoqEnxQaCI16QtPDMZZh7/vWUM2kLwAhuyrxaT7rTKNlP
ueQI6rsix3Q0+h/p+fYbYhor7PVBs26GRAf7PjbFa98IxoUDT3aUB1BaRdCos0ZJaFkUdSAsDaap
iIyQb0mhEIm2brHJ8APf2ETYy95ol195YSCYezOdtbAonyzRoP2Oc6s82NBEIHAbOaJ27FF8Q6R9
8ea4Ru4f9eu2XmX91JtoPp+iOHqOG4+4FfrOK/39jKF6A/6ZJoVJaXaP5Lp5aibtZYU6d7cOrv7a
QbsEQy8w2EgqXeBnPDFAhNvqrhz0eUHyCNY+btmZ5Emi4F6q8YNfZeGXBFIvWThr4mUb43UcgcNE
fSbsg4mKFt5dCCH9qR5PSWpxCka/4FOcqLMs6YONp6vMK4rrfBgpLJyFKWo62uTac9L0nKOjPPU+
KaTZy7dFHmU3dirVazGZ/LNoygUQqVQPbozEe66i3tvKJJHn/hCWd1hz3EMRO/UbXhufvCvKjLOw
Nh8nYmoqH0kAjcIRrjiTCs0g3oufoybprpUN9PXkNO5Nu7hiP8xW33rS4ako+ii4XX3ygNbe0Vvb
uOLZhnV/gMSudks4DY8qh8wZxenyMgZN3m1wXUTXs9fXF56ujm1gODnPQJ6cHFgPY5gyP5dNi96p
X6JvWg3Fp7XwbXVmB8yUPYempzgahnM3qSDHzhUDD8l4rZcCby2JSYS5tICRo2U4AG5Jb0BigmbT
HcE9oaw+zYEkbwB/XgK7HuKnYoffhjF5FdQD5VUR1jko9BQRVGQjecnPgrQ2ifTnhUOA4ei9Ei8w
ioQIFD7KIVjcCS1R5H+gx0TuSJY4kHoXgqgc+xjWAJ5Rbw/72tTddc36d9rU8Qf01IvsPrrFWmjX
XUJZuVutb3DSednNRJrBzH9eky9h3r9q2Um1C3pvek1dweLQOe5Hug0cV+vx9OyHgOfWTtcfpyF+
bCZtdroTK46xhlMfex4DEFs3x4FINocRj6aHosaVmWUiHPuFzLfnwS2aneMvIt2PanLuxVScUhyH
9sX4YviWO3XwlhanD90ZnM0cXeK9y161W1un3ri4dxh12nG/tqvlcEKmiRiIqG1YMqgKTt87qEx7
Wam1Zi+IyuO6KucaZQ0Fe1LDfSqsR0fEa9Sn3or4dimIUJtTTkuV6UnOcSjdk8VpbsZOlYTtTNP1
UJnyxkTdtGz92SWOPHYbu7ddF6Blr2bf24Ru194NgQo6ei3hcKQyERecxym4VJlWj6NfJK9p0dDg
6dB/81LVD6XR0ZtWgvGVl7bplfJS0m9AbGdf6Mr5mMJMGfL3O45fOjb61q8a70CN117LQnc7txUv
CbgKnt4Wn7QZzaXf1KBq82bA/7jQgmLQ6K7ehVhPsOCiMQuOBNF0D37VSnwYxG9iWAqI2RhGbqtY
nLDad4nfeQz5PAzOnHJYC72A7XA7zjo/Drnbf/FcsRzcWrMw5xzQA/K+PLbmUYz3SxUgvmeFGWLE
i0F4x8k1wuCR1l9d6dbtXvRdf+OPjroamZECWWZQiLUgn7YUTQRXGcdHrBgiJCz3zF5UdWGXCpkV
0oiXAB8eeS+g31F7ZvHwTekloblQtt31vJThnT8Nmdgu6VjZNx3b9c7kWjV7FgCB0zCuOM+YbMb1
6mvFs5RnMnmYtKCH41mZHQaTtzW9wSb4EJTtfF63um7OlmFadkqN40sS55gRtaMhVRTVRftnvlSS
nsSLXWRu2i6t4c4GDvmvNpNmX7N/eOg53eolMwXtXc9tCRtOZD3u6y5GZxkNtXr2A5aIu5hQXRwG
ubyi46Cr3ehjfKkYv9wXxlvITpqHt4DZyeXgh3FyVg89ChU9ynqvlJmfFzk5G46RGNoc5byFGTY7
1bb9tWIcDo076canNsr0AXV9c3uab77Wq0lQK7skLjLMtvetCMy9dExy4a6cGanfQ9Jz8ihcNkEd
mIcuabJvlUccQYF3wTtjlCP2UWvVti+cKDrPhFSfw5TKZ9foTHfMcBtsuHHYs9Ro+5giYNr3S4YF
o2SK+x0B7QmuiTT7Qi66IIyFN78qAvc4rhS0m8TlFOhlENwIvnCY2OfifE7HZj/pAeD/mkj7KcR0
dzdomn1Mch2K0PoE8KcNm53JNTxlLzvx4+KUzesUeNk3WpT6owpMQrhf3b/ZyQmu3SJfP9nEYmBS
bXzQ7vxRCotXHIlld1UPMvjUeMP6wEiAqE2iTv2LsnfKF3Td0yEO6wLYWjxuMgSZnLrbIRnQu3bK
J1imI/twDPqvgSrYchfhjbfjEJGKF1OTnllDaIZfkk2rOy/8EHpNiZFMB9ez48mdcQvnkjnisRiS
29ib6I8U5baO0yOJhhzB4o8eatW3vAmDvZ5D8xgrxzsEqUY73JDeJcnlKLNdNuClddsyfKF3npC0
51bpKXioQ569mCb82PSe/W5msTwjaJgu1CLxlTc94Oskanh8JZvaBbqHKd/Q77OfJ0KLT0usN+9w
+5DoNeWwvumTyq8ZLyZ+XEKLtkNc1OeeEPFl7uvokCssIgexckbfVHyPXVnAiNsk1Uzea8BKAFG7
CvwzbZeSZIR1DC+dpGR9yaK52XcmSF6Hqalee42P06MNQwSroMgn+e86S6PmoqI1BC+NBMWWk8/E
qJQzAScnDjOoq/Dcpws6bav09DRpN9/Hi6MuBupG2mUO3RJTT93FGpvqSVpWvyRRZs/hoj5kCNZ2
pTuo26FbxvvVJyHBcwvc0AbHTN3XhEuxyuzK2J/vFdXCLkmtc5yTwN9XveDsE5vpoirq5mamK/qS
u+NEPTw59TkU+nZDkZp+APji31a1p/v92Ih+r6aG6LBybYLPaF/A9y7ruiuCsX2NUj/cSsbJO8yt
JOWUtYDOEEw5gI+kxMZrSS8pgjh6zOasvHHLmJTeZFrOUGuoGy/pCYwcZmb8gQmulsxg3HZX90Mp
XYJtw4RYHay5NabCfr4sl6q6L5vRPc4pGQZ1S1ZYIcIm3ya+E34pV06jGyxAQ3doEuICpoR5VIPc
6hr/ps63Xj0m0zZkjfs8pyVhC3Wdi4+lMOFT3dsyv6ibpVnPsZ1hm1KlBuov3VB9WLWerypiWM5F
OpsrZwhKsBASCvnHoZ6xdnRmwcouPNS457SVzLM1jnudx2p4Mm5CVmhLa40irvWZc5nYq9Id1b0y
hJ74AveuM32gU0mOaobpJzdF/5KrWF73hlwxCoQuxtvZQBLV1obMZvxwEJs1zTUGqtAhsokTE2h4
R2bl0Rs6Sma2HWc4CUjXx3wSsdoESGGcrUJc8pRhDb6xFW7GOvBPeZyYVthPumDGpJb5zZFVeUIm
rmwPe6CS81koPP4EEVQiOLgLzY+dI9viqQn6WGwg0UZfx3iFajouqkg5uAyNPBbSkHiiWj9eN4Z5
HytJRDjLZlEDkTMpra/7OkpBVK5NT2w4a1lMRmARJZf82Xb+vAaiij9JsqCxcA0rMvg8dSwnXJ6s
aDCbzBYuyzZBVghWq9NqHcySeNzZ+v1NSgJGekgjS8bMmOKKxhmqNOA6LZALzWW+fHN6xyPo1aEd
vZNhzyEtiKwfnTeV/DOR2OlC1F7DvJyPWVghA2tYX7TQWboPE2d4qELK1B3/dNMdIIUEdDnDpBdw
aLx8P7nMkTZJ7QiyfXhJrLMk7NjVmh7zCTAdWpmsv+pS45dH+oXVQ5Pjw4oJtHqGfeDciiIqCDeF
7/xS65CI4rka24e+LfM3i9uZlAvb33V5gqudk8Ahz+DbU0Jw/j4DYgK3yvH6Ckdlbr9XUNpO6TCa
VONkSsXr4K8EGrUZerIzVw0clErV6GeZ1LBH4NtqJLy8uCxD9lnbFYVFl7caxH475Uc99x0tyikj
m9dbECf5QAZSt1fnbm1zucfAOWLsoLha0Tee8tfGQ9iM07WtY++KdW56seNKxpVn0b5WAz7qIUm7
l2rM7DnvbX3T6iQ9Nn1Y3jNwTS7SqKMpg5QleGrLOvg+uVX1Os4GGU6iJEhUn5YUcfURCJTR67xr
T3XECZdLTpAPdeq3kVWyPJNRVF52qxgeM+HlO9QeFfJZSSRbKcfHCqjHRsRT4JxVmgzMfp2yhxM1
CjNG0zx46SKwYOdm14YpMeWqqzZ+PJqnUrfmcR0LdTX43nq+SMuAbsEEUxS23CMbIse4beV3Cbr7
JkJjxazDYlalacqoIrdh92FVpgCk0BUXxvVJ7DuZGl00NARBEV30YcwqUr0zQ9BuvsIFZq6tPueM
HoIzImPFfnHG7i7zB7iqvCnOy1jEIF/ibgJ9kJ7YB747zHvTBDl9jzn4kIz9RDYnAq3bmMn+dejh
Cz5z54Qw2UB1N241coLoqsnZ1bqMaE90aUJmkE8K3OyGy22X5dPVOhE2pWsz4RIemB6EhSDNdp7s
BilCukXvl70WRRcBH2hK8ymP1yLEHoNaRvDP9Wd5NZVM+iWc0dtpjLHnlE4n3vpaNFvhp/ZJJ4Qw
/cvW8Y+ENE9Nxf/ea2N+0h0fvjUnpe7w/g/9Pyg1FieB7n8X0JwjtP9JQHP64/8S0Cj/D9/30ARH
0gtDBDP/R2gcBH+4KIldACG+y1FPIzX5t4DGj/7QIU1eQlYj9/TX/6M09hAuy0h5Ebqbf/21fyKg
+dlDpH2pUfZ4bCoeAp/Ij/jYPzo2WUg03XvP21UFE+cLM+AQRX8m4uMSGj/6xBSl1UevTkb3d5DF
nx0n/7o08tFASDegDBTvnSedzTKKFcxxU5YTdZGvT3NA5NlkXKqaH36NX+h53n9NBRtGuMrjEMJ6
o+Q7UQ/zZiELHCLbdAZXMAz+GydBuDtlol5EN7Y3KV3p33gyf3lNwbV85eGrDN7dWukA3Wjgz26x
/1Lc+kv3zRnT5MVpC84zXfug+jD4zTVP/+Z/3BXaP31PpATMFQMk6OF7v42cRu0OQbRugzahpciY
078tVuTCdHCW8rHqk+b+7+/sr67IFFNEmtxKOorvfsV5JXKtTJt1K2fSeoFu55dKW2/vdj78BIeI
qX98veikiQ80ErIo1O+uRzjhEFrRnZJoksuULETCJNObHgP0ue968+bvr/aL3xBBP0o3TwaAw9x3
hph+iMB3L966dYsuwXW/3nL+us5Ys5mgyKMfpo9/f8GfBW1//oARz2hwUshFfMmTaegHYRuowCQs
V2AJmaeeaUlEF9Ku1W/u4a8uorAvuFEocCy8T0DxnAXx3EDf2saCJPphbk4q0yYMfwM9/Ovd0zwT
2uXGieDkZvj5y3RF27nKB06YzD15G6qvTHaL28mjs+9EOtq14FXLS5sP1SK3f38j31+bZTUI8Rdo
Vk+Go/7pHvxwI70qr2B79XZrzOps4BiNzyI17j4eBH6irLYXtuZG/2adeX9nT1eNKHCCQInTM/ru
ebGFJd+UM+A2W+q42gaKvFEMACL5XZDJXy7ESsbarT2Fjpsv+u7W0kLrm1TjpBs1SX1zmtb3XuV2
v3GY/uoqkfQVDhSFSyZ8t4Tp0JlLynsE+aFYPzECGDh/JinRaP/wxxJ8E8l38XijTxf6+ccynWqT
vIktrVFVvAWsqTu0o9Wtq6rpsmYT2+SgRZPf/Fh/7jA/rpbaFxRTrmYfDSXi1tMO9cMzgqa/TIa8
MFtFbvMplbDY6WE5KM8HPiKPcx7t4nY6uNCD/uH3DVR4kvZhMcI6wjvy84UDMLoQWInT6rSfXM2F
n2zHsFnB3dQm2EF9hLA1rmK8+/vLvt9xdQBFJhJ+QFURIup9d1ldR2amLeNu6cqtp0a/zwjojJIR
p3RZM0z9R6x+7Z+uJwPpBfCeefvf70ZV089ud0ItJn0nTkef5hif/Ix//63e70BaBtoLtQiphgQX
ev+tDLRDgcGb+TtyuSXT612/1vbguM6yS9FV/WbH+8td5HoIoklhpW2AKvrdw+r0aJgWm4ZbxHPA
yfpooRXLHKcH9sR28ZtH5S+vIFejNDwdYinU0Cn//KhMyNbGDLPGdtBucU5qGVKYdOkv//4e/uo7
KY97x1rpR9F7nD3iz1Q6NtRbHbf6a40D6muQD+ifS4/R4//mWj7hoghvtP8eWzYuGltGqfTWuHG5
6+Yhu5bKyy6sWdbfPPC/vHkei39ALUQxTRX94wueaPyh6ONIFU3yFqBSAIcGLeA/XSVPPxEvlaD2
YpcLvZ+v4g0yokFahNtKm+bJ1G1+USV5/Zuf6FeP+Y9XefddgAJ1gy957CrlOZdJzs1iHAqHi0Mj
3qy0fP77n+lPDf1Pq+OfX4s4Bu900JDvw756J8BcFXDzejXOz22LD29OGv+yyNaT3E4x+eH934eM
lC9632GGg3pjaz2SivOCaM4EhuPff6S/7OmnT0Qd5p0sm5oy9+cbnSKNQsHFk6MHU+0dyLxXVSP0
fpjrdNO705uL/uzD31/z9Db/5S5IwcmIvSmgDvz5mhNGuYYZlIYB4fmc3qU9RKWDgYwu7ofEbx4S
elPXY7no499f+JevpESF63naoz/7bplJ+3jVTiWRmON4Ooq2tOStGbRlmfu76L6T4/yv3/E/lzr9
9x/3wdqW9PL4jthLl6s0FQ/elBXM5mV7JgCUoN22jx1ksn3DTPM3P+ov31GJYp/zrnLD90FYTTT4
C1MrHrMcGuNMY/CwDlH9v1l0/nOV8N0y2iWrop2sEQ74ZrkMpjQ/q6Ow3eB/6n9TzPzyC52WbFaE
KOSQ8vPdLO3sEOGORsH3InOocX180s30u4PCL59Lhfvmf6g7k+VKkS5bPxFl4DgOTE+vI+lIoSYU
igkWjYIenB7n6esj/7pmkcq8qZs1u9MMS3FovNt7rW+tx3aW2ndjAate7MUZj23GenYO3cU/jzSW
XubQl99qx6vgaUa0eVHhfvAo//7Kgbc2p1l73yfDJUFlT6XgyogpADInDbQ1ZafWwRvqhA63JCVX
pcuByKv8xz+Pib97tGx52SQyJELv/VtcUlujLBi5tJv6MOJkfU7FHH8w8/3dyPv9Ku8eraFCabvd
AqFYA3mKrFpu0d60BKmFw7/CgvHamNF+v9S7paOHJ+sHCSOv8kfEok0WHbp++Ij6/3dLh08FgkpE
qFSg1n//bXz7ld3VWnBDpqnCnSPkuO1CdmQOBHYMngHs1H9+T3/7BH+74Lstme22tteniKAQURQ/
Kk8UuzyC1E1qjvu/GG2UrwIqAZRiccr/+d4amt7DHLIsjm3r/vDb0Vy10/xRaOrf3RDVFJ9qHKu8
XK1uvz/BBp9Ig4zfp7sWzjSqaG0KHZaHmre3//fP7g+SgORgLhz33SfRJnac6DqDy1/BmUpLq/7p
D155GqKk//TPl/q74RRQusHCx172L99FIWltcCjwdz04A/rEaFJL7GEffAx/fxWPJVtKx2UT++dn
F4S5ckUbBzsVae/gQM+6MXA3Pqg1fHSVd9sjk3ecYyzekGnBV5F/YO3pr5X/q6sEJJRy6uZI/P47
iAI7nRFNkzyx+JvOzCg88iz94BP4u3sJbQ6IGL1hSoh3K0gOXYikJu6Fk7LchCIumdvdj6oz6299
t+pTdGXVDalOK/WXRDWB1DCboEGHWYatp50dpC6R8doDNj7Ygf/8rf31amsRyOawi5eUM8a7KQHL
ST6AGnaoiQg7xbHiqoZd5GRjWKu9rvqgEPrXR+hh/eO4xID1PF7Vnz86xG2Bse1E7Ky2dPCO+VDR
8MBs/vVNeY5at6NAP9YC+p+v0gUDsQ+UHXd13xQGfIJ2WwRZMYCKJsjz/F9/F4pSOXUKimkerJF3
8/hIcrEIc7FaM23vJwUuI7emmqePyjF//O4/fxrKZVeBd1cEkjrWu72nxtNrNMyU3TKafPoeVY0C
XoH4yTZXeWh6A2e+k27+Io0v/aM9ulO7HUsaoZtMRJwlOAvwLw8UvUWKJ6EImkPo5HaIEjYIsy3/
5lTlIbL9ROyjblwI88Bi4R7/7esBL4Hbio0CC99fzs7IEtDctS7nBQz8/sH3PTwXA4qr9DCjyXj4
56u9X2UDh9MJRVWf6VQyfN994byxhXOPF+2wbyEGmkorfx0a2u6AARRGnhq3WPYvRxXXDEXgQolx
fC76voI1dCBzaNXCAkYvjVZ+cl2HUpJrZbt8qMqP2ijvRxVWHVdCOlNIrjlPvz/pEjgxN3TLIwo6
iU8hwlbytVWj+GCW/euTDGwQBuvHF1KWe2/BJvgFBycip51VgEgm6lD7bwbHMU66SH/18sGZdv/8
7v56Y0EIGDhY13hqEuG7gUwleKJWLCIG8tSedFdlV3rqgg+mi3X4vJt0Oc7x56XjBLQDmQffDWGU
NV1FF6jeT6Ko8m+Frazm5AdsXh5SgcDvEDf2HK3+p+FLkhXTLhlEfle0ZXAXj+6Kl09W85tvcFns
4jrpH5sMltVS4jbdAqwswSPI+suSx9dh7DxVcS1PDp5qonWh8RIlWIbRxSnZmSORmO7Z6ALK7am8
fE4WSLs6XbJHEdjdgyVCUBmLk7TxdWYvWl9P0LR3M3ur5IShlkZd7jjmUvmkF2x6lSKe6ocJdlkq
MVQw/e1TP/NeUBkSdIBt92KJ5k0LK8VvOCzQRaLE+VlmDdI2p8u+OibsrnXnF/eT5bCsWnWb4F9O
S8Ab1bCL+CWoPiK9k575ns8VtJ1Bmv5xDsEdbcLRVGI3Z/jJNmNj+USRTDIjwyYOYn2MCUSP9zYO
apxwy+itTFw9Ua6TywklfnDdoB4kKMMleSWxpEC13S+XsiP01veGlvzNDkeTaRuMBZx+cC6PQ30w
cgWxowIol40rSzvby27Nr7SiDjxT6eKPyiv7FfHu/DmDUXfIsf9tc6+zN5POwgG7V+K+STESbT9b
FvDGZEinTVvDyx1j0Z+yhP3u516Tdbe1HG99Uqi+/EuSTcQAeUBvyi3wJpAekSrRYARp4vkvrlsg
/6vDxv481dL/gsQcy2JtOWG504FTf4Ph0fDyuir+VfROdY1JNR6eLBBkfYi6PQhqOl01LUaMYUGn
nM2YDHp6Kxc/cQhc4n/cua1Qd75xwujMn+0oTi65pGAwK6EP9K9oj2UTKKTbxh3EuDdFq09RXEho
7EWPox2yC3rYMnLUdWyX2Xh26mTUdw2Tjnf0UQXZP8cBbuyhChv/BVW3dW4Fsto9fuHyRczZg5OY
eocjsfsiDOp+Ylkmgl/KmhCrfdwvRK6ibwx/LISK3Bs9LIdxKBJnK9DTrwpLGAN+BvNF2gUss7az
FbZ4W6uJrPOugacD8y2et7Be6pm0HAxDJ5GpyeviTaYaj5zi1HeQgje5NBpi65KUhyoNi0tco5VC
bD2jcpmaThPMwMXA+NepR0hFkBYksAiSTpBHBwblJFpvJEkcY6i1zHGUz8/Ynx3GEdjkjvyWACBV
WQIgf2CBHLIDAYgLLKAQlM2D8gBABKvdIABmH8tirO/CJrPIEOo7Kx22PA7Rb2cv7obd0gcaklXu
53IzVG33uSGGKCBAMbTirxWCQveEHzP3CUHAbnKuSU+5s5Qh2wNv3tSFWP6MndDyRPAK2z2lZzL6
3YKnuPbrYENMFQ5y4FUGrnbQIYrEmGisncscz1DL0UivXnhxkIzVAYFLBYSgMgGICyRr8pDMxXIf
h1g6dpEaK/pMs+Go5TYxNn0gOS7QMhUmu4ppzDmUST/T+m2wxW5wJKfV3rWHSQMtt0SwR86/fLZi
7G8byw2xoMFFAlE8FXNyl+qsQi/cVvqbzG1x581Y/XaD3VgGbDwi/k3r05ZPHCh/uwB/4xUOSd/C
x4fVKW5Z/XZtJ4geWEwG2armsybzqMoQ9PlttHyfshwqka6C8XVcRO4fZYbaiemsi7+pLpkkOU0x
ROIlQeeA3CvN+L1Onryo1sJD5jbTZO1p8VtYyVwJmt3zLeBmqe1KNH+o+jbtgmltg04fqHi/jBVA
d7pUmOncHNWU3blqq2OXSON91QdztiNxLfOv/MmZ1C1rOzVavoHSOdu1E2CoLFP/JjfY9bZhbyGz
G0LCZHZSzuIFOGEIOM5N5wWyeJQpLOWj+WUjlkiuxkDn0O2TWN2EOaG1m9HTtti7wezci0Zj+3Yg
DKGXBDz1i2Tr8MLWyZWnJB28VxT1i312+3ah6TVnIVwp3Y2kgRNrhoI5k84beOBx2cvS068FPDBu
ajIYKqSJfR8GvtO/LGFP6nuAOlGfepaOTzkcDhaIehnCLRpTIGRe5IeEEjRRcBPRt/lp5bVPoosz
YQfJmr6DEgdsXh+d2rgdEVm++sFH1pPkwDrs7J0Fd8lGuwZnPJrVTuJzlEV2TMbW/UTgBiq8pLFK
e9tM9fyzrjPmoECZLtkNhd/2BwnHOdtB04dOr0sfGDMNohAom+gwIgVy9QB3fA1fXf6iQF8Q4RR2
/dmFed921qvdSvfrVKRUgceydL9kssw9nmiXg6iiwXzqPL/F7NZgDtos5bQax8Fx3Ti4AQuiodvo
rbHkDMjfm2qA+K30YPUryJGHnEIHRg+VDneBU6hm49cWtQwqd129l0YWsK6pzBKDBm/Q3XWWyZ8R
Dhb2roUal7MqT81w8OQ0f18QOZcXDCzDc7TkKTalPJm+SuhRN3lf2CSspZrvg0iF8s0amBuha/dJ
+KlWE/jOILXIWnAMUDIgGMCmCIycoUbUdsL6NloNLzAsQ4hsBlu3daxNVI57F0ZYdTT1kuII4GGD
vc8Ntzg5sbY3cPIgM7f00H94wey6141fg6LRVaWJ+nKDJTwneGfkNp8w2WwZYmm6BQk3BCQXMc9u
i9EFPoLg3EXJnDv1JRkjTA85FQbYApB+Qk4ToWdOralh2LTA2rZ+iLD2i4iY6a9GnTvgPLrJExDC
TOYgdBddfqmrhYY9dtxEm31ajVO1S+LCbT4t0LRy8ua6Osm++yJN6589KvWI8qOPG+ZIpuu4dM+c
KXGoXCa/H6z8UA021oUN0hSZVZ8wy00CuoPXIxXeR3M7aU71ltNSeclF4YG24fnVA9ahpUF0XStL
keDeL/OY/kwLzL9ffKcSqAX7zpuYitiwSUZau1KLMFSZQwGgLNp5fd5BaI2RyWJNQMnt8gPUOsVn
8FnQa78xX/cxvoZWD1tNhh349JIyFKQ9lL2Yd6bkrcviCDS5mJtHtP/I5aW3wMmm04CilAYnMWED
/2XHABa3JW0dFtWRF7pxmfhweWs2QretFFlIuFbcvkr+trXHf2IdXTxW09Eq8V2DbGdTSpSPhygy
KufpU4ElQ13DlLC+4F1lHGBkRwlZLNUy7acyb53w0GTe3NJPivvH2i2zYY9oLMO6YAWEVQEPwiIT
N051NdR6Xp7bdky6HWuGDl6KGvbBRmOA+TaiBVzAafSsfks4AunIh7J1txN65XY7LSZ4nIu+agjL
yDy9TQZYADjPkoHAVBEFA2Lbysn2gRjDh7gxzUVolXnXVmqN16hmSNGk55iAInTd1yyr6uQJ+1IO
HiVZsrtkBqWwbQltOrdmmgYgbIEr91aIt5YAGzd89YsZHIugXoHV0XHIDuqHQFZQL9vgvjJd8QuT
E9bMsuvgJ4/+4rF1dsUkdhLg5QNq3Oo7M6J4KisHnKEncIEeAQtl/gbVBaFFQEWnbVX1ya9VZSGP
ZS6Gn8YC6cYRBoYoHn2jTybrdbRHB1f8CmvW/Q2FmpVYmvfj/UzcA2ri2oneMqHWGHSt2Lo3OA/e
5oDlbF8nTXtjjwt24cESrMx1X3Sc4SKnPVdVwrZw7FxfHwpWhAM8Y4fkMycjhxIgDQ7vnCMPFrg0
H7/Ui/eCZUxv7SL+5k1uu+/K9cal6rtwB4TvV99grQELwF+OivHOgbR51wbDTw0cdUexKbudIR2x
x+nQpmPjjeruHjV89qSnOf1FNocYrhI1VDsCCpuDKpMWaGtF2DQOSdgHhvr/gaaKdcjyGNE+yK/y
+1CMzQvgpUeQOCm+657d0UYj5YS6WOUSwAAC8Ywgj53dpg2EeyXMWudS9o79OGeZMVU7wIrRQwks
xLCuNs4NVM6rJSN2ZjKz8yTtGKt33upt25vgNkj85iAgNnwOaUBeE+MNhQ8skNkM9mQ96bSyXkGX
VI+THqxDCsv1qRXT+GkkwgiHcZh+rZKSKpC3WICq5ozT6/ra2h1coOWcsL8/phHwKiYs/yUOuukR
e/WyjcQyXrB1EyXRANqoLfxJyiufyEU8OYMuEaz0y40YFbz7lpGNzdQs2xFqwZatz7AdIR6+pE2R
npy6zL4srCB7q89D8nCaCsbiHNwqi1IJ3yZ0j40VcVs4oh47HK/bpBnkeTJpf5VQwd7MvX3Tk1nr
VyTN+Pj20Kj2myoiirVKKPWFqhg2+bSmiXWpeLE5Yp/8es6PdT2L10UqYjfbIvsMumQeMUfa/t0C
kQTvW3A9E8f3bCyiRDF4pbvcqPY6kuHZohvzy4xdczWN6RdidhNILFa51dLuiFUops0MavQlsfGk
AQutngJP9g/G6o06jDLCqNVMwobNafq9zafoLgBd3Nx/HTlubhZjX9Fmql/agbIuGRzZXvQWrKCx
6a45hKaGtqsdvqZN5pNTAXpnm3ShwubVBqclzuKdmer0CsGeugY9tvwKAss9kZfFlhqT1S7kGL1M
9lellfVQhHl0EtB9gNomK1eMcsQmsdJs68wwvnqvu5fkaz6lqeqa7Tjkt8kMnYu6xHyCicVcNpq3
AaXGoYzmNYtCDV+oR5V7PUBOi4Iu/xGBsCB6qnZuCq/+VrH34mTh+ptMS1CAAIewcFTpNysu6ydk
v+JcWW23byIqDhujFM84gNYhdTMeMraUxTaSVuFuPKpOh4xD/aZjyFwhxQJu1ML0GZG9bqWqoGLA
lzumVT6JfaJAx+HV8M92VVlnvTp+iym6kqrOr4fc+ywj17pfAmfGrSn1tWcnNt/jMtcvKtH+xVfi
gQnDfyszydqgYvfez6NfWAJeBu7hG8cPqKilV9Rf5yLEviYDfO6w+7pHsZT9uVjS9gSu576oBpdx
w6S6MU2ExZxi+D1yDLZdsp9e0xE7z7xwAp6JtzLQNTiJsC65TrItNUroDQd9YixzCRnfcYGocYii
TrY1UB/GrRA9BrpKOssJoy1LdjrnZHXUcLbaY2t347xl/zY8EASoyEcOnIcxrjEw8fO9FhQIVQUY
fgPkPtkUwHsNtYeHefLYtYLhF9eqpnC70ZN0v2AdxclpxUp8R5FNmqmEVnXIZe1bEHVVdpnjEOAC
5aEi2gRNPMW7hreVQdIbNBT9oulLBrwOfjhMsTlDT3lHEw6iOBbjjGvWB+3E6bLLscMk4A0IP5UV
JVlspcslCa0yJMtNS1Aq1mTLgywTCsVemzmYw4s2I9FMu4NzlVfBNMCF4+GBcZstVuJkJPsPj9RY
75Qu/HsrSgEAN4vlY1MMXPNqgUtMtoAQI4H/InZfait2SE0rQXNzCMQZsoGWOd3WsiHdKyPJ7Wdb
W913jMf9fTGWmCHBFsXxbmTW/lFZaQDVrHNBK/Rt2PBhorUD3Jz5otunqpbPlbaY2tBUpmCfraBl
YWJvqW8Hyihmm/dTrg8jRyLs2qZosn3Wqe6xGonm2xDxNpHKsjLu2D/FwbdCmEzSiWx93ClTP5OO
l/YeBbGpyqlDOXHgfeqNjG57mBfJpqLpFJG0k02XkLDRNY8yHig4qUY/+72hblwtXfQivXxmvW0N
0YmSrdivoc09aP7Y90nLHZuScGkb7XA7RcK/tdz10Gx8kJbbqsbHRehvzkIjKsOWcmDrD5kgappX
PQbcQ2momobjygNgpuXpiVhLMJi1KM1WzFo3u8bJg9uxKoKHpRnD9lBmUa6o7hDyu/NnzuI7X6aW
fdUA0lsQHJCZncEbx3rc9ll2cIaRKTKtkPXvEHvM/jGsYB6eRdHacATszjqZyHt1vVIke6+Is3w/
UYbt0SMXcASNacflNJRx3+8L5u3PqnGjtzhj5dka1VQPgLW65EawqYPZvXZqqPkUwU9Na3Lcx34P
2nyJk+ihjsbAJ9hLLAtFP9Q6ewuXFrHfHLeeizGiks0HCA2DEpNK9ii9AL5ZFIrBHsQ5kYCyly2j
Uxg3PwRRON4u+H+haY8dBSQdlH5DPmCFlFJQQAqwpoHDBuLtD+IJbvQQ/8qyPO/JaitFd+VQdLut
TKyHR/zbUh+tmiHFMaRBDbuvMA5j6UvtSVMhqcdyF3o2C4jtjhDv0kUDq5yrMA2wfE3Wtc9p5WdG
A2fCG2ZEtXHajLAVgzzk0pCS/s2ZcapvmzQxd2I2TICDsodkEy0AFYmF9/rLkPjkJyfEH/FFJqXz
NA5+7B/7wYxyh6RP4lzTKHS3MgaPshlbjmTnpnJ48bsmmXSvNg58MFafXs/yuacDlH9qmw7IRoaw
hyjtRBTFwvatoAscuIAxG1Nw+IHlhH8SqJGtyDnXBGpS0B7Mc9AXVrGvmOuo1yo/55xD5xr25RoZ
azWgSzdNKKZmh3sWsnuopiK6bYznE/mJtQ25TaTC7ljpvEO8jpReoMzCOjlA4JqWPoXIOIT1vd8z
j0Ko88AxlnBU9b3Jnda5tU1VEoI99jWnkrIdbGrjbj4cFeJrjqIThvlN5MalfzWDRYc/RNmVNCTK
g2v4EbvDg1ejQiN7A9OQjZHWSohbn2caAqTQ+tl8ppA59vddhxh3z5QvxkevCzhX7Qd4VLzJskwz
cnrTqG2essKTJV+ONU2fIuPa8a+2tkvrnCAK0+cA05p/YGJp2scpBINwg4U6Cb/Xiath4AC1cYcS
8Ju0vKNHZ6i66tjlAlGsHAXJgZEH6T+l5rdS7yBJOvUWQ2MG+GXWwwQTsV9qbZxtScP6V9/J+Xvu
cVLbchybKdPZplOFPI+6mIsryjN9+Fy4NLyYyUprgSuEWVitYadxY1EqxyHYqedwBt1xt3QELDyk
haD446TQH6LTIBMiGzY08jgHGIjk3n7mIF1+oX5eTHsrkR0Ag8bJAvbambV4OZHvqKr0kXaluxwd
z2nzEyiCGJajBUF0O3nTGIJBDM2s2OdVdJvAK3Ud3nEfCBpO2aT2zd72weWcpwi0JtB842qiANkC
xuXnErTicPSbeWS3bbGUWw8TwAULCyj0rPkZ4XGWNDs7K/tyzT4P6+nYRRDk7kvIRuY6qmFZXSsO
+aSHDqPMSWqlg7FrNKxF0A7UbPKTVbS9fqA7FYmDV2FUvhRK1DTiw6HRwTmPENQuWKiroLrTfe03
3yqHZtejKeym9FjuZkvr/7SF/5U78f8tCuX/O8y3Tz/x/+5SvLz1yVtbkIrS/cmsuP5f/zEr+v+F
2nS1AdK+RlRF9/X/0L5xMSqBkccWiJKgmK7Sl/8xK3ruf3nrv/A/Sg+l+tqv/R/at2f/l++5If4w
MI/0qQGB/4tUFMEf+l2yYgMSRwhLsWJ1K6L3f9emdYKlmw0kqE2nG+vJdByqN31vMxNOEaEDft6r
ip1s1+8B+CZHSGAZ66G/5o1PqHdx1lPMySZxDoA1vC7ZXL0080zN1eM8VByWKmELEOswepLu0F6F
2h63AKrM4benfv8fIcXvdPH1Z/4mr1hvA2mP54Us1tiTxDsxqi1N0LhBG2ywmwPHckdqVHYsIZ3F
PfSMoiT9YJbJabJC4HSLbX+gGnDXC/zlB9BsYdEVmEvttR3+myCQKbUu28lAz4mK7KbN7Py2n4h4
2PRNzzE+Qle+5gNHZ50H1sln+06Z0nosVNzBxTH7Ed3Y1g0XIIhJdwdus7kT4dwdp7YJjzro2isk
+Y7c1zTSkRFr6xmXq7VN0Ra8Yspf5C1gyEyhAyE625v66PyfR10u4we3+oeV5t2tKiQSYpVargv6
qkv67Var2LdHn9CODYpm/cBaG1662fa6w7LoUB2SepkvE5oUtSEU9Q/uFmkqW8787rYIwuQFy0zx
jc6OIoZ4dkNwvnk8ceCOvQHW5cSW/iORBdKhv7weRJqho1C4CsahxyD8/TdPrhwLSIrstoemuDjO
/Eb0+LK3uMF9KPLxuqyn6NyH86OYOXv7JdXaPu6976YcyztkAlVBjiWJlc6cNMeo9Qt9SfNwuKZh
TUhokpJI0mlqBfXSciQ0bdk8y6WiLZ6F09mk7nBwVWXfB6Y+ZBF1EF5jc6DuonYVqM3jTK2XHnzf
3qJNBjwqXPOrJnrooSFK5uyn9LYJphcXbXWwO2pp7f2Rdh0rGC3+ufPvAlMFe1Ax1SOSnPAnm4/n
Ng+Wz/XQVC9Q+arPlk+a++DgvFJx0VyncYcXa2jMfZcg1gCFWmNOycv5XOLwuFBK7G5rtn13rSAK
CLKL+0KPOrqB5TNviWF58KmeX6I+JQu69kFN5m0xPbroZPJdYkVXzewhlgHUQV7FaKZbtp43KOf6
q7gjNXOGwjwW8OtbalWhZHM82K8C4pPYZAFb+oxDIFAmS/R7WYT2J0A3kHjnalTHmebrDlJndhsn
oO/UmNrbKKwZ24rNx6Zp69V2pl8CY4UH6lv9fQM1bZ/bw7nJG4eqUVl/oCJ7r+5CWsNowEoSrK4Y
nJ7vph+NV5agPEPrKRindgP2MNwS/zQ2RwEz6tfAuetkeod07iw1d8S1tLdG+S+9JawS2tPIcWFu
LIV+WEIvV25c0deq09O4jn6a8R1bdN/5QND3h7nj94HMr1aukujtFCYQjPN/HhQ0VPHS1+NatWBz
Tp8/2ITTMjOpm/A08wX5ZTq+ORG1/yIGvWPHBipLkUav/zx5r9d5/zvQcgVkw1OaQJD3598Bg7km
5kUQKzCPzRPpnvEu8xsOGYNxDoKDzpPUTv/RO/vrVVksfDReiCgBBbyXOdsOlDW6s0AzDKC4fTJO
zRfpt/GPgQYAfP2S1Iqjly0VLaI6PKLBY9O/mQdiH8bG0DpOQvnaDEToWlgDKeU7wbVqwHhChFo+
kDmh0Hr/jBB5rssb3iFszLAN/vyM2sknXsBqOR+H9Ke9wb/jx39PjEaBlKNGOq6CbWBw+OJ16tXH
flTXY0IdagvILdl2gNzAB4pvFPTqe0g77SUXBkVBK9Kj5ZFNMcmo/V651inlgHkex56WnVe9uKax
we80JFZUEAqVEuUVBBH7CFzuubXiCThNEJmjtCtnF8U6eKQmiDJvQh3QOVNVbSnZDxf0T860JfME
dW9nySNZwzdzQnSlJde8WhOYDTWD4aUT7sg5Mwnv0YcC7xsiAL9xpAL4kEvyNQ19c65VEByzOqOj
EMaUs+K8XaCx196BCrl67Ogfnqw1Oy0vEZd45OnuQ7tiZW4S+eqh3Umo2PLHl8xRX+baWgpkJIh9
JMLMG0Bq0tqCrjy3YO7uPa/pPvVWNf6UceocmM7yC/3gONpFclzOJU2mhSopuvyYDT5Vjsa9TTzx
qe6y6aiFq7+oqAHMFcXexeuG9N7KXHGOoyraZ2z+ruasiPZzPRYEbYp8I/IyOXeqXc5tocZj6Ybx
XalHWIrKjjVoFA5ZdMOAap/QacrvkFOcfR+rBbXIAAXFy9yR7q2rU86zNOvbwHW3RlpQfLvA7IMU
WcGuqlr9zYlrEIQusVn2kl2VcTpcTDqpXZBG803WB1eBSnsKxt4XYUfutdskn1Wckc3VhmLTjelt
YNgpNqUgeYU0ugum5vpGLl1/XI9835FaF8dKNfAWR1RQZFCCxec0A3Zt8WqIVkH7DJ2HgJC6D+4C
mnlbDlzFrT9W+TZyoClizryn5PM16dL5wbSg66ysi6aNHkdBzn2h9mRrtnzy4kjChd4hVv/Cybv+
NE0quCsUgtqJvdAzOjnnM9tocVXHmXttx/mV6y7B0TFJj488N0+EjlnbuND6oTdzfj1XgdnqTL1U
WLWB5MrpvlUa9mFopWerCuRpQfH3VNTBkbYV6aFDj8tzhGDPbxtKZ0PpsuILC7tdllbTLu7m/ivv
cHoE1vM10kV6hhgs7scxhQaLJI5iuvC/QH5FQCHAKyIjjHZljODUHYo3YxnrWNbD7G/DmcgJlDGF
OC9QpJDszNFWZRFJnU3yVkviK4DT+KsU15v5MQ70fkQjabw0t4PN7vTQitr61DNgPk3Okn+HJ3jr
BHLet7Ktf7AXs0HehusXFCiyoagtPUgCaUA5tcPnqhGPmY7lmaqU3SDto0EvPD5kBAOZtxE66Xe0
hc2p4AVcqJ7Lbw6T/oul+vK0JsI8B8Wi7zQxg1/YqiZ7epsG9FAM/K3LLT87KkQGlEOLqdpXXZqA
N2pWK36fOQKuWgiiz+qVOuRZlr61qDTKXZ+U1W3agQFLazldFbFAQkXmxHdrbn742D22QSsCdE7G
bIskVEcnJ3/dj+P+Oi3S5a4TrXfte7O9ge/+4qbqV82IP2SqO7I0hofYpqVLItG9KCiM0FAJCdZy
1HFYLWG0Ak/kFglsHnN7YjeT+5+J5mrSDYWekA0a0SOffTE07m4OvWLn0aVpDmtczd3U1PEPk6Mc
cGWIHAbtSr0qgRagbxRAWq+L9qHuo1OYmQScbZ1ekgQfCA9qsi4TeUGPSVZRV1C6S0neayz213Z8
ihbYewS80aZ1yFDaBGb+blDpXzew926t1Ms10SLkraBPLX6mSkNHb5fyJUBQs5laJb8P0NQfk8Fi
4jcSIbkVfAtHOd2i0WtPDGjnkoc6pPAa8mZGZB5q1wVEQ5zHuZLbOPfhGsYVyn46AXML/nEC8b8R
5Ba8msaglCKbtT07zGOQoqSwGAHr2NdaU1Eu0vlkQ1S8S4sczpX2HNjW+DQEyo65EvNzCvfnoAle
6zHpDTZCQmTVP0E31c7dmHUIYf+4UjZl6jZ23ZXPuA4DEwTxGcWf7ZF64sAQZhmZxKc2Var+CV+6
APat7MtYR26JjHDFkdHxXW7YqJsdqS0Atrs+2NmLxwJMOy096mqY7ye6+vQkECIes3lxLj7V3N3S
2u5V5jH5DqUqy+00O/N95deCiThqE2+vddzqQ9fOSDToTTbTzi7Yo0AiH1AIBRjY9mwQ8W2mVQqK
OQhuWMfDz1y8aB4gJWbZ9wixrnsvVSPIj2AzkrMLxs56QEtCdzN2AsRr8On7n6O2oXCC6rngNW5P
f/xUIHXySrd9ejRicp60XbYnryqcSznwGTtt7FyIeSVTzmEx3g4asYvpWaoiVpkb8iI7KODr3acz
UZJ0rs1DGxpafPA26+d6WeAFCpCWKHjrcb7vPZ6W1ftqfJitP0Lha6vYsJ2U37Km5tNwZkPaIhXH
yDlkHCg7OqC4Vrto/UN2VbSnbm7DG++/qTuzJTmRLYv+UHMNZ+YViIicJ+Wg1AumTEnMswMOX98L
Xetrykh1Ztdjv5SVmapEAI4P5+y9NkJRnKZm+Uy5jd9BNsgauHrfPvtjL7uwb7z2DgOZ24WiTCTo
rylnwDapdTpmFErDoUbRTa09d2VkIHyc+Xd0l7zORgvBOambsudEtJVOkx2A5f4EUaJ9DRSb3nJJ
TRGhZO03UBz1RUSurdHQTxoenSoQ6bS9AU62cf3HZV3SLgQ4Te6NRfbm9zIW+pOg+I9aQCjV7tvG
mm5ySiK/Vk/LLy2fgAgbRSTBRz4DNFWRZ0DD7WPI7GNq+zAUV4BmsEui2bXmZlc4sgRcraUb1HDZ
p3p9q/er9b0kcObSXvrTWavFbliH+tbvVHqWaOt8hQxmIthrWgWyLDe+N0mdVDtYxa9I3gVSEE5T
Z2ZZLidkORbXrkmCzlga1uXq6zLCEsH/J83+bKbVvJt9IgiDfPBRcrCT2HvEX7yIoQO8Z7Zzc9LB
ED4XcjGgH2Tlj4F0SpaPQ0HDNr8wF4+dSjtC1xRu/Yt2k7qE+KrfI2waizBdHZMwQtmLDKpvOz6v
sty2Ki1y9bkRrCBxgfI3qzphBKtZL4e+o3fuaRYDzyW2g27WWp4Q1hgvrKBmdm50LNOubMRpXlo+
aaqt6HnaiEjZTjiAuXRVu+fFoKmftISHyCoNMixMXZ2RGi/ucquHXjtw8j9pLFju2K5I0S2n5TE2
rCf2mF/cNLklfiMLta7tz4dFF4dylHcwuqbAJqaO4k//gtG/CaXb2EHKiL9uFRupxa60W5KW2KV7
WX+AnXqbzjS1fUrboebYy24w45FrsdBLw1bEXU7jOarI5hrVgDqhiuChdKyNm0r6FOPhnlzniVcD
IqnQWtpo8OalTy6HsiA/So3DbZ12+QNQ6Ke20a0Tc/CaK8wA37Upbh57u82cUEvbrWubZRHah+zE
j4fHpOmcZxK//HCwkv4HGZpZBMtzYBxIOIyrM5ONgeToYGjtfvUyizVTyluSxHQkf41HiVCY7oE4
Mou3Dymsth98Y7lcsW0ETdnv/itrkmbOPcsO6G1ccXhJdtgNCNCQ3kPNtjNb9Gs6JnT+cbYHpuhf
4PDeeaP9ipbwqZ42Lrze3gFf/1Jo+X1K54mUiu9Gqj/8Pqv+o0r3/4HD938rhv8/ovX52G7+9zL4
gdzO159/VsC3//7fBXDCv7caA04gyrKGoEbyPwVw4f9rw0iZOqAiLGXCt/9TALfEv1zk+uT5wnnz
txL4fwrgpvUvvEw2f4SbE4wftfF/UAA/JhYZgq0s2CAPz7gNKOnYszmXRLfzpWlB3CzNWayc9drX
u/QEopfcGfBKrywXORb6b40m54j+ZoIP+8fD+kv1mvv8swDy+zfg/bc3MBpV1WOoinKy2ax6RJjL
aImTBjX6lSu0/rxdLC/6+FJbLeWPWsvvS/FcuVth2Y53bBpVlTbYk07oQgL/GRUryZwBAhLAvp9c
56ggDqhB93QLazcvyxHmlpb6Z8W1kLFH7/A34i22d+zQ1IlneR27Vb5u5LaIdJD0dTndWTKCYGqD
IdFOO3dcXm0bwRUqS/s+Tsj4jUw6Yl3orY5/XyxCiZN5qm0RdrNkoUgaga5YxhP7EoecxmKnI3B2
kFKYyHS6wmmfVQb/G+hine1UKUyQ0p2cf7hIhXaDmpM6mPJiaDgMupkeGKzZhFlBsgLgnzjtOehu
a92jkcshtc6pm+56zFsWRVltSD+prb97O4jCtsB7d4PI6YbLqP/zoSnTKGMsoSScJ+qVYlKyjyft
M+aLOB5ufId8jZTbsI7b+J23X/FHAb/rRrqSGmB3NyFkUUsswvnILyHDQXgP/oRUU2j2gn5Ga/IT
PG/ieiY0Ncz6Cr22kCNxI0QJo11ArTYxmD4ZOlsp688hSilOB2LH92+4uJs3uuefP683kLiTrZ6E
62CAoBoc7D8UKKd91/X6jsBk7f7jsfq7O3R0RehyGNB5IDAJ7aPyrYKVh8JjobrRTNkDfH8vBwu8
VidJU3avSYEbCcHWVD1RpGxJO/Cm8WXr9GU7QebBFLrUlM4MSeLSfiJPwg7L3tJyrEbt8p18EiOl
FFTQUtOHId38BC3K0o9v4S/PDIabjtGSjgzQhqNSLgGGuSzWmoGjVw/gIyWgdQxMo7QucS/8+Phi
78cPNW7XQ3S89dz4yt++IC3r63I1XQ31uxkT9raiRaaFcF1rsflJjdo6qnsaDIbfZFYAgKZhshy8
vVZax4VGqgkKJ+r8za4qwXvvJz5whHtCI7mQvuOITBbDI7spK/nJGc2/UcmChKeqW+Tt6I/1jtRK
LfcAoKfFw+Ar94aM99QO7QL/d6BLRJ2RbpVmGun+guWs0r0xlDa11tCiCI7bLJumG6K9eyugGZSW
uwkZn8aJbtCXcK4wSAZNwjYMKXzsX/OHzi2CdPtF2V6Jw0Zq7RlRIloXVMnARCWdBp9GkqX6FTtl
uNoT+Yjz4ePX9LuCfTSsN++tgTxR31zbR++p8PzOWB2i4q20IVVTGG3Vc0xTBEZ4arIfarZeX5PK
9gUBPdI5rBwi011HO/uaI13+Q5UDPsdsNPuXvvHjrwOmoRuny50bjnMgw+0cseq+T6X/SLYnWtIO
j+r3j2/iuNv4ewAwAtxtM8CKdezHliXtkRK1V0j7La/29lJP5yZyY6JwB9II0KSjaHcM7yDtTkaD
hToUYW+/6wkcDvFyoZvoksk50w1vfDCd1kS8x7ITEfXOgeLjH7s90OMHjmZ3S+5m/rJ/dyH/mFhh
AIK42CbWvDDnSOQUFuzBzXcfX2VbOd9eBZUejgJInBbr6jGoss2Uk1BURnLaEjpY6666ECi2zKBq
m37nFjNwcDwd/BHquZuPr/1uu8T7YPPFfo15hk/y2JIP4nSa0pJ0bFmlywuxHBnxCe2C1DxNHppk
LDEOsDyw/FKVCjVTU1kELGP85He8n+/4BUiymbFpXcF3fTstuKS9aKPFNgbz9rhPh7y7sJstDxMV
f03Z4FOe5t8u6DDFIkfDZvKOe6cozk2mjs4X1akknaxxTiQlsQBbKuon6Vb3Hz/o90PJQPkEsNak
F4Ta42jekwwb2l8yCeeym6JW0PQZ2M794wHLVdgG2pS3UKgcgwNLRTAhsSAsG71vnQBp6iPoH59x
1/56L44roLuwMRDmNsf/8VnMHikAxHYntI27JYTiTLiGzqX++RNz0dPw3W0akGO4XhUzRU9WloRF
p62R1a3xzpZJ+cnH97d7oW1oMYMLm7Lc0Xuxkwpc4cx05KJA5HQvyUCY5ajuPr6Z9984hUvOI2hJ
HNbYd81JQ2U2dTtefzHP+8ZUm6jFcA5FXji0Zvrl0c+tEdF5bX5yg7/v4O30AsMVbDILO2ODdvbb
t4VSz+x6DAGk/PGX60j67mWnjfsyXWrkDf6Cz0Ou4SrHej9ar0Pp37MJisM4Jnni46fwfqMB1gbM
pLMdG1FPbX/+x8CxlUEbAJb59rDb7wnB4wEO3vbEp7D2CQvy91B/e9scVjiJ8qwFG6jjFr6TJb3S
UewjxF/9R752fwjqLToq5ORgWSFJlLO7z2ZdP7N7Ut5JMMjji8qkZsw5YUwfW4ka+brib7lT6FtV
AN/G1vbVmJIzNPbjyqS4ZihhfBKQyZiZsMAGGunQQzCMik6l6PVJhiOo2obERpoVg96bJ5Y3zZ9h
et8/VxhzNtIdQL1sC9xtkP/xXBWZaDPBn36QTGyrqSXTG07keLKaTvXJV/l+3mT7gJvEcBzUbIZ5
dKLhtFAqi/SWQEO4+3NuFnmh0YCKpOH/ajpSkf7piEEQByUQedImuvOORoxv4+ldUT8Fy0JPNNda
RaA9DSQCA4n8/GT2PBZQsBZyU5zXWYMheHi/F8s/nmM1ubG1UbJguvbUgHW3PpMeOtu1LbGZrrW+
nyFgPFalZ9yNg9+fwj3WowIHzenHt/1+unAEUKuNO2byqI/PjSYK/cnqGLxIbdonI5mHQ6Z6mq8d
tdExGJGvn5albhPPXtmfbNHfD6ZtXqeWydz+lzNrsRB1U5GDEci2sMJ85Vw/ZCSApJr67IEfT74w
eTxAL6zCBkoucEpvx+2Iz40qbT6GWEhfRW1p6PjJdP/4Wf6utvw5E3DQALHM5M4h1EYFfDSGIA7h
aWh0BPVrRcwfwuP4sMQmJaJpUYp+ilnYJv2+Rc9OMZ7N7HjMGtYBqb3CjpLc8zO8AqkzhIrXjeK/
r7sLQnH9NgAGOrm3TAb2CNOIlKhQ4jx5oneIP2Dt17m5STDabP7Kqv2Me3z8orgvjrjQo+BnbcCh
40/Rpe7djRMeFnzkV8maT/tFpdrFZKIX+fgZvn9RJOg6CKL4+HW+j6MVH8tXmxDR1IbaUMkTUCwo
Qib8fR9f5d0Bh8G+gbB9i6V4OyMcvakFK4IzIocO7XrqnlVJbww/26zlHPfsmY6gXXmh7k/jFznU
DfP5pDEVpGU6fK0GSfW/MYEmBIaTYYauJqzGVL8zWYakSSGV1sA9zVE7xj3tEdOsJTLwRKbhuJKN
9clS925jzb1QeKBooDOR2Lyqt2PbnzO5dnneh7LMyTSu+u9YELYWUuaeWYPF0qts445U4ew+TqeO
dMvW/GfUZQOxI9ArpjKYVIDw3aO9zViV7kTuWhvCAKGZiOCQ+WJNPlkR3o+NjbTGHfLatgsdfcRE
LOX53NQyJE0HsRIEn9MpnvTdx2PjdxHr7VeMchqgmqsD+ma2OBrt5Bpm2ViXMqxcFfdB4s004KRb
9F+syVLP7jxMuI3VcNe6mbqqczAxrXLM+dC3Pr5kNmYbCUNjIxQw988nA3SO9jCVrf4L/1J/Ga9x
iRahXHXs3vlUfYt7pPVhWhrZEviabaPO5HD+QP16ktHSxu2Vnug1lv2+iwnZE/KJphrMpTleSpq2
g1KXuIYtL8zU4qAknKfymZa2kqfoE1QVgoybXqrWXF/LRmG8FaPlAHBCa/BQJkUdCTwmzSdf2LsV
jiHhoGXYGPD8U/yWj/+xwhXrxMFH4N1nKzY/dW7l/xoztzzJ4H/cj5lZRDQ+G7UjRjd9iSsKKDWn
jA455zq2n/2Y7ZW9faXbHsJlad/On2zW3n4iKR6+Na9tEDbGXREHuE0CaB/sxZfPrnRcvGY1Yzlj
EeA74JjpHhUEW7zjCHBKKnt+Y48Ed4MF2uJJqMwOcNoKDI5TAiaG4LRl1xpYKSNnrFzjRh8T4/7j
kXxMDd/KN5YB2p1NKTftHO8y1JDG0BYNcsiJx55Dgk2zmvFCDxYlbzb+GlybiAUWKNqkUISMc9oX
CE2URVWEJUjPHul/EAYpW238ZO1/Pz74bRBiOTsyXbjo996+kkp0s+hAwISJstS4F0uGnC33xl8k
7DXladahjwmaQm/8/boslR14kyfHHRHvGmg9H6vmxw/r3zu8t4PEZWLZYl8oHW85CW9/0ViNQiYJ
vneS7HAtGPFqUzz0S7JVsSXYRDUi4701calC72CxeM5ljf22AOTxTOql/iDHxniyaif/UhVLvyMa
sXwoR2MtIx+56JPQB3VPnSq+j7Fa4dDpF3FplKlJijHPB2ewZWr3FsoZvNlDQSIr2EJceJ1l5t6Z
PSv7EsOI+a3IhParMvsSy7Zhj+XO9+L4UdIMZ/Jpa/d0ENJ/ZffstSxNljJ3qbdaHta3Bk0fOnpC
1FL2S3Q9/Cp/YUvjncU0R5aAKGaYbS5VsJ+Z0c1fVgAd8Q550Ao5ANIWpiVmla+zP5OhUrtp/a2z
mW2oSwtypUe9pNptOL077QU2udcOlyQTmOdlY5RTTnT2tb0gRUIUW1qRhMGoh4MNZuYC21OZnXrV
Yn9DZjlvdbm0frToYDBPIaiZzpB9Fl0wGaROBvkk4/ZgTKArTvIOhWagiI70w8qgXhDFtus/DHWN
+C3L8/ZuxLv9EKOOIueV/lyPo2phQ9FghCbJNpOPJosI7jrc7D9bY5bfvHTJL0iJT2eCb0fgDE61
EpqsnHqHY7VaTulkZ5vuvHEGQOldf+6bNXisrmm0n9DrCPDoybR51HKNIWxOiWac4o6h+4FOcYoD
AzJdtpdTswLQsGb3pbFXdbvMJEPa7jjPO29h5qdCPI7fpWD8IDjI1ySE0FR+r2w8H0hP1pVk8WpY
Ea3p8oqCUv01nZ38CblWMYbJ0gPOQSihAVXh1MN530EqDW6HsvI5qI4cPYEZV5cNzjAVKWU4IwVs
YqiDZayqK7/qBm+31ia7B71sxv5qHM1qicqiTNjpLHFeR7YrFQnXXtdJRP4Dt6oT7yB2RtMRUoMF
gZUFbof7E56HRjWcHEkkUjXakSB2RhhSMeGoArnIgvLGM0lhPCB/hNigFg0rpt31hYSoWhLMUuSC
Rt1kZwLhjoQLUZSFOe2NUhinlfL77eHV666RQqJGt3VwwDqa1CKy8OCda41vbY6JwlV7hVwEcoY2
0bGp8vRr07fShQCzTt+quOy90EGIm+5Hx40vZxiNxkW85unDZMi0fxwnnfgiG50KSYqFhY+6qwqi
X00w7OMODEs+B7j9fCdMC0G1Y1KO359T625Jt4RmHYoJXW9QrUZ7W7opx3f2aMtPhWn4HPkS3nii
0af7ooIIF2otW31+TlU/y0kQ+CiVO1wkHqQv/p5KOxWZ7T6XSTp+Va1HuOK2B9PpZOT4ZB0h7YrU
VL+4H/XFsc6hW0gjaKVXX0xz66eHsmAvSlQyc28A8m2haTHoxoBLZVTPjZ3C2iDkcUGrZeltgHER
LkfbloZOAnFZSdSwiU3PNR/NfaO8DeOCChdsphc3p3OrKSfiC/bNc/SMboNU2APDi8UdXm43SP8g
tWIiM16ReLofHFWOkD/MCVEuRsnLpVR0SBSRPwunb4SxUZbH+sEXCR7UNIc9FsLrS3+opFuTXe3F
w15zOvfMqX3tAv+Lz7jR4vaFsxV8pxhdwU2ZTK0f0fFhm1zAR3lNUsjiodlqmhfVPTuTQNCduZxL
x9styEVwHDEN+DtS1WtFpxPUHdpWN21P9ZTkxkB6U9We6BDbHqQ0rDSy64oWjxubhQmsSwMpZvqA
iFF0qpWecpVt0aIpiobIkkXd7S2/d7aJvzPpLbfj8CPzdTT3hjGbfTBUDmG/qiv0bteZdn3nrt3y
s6zdrNy7UppfLblpxRBus3iAPgHjOyjDrxB4FUNUNj0owKpCzs7M6MJpANc4FdE4FNZ6U3t9+jK6
pTdf2D6L3olEYj/hupvp8WSkiMMN5pQcR/moN3gSWHY3GOb6a4UR9kURWDYj07MTP1AOHSqxrFGi
eYcpH7svq/6bwiYuqUTZcFOnc7cneBbV/1WlMtx/yYvWui+VrR1qokB3eayiis890By1a7cY0mK8
rzP3Rkm4KhNjhv4k8tbrrIM8ZxWnnBp3c1H81DPoi7p1ak96SK7aNSrMqxjUzigJ9fZEFSE1jjy7
wY2h/IObOl/yrnoCaxZa7XC+iDj/0uTZ1bxM57ZTvuRYuu2+uVzFczPeF0mFffxVAIIgbOTU4m8g
iHdfynSXQXlgZYVfvFEfMpxzPFVixQjfRZ1FEpgKkjo2vxH4x2zbUrluY/161EodoqhIx7u4dtl7
U6JAr1qLcyqp/LcmxDcddgPGZb26SWJXRXrXHTJ3uB8JV9ETPoyxai7jGS2wi2SZ5t2thRVaahaC
N1V9kX3/xH7jftAK6osS5JsODPZEX9BOLes3B/VoN/iXiWGf8/7vTKN6sLXmxM4mmDrSuPPa5DZ3
3FO7ePCSS+zaPYYvYCMVK905owwa7fwLtNgZ2IT7uIIfCS3hQbRo2lKjhfE2rwdzTU8HZXp0J0EJ
DeIwTxo4Ecs97XXzIR5gBPQQAlCjReXUHurZAKgGXIzDzN4V5lelGTcCcAC+ci3QG/2LkcnI9+Ma
8oFN/VqLXG7TCbTVOMgm/WKmY5DmnhlpU5IHWGd2nVYm/Iwbp7Ihis1PWvfVnAUe7fw1l4gJYxpc
aqgvjVxdbBAIH3Sr51fXcamQymmo/BJhfvMyXryCY2VqM0K+tI6SeDnH3oTAMI9g+/xoGEDQU9cf
GURAevSzjTUrsZ9Kvie4B0jcHJ3QYbu7m4msmihoOeT2xgQp617zwxLFyaKmK0oCB7vrNoxaTrFA
9s8GSC544sVNieS2sRkVORZzfR1f+PCvG28pT5ulbnajyxTXNepu7CE7xaZ8LUYCf8Dd5vRSBXZS
NpMuFHCk27Ns9Ytej909C7P3lDJ0YALP9iUyihNvGZBNK/PEa/uLYqLJ7HoX3UYJkg38gtLUrpy8
WFmwTdqoaKxj9jEHkJ4/OPZihql6cGDV/eyJZ7dPVTgM36fJwdyOQtbVT+cEkBqdDkuPkVY28UVR
2erRwSv0zUAd8qMyygQEiHCJPNTZgyQkI+eoA0qR+LckwoCxsjkqsodkg+VHcli6O+WnnX86yNRA
tagvYNHSwRBDSAYfeV/pUGZmWABW+ZqvlYhJCwdIGk1x6w9hT0QlUuvN+bJ0FM9KmAUIWzfkTli7
lvPTn/ELRWbezFPogz84yDyxaFi0Gqj8QWTXsW8jUaz4KojyRm/jhqO3SZDAZBQvgOyMF11vOhxe
RJZYhARPIMCQwsCha1oxK4g7KQwW7M/dxMmiIugePMsCDbmXYkNlkAeveUVjYpAlH73Srfq2M1J1
ZznzlONXSin8yzrvSW1GlxkjC1lnwil6z/uRQqD7Jq0JPpYym+7Wnfi4oq4sPFjUXjEzfUnNDmcA
ml4wURc6k7XqQNmYZC9G7ZKzbSxS2edB5q4QIpu4aLpwKEtKIFbfEf2sWFzuvBy7AesgGFRtS1wr
slkEdWFqbTR2WCYDeDw2uFFLsQ2xlehfW2gO/CeV59z5dkdKM0oHR0JObZgs26UpSmrPrUCNPLeQ
QCvHA78VW3g0sFFNNlDQEphtS0blGJmzaecsIzO72xnLEwgOil4TSMkVOdgiJvPOJJOpueqYYAts
AuPg7mhLAeDO+wzinD5jGp600f4FeJnX13Rj8mRNng1yyi3TF+Frot05hewfNSmmi2YZkk2dMGID
sfG8ctvroMtgMIb80vUqlnYnlxomk8RdUxi/ydpsNIikC1u3qxg7fjtAnlr8DiOCWB/KHEFUxME9
fnRBl7zYWmYA2LZr8d3A/sa/jnp7bVEWvyQrVlSn1bRi4hRmiTgo67bGXlqPfr5nszklkLcqAmZx
EPkjI7RDl0ABV7+gFiLBheXstsPE8bM7GGnVOUiT5skt2ulKd7axC7Nsc8IAZNmqyTNSXIiAYP48
Q9tEciutKbup2Z0TFmF8Y/I2fBxWKys78EW2b5Y9+mC0Si8mKz1uk9OcTNGviarNabOrulPowTRl
KjLM8UW3kuZG73OTD9sq28Ax8upxLkpoh3m5dXfR2uA9KuMNgFUmtfc1h8yBvmTxKmT0dTufDiYE
K3ZIenWeATnXQ5NClohsfEy3WjKMfkRFjL5t5ozEfDvEV+HUWxzzxF776QrXD2Coua/nF84ZJAR6
5irlvp2K5lK4XdoFZqWlLy3/w1enMN2KNdgzYBPRaqcUXzUee4hBg1vH05Y3Ii7r76uPWSuYAB5+
b5y4uUSGNAoMBBr1NI2N9yu8g/E2E9XKycCthHeoBisvOS95G9VyzFpo6rmR8kRnjmJ7uY7CDXpL
L8291jS9DHykNcOuXYHynCQt8sUb02r7NnLndYSnaqGw9zD7fXGSub7hr52eS9FwlCffYfmS+mxz
I8lBEpPF0MlfoqvjOyyLw7PsHYFbYdjmJrhGLocgoExOQKUI7BDA8PSk7+u0xMgEQWjXY5LCMxQX
tDV8P6PssSzD0kYzxBeF+WyV4DF9kT2JJC2fYh/5a2BBbmLKa4uePpZTXfdaCTwPZi8bSq1N2i6o
KRW4QVutuJhNWc0XWa+lxW5asOKHk+TIHpqJ4nuZ2AacegmHGo4S0IoCmvT6j9nVM/xztt4/Na3V
SGpupauHjjOmZyuB8BYo9xn3Deh7fk6iKSWiwqicQ+Xa5+TcUj/ppzxFolVr57hkNPobtndZ6vg+
+HDF+Eq+TF3DsLFtnCfY7c8HXbPBFI14JhnyOR94bzYak3mfq1evXpj7vXqO2dkWanxkR6sNO0F2
H6Ly1VasKqmd3ixLndwnujM8NEObsoAlRNTvqFgwJrpcsnBjF4MZLDUYW/vUcSxQpfCVThlzhcKV
o1o76OdiGQJMZ6k44IvUz4REGRrh6McumzupN0Tz6ic3qbvALjdyaLnBJIsFXsdkcxYZ/GaCsGtp
8hzZAzCDsuIwEsHmcS91K9eSnRCd+9zVTg3hzfH07wvzmbGf2l5/HjGa/jSWqX2Jk9gaTlfVuZdy
dlI3MOckvsV65huHEjrXF42dRBeWQ8YQi3unhbluuQlEnDnfKlymnv8U5UgOMP6CbInmgepTYKL7
eSmZuMhuKZsliyyyLrJoSEaA/VBk5QGnVa+H87COw85zxnXZUUZte8hsDmTBBtTWLeUASz9bWLp6
PuUEsGeHrTMqcCJcS2rezc7TYzY3KWEOGgSEurQZV6xfUTMmyY3dk7py6eBYTLEQZmYW5ss6wjfT
ViylaS/Kr5Uc7R9CZ5FhfRoN9sz4Z3cEH4HbNNZsPVir03zLC78Ce66mKlxKbe1OxmopXqk/Opcm
AL+rZnAYUwV7YodCYz9/9+aiuySrgSITcsLfegBLq04+rne+a6aQKsM0TxYsrT36EEeNNiNfRRNj
mwp9rCDnqprVJYfjT7QRf7uI6RoeaWfCwIG+/fkfTQABy61j65aHHD2zXV/yoIqqST/pYb+TJVt8
AVu8LY0GPAEkkL29jKGZaU+pB25qnrSXC1F5rASD9VQrKlFGWopzMh7Ma7OmrE2tvd5pZXVvjIo6
Abvjsw6ZGHzogaOexabq4+f8rnf6+7c5gB42iIg4riqruvHqiu1wuGzlK6PuU7Bd8V3t5eqTxpU4
7uVvjwFGG3YJIrHwJR/1HlBI5EaPk57pg8CHYBl6F5Kvxc6FLAbEIxAR7W2D1+SO3Duu6YdyLJLn
VXh6kKCYtoPJBbg6JOayA4Fcn3lSp96VU3RoAHg8fPxgjtEXdCdoliBl0enooSE7lpBhNTZLQUxC
qFlpdZKBgA9cF3Oy6gcD613a79NSy6BL9PqZw4/fbYD0s0yPn/wq8SP43/KOElXCwcbUL70hMUyo
IVaKYN/zglKJ7pNO619G85aZhW4QDSN9gu1V/zGa2RXWGoBlwJYwYn8Odem/pK2Q//wqwDWw12/W
coJOjwYzROoKy+VQhlLG2QWFXRlhUZj2Hz/99x1w2viU2zbjCl0x5zjmm4OHDxq7qUOvwPzdeoa/
R0/c/4CRaNABSUEH4m0L1z5lUm0b5xJCGcfKysC4GaCV1faOmpKoUKI5LLp0vXCNtfWcol96Vpbu
cBiUZ3+xnGXeJWxeo49//vuvil9PaA9SDrQrNPXevooM+JpX6/CE54y9A+9Lo1yJOnDABPbJB3ys
Q/o9TCFdMVYRPZH59fZSLbbFWc64PNq1cfcNWSRh4jd8z4bz2oz6Z3lzf2mMARZBY4WzCLXob7bX
n6Ns1DUO80I1oWPH01XO4rxrLKsDiG73p0hz7H1HZM/d7Bpg7zIXNoI79Qd61NXNx8/4LzeOPAJH
iUtwKnr9o3a7LpZKudSqoYqO8ufGUMDcMtd7hxobZffa+UT68f6dgr9BXqJT7KF5eqxOVnBS0n7h
/IQvt74G7ld/rZzJvZjhyn6yLv3tUqwW29TMPyHovn2nnpZSV5gpTFPGbsCpGroMi5g6eEBwjP/J
p/Z+2uBAy2PUHc9ySEo+GkCckkg9YGHCBoNZyusrK0orloGP39bfplOcbYxQlgBCw48b7k2BCzI3
M5QzSsY2REQ7fsJdSwPPmGpiaoDTiDFkVlbDjVjHTAXCRhgSlHRhS3BtSmMP2E7A7Vdq5WDfK+fa
WDznfhryQWPvX60EauCueVwnHRP0xz//L28E25eBXIB3v5HQ3r4Rrc1IgMKMifSBpAFDKe0K5n59
EYvRefz4Uu/HNX+9h96NHQPeAONoU9KB2hWLR55FOxfTSdoX66kmqva0M+lHFmabfzJX/e16HOhR
uOGm8OHcvL21PG7gonMGDCEk2Id5TEYY0KBldJ8gsWzFNPTJjLU1qt80skH9+Ghytk0XwqBjzNok
xeyKgXWqRJvNKcCIv+SG1126vXAPxQAgAS69/LKA8KNuWhflZ73990I4B6EOuj5724+AHjr6vixO
4OST+BU8/br6kebCJyeBjOcw6TTbihJ4ORoyWNXDpagL/UcPWWC4qFoPmITJZwjJmMinZVdprffk
iLwmIiruB4qelUtLxNObWOPcuBDtl+bQ0mgtlemrm6XoBIasttpd41mDc0q7U/cCe+mKZ5PNhEv6
SbGoS1g2lKnp1sOXdklmUaEbS49r+LlO8HbRkt9WdEpeptLtrN1UzO4XMeI5DlHBkfpjEnCmn/PK
twMqiiU7kIZOjRCxQ/I4jr7xa51jCup5aj0NWZdNQTzmwy9AAsNLxUXGE2QhSkXkBnhdCKPf+Ylz
U+Tgnj0QxhaHYP8Jyilhx+CobfgtemMTqVaPcUdrfM6eAbZ0z1Q/5E3CoVCPWOXlYzpKirILQVNI
hSn5ERE+IA67WE1yWOnZQGShbkgzMYprW/phCez4a58VyFCb3nbBaqwcuU9mqssadj1YHmG2TvJ0
aD3/h0X2yF2yIAHbtaJen1WO3j/Q5FqLvb7MFEQNd+hifJET8Vcxp8lg8Wh9E9XWdk+QtOYHw2qm
jUGX03PsJkd0kYuUYcKbb3Oc7hVZgwC5h5LXUWfiyiLiJN4t9aqSCMl4mYfTmNZfCuph1P0oUl5w
d/mvrJ2oA0pwe9puGK3slzZW3SnC+p5aKSEe93liroKUAC85z6YSUl3b007tY/gDgfQ7i5SG2i2B
ELhrCEt7uv94unk//TuGxQK6MdNI2zyWonekbvpVlmLosdWwo7Vv7Jz5vzk7ryW3lWSLfhEi4M0r
AJLN9uputcwLQlJL8Kbgga+/C5qXQ5BBhO5MjM7DmVARQJmszJ1r0zt2fZS/2/vpoidWJIxDJMVA
MAtPd5nQ6fGvRkPr5ZOo/UYy0x8T76d2cwqLR67j8Q6edbUbJSzQChHXwK91gcKywkshra27xG7G
h5ZQy6sopMauAt72nha4BTzsgFHIa0D3nVL5QiqFn/ekS64/woV9klscWxaBD4yLdXhdBRgCscqg
5dDl/6gNeB0UqqhvQ02mBKMxda6Pd9avQFMO/VaMyExlWGV1EAwhtka2Tiin+NLLfGN8zfb5IbiZ
/2S3Q0vJduMTXTihGY8JQHeOzb6zduwsk6Lv1K6oPP/78eX3y/F4cHfezeD6nwZ3I8A5n3SnQ62O
U6pnuVz3DDU2X0bg12QCt57mwuc6eZrV25ugJATy8jR3+7c9j3I4HP683n3aeJAL83p5ErStNPPb
nGorVVY5yCGCW4YRu+bzeA+t/bm/Me6y/eghJ/EafzygNjlS6Ify8iztnW/XZ8l5YMLY9JdzF+Mn
nPXMkZqpae6uEGaTiHRHCO9H1lK1rzGA2XjW84/2vyEgKxLAnTW+V0GnSbVoY/pn1PBLgxiboN/5
10YHglGZ/3GdN5d2w3WroSpyarRTDXJkjLM3AXLpZcKPdCdSjC2uv7tzaTJjgQZmvtPAQUZhyVj8
58Y8m8OoT4aIPYSp3e2IWsare8oZAglKRulJDr9nuTT4CZ0g+6TAtczHNc58uP4zLn1CWuN1Vh7x
t/43b/LfX1FJ1Az4kCTcgUFSbByOeHS9O3Ukb1xhLn1BygHMEpJqBvem0+elaSwpTaxWvUSKhyMy
5fmILZW2tXEtN6/VXq8wJ8lDOCSVzrS1CH2wogJN6nEW9mDD51BfxCUO6OIJt5FdKTnKW9mmocLt
Ppe/xZVsv+Z5Fb1Goa7eU+/B2YC4okGplC3CFFyWjNatggFwWSnaf09pwIygf89i2yMJvcYGNAnl
M3RISxqwIa+89HdaZSU2Xv6lt4Iy1VJop+Frr1tZOtlplImyEmX6Pr8PzML6FGl9s4MykXyumZ/w
Ltux2ZhcFz457Yl8Dm4v3FzWLYq2sHDy0khxGlFnHB1hVT62GvnGs11aSUuyxqGTlO4Vc312xEpG
gQ7inZcUeqIimk2T0Qt1kXAny83GIR1RLf7d+AXQVVbOaIztJOvvnGqSm41lfWE9qTQRo1VyHKLb
9YVGitNG+atl5rKMx41KEhmJ6nSw1Try/3npkhyklZC4kqTm32TJf5auhsh0VCIl9tQGp8miRnGI
MuqOat+/K7fpOgFTsbDT6c4EbXu6dmnR7Q3iffYqbeayPvcIs2iTrp6gmhLL93p4VOeo/gQz1Dyi
M6fOKBXO4/Xn/Xv5XC3tJfHHJZi9inzI6ldU5ojixub+Mbap2bgTktoHo5x05ONBU/nYQv6pxwhf
3TCVD5I6xJ9YWvrHaI/pojqBqWoKfGRwbvHZUvQjRtqwC5GewJ7uNU4wNCFYYUkWpeUky+JdLy/6
vlwk7+OkbOGzLyxJDTw9LbXGcoSv2bOBIugJVibmR6lN79Q57Fdqlr2rkf7eKfLgfAaAEG28wwvT
k65kBRM9mwPurAMWaCiS44FDB/AGuo1OSe6bTiCksyN546bLpfp8K6aIQunBhj3Cqbr8mP9MUErP
aZRHcKZGgb7GNZReGlxoZLzoJENuJvclFfVGlxG3IfpO3+J0duAhYzNZYOyFQACwodNJ93VXxATv
cS5DPFPm5G02F1Wi0WaoOrtF1bsTyZA1B9p+Fd2Tg1IzbkMs1H+oaan8qMxZ+wmAUIGxDz3tsUfl
LnFjNExajQMqjjSTNTlcD6WEZYjNV/55ivH/QA9XaqZLP7H03EbKgDVYh3Uy/azmVykFblamlYFy
OpDHx1TM6PV7G5Qj8vCw9fVexQ/XakX1uzM7DGHHXC0RWE8WLDWMvCqIs11ivnWtoWA+PlZfNeTi
YumLraYXCTBxsMf2Re18KxfSbTtgGLQ0vya3UOImbusUfF8A7pq6S8e+FqDgGereJf8pwdfD5Zp1
ALs0dXsjRGhC584t1TlkmCKcxENETkn4KHGqwJ8mu2E14SHs0Pgv86uXxItNK4wmWcBqc7R9To5y
yuPYRbpnYrhC4lMNE9mF5DkFIEGs+AlDFSN0m2nxB3GaYXrsTEwf95MEdd/NcFWCuIm90Hsd5CEW
xpVe/zDLHGpGzdaNgXlGk5hrYvqG70sxzkDuVKO+RzBlS9he1nLk5kHRVjgotmq8lzKdmy2zq6LR
V6/60bPHdm4Pcx0iLETcPpc+Bh3V7eDkEOuqyu4/w19BbCVRJxP+MCbVMcO1M7/PceC+DXLqwm5K
ZvWDHME8e6KR8cDGqCF66Dusqnao+buHTDiTemiQZiGBG2VE0UhS7d8RmRa+LY92b2EuXIFXB4Dp
F2PaGAgX+x7R5CiADI+DVCJl0DHp2U1yan+QKRrT2xo/RNUzMmQ4RlfhRo2WfDR2tjTM36ox7EBy
yj32zzFlIcQD+Bya2BVgJOiqI3pNRAY2WYzBAGwst5PGJMYXoKAxssbCqVKpYu5K2cx+saOQYYMQ
WUjuPCyvujSVvj1IcdjmOyXFcWo/004pdl3VCHEDGRnEs079L/GoMot5n5uDXpEUKHvzZqYri3RN
o1QaMz9CvM5ExB13ikrtbu4lvfWFnE7f6xra+a2hVm3nSamZWbvub20Ig8qqAjYIgxZLoUInyVRn
juGJKEyxKurH2qQhVCmrR7sr0Ew66KqTmzQPBuQtlWSpflrHVnGcqx55b8jynXZJbQ+voVWGAIV7
MtxujI3rfYmm/kvPgfUD2xhwHimHJEKs3ME9C0FopeywIeq0J6dLYWnFoxrSPBGHH3ErF29Dic+a
bzWKAYu5Gdgoa7ljsiQmaZ6d3esdIu46CH7q09S+N1aqYpgxDNZvQdxBtxug6WEBTUb3gxKX8rfe
pvTqKjKlPToKApwmQjlA0dMnzwYCm8+SNqovUT5w4wY9aCxqUoDf+H6A1AZ2rNwmXV5ru1Q2w4+J
ZvrP6CLK9+tn7YXIjVCd9ij6dcmbm6vLCa6NEQhZbnao9G0vI3x6zCU5/bg+inY+DH83HUWkA7kN
0X52ekIszuvT3DIMuJ/d7Ld+5WUP2hEUiK/5xV48OI/KQXpJb8abaA8YaO8cyn22U3bl3tjRYOIW
D9ONvUPDsHFOXiibn/6y5Zf/5+yqK6uD2covw5PazfzfINF2v9GyuK/pPvZp6NmIGy+Utk4HXB2W
JQWHIV4GzN2fL+7xm7f79On62z4/+09HWIVP8RSiGRwZQbJaVxX3IWArkeyvD3Lpi1LKwYOHsg7n
weoxFODn1Io4rStKkDtL9GwomrPVIXfhUbgrEWeToXKodq4eJWmQyUUwgbwU36aj0RryHsx1/txU
Zelff6DzgoFF9LJUtGWcAgibTidCahTo6uG5IJwtkRaFNXntqjfLn0Mwm7d5jyGHCxyhecPrKhxu
MDSXtqaGyhCncS89gPRocr0xYHX9XUX/mYvoDKmTNWDTewyr5Be6EfPKazrckNGbGQEtP1IYPQ8I
Tb5JkWbeSj0t+AdHD8WuoleLq2WIOcj11/I3Abj6UYvFkUVAxduhj/L0vZSR3dUjSDn0VI3+eUJj
gsyKd4hTJj6KdGno+q+hyyoNRVhPmGaGSua4ajwg5MJaOv9hRPL0VTdjbcJkMCp+XP99F8ossC+X
hCI30CXrsNrB6E+eLAWfPGguRlLcU/NAm9k0Ct1jxYROGgVtbKDetgOrdsXUtB/GGNiL5Z1ktIi1
m/SHyO34ue+bedF+q1NByNhW9Ikr83zI1BSqNcwDmtYsISRxkJwoPZp2YAs3qgQtJaITVbMxG8/A
XVRJ0a9QCTTIk5q0YJ++9mKew45eSdpW05RyPh6n2kMRNP1HPdXDM2F1FXh9rjogrLWp+lU07K6Q
BSv9VYpGs0XhpY07bXBs6WgoKX6oJhllXErhAXqgzy19d/07XLicW/xKCopQfWwm8WpDIHMmutGh
wpctqhlwfvOrreWdJ6wifW16rAvAkSq/5nSOv0dclfd0GKn5xq506Vcs4B2HW6yGeN9YFd26CvxO
CD+GFMHgSHcE78idBljy75lG7OWlTjZ9H9sSW624msdhl5OD+dHMRfpz432cC5G4DnHz4v6qcPCt
WSp9Bs8vpeDnGdhzPtBiV7oqfNS7UNXH20SrrKNiC3mXFvH0jK/d+JkJQWeOkkpPVhEE/kAGZEf5
drpZuM57Rwkw72kD/aGlUr8x25ZtdLXGFx4h2iw2WhgKqzUuAwMjZ8YaQhEQ7jsR5CB3JG0PAiD0
gqluNl7OhcMDqxooBiBXFhra6iv13ZBYuCnjD0FZ6BHBbnUjcI+42fgEiwBm9ViOtaTcoJAgzlwX
uWcR5nD24wx3poyCTzA2oAmU0JDQrY7SDDed5VC4FrBr1JlyX0z4ncTtt3CWzY1t9PwN2/KSbkZj
CCKCasvpcp6xt8cmlLxc2znd11gp7V2TtdO7MRvaLSLN+PP1Z78gbWLDRlSmkHugCWwN5XS6glKi
RimsqG1ci7naUp1sU0n+k9jDHO3y2jF/mVpVqFwc2/rZoGXhj5nmNR1dZkeV2NJK/QHgw1BTGMaj
mY4HOWBnLZfmK4Q74keY1eEnfZ6sn/VgYrHc0eW7mT0/jwB4DjAoC2ANbs16QWOSXWp1QZrXwkHk
d9bAUeCYVj6JhByBiDL9gaATYryu936bGMkxsK3B1zL6WzFDlvLnWQHKDqSJ1NAcWBuJzwv7DUcP
GTM+KxMZ2tbpd50SDF3CiMJmk5bIU7UgkvqHqQzHxRrc0v7Ek9S8NN0QvtekIxHA15L64Ex1OW4E
Dxfek0rydVHlQTAiiDn9IY0qN8k4qaS0ccu4aem2ogmr1e/IvG+pOS+cTSjzUM3CQUacdabOUjXs
xJQaPGOD19leHu32tpjN7NXAPvZVASrTuSz/8MBpgDO9rTRPmWaEd41iVjdWUfdH9LgFThit46ax
KI+SlMw3CveudKNIcL4HkwAjJ035RSZIWNeD2wh1Qgv+0pu0Qf6mjU1LH6Hc3pUJIC0L4xOaavvq
iGJVv72+/i6+I31RfdjEBlR/VmFJh+1PPWslAhur7ic2csg4+xS9Jz1wY4Z7kLDj8amVw/guSOaW
+rslnJ990g9YE/aNvOtRU9t0sxXNfRHjQOfPTW6ZLuB8xBdmWCvaxiFwvikjb7NIu1IIMix1vUVZ
mBvgxMduqaU29lJCDn1Tqaf/xyex0eaYZIeBKqwrb47git4t5nt2WPavi20zJEjF/BiJWp7bRoxc
hoOmdQvC8Q1AzwUUCAh88pNQQJC7UU47XSMmgnf8KWwskqgS3RiAgO4aM+m9lj6sP0gLk93olMG4
px15esKQJgAyEGjiMy0M5iHOm+CTSOd6Kz986WdRd8eAEvgpK3h98whVp6Y6V2b4xreJ7ue0/7yW
M/kVK3U0pNtq8lOvDZp+cpVNrC6Uty6V03EHnsk6BiKv6MYLmy1t/IUNhfw/OEi4fgiT13G/NKKt
xC4FEkjSza85+ZcdeULjmNrU2a4vlgtDcYmkugEpB7j6umhlTooGmiVovNIBQlGDbPDVOE4fysHc
0jtYy4Z8GhMsEjsTWNSyISAxPp0DUdA1AU5mrTdWmT490SaY7xxKickxUsLqkW7wDgZmVNG4JZUt
mo/aDGggbRztS5rU5GfKfI7eBAJCBRvyLnrW7DJEXmXxL33dkpbuv2QWt5aVTF9mVQN47RDrGPTl
5LL1aPetZu5bpCnf0bMqX6CsNF8y2jPfFUn5peI6+k7Lnfy9xkKNCh8WsL1I+x020DHwkmIGFhKk
YnCloanDQ5lYjbwP4lb71DiNbCDnktEStYJHd1stpvWI/iMwK1KGWtuTqp7KXC/lUY/ltBP8VgYa
JA9p5ozKPkKj07lA9mHdlEWObXU4gNwgr5aFVNas1PjtIH99xyhbFfQ1hePPweTtuckwtjhLxP38
xZhGKAhKTouWW8qxRLjQmgKp36CNfzKV7eSgI2mZaCw1szctxEBoYxM7L7ZQJYM7tGBMl/1llTCg
2532LJ1kKK8zOHJ31n29doZ9lRrqDdySkJbGsdnY0/6WxVaTios7BZ6F2raUJk8nVTqM3dzUhCHO
RDedgfzr3qBL/nlOZJO87Ghh80QjJyI8qb8ZqG351DK7AyZg2CjJzrxHNKYfQ3q0uM7JwrkvwKdu
RKB/pcqrH7k4NVAYXjQAhIarH1kNWNtHi9bOSErFJ9fXF77NVP/dDVXF3VjoRruLRll7mWiFwfap
jFUEmo4EmkQejdqFvjNC9GMVOG7pCFqNdWdeosFGxl60w6WAQIxWvQdN6RMLxXwtSb5igLKAJ20T
U9KZH+OaI7rYuaE5LXyxkrT4oAcUnzU7drA2mbmruXOaJk/1ZAa/mrboun3omNMTBBdxy0kY6dyj
NOl329LPsnVqL6t/9Y6WFOVC+lvChnU4pxlBLnWUGjwLXMHOkp3UJ12b7AqEHd/j0OofUQvbSDIp
zGiE7k8lMeZ91pvjYc6x4EwVfIw3ZteFKU11Dfn5wohCGbwKMRE0hnZgisbTZ6nzBdC9D9JAil/n
If5LFNuoauHr/o9bMi6/sA7R0IGy4yKxuhEGTUwvChwSr86k/BhYSXNLnx7RTGVtRa7noRJj2SrM
Piy0kbytS+mcsJRVDIVifQFHaheMkvigcKG8xUGUfJf0jnjSCAHDU2MdXlHN4jNButp4iNRZ+ahV
5Y9ZdxAIJ21+M4Q1/QYe2X5Kanv+cv2lnOfC0FUghDI0dkGF2G71VrgEtBZO35WnSdgIHOawFQOu
Fnht7HVFTPGDktBQ4ldKVUA0qGcMFwN1HChz2l1EqhSU4+yVZPgnt0virnzK+0rbuJL8RR2ezGF+
JNV76veOSTJm3dRSsDD4ehpNz/iK/cB2KPozGTn6XCdXgy+WMQPltUZz+hVWSfLezzLAI1q5CXaK
xUMIAzTa9rzMyvCoLpUhD49yX9EBMWCBJY5wKInkMbrlCtnSDXLg+WCXhHqFahjCTNr7cJDsaqfq
GQUkW0K9eHC0ctY3Zuh5It3CFYdc7YKYo8d33VSmW21hDSkymqbP9WOfKNRdNKHv7cjqybdkmMml
db/Ds1nzoo7cpUMbLf13FJs3psVZTLH8koWmifUIseW6iavlENUy+l4ZJv9mUwx1VaM5RKp0G8ah
clD7cY9W5WhN8DDFnFNWy7Z2rr+79+qr8xtM1EWGrvPP1f0vYPssG2v5DWozPA4hikHAyKr5zQx1
O8A8Hb9J5CMEEZZMwSkEETPICg4pqB6eF3mJ30TFfByKwLppwkh+cHTqkEEnR/f1YHT7uAgEUJ1x
PGRCw+wkILVHQU2mjT/Ndmap13tWd7jLBU7sZFnF3i7gIZRyC668tNU7u67b9+sv/ixutFQkkaCL
uPQi8ZdXSZUEL8+2cQwCmwZL0Vke+11bdtYetqx4+feheLFLXyGiRBQyp4cnJJsUzz+66Tos5Hwl
M8d91dIHjoS93Ehb/VVLnX5KLmDIH1nCGCHwNU/Hai1pCoVIOEuLGS6uGCZiNlpY8FXDpDhd/IFL
BzN2DIYXp0pH8WngHjHnYU0OygIMk8bJlS2BSSRZqe9ylXXHucxoIR9K8UXV0PrHNp/TxkfwOY9y
6Ynkt/IcOhbeK0lc3eiiD7FBzbsMFEMhHzX8YI8FbiL3YiqrLf3IWZqOwgvkVI1XixqZwsfp8ypT
NVmQ/DG5tybzt4yfeuFDX5Ke0wA9yZ6zupdw6Ww6Oo5JomGqJvdgK0PqwyCkxjD8IDARusc7VW7G
tgsjVykMo/LHQZdvKsWmy0AMVpQDIMmMd7WttF/XZ8fZEc0T4AfEGcbyIyOyOqIJCes5mlPAPrhb
PipdMD5VnTUcnVlN0Vo6JEnmeGvbuTgouVMWwNJfsgYS48PRxjrGSuhKh/aZa1wBThCIGOw/8+uc
jvOb3trVhjz3XC/OoxLnInmjxwqM6CqvEZdwD8nz0XSopeUN9gfKTVUT07soVpzbINVLb+YPLhgS
HMJp4dkMcgTgolNqmhcSaSvlv6yG1Wph9yVoY9+lc259DGg6AMohg+9pxIwlKPUfFtHoxqK8EKSo
AN+Xx+akOfeWMsK4KhwdCscI2P8VpGieuHKQ2KafUO+6xfISyUI+NlO/j8o5gkPbRwPqnU6Mnwko
mmIH76aLdlJXIZCZQ3sKXNKJwFC5jaKoiKKKhMv1aXnpYy2dBKZDM4TJ71/NS3INaUrlEo34VNv3
TZyHnydVZB7NnNGxdRrDD9JcfywBqz1POqJJODLjvVn3DTbB0vTt+s+5sF2T9iHtT5JyKTes9tAO
Q98BkBuWwHGXfMNmFzB4aAbf5dAhpLo+1nlilgwWpyFfivoZVYAl0v9PLXUCJcDaYFMJnWDcRbF5
S2/dnmz1ALOiKcgNx9+YlqCdbAgSeXbYGH/ZtFbTUjWRyutsa4sP3+rV4w+KPBT4jCemJH9NDBHt
dCg0SL85Fas5Gb7gfqs/4QDT7ZSm0g9zXNRAsnL1rRmMaSMovLBIuDugwOAPlsk6wyLVvVAKnC65
oKDKCU3JuDGgq28tkuWlrh96yd8oRCCISNcIbEufIzXqHWrFXHkxPLKbF3VS66+KE1J8VKQ2t/Zy
K4F3IXVgQTeUG9yrtTTj/6ZzmKWFHCYklPNM7K5/jwsvgHMb0x2bGjEx/OpzRJ0to6Plc4QGycUW
+OqdmQrjeH2UCzOcMXi/AAhQB6+7henPmSw9xsRnsiE/zX2MFV6WIMYGirCxti89EKIdbmY6vgGo
g0/nt106VIgdtj18Epw7buDIWm2a616vP9GlYWw6MRxSGzRTrt8b/hNQ21r6kTCFjXd2ozt3kGm2
vLYuvDeSnyTKmTSLVHZ1ryqjUrXbmBRnooQFBDi52WmSngskurOysRTOFT/oCbnhc1YwEEKPVaRc
GwB/IurnqJ0GrgeSaUL4U4qnIgdjmpUKZMBZm327KK0HVcNLMS0LyQtC3Xmioij5ndwTDtdO+2lE
+LWVgbjwKlC48wOpYlO6Wx9nSoVmgT6tAhYodqwuNSv5tzqH5s9FoWE/TAEx4zGhdRlPak0vd21W
9C/8TdQ3LSZcAMBJzhsM2UfIKZrKiYW9vaxsaVUuzAsalRdFOtqLBSp+Ov3KMCZniOzQI2dRHzuV
XvxZ2zrazzPjFJjI0bJ/66Ts+atOR8HLxUEi2uFJLNeg/fsRMG41d76KQyCqWkx2LVBej0nZRI8l
rNzMh3EefQOV+2VWJM03yWFv7XHLwlrtcZhLaguYwCSQWBv8FH1Zo2bV4SaV1vCp0tsFQSfSPzCc
570+TN3iAL2Tkvw35gj9Th+d6jCQFtrY0M4b6eg94Pa7zBK0o2fXfLkNJDShMunFgc5Oikl/nEGU
B3BV+P5CQXmuyQ6/FOHcQuWFTZpgdo0mfvhIbfWTOsDosete/1PLAsYI2pidKcr5OLYRqJTKsjbO
w+VLnb412r5REJHm578s8dMvCerWMaqCjyhJyGDbprQf4Kk6d5k24oNEb9lBygZ7o+BzYVDA+6x0
2ibwWNFXk3Suir4xOshL2KGz6YPBeoDG0x7EWE6eCKTCL6kQetd3zPNkMKa8TBDsbVi+tLyuIuQ+
MlNV7xrhjXXefIuYRK8lIrmvdjXoj9AewaJBgHN+mGYEYJZsi6p4hQH4iu7kIHs3ozb62UB4eURF
oC6aM2v61qmF+WXjd154O4s6BdUNeh2CpOXf/ydCEsggRGJUwtN7tM9s9Nj6ZYo+f7XVOsw5s9T8
Z6Un07MiheOXCRDd0nqu57YfVK2xi5HqqzdlmefJriZ6va2DJP0NkTGHb5SMgJ2v/97lta1mELMd
RQ+hI/mt9c+1yklUQ8HPjTOt9hOZhuiMdq69FOXa56FotO9WG0OTjlCiXR/5fEuGx2EqCkoeogTZ
Wr2ojBaypSlyqSnIAyFkGD2GLVmODlXtxql+aShQLkshjIswzXqn3wS6N3lBjSxOT5v7DpCi41Z2
0rsTfNuNp7rw+TlkQKwQpS5KkVXNIsLoMJRkahZWCR4U8Xpp/5w1NbyVHHmCBAwJGy24VstbrhgX
npFlsXTAEbiQQ129TpBeGcBDGXCLUotd2PSOX+hF6jp6H27EY+fiQAsRGGIUZHQIOwmVTt+nXSQo
fIB3exihFrZXocj+XdQ06i2epxBu01HjAq3Sn+jsRyswhp3F3jTfVJkJUV+SAGG6RHTYztJRJMG3
zalSmrkdhR5UvFo9hlgbgtsOO7FzQlUEvgQ/9XtlJkXt9kjrHVwSiL439pgL345S8dK3vXitMV9O
H6sSDiqKPKi8dDSidyLS7m5pQL03MCN8QV0i+/mcJJ+uL4PzI59wCa0vl37uNGhlTwe1QzJ7+LWA
cBFlsKvIRrpaMsj/Hp4xDBUBJMU0gYEcOh1mVLqB1jqHru14UmlhmMxP5jjTnU6zCtVIirRH4Jp0
GeqVuK1kQzBhE6yElyQwREkQRYRW7hQ3wUEZVFLQ19/CsixOtyEdSRWJKmQvC89gtULtTOf6Usm0
9uBv8N3MIhoSQBP5kwnX1W0zMzpcH/BCvEobrbwQ5LgT8cVXWU4JB44Jl4PaUyNb7iFDm46Pp4Ph
gOxRZsdLooEGgwh3WdnVQ83ad0onZlh6IssgjAZW6BZNZn2P5Dx9ioOmA1jZZRup2AuhGtNsEYKD
eVg4Aqv3wrYf9q2ErWpeCm0HZc7cqzLaigTiyHei5Sihtba2sXzWxa2RjcO+brBgBDIfviB0Ne8o
TW+J4M5hcNTL+FJ8JSI9rr+rrSaXCgX+sAq4B3Ofiv5J2/qVVlHyLTKq+XeZUhDeO6Rogl1a0YSy
68uueyVxlZf7ILBxUMgopUCPgFv5Rapb7QPJe6P7djMrsjfOaIkVChC/Nj74eYRJXEnegHmGXxtS
hdMVMAhEbnItSwBTetxG+iajyDQZ41EVU7pD7qvT1hiNe6U2h0fhWK3h93KlfYBENvfXf8v5Xr3s
m+jJ/kYIFOhOf0oFkpcYHBhlE1Y/aPJV7pxO+zWMot3IK55vLgy0IC9InlJbs5d//59gRIqsOMc2
lIHqIfAUJU2o+lK3uP44l0ZB4cQshcyz1MBPR2nUIIlEy2UobSImRV/Yu7GE/3x9lPOXhssQxQL6
Dpl7nOSno6h9CRPCVFIvjsraWwSTe0iY4W2jGh/XRzp/HuoDpsbmsNiWExWdjiS4Ny/oeaxh06K4
c3SDnD5OCLvro1zYgRBU6+QRlyiIsHa187fYUWmKCOjHHVLnIa7G4XeIUMSvG7BNA1PzS5i1iUtP
Lq7J3dx7mdL1PvRV4YVFTcUTus5dFsZw4dPO2jjjz982oi6FSBaGCcSXdRGIuoISBFlG86kuPoI0
UwFgNtpLYqft9433cL4wYWAs9DsKfWiX1wtTg/7DFpJKLmjCluU3K6mbKGpzi/gz2Q3JiDu9xJnm
oYZV/cCMmrcOmc47obP6z5QFKn00nyM6UeDkoRs7/fRJwcVwoFDEcRfjcyfP49FUw3TrtntemyE6
dLiGI+1f/JRXczmUugm9ESDGQq3Tzw5BgBvb1GdALyNi0eWEDAXI/LTtuw+N26UPBqP/ef29n39h
lNE031AJo64N4ef0UWljpt+RI4t+BzPeRxOXRZIbHYx+sfVWLxxjPCM3Ik4y2i4Y9HQsHPzYc3M8
DO2oxA7IKLMlWx9nrXLXl0YBrDcyjD9ZOVuxuwQxD9PE8ewFso54SseZFr8uuaccMjd2Ym2EfZd+
Ha9hiZr/KvXXH72YtGBQmjwn69IRfvUQGQ8qvb9vLWrLN7Du9W0i93LshRrdS3YWhwc43S92YdNC
MnGROIYa0IKNn3W+C6EBRmNPgYGQiJVx+s4wnsgiqU1z7Fe6DG2bnh9NcNz/ehShsUbWjJKdP5cJ
cTqKMiatTHmr8KhLST+rLC7vKKXPlPsNeSMJd/ZADLX0RC6bOCnz9QPBv9KrwkaQ4gxY8vWJFh64
tf9zBpfiBDpYc8FIQHxcl0OKQMKqcADmTodCdYPiCnZ3bVv+9cWzLI6TeJV4fSG7MGlYwWeJ7ziz
5jGAfetldjF+FmmsfdZgkr1bWiMf0UGbbmjK9c0Inh3G5Vz++1fTNRMdHnvH39vm6VeLg94pC5M7
FmKVJdnqFIfK7jCIKTFyuv6kZ5cixCDcZPlsizUmkdPpUGQM8khq4HCoagm4KncLVcGi6jYiUtba
LSIqwqTzN8vli8ZE/kOItBYD2QObvC3wBOFujm/E0AHd88imyUhQCnVwPCMd8ZAYcy18MrscE7sJ
dfePrCZD5tqlpn/EIaLAQ2SEw4+51aY7asjdQYBDVb1cMVW083nBERNWxkTzP/XvGYmOM7dsxhmi
zjlUuhekD2ZLB4mQjVcsJTrdpfkAoRZ5Udy3ImWq36JAbQ1PDwegE0E7QLqz6mHKb3VLRadZsOF5
dGNDY5NDCSPmdugV+phbPY39yCzVx0ZyggQWSN/cdfCSQOAXkf07j6b+xqzGTNpjpTYDw0dXSrN0
b9aPC9cpgWo4YLjo1J0WeVTypR+JFQ93ToQjDo3wscZ8CEMss7vBkr6XUBK/hFagUsSup6+d1Wgf
YVJK3ys5NgqQPkZUup2aWg77bic94pAr4a+uDxXEQCIScd8vtBu/6lsIn8QzIPlSeQbjg9YlkY6z
HMWHUQfAc8hDM5pdoVYwIO2yotkfDznZlxrV+Z7jN8AD0iz2tcL0VnflTsbMSpro4npqI51NQYGT
iBgvH7FF6rLJNHedIfCaypIZjjPkWj7TiFN6sqeaWn3r8zJXgZ43M5iuNhnf2kyoum8BFfiMD0Ne
+J3TYliC+ra23BItuvBpeqHkYCgT8KKGtu3KHaaqe5+xN3yDhk51OalEW+wzZkmIELAay52Dh2J5
O1egi6D0Fjn1gA6+LB4FJNf9HvJ27zLLTMOHq0x1qq5NXK7GogIsx+VRHX1zaVfzU2vOPpK5GVlE
cO1VNxxt5ZumIDlxQ8fAZQgJVffeOfkswxbsiepI/aY2RmZD+YE8ohtfHbkT76lu6Gj6kEExQ7j1
3ZOglxWvVRpU1TEBS4QiSuuf5RbkoldEVr00y9uAOPIpqhbL8xSIBOspcsNgsD5D+EhKT4sc+7Ga
6/5e423y11nhYiqn9fq8m+lxxBNXzANS8mwxKWAiWovWLsXQrCyx1iAvy5Z3feM532I5mBRlicKX
1N36ZNIRAcxdRrCrCBpiPOq40d5BJngv4lj/NI/G9HnIKkAluA26OZmVjQj4XJa4cJeW9jKyQcpy
vTnd+RpQT07Vk67LIVrQzuYUPus2PwpzsNFhzKavpkl/APareZqNaxjNyyRvbKRZChIVlzg+3rFF
9S/XX8yFc5QUqEb/4/944avAACHTTJVeB7suV/ZTWWTja9PIzsbrP4+KeHzuAKSNlsYShJmnj08i
Rs3lKMk9aaD0Mcz7QHcwRZbfjNDYW4XxjpboPrFnqJCYvk46sgwRyk913m/krs4CVbTVtI4jBUd5
rhA0n/4QRa3sdlDpYgq0KfjpYArhF+Xc3AkTf6N/fbUsBeoLuAoQoJMXOh1q0MWQEX8uzgWVdai0
LPhTNdY/WxdQ3luKS+RQaVBhdp2OojuTYTVUlHDObNP9oIf6Wxw34cbd/8JrQ1qzMNwsUlxUE1ej
mCN33Ir8TB30KV4d9bzH3myhnlobN7jzCYlIa6ncoeS5oIepNSrkFsbcnmGzKNLYmvZB9X/Uncdy
3Uibpm/lj9qjBkDCTvTfCxzgOFqRokRqg5BEEt4n7NXPA1Z1t3hYQY4Ws5gKRVRINHmQSPOZ1wDJ
ff/dvIXd8EawxaQ5iLrgCrd//UC92cVdmuDf7qJBgltSSd1ms6jZ4gR9WIa1VzVT3yDMgi+Bp6Tz
+LUR1lhtJnNMV6H5pj/0os+HDzbKPzw9uwQ8IBUdzqnTDkoXN7nRDiMSI21pBZASnSDTUP754Onf
xkXcOkRFVEcpkr5ZNDrNw0SvVvOnMcHSYIqzW3RloNrLutnSyDUvKRa6n7RJYMNdmlDkdEXGeE/U
5rWt5ekdc4N7GvV697PIXcuj0D7+/lRY5LMayBz0SAj3X7+hcJnSNs1oJrkRVieqKonCXdgy70/F
P0w4v/2ldEtcSpL0epRMbzrMOanc2rmGpZzbj5dqnmsfLLd/2D5AjHBV4r+1+HqySc0+s4Yx1erV
8KZFHQesnVkkzT4PjfKjd/umArJy9NeXC3ACoOMbH4CwqrjPG7IJe1CvY5xjvqSLO9/1iRnvdTzd
r/teyz5FYZRgYaFbX40hMz83A9ny+1P7kuq+zmv4JFS9wAWs7i2nbzCuUf0OE/B4FtpiyXEOF/U+
znr5g1wkAfUFZ77zxmYsnTNUwcQXbWzS+DhYyZxvCkcatyGdmjstqzAALLNe9XK96g+ztKc4yFHr
/IkgK5hSnSLvWe7OdbddllF9zOSILSpxK1X1tC6KZyccW92vooqCYmIs1t37z/n25dJoAdxIp0Fb
adwnS0im1lRrgA03SM2mPle7gW5xqt9rMEY+GOpt/gQvHS1UkifQSyiQvF6tJiVkKC2SoYRI9GOr
6ovj1WllXDqCxtne5n9gw0ez+chT5B9GhmlCY5UqD/WDUwCw1TYz8kCYC036KL+UKeLXmGt0W2E3
4pseZ9PWCJvsy/sz+/aYonyGowPvkfNKfWkd/lJxRg67YwUhiOosHcDRcDTNryh6mRddmCyEEtlH
ZOS3Mnmr1Cz6nxQw6HryWl9PcEbOo+YGTIos05rbwlkwSdbgeYptEzm9OMyRiFp82oRyE+sulEEn
q/Nb2y17LMlkHl8nY0i2U9UKql4aONLbDFlvX2Am2gE2QEn2QOen+Vl1ZXsTc7vQBjTj5AHHJhfZ
T9y4rjvoz/g8ljSSsMNSek/0SpoHdVRl2fkUZpbiYQfZwN3q6xZKmKMUmm8ZgGl80jDjWbHnrtyn
+EEbHtEuGrJNi1FpsmTzfau0drxCG8N+P0WECV5Jst7/7mkHpoJtvxZOVneo02CvNTElxcAQb7Kl
684p9PfQFTBQNmAq+O+vkDeIA0oWzopW5aWhP+Cux/svKySCauWoydBT07bzi0yHGLZqdLV7vEma
PRl3BIXC1i/DKkMd8P2x31wdjM1pTvRAvY++9clage+lRDAqkU+BEXYEgQAHT3fFX5nD//o5/e/o
qbr+67zs/vM/+PvPCuOaJIrlyV//8yL5iSto9Sz/Y/2x//621z/0n1f1U3kr26cnefG9Pv3OVz/I
7/97fP+7/P7qLxQNEjl/6p/a+eap63P5MgifdP3O/9sv/uvp5bd8nuunf/+BuUwp198W4dLzx99f
Ojz++4+1Jf6/fv31f3/t8nvBj5H9VcWP5PvpTzx97+S//wDx9yd5C00FFQVSB6wCb2d8evmSo/1J
I3a9+TisgCuuXyqpCcT//kMz/6RFwj0M7hdQPn2CP/7VVf36JcX4Ez49X0KWEjQS9lzWH//14V69
pf95a/8q++K6SkrZ/fuP10cXJ+RLC4u6GocICcfpQZI405g7fYcpsqtuSyc7Hyd7p8XTJb4GN7/M
y99DvzsUPT9OSACtFvkVvOnXeyDshKAAYiZb28m8mjvOzYNITfcVrdz3R3q94nmmk5HWh/5lt1mj
yvXZMhL+paNxm08fXG8vJ8P/RAzrADSICMzZyCuw8lTb1gFZg35/m20xX4gb4NeDpW9lWY3VV3o6
RXNJolWZW1NZwuYZG47JurU6060PWZd305c6HxsLWZQFO9SzulDksK+mHkM/Y5bG8KWAkSMCYwC0
ef3+xKxTfPK5WYUE06woqrj2CZ5MnSqFAmCRbpPhDn8jAOuYan9QO307+WTohI6IrKwE71O1qZxY
vBg6xug57ibzaKL38v5TnADyX6afvWTpa3RBJ+c0Oe5tjNmmJUy2oSkfcc8IBF4fmQyPYzggeYG4
GaijxgBBU36wht8+HL2ydfag5pKQiJPABt3YevUbiWlNVGV8QRW5vUk1O50+yGPfjsNWJK8iOuYJ
qXa/XsGVkoexThFtm1T9lPtzrmM5yrRDeX5/Lt+uCOaDPovDAQDnyz15oLFDvx4qBQNFxk+r6J3N
QI940y/LR62dNyeNvSJdIWeBnkAZ5DRl5BxSSged0gDPmp1bWIHuwsHG8KX86KA5nbw1BOMPWC0O
HAC2Jz1mzUqWZQ7HZIsrbYAwP06k/vuz9mYEYDRrsWRVfyUds07KDJFuC8jBShZEU257sQm2zpBj
/cG7Aety+npQcAbGsG4kQnZEi042rJ0NVFjdJPPDMMovRYQGWXxldaWcncRHrqOlYgrrmn5ZbfBJ
zCxaS8OmUqBYJNPxc74giwq4sVXVbWaqKwwlirth07oC6YTaHq1nOdfiii2tHehJSnUXwd/7IeLK
jgOsatXrdC2o+LEdgdacnbjeotgGBDY1zGFVvdLxi8srA7SO7HUn9pJY9BJy3WB+ttpY6720dbR9
VCxjftYsiosFPS6fEzVCyCxsWjQ0sHymhntmF0TZfhkDVQSVrTbTl7QRobUpMuFOt8KKFs31Ymx0
5CYVMeIQTi5pQJpFgf+NgbTFJ5AYmu4vKTRUxIP7aactK9Iea7LPTjbzQTHeUbE4mgw+4jS0+Xfs
qikVdw42oRiWhd2N1UfmRROqsgPqXBj2ZqiRBPQtirIaJG3Eqb3EysOrvi+S3OPtlbWfiwEbF6kM
2K6T+gyPIqqF7bnqaF9adT+UwTAaaerhwmN9Gup0MRBCWdRii9fskHsxtf7Lkg9FkYd782vYiDZj
HiOB8FOl0jROWklYmqwgYL4bofONJlEX29A5HjFjT8fsvFoW89qp8ZPbxLNEfXBBA3PCHVhHRwv6
Q1kf0T5ntHGJIukVPSnaxqqtUoP/PtbfGjEXib7XZlvF2lfN7WfdjHEAxQgc1GZv91KFcddVksJ9
uow0lQxl3iBjokRsMyW8zhY6DwEVtzBJDqT0bpTu2hFBvFR/aaBphUwCYD8AUmekTFxPW3COcoGK
YqzbuLLzeodmt9+nZmUHuDq7iu+2w/QQZws5SjqpOVBdVxS3Np7pdLJEX0HGqjN8pjCLMvBcL0c5
b9KkhA6n4yl/F9VDUnsAqMVyPuDJQRLfh3Wyty1UGwNzHKY8iEtWIHoVWb01tUrfzUVJodtBX8rw
cqPs4aq7JUgFjJnEV1srEVcxivxRdwrzu12paKBUsi/ERpq0FDzbVqr9KBKNtoW7mPvWEqkWoLRc
fC+sIgWyDu7tJ2B1gNtRZw/PrC16NEsZGjhzVy7g2YKywOBBosdmwAWSaR8kuQ++0QLFHD+dchfo
C8tpxhah05ivUW0eXLOaWN5u7dIeBSzj3DW6yfZqpFkg2FpnarnXmzqRtBYpYXnqHFaOH+uDe1bn
eHx7gzWo/WYu63a5EPjcXKUmn9RT8T2ddjg9t/FhiggtKLIJ9WeXFkkUqE2u3KpCmvCu4kRVfL2y
aYtYZG05PtuxIzaN1eRoIrko4+8SQZVsE1Zzhin7PGhJkKaO+oBEKgaZij3Zd6jvDw+1mdaRHymG
ivFvkQ303ES+K5W8v3TsGa31jqk/R4Qg7TeVKeVdL/ThxpEl2vRLablIVRfqhDexkcqzDsl0uhiG
DfGFUuC4Ge3OvkxrgiNfKC6pX6Q003QbTz1izr4WRmZ8aGLdWc2J8cLKuJ/VQM+MMfRZby0ycbo7
zL42IG0emL05U6+Z4MN7LWjIGm+uykj9tWVV+2FRHCepT7cA35RPejeMhT8kUtGBBirmE7xXWgt1
ZsTt3nElZhoR+tIS+J1mlEEu9ZwuWpl0wIvbQlfXVpR2qXdJHW/c0i0hxZboSnuZaEoQm3JC01xT
6VD4fQ5oyVMQKW0xH2mbJaAxWUTwI7WIjmjaUg3olCGGzIOCkRKAck/7gx2H4Y7sN9N8pNLzeW2O
Jd/aJXGzwDWUpbiM7Ky4zdlRGRrhzbxsnLHtscYeGsDPU1UkaL0PNdYSZNNTtEmjqvse9b1hBlNh
5OKsR+Jbhw6uTfEmrun6jhSp2Gpp1/aAUBuL8snc9sPGFE0bbYfEWr7SkXA1OqZugyx+VtfneVvr
2qYvHHCMqZMjbK5oQzheID6UZEEzaXV82UcOQiZG0Q8QrCg0YZyG33THo+vGfVT2eKGLsU+em1SJ
qV1rVuh4PXpe2cEoByfyU6flaB8XZFsolTmd8OZB7Z7quZlo9SpLpSC+M4nrHJsCuql0iAoPDEhi
eSlhx2PvFImFiKA5wME0RtPxrThydFTXHY7WMukjrj2jNBc2s91zPs3I53tVl6O9RcZHQbQr3OrB
slMpvFhouEvMYZQm0OdNvfaGXLfPOFAGFgboIoN/d6gBZRG3hDs8RL2ggZsWDmLzsZnK3q/DBp3W
rmqTeyxsOHhCjLoewx4NQa61otaO8WTR0dKRQbT3SJXQ/NPH3PhUEcB/Ri0KRaaFSPUxpXp05joy
y2g0sKI88jxlhRcU49Xg1EUMfmwUj0udLdCUiKKbTRrO7uBrSYuH+FT0CeVbtUmR/YFf6TuiGzMP
f3Pje2GW9tNsQ69l6Li3CWeiSXju0BJAYFky76pm/eexN6sfrr04llera1jSaTOueULCldrMVj2z
tIpO04K8Yuvup3LhHW+ENSgP0taW0Ks7DX+B2K3Lb0pl0zjRk4IqGisuvZdGy8mLyhIxhzG16bdh
qjh/mmYhsuJJ6qfBqmsmY1Tlspe5UU2bZmgWIwD9oz5bg95hfzgaqPJ3JI0R8kuLfGghDvc+vvVQ
oon0+y85kih4bSGoafhmqrUQeuNOCywQzrfh1CMPHxrGtGxoqZs4A1T5dyMJ181hd4nBZsiT+RHK
iorSiqLWlBtdQHT1ZZsMk7Pj9q06SFB68r2dCm3ZYFVIB6hNexPj6dr8mmegyza5lPFFI2lighNy
l5vZjsp8Y4+I55Vo2/9MTNAkgE4kOq4oYYY3VT6FrG96558Ty5x9DDecZJugkyy3BmAVfb+E7RBh
/r6yTuhPxP23oWFCPpW9aj8vpC5x0Amr0P18lEW/w99A0/CVH0W3WzgrRFCNwjh3m4Z4UG9VqN11
bCZLoJL/3LmoDyw7oUTmPXX5afJUaHrxtkJQzfR6K4eJLaLFmT2js6frfDAc6MmF0fyM5m5BIV5B
oc03J6E/N/GMpsPUAkHANjBEiUpN0+G818wUfsxckK+OOSW4uBHuWq2XzhmLHQtGTI8aeBhL7Yrt
GGXSDcxcpM+hU7fWNu7LMKgSWc9bQP3htTqEBDEzjr9fIED02nUyp0oW7cN5bJtn2STKfEfWDyMU
5kqhHnu3wo2gUBqn2yYCg5CbRchhRKcxd0dsaQAF7Jtq6qwH0CG1dRmHEJguhlJ16kuBdlP2aZC9
JfddLPVxl1njIDx0wMb7OKGEEXQY9Cowldty3jWtI6SfZuxAAPWNSrwA2hRV9CSzk08OqJ0Gl5wS
3oOba7PrQa3P0NATEX6g0eA8TdPCzRRNVYzKflNkxheJxnC9AXKtPhh83OiAz+yiXggQDNqRckdi
dJvZRS4ROfQO4UG/l2EznSdhhrzopuDSPl/IgAnM87QY3MAeEgWYSUpLWms5WUPHDTKaLT8GfXJF
sMh++SbbyPgCmFXUu4xEZ/C0BGPnizTlvN27cgzbDQe4iSNlpXHbT77tUNpGIlTpkx3koCg5r+tZ
Gw9KxzEC8jha0ltuWOSHLDwTop1eL0WElskgxr0CT4sjvqxtNH9601q25pQM49FGAW3wsqhsyqPR
NW25s+sw4ggyQiRxLGwaPksHqYL7Mirne9C8ursLx9JejlOpqD/dOU1QCU/VcdxbIX5Imy430Uvw
zBgFiF26RGoC7kLV4m1fLFoVdBJLoU+k54N9qZdZ4wbwEThLVNnihmM7Q4TvcAnv7iYtVMQChw4C
HcYqhdE9gectp13bEu0cy1AP82OqLVril4iiGVdGhtPMDgqfbt42pt0iTZZPzicoS73hu51iZqNX
Z1lmHhziROshUXk3/jICRVwlSF150QFuouYieqH6LRp20GknzB92bjNKPVg1dzKcUsrG2qKvYUTX
bT7HE6nU0o9BnuJq4rk9at8B6m+oyaSLrkRB2VcrJE6zZnYUiOAVO6C1HTM7ZSHZX13iYJPOM1I9
TFX0Tai9QC4+K+vuZnGwsT03oYI7R7VdUCyyCqUyfAvq/i2d4+VmcHvneuo7Ue0KYIs/zcJe+qM5
ICHwqUrF+BXbE1fZcUi4oyfdtsKkpCukdtGr1aAGjT0BVEP3PRof9BFDqX026BVgt6JHyj4yQk27
kRm8nqLSE4SbnNB91pKlzo/GQtp02am8O9/m/apH7D8Kazu2uEdcDfZqoDwUbUWwrTpdZnPP0qko
fKWOmSwpzVICm+udykeOnv7WKkX6rOWJUh2bOoyNyOuXsR7PqkVJFB9hl5oAUcWQ5nM0T628tEQr
c0+Ab2w4E+IIB7kR5OtVhZUMelxpvExeDh/I2RjQojXHC8tqjXzUUCsG+jNFHx6FnjvGl8pQuTHz
Ohx+GKFFbJII50uIHIbwk8Ya7tTOtIdbBSgYjfl5VJ7qkER6u6D391NXaAhhSDMvx9xJlGwH8W2B
3TrUsEjTOHqSAPJavHtpaj0WXTWEX9CGKe5nFN4S9JeT+sJNFj3amFWGWSXi0iQwBlWFR2eWU3oo
1DJ51rulUcCD1WZ1r1eqAIXtRHZ5hrKe8qAQYrmHqanKGu2lugDVhIKGdVb2U8QW1/rsziglJss4
/47tteHo8R0CwFF11DI7zw5lIVPFK9TB+dqUS/N1qEM5bMlcETvDXQICH1AjII44u0JGiVRjGuGJ
jMSjllU30X49soorOVhcvXpbjxrOxQPJxTzp03mO+BVmPGluik3OpcOzdRlqa25ZaXfYMsfxRuGX
32a4OUVenCFFcUGj0ypvUSYuk2vVbUv9mC6L7M4HhRyl9YTVuNF5rRjVj5UjRpFF1oMVFCWZhB+B
f66wXbaXclvpVvypII1AOheurNgayZLSQuR6RHbHRIkxaJrRQZZLHWYumqox9IusjGftLInIYX8S
tmXufm4cZ/WnBEZ5Pmtmed3nsYPCYJRZJHjYcRmZ189t+RNeg3UNuBkRl1ROqEraLUJ8lGPmhrZh
J1H6dNIVDwrTSfXpQJqcKNy+kpNAgKOvpQC9VDRiii+qBgxqEIuwUfaSSDT2coswxovmccBbzw5V
DKNISK9nvWqX87yPQZF46Jha8YMdR/XnORZKukeWiJxrZquaoB5NtTvakUSCb1bqaKS/P1sY3JMu
DDi4R+zBSQdq49tpNFbeWun/1klnyLxWIdzwpqwXX8Y4XR6sXNfvxyFvooNjp5pBuWhmgylRqoz7
NIqjZFPLbMmv56k02AECht1gLkZFLSK2Fs+gS+tumPQ590PF0heEu8ZBPUQkV8KbZOP8rFzB/o2a
IroABioyrwtLbQ76RpfpfgZCcR220OjCJQ5vrDQMwzMDf6PJRwAr3S2xMtae0WfsvAztZscjxenK
XUtKfwStNkn4KZLu8dDEmWcO5XKMI7dWAPeWvCByD7Lomrk2vCLvqPIhZtp+ToasIjRrSuCXqtV1
36KyM2+NwV5uwyJb+ODa5HQbHb/JiXxwHL7XRj39EFlhtn5M6XLwhiLpDhqgIzSENTZRoIVVc1fb
ivogQt5dACGqo6s0TNzIg63wi5J5kNa2FUzQudPm3YjeQwMmSndm7VrYZeP4CrqUFfZjTX2L3oHz
qY3i4moqKep6rVSze3cW6sT6nsoGglLcdZ6KvMF1LVYD9UnY0U3bIM4L9V+ZH8vc6nJA1ZF1AQaE
JAB5RCp9dmlZl3gGSHOH1XmsbHHvVNDTK2hQbVyrba9Hc+ByRyQbmPMyKc9JhK+d58QiUrBdn3Ud
7QmsazwtUx3qrk7Zx4ewhXMQ4K9YkvbH1A3IkiIKNh16kdOG9Modj2yfBReCQeNk6UoDJ0ZqUMa5
2Xd25GdqXhee2s6otYJyAUbelqiFbJQmSp2dThiRcky5Mf2sePymFULDrL2sor2xVFa86VrduK1C
lEz7wbIrf0oNXq5jjc2zHWFo6aXlUkoflUhqEbqU0VM6GN1PFwxuHRR9nDxbopopXiMKeSdrd3po
YrW4cpscNzFlNOXVpJdo4nE/dbCshfKA0UOT+ZCjZhytIsv8VAHGuDNrWZJPamh/e63eLzU3tdJz
PFijCYU1H+P5DMRkdS8pxKqrVK56TNCCSzZDHpKO63AzfzajMVBkTZLlzGoampNuUrvHXHSQFRvC
gsKTqOcZARc20ccieveeAh4FXcft8m9Wh3XRqmSrTcQnreNuDJr62iaP2upnN2flvCEY0zgpprCZ
PaRpZvyhLKvReJczrEwb+vePfKzcA6yLId1YDsf1RuRTHgbLXJaf5kQtWnY34G+/JQFP/AEAfrch
3Onjzahxrh7daihudZuyBgaBXPiNGts4tRvj577Xcb1ro9QMeoJNzUfGn+RRyAK0RVjlw2McO7TK
GrwOSt7w9ziBtocdn5LeakWoB7lojKPVRtG2EWXce8mgiBHWhRsi8hVa41ebkA4iwJimV4XjuA+S
wsQz5rfdXtcV0eOtKcHO66qtbNaUM9DjbWRZvbURbj3iO1gYn5d4yK8ov4Xn0pwRPMWNYfimG5SS
tja35HGJJvvRxF3PDujtiurMSJHAoGSaLp9bR6pnESSbC2VUa4ksSL48KjF6ZR6V2+4+Wqb+oepH
ZxWSS+fvbjbNMTmmTZMkMcz0nCw/pytN4RnpOYF2yCZ1l+47aDGDTWujN43IjspvS/vpbhoyQYMR
qF6/URfV/WHIgY3HvmvhmXNELv5Sd9U3Q0nyBXW0UAxgNONY4wAc7VvRk9tyq0EVKJR4KVmjBBOe
OuDYQnDtYAnYy6o5oFFYElsPbfHoqI39BZaRC/p8mIvPidqVd7qkzOFrmGh3vj1PINMHNDSGDWIZ
RYwIglTpkuAofinntjM9o04Ekod56X5z47i0KRqFlDlALjU3wo7rHxHxU+1RBlmrF0paPi2ine7Q
G2zvzXEq2ZlG/ET5kiMuhDVT+YNrtOepupQ/YdLxHIAvwwmbQU0cUiSb0TBoyuQujbte3aiVbt8Y
UUp6nCwh7jVCAgXwI9XJta2J0DkyJtZo217pjKIO6gaRXyplxAibvjaMR1zI5LKxa7d4XKiCsFdH
e9E3WY0ji2c5cYkVdRsLtlKYdT/hKECZHNyhurBzwHCeTnVfQcEVGyRv0fHT20JAzdOtkjE5QWq4
JRFOxl2uWClY4cXSh+sRkbPOz6SmsftbMKY2GfodkgWN4bGJwh9ICUlMkAiEe7pdtkvaBjL5ahal
+WDoa1DGddZbXpdqo4luoat1+gTlj/Z/hZ2K3DhkbZhcVkaM1GC/7llhUOILNDQfl2DUq7Twp35E
oLiivMAzh4lZwAypZ+klZZ+ifJ51ukCkKRwsHxFeLHzDoY6TIMH2ACuEJdQ77DdJRy44/S39gy78
C/T4VzDBylgCJ08F3ARchGHI6x51RNPL1IoGyJcN9znbpal5WJorQ0uPnXFnaelOn+WWPmxQGY4f
ue5GMTs0dM+o0yFIU/qNcSmoBuIk6JtRvzWHA4r2XmtMh8K5WHBq+72mLbRCOPzOqhu4qnI7Jzgo
XCTbvJ8Boc349WxF08RnmZPID2iup61hOOHQBhBUAqFAVnvqsJxyNqK/jY6tDvL4IrW18CYq8mr3
m88CmosjxgBrCE4XgPjruXfzsRvkvPoNUGRBDzME3YWf5G+2uUGdI+iDJDLQNZcmyUkjnZYDfpqy
LIIppLFFCER3f6NLZC0/eDWnbe51INjQUB105Mp4Ta8fR46uG4V6WwRIYtmepjdo0RnFuGElGx8M
9eb9MBTUGhAqECxWrZ3XQw15Th0MQ9Ug1s3mTqEPepmjbPXbo0BVoWEPRwDIHap3r0dpHImYbi/z
AB378B7sg31p2JCX3l8Fp5AKm7Kp9cIPgaxCfW2d1l9wTmkHl19b8BrB1Xj5rI7tcEGNyj44pBmB
k5njb6JSXsaj3oIPNM8mzFM0gqR6R7SdBrVoKR3NIDdBSpkfHCz/+FSglPhJKPIA3V4/VU/XH8CK
gVK+VJUg0xVEhE2SF4Na3b4GRfbBKn8NGQZ5B5NV46EA1K2cK+tk8c31kuM2JBy/WG+3yTAu1dEi
jSN9pPSiXEFaiT54xNP1zpDuui6g3DMeoPPXj5gmeh73dHdRX07CPW5PdDkkEqpCxZzn/TXydijW
IWg1XKvwDEd36vVQSrdAK5x601d0t9wYTQ34A4gu8If8oxd3urVW7WB9PVt1HTVA1sjrobjCrFny
uL6C2P7gxS2Ktm0D3+c3N9c6DlZMSImsCxLa1+tx8llUKLEmhp+NQuxNm+CywmLmg4PcPJ05E61A
KCdAdmHmrjyf18OYA9AWN8Z6uQsMeV58qW7kuXkf3WhbaGG7yZ83yza71BJvOm8Pzq4+LH697S+b
b+1N23nDc/a50b1icxyC0R+C2b8b/dtzlGN8d0c716Nrfkg26KJ7azvDK5bt4s3bj+xyT3RrwMq9
PAXadS9PgerS66eAp0d+NvIU+X0fYEFzQE0eJh9R0bUOPu+LtU2DyI8PxZlx8/7KO1Gv+3toEPGA
ALl0CX9eD90lLj1noym2+m7ZTg8plax756L44mi77IyCzWHBJtima39ZfsC6X4/XX0MTzg6u35VP
DUCQK/9kZLW16FXA6dhaF9HNfBFey2NyPe3Gr7/7hC/jrOKNwP91Ku+vn9DscMmudDfZCu9b49Xn
wlM342bwq40bLLvos7tDb/KD1X9CCWNa10EJukDs6jo358kbLV0b0WGX+NXY5YfqEoe2fbhdjugP
75XDR4RQ/TVN56/RYGwTawgETiF9vX5ERcHNVgA83I4ba2cclavqsj0Ym8l7ksG4HQIMhTZTgFbo
pvWgu3zwsC/K46dvEv4IYFWg+iZ1i9fDE9DD46aduY0P1rHhYaez8GAdHF/uhz23w4V9Y95ghIaf
NpxkHK836VP6pDyKa+fSurQP7iHyXV89sw8fCfSeSNn818z890c7PR/GOlLHpWNmpiiI4yAChtrt
pbZzcN/KvQGtJ3rtpUdaBWaJ2k760dysB9CbuQFOrWHTt+qJn5yDNmX5FBWPZFt40V5sXV/ZOkd9
M+JunV0q98p9ciavoAjyx7gOr4ytfqYcVB9r88/VdXs09iSUH1xs+pvPtKI8V4Uf/of47KmSfKxh
bSY7YCU0227mS3ml/JC35ll7lR3dwLnKrsuguVruaOGW39QfzgdTckJf5p3YgCQFKhGwymydo+31
cqk5xxXAC0ogt/WhPYRHunG+y1Gjb+vLAqvwx/dPgNNYBagpynKCQBL9DQjTJ68g7mOdctycbOcN
hu7X+f4jB4e3wYlA/AmlGzJJxjrV8K2hMloln8EHBCFuOGNtCkkKZrdZHGff+rwEuSF6jvP3n+vt
VS5QveCpHB3JHudlnn+NLHNHC8eZfllpVfWWfpF2aMw63v7+KKugPDwmMjP31K0nSUl7bST+0Xdq
h6OZGOyWsf3dqPVlKa6BuFjNFwn8X68Jc8piPXdxwxtIdegtwFfK03bavf8spyuBUYBso4gO2wNm
hn5yTiaSMm4va4SC22UCvBFqW+6/0qNzbvqFmjTX74/3D2/IZdaIThCj0+3TW8AcG3OkCyswENH6
bau4w42NpcrT+6O8XX6QT9Z9DJluzfZPLtKlAshPt1XQV7b0q8S0xQ6Fiu5zWNrK9YLSnRc7DoWq
90c9jbwcKC+r8DsYQ8588zRTRyPMjYY8FkTk6DS6EZ3i0JCJVw71/NdQ/y9oS8NTK/v26V+wlrp/
bfvy8buEKfT/AYEJ2v0v878SpF4xmM6+L9+zuJPfX7GeXn7oLxKTY//J0YYmhErejGrnetH8xWEy
rD8pP6wJO9q/EOhWZem/KUym+SdwplUPGFlYE44Gn+FvCpOh/glUlBhmJc9QiMGV5jcYTK+XKAt/
FXBCDhrROu4d5LZeb+8yBukn5bBsq6iNrbXKnj1RmRKlh9emfgYC1rw0kpGq4S+TdP3XPfsrnen1
Iv173PXD2xZlD8yaXo+bAIIMx1DFcA/wBre8EW5bY6n3XD/WB+Hs67Plr6G4udC3oGMMqeHkBMMl
Ml16qc7boR5tGhP9F1cucqujl4YykfLBybJm8f8TVvw9GhQhGGaCmPaUQgsY21Xpw85bxR6cbWYD
Mh7U3PIBaSfbehxHVKYamtVWdfv+jP7DYyJd9VLYwgtYe0nIfrl0klETFTI9vEkHmGLcWepzbxVz
kKT/h7Lzao7b6LboL0IVUiO8YoAJ5FDMYnhBSSKJHBqhG8Cvv2t8X2yVy6rvxbaKMicA6D59zt5r
bxYR1+Of9tZ/ez1OqTbWy78otL/VlkhQPGzn87ZvYPgzMy2N0o+zYVP3jHFUuEfoPf0JlfzPZfvy
5V7oVdiHuGF5cH63Lo3ehOlKi2Gvqqk8lCh84QZZweG/v8nfX4X2DHgzHwEtDy4L6W83jEEP1XMH
X+9FUHtJ0E/5UZal94dq6/cngFdhfaaRwRZEf+F3Y2nujkbbenrZq7RpKUPqpXgpSfUrIu1u5um/
P9K/vRh0M4oS6qFLvfXPx23KrR4zSLbsTST8B4+Q+8ze/D328rf/fqF/+e7YVrHaXMpHi87nP1/o
MtxtC79Z9kbo31a9GA4yD5c/NBf+9UXwXV0w9jxkv58duKP9AGXDsk8d95eD/Oo629LgD8vGv31l
LrAIcoYIEvGcS63+t+fJydPaywI+CUx7dei37aGww+4MPfNPbNfLk/K3JYPC9NL4ocWE94R/ur+t
wR7insAQdX1tJpRwf1hof/vlFNeXneUvIBt7D3jAf34MnatttZqm2uf+hhx+g2dProZXWtM9YTtj
QU6X3UML3dISJUffqf47xKZ0efjv++LyMn/7jJe3YVONYF675Khhpv7n20DB6wTbYlX7ydQVZPsu
lQFyV3vsdsVSBZc48tx5X5jAeP/brf/XK7PsA/fji7hEp/zzlcW2OvUAFop03qA+EPAr9iuj493A
zfX0v39Ilg12efg5HCwv1+Jvt4xLjqvThma1l7nhPxsAR36xps0gkNztsNnN/FDJYP5DnOy/fbOX
R9pjHYap83u+eVraZuHjxtp3BQabBHvn9KLCqj+13rQM8ZLZyOSl6pzP//HDsv4CM/RNPJZU7L+j
z1Pb7NrK7BvwwNn0iBxMnmbS0d9G7LkHDSPvDjie+/LfL/rbk4/IE882ctaLfZgDlnP5+d+/Yc0R
rg2tZi9R/tzrKdB17GgIdn94an57+P//daiyCP/jyafU+ufr5AWyxXEkIs2cs/RGkGR813N4uc+z
9U9gxt+vH+0h5g9MoDmNkFv6F93w7x8pJ8KwymbrlE+76b34Q/IGveN/NhUuGTZ0OFiMMUH+dbL/
bUl2ZtcqoD25BzXlAgXAurVXKq/MIuaoXxMbXal+ikLGtGiwupJoc87Feo5YYK020haQPkIJDEpC
xxXGs9+vRRgtSKleXficxk7l41ZEg48HI1KByDJgFwiMkRdI/61z6/mqRsGEJoP4v09rc0Yrnh1V
fO9bZ/J3MDSaY4muFwFvNThXSJ5GcYPM3wjuM7sBXuSiizw0xkUqkfmCUW5v5w9tFXqvFRqTt3RZ
3W9WOYlfPpCsD6ir7X1tlDOnrnHy34pK4NirTUeGO/ydSNYHBIHLLh8z9EW95J3E3tStxynvLjFs
mWvWSUM/+JGHOP02jwOe0BEprCJ5s2rvgfWRZaZa5Ya70SEoQTB6EHioybyIXQtZ9tEr+tKKCFrx
n2pF9GeCKm/xoAhmfP2cERb32PKAonEKjRWz6Gq/5jWApWhFzo75q6mKFUokKcuYo1GfpfgVp503
zzQTjDbjKOfrrH3NME01SWqY9b30PaQb1JXOdSakJj2pFFt6TCcvc5BLaEiVgxwt+H0GXN1jBSE/
Q3TjdkOsMHU9QWvmcS0Cy4lDlMUI44YLbFFUXrkcU36AyzOcQnKyN9lQnzT1CaFSbsfSI1BmDwSh
/0gbsd3iOTDtPbYJZzoZQFNuetyNzl01ZPoOXbxWO9T/3XSeET2Qfbnomek+Ksb26CL0/9gKryNx
qm3rtwWf4ztyA02Mex5oQELcg348qTYfd9lkDH0s08xqdiio6+amgrSURZOvtIyywFGkVeaT86Cq
aihIClnar1CVfYDkJmjx9lA/vqV+0dknvyN9927AE3ItEeAbB3Bi1Hq2WJo3ij7LOXRWUY77pmMP
O9YZOpTdquE0Rq5H1Im9OHpI1Agr5jhRls/xPK4rzHTQWZEzbblIusqrUcB10sCUVwh72ZWNnH85
Rgq7Hi+Yakn3UPZ179m5v+9RzhJDM8/mPW+nBA9pjvgo03R2jJ0eJTNk39tCMxpkD2880z0iPELe
9O0GorTdYSta30nA6EnnzvyF6UsK2uJcpetEtE+BSj0x0JYfTBsHZNxYYuwStCVNs3dqRJpY2bC3
RAxGx+zemLuUQAWki1d8E2uZVFSp1+kyhB1WxPmCQslF/WyloUBQ245me5WCynQiVKam2KEvmoyE
BUqzpDi5vx6Qjm3IlvUGUs2Yw8HCezeiq410m6F/yZiaNgkulEztVrfPelhtU/ZzgJVGF0jWwt0X
YsHwKGtH54dmAVX6FLrdHMSqr6YgcTdog7E5BZZG+jg0JqIdX7/qdvWB6jr5/GLJbRDPWvT+96Ig
m3ePUHP9wFgt7Ghzzck9MfLbRrzOC+QFUEjj1SJ9IXa4d723tFnS6YTBd8h2ne8NLwhQ6opQ2FF/
FCmt/ngVNege7CDezMq1GsbOl7OLi3JG0rUP6m17can8z61EPZiIligJEjzarIso+jN3r82mAyuL
8/MwrKuRJ0J1q0CGa7jZPkTD/qXVYlgkNxbVt9QW5O6Isd4+e9ny13BIie+91QBeDRBmE801OsYU
+/6U/1BM4x7gf0Eyteo0HBDPVIV9ja2ga8ld9Atip10PwNvUX8KFey9X4kTYt6GQpwCliNptY43y
rHRACNT7fXM11qs8NsFipYnBaRpxU2ibNUYVrz1NKGK51cZG7jt3m7pTVs3Kju0SkunOWrp2jons
QCBnY/i489yx/qUqJMjT6vPXkHMqYye3qh53+FkQtpTVJD5n0zP8cyYEdz6InTBMDEmsDvrerVcI
ZWriYIqVbPodLVHH29V69ookw9wlIot9wDtaMqzEYaX+Jae80wLwHUu8ESEVxFY22dyKo7HGVQOc
1/YXkUaE4Lav/SAGnBYox3fkWBlxIcL2xlBT8bNxnQ/OCqgtUEffNnqBtlTo/uBsdYUxkQoj8TJk
Yh3LT9zVZj7HlC79219Nll1bpwbiPw61fLPVGN6MlAq8p3WR1/VaqB7WwziDsW3UVYob+owfLGBh
6JJZhD9aw74dRRNim2g+WgNba9ChwuOSf6BT3R61XX0BGtvnpn10iuCxlnO3r1bzdR0YWiLRnRqE
Ab3NCKgDmCuR6MImL2+Qt0us8uIZ63SF6ItELNxVZ5kP6zWh2saxQ1oSrexyyHQNrLB6ukIzl/MR
/AONaqh0WDDOA26M7w5muditmjvhM+kJSoLxqnEgHEbhpFtFR0qAT4Krgar5qly5TnOb7Y1+W0/W
0OS3eeOrs0ZlMCZjzsK3G8uhHWJT8My3QSc/HWn1H97YzEuC9bR7okEtrxp/Rc3bcLrbXU4ph9GD
m6Vhnv0at87e+Ozca7BHpf24Fen0QOIqdSwd56fCwgTI7U3Dq+SDHGalzYMVtuWtK7Ptuzta72GV
+menS9UtDscCry5OoNcMZTvamzaob2WQZuB5Bt0UOz1N7of0gCxEFs4P82kIxxyTs1t54bNW649U
OKd0FZATJpJi1PS8IfMig9Z+nAKz21XjYj+0fYUzvECRfPKU4z/ALXC+ZjV6MZyyNSG6k/KjQNu/
sCu1FdCTHfqdwkqGwRx+ppSy5W685MrDMVtQNm5qMBOa3xiAWv5lxIzB7HdndMxzZxvIUpg6NEfp
jzwNnR7vQP/ZyCQn+c2g+PlZpsamv6NF1Q5iuXTIknTu6nLXm3L93OxxuVoXMl2EP+NKNKablA5A
rLpGvCiMRh84MMXnqIIpll1FYTHn3feFMfj9QitcXx4RbrfS9PSVyua+RVXp2G89DpxTqF3zK8iK
9wXEz729Oe3jOq1HyqM6sQzL+DIIyj6jrAWSUFmveSCHFyj2agcb6sqCEqajSmdEaafZNnzTVXsq
JQYVSGryXk662KJgBpSss7A5Eob4hYPVjCQB67i0SjupJn9LRr8c4342NrLjtb0+VaHbx1XrZAkj
YH0o5FTu8JytnxA+ApASG4A4EyVDpa32wSs0kdnbbWAQRhpViAOvpADgFGep532O+dqyjXYGiVU9
jv0fmjQNtXMGfFFUpWbkDc20Xz1MflqbdVzYeClTQbQxI15wu02drCncJnwaW3Ui4QXa9yKW/ird
Gh5ZpO17OTu0I2dyi6oZ9+aux0f108V9tAvz5Xs6e9Vj343ESGQwy6+kiUg4TM0sWXTavjnVbD3h
6LHOQYm1ca0W766cW+cJkmvxYKKfHdkpAszKxWSp6lLd3hbbWG6wtLmpmgDQhsueFvlDP1/1o50f
BsfVMS62OWI+x5IiJh65Fe/i0TDS68qYmyTA1LPjM+d7rJNuVNTjSL0yXXi7gFssTJkFpLy5vTKz
cbylCMR52zTjLu2Fx4VrPOOa4trARDnX4q50G/Xd7Ufs0U5VwE9MCY464D5Z3ooNzxiS8hWJfc2G
DmbSzm7p5pLspOB7gCQpFW4Xu1tZNaZgu9JcJdzQVm7sKAIRyTqrv58UVSB2gNqhUN5skL3CM5Ck
+o3OOYfozL4vBQX5sSxm8auxOlVcN00aOGS7s53epB0rJkgJqfTZaQBaY3SfOyoWYoMT2r9yTALZ
UX/AJFRJ0RnWExaU9oB2vOVhwciQ4a0pgIwwZ9ua/VZIl9/XCHvtWdhkl/MZULmX0+3Mqj8ka8OI
9KRDWLfSGytuhWDIn7xJdvO9NN3+NhixnvWmiNdVWkzpoXyPszD2jtOBxwiy6TmkxvmUXTg3B4nB
/uECv8PQO5q3oDbeZoZV8bAQeWXMcucVucUmTVm287OA8D5deBw2h6BfDqxD5YVmgCsmymYKLsDn
mBu2anan2Byd9rDotdovbLLABQYsXjjn2ccl51cwKkasoK1HlkfDI88s/9Tm1g0m9pfMyFysNike
DKdMPIqfqzrv/RvflBn+rnZ+9FC8twcU8/OuqZv8mKWOQ5N5aElZ8fpiN9Xglu/6eu3PBc6rhIfH
vhsaNFoJGBjp7gcTY3QaevzcHb1vApZCbIjhqAxKOyza5rabiyy740TVo/5H4kR7Rh6NhcvC2LYu
b8vGeBnQvh8cf7V+SatZv5MMnXMqsTkdCQOXCimL6zWW/9CP6QMxWR7a78waTBk7GVGNlwmf7jAI
4gmINDg9qBg16OiEZ6E9URr6B2eA7BF1aPUPXpmfhzL4RSBSeOLocuO2a2NHS60yxPpdoY5+Yby0
az89F5ahvuEkBjTbkJ8+dhXehW356S1Y8HpLNLcD/uoP7qzvdNqgVa4WGQF+7+dnpUPvCnPZITBz
9cB05OTrwih2a4fxN5ozDSqzBaZUtN1bnunLvmlCHqqDi+Desrb71Ke9xBx4M6/LLAiPGB0BDLAo
As9s7BeKhwKQ/wzkZvDopkcEoGR9Aqej1ocQlMZT0FywJjzY2bcarzd3LJX9OztjzotOPTlNZk0l
1VBg+PhJaiu7Xcw2PQWDJ19B8Jg5IdpT+2zUHWw0bU/2DhRi+giSX53HwEt3Zohs1Eugdyzn3BFz
4qnKeLbaFftTZabgUBRAnVjP5qvLnx/rzhuWna7Vj3W0nukwufusStGvpRdisCNUDLmeuAlNHbkP
/PpcqFRSoquU2rLzFxmZHLhx7jfmkzFJ/VmoogAS1b+MYtbGLjBSA2F4r9hIK9/hf6Lm+OzhAcnI
yat1vBmapV+ezWGoP3LRp3v6wO1b5g/uy5SFTgHJ1CkSOeTBT39Z04SgxoFfs02mNUWUwusefZjk
CreNeZs6rMlxUHSf3sVQ0FuZceP5RtBcefgA72V9OTsoe17fYImCt88oIr7BnU7Vgb4a8uhGr+K5
IDGEYwXV3bsZZG5cNmv9aY+yAicVrN+RB5iPjtX70UzDSCewa0Iy9bqizuLA7tTBNKyaoO+yDW6H
tQTqgq3xOoWmle7zfBvIqmixZUFJmvlRuRnwjow53QHaQVxk8HXYUTpiaIiMZbTDpMm5+rumMIPr
0plsuLfQYO0YmwP2mhVYwPc5yCj1l673rsbR917cHALALp+lp1ixg3lI8G4QfCCyBVWq2nx54yMH
Rzov5lrHIZGpN7ZXES7X21Nb7YZuLn7MDhXlruiH7i5dA29hKmRbJsWTZZUkSWLWjrW1mb+KkUU9
DpfeKyJL00bBcjw3T2UIeiqyetOe4wU46xZ7esUKzuqRWYmPG/RBL2VNgOE4AWz2iSpodjAnrS8j
MJuJrx83dCRGX3qRXFKsFUFVY6xrF+BV1HfUX7GUbnegpVD1bAWlZwL68vsvgm2EjlPV1P0uo990
g2khOOMu5xhclj6reqBWdYe7Eud7ym1/Z6iwXCIRzrmKNM4Za0ctt0zncMmW4QgoiZkYvV5OhXbJ
4STH4v+k6oojCkawDb2cKln3VnfeXmnYqCke9TidkT3MhAmnYlFYn3KMrYMS2a1kA98O3WJygRtj
yanchxAsCRkFOaOPubVoL/k100R3xQzgjiu3CY+Ww6rirll70s1sjQlsJpLA6TqJc6ebIaQP5c/3
GVuVQSNm4YDnstQizvJxOFODEvd8LevVLxN/mPoeZFA3PNX16MF5Wgw6VT7u/5/KonUbzXBKLvyq
QtHRdupCxGHn9bdmCQ5p1/UlKxLI0w4qVXHBwFUicKH6hKp5L5xZsoAuqsHApGbx5fSQPmToZjWO
RiJXEqsWyo88o4Nj4jjmeuOGQ4+lanTkrb/5hMpX1pz95Dd6X2DFKTVTNWZvwp6Cr9FZNi8y8Tnv
SWgFxF2Cvl4Pa1hdGEjr6LlRy9TRJugTRlbSeZqebWbSfCPsGXLQPpx953UtqszZ9Z5hiqMnyeXA
YIpfCNiTS9+hMuf1LCZpTZcmGN2NtN8yldDZUrfZui4BysRwaeIiNIwgllB06VeLZgnigaqIx76F
hH6YRyuUpxbHjqDjB4Inh3vhnNCDQrHKQDYdRFqa5Ocssp8jqzMq/84XpQNXjOYWgRU4xwApyIIn
gVYcIZ61463vQPTFM585fCwC/IiRRJPkkYkaDsMVkT18rID3yMbpg6O6lrqpllNdTe6rKXNO9RPH
2Fc1UWUkW4rSNwal5T0GpY26SWZIK3apsqb1NmtLJXd1COOmMAejib0QdNnPNUBA8S0Akb7eUPU6
EqRI0X8u1gwrqt+UZUcan4Z7niCh0rbkPBEskUPry43lmJvjAauvfb1ayuElOss+NeW2uM4XVaox
BjuzKMUILiddfEveXczldXGN9wrKTBQgadJdYkLCAOmksCs107Go+Fo9qJB+Z2SkTgtoJ3TfaoK8
ddXl3V3AZqzhSIiM03RfcWS3yV2o4/qizE3WcKvMUzAHqD5ah9o+Rp/Xo/0eAHMAhCVT7cV02mEC
PcL5/JBVEt8+av86jRkZjpAo6OsBjqrNQMVVJWcqbhZrPvmESyYayrrwr0YAadZOVW12aYVvPqmH
TUX5mqSyzpZXhUduO9lTRTaSJr+PZuHi06G2DV3mgGQ2NTfRkPZDGLuu8g65o53uZXJLTf1RcLTm
9idg7pQ7Zpe/DULn27Xp4iRNJE7G7gf7yOxc21XXfSgrw6QFb5JzGgwHhi60hBEwOGPG8X7pqWoP
lTcGbVIMlZO90DsY0m8VGCyK3W4Nl6R1TGnEgnMPyYoVc3zaBCqTn5U79saBoLJWJP1CzNtbWY8M
UitpjdRXRP7kMfYPnV95WC9fSnhx3OmuDyjRZVssoCqVU3NtXIDvV2QYu5jw/Mtp63bLG57nIEuD
id6VcJ8c0deXL7tePiclzIfeHbB4qGKdjXNap8uLvQ6Te63VbBaH1Fra8OyWNG5Y1HL/yhDO4ieF
Ur7ajYoYiLu56rIH+r4Fy3G+jDh7zD4lK0xkQRZyT826TbK8C+0Il5zWrynAl+zsCuXOdy49herg
+YAydo7hAhvqW2/94YgxKCJuJdOjZYZCIMEx6X+VegbsHtHbANBMIeFy0pyVh5qR+wRy0JBK/156
uGTZ/itKbG15TMPNqcSe2DltYCT0s4kTq9NsaY74pV1MeUvTt0fty+WLsrtw2WPSObwv9OIs70Wb
9WmS9Za5xOg62i6pjGVy8BRXHOd3ZuM7ABDJl18pdFYHEFKf4Wg3m1wRQQKNEpuJa+WP5KIoahtr
3VYOEtBNdrkj+/wTfZEDtaxzxscwzS9xZKtvPW5uhfXL7zrjcctWqzuQ9aaAm4jMHw/21vgkxvvE
NMVWZ2ZERQpZFidPT6BRWzuU16OF2z4azc25a9zefawR7Vc7y2zmjzBDxHQNIHMoorWUxl3vKM3+
2zTeo8th+Iew8668WfMt+8KBo+C7VVlvPKQwuh+MtsLisU5jGL6tjpMud7RT9eMa2tK76gNPboSl
+n12VCtnyPNs5G61h6PahQcCo+aObaXeNLn2dRmIW0Lz6scl85W1H53VnCgrh/w7WZjFO4fpSXBC
T+cPemScwLch34IDMH5CX1NWy/ZbmhPBCJE0xegrahxy+7zdhLsbubtvtzEdvlGHAWZrxgAYkSR4
sDoU5urp89yX7PBohcQbkBPiZBh+kTNuwZEyIen4mmdSlukvSpf5uunYXKMtqLP1KsBYq1C4u/lj
JkN25rA1qR+NqaFLLmGJxCNRc0PSyqx6lkTV5IfF3uD9N7Np0PXFPEU3x2qWBJqE+wHWbVxJ1MCb
sSMxUxRd7Hqp0V6zplb2N07FTEVMWrXYuBEc7cW0NF8msVx5HEyhABhOHpmzH2xTNfHI7Nc6VSt0
yb2Y+6aHFQQkEOetmTfqiK+Lt+r1mb+Js9OWFP0lXu3ltjJMRWOpI8Vj7xdEkD+2s1XrZEgJNaNH
kGLt7kJN2qy02+y1aUn1YKbJkDoKuVXVNTwbjtk+HQic4IQ01RzLZ4JNi1GU7+Gy9Ra+J6zWTTNT
u5gVgQvJNDAvoTzLnabmoUsL/S2DbEQNHDq5eT1VEz02QerHp9hM0e86/lzGMArm6aaa5sWPnM2R
ZoKvv7maVmamuMWc5adLPPs1g7yKGdpYmddN6fY88nqRb6bX+RygFX1rykKdP1smD+e3MGduzXyg
Wg9cEqY3KTetl1h0Dv04xDB2LMgeZ5SfdoLYP7mFBuSAxs/O6MCpqNHHjGVEMTxArxKgHK/kIpzm
sHUpLIZyxfB1WFSW2/AQIQZdabPnBD2yJ+poJtb73dawYCNmH7TZL9gK0LtDYZiRmuvtucuBkl0h
1w70lZtyAMUl5FMdZt3UE0kjjDmAZwaz8uoy/0b0WdIedT3YqVeL6avtaI5NvSX5ZPaMnlw9WoT+
FOZR17r9NEcbNWOOnBNZsbyY1EKIfilbbwm3VWRUyEO/LueU8zNAxXXmiqEaX7ujKBaXVqqgyN53
zG6Bs9J6JdyidQnSruswNLA3a/M1lSmhfaJqSWluGHX/BH0G16oLRUdDa5wu9RddmCYpemhWNwWb
Y79HwYqFfmDvfbA93RKAp6ncYmOVrXfAZ5GHURGymLP7944GcNdzR5INK603ZrX20zCzHTkmOTRH
bxMBuMcsxwRB6oPo4F5WzfQwUOEwN0sb4xNHYOseK97SqW6l/Z2ipBJxzbaO4xza37Pb2WsV811f
DqQbLrtotQoS1icndVeMpfaaHudFuWtcF4vVnOjSdzQLA6vIRzBYwn9BZV+tUTnSREoQdShIxOYl
KbCprbx6LNB9M+L3iLYs4sIT27DftCfqH3ry0uleSLM44+9L+/NMtHm2A1ghOM8ZdrFc00AS7221
WFN8KSbTk+xdRgiSGlLtbbcT3qMoh/B2tgWYmNp2x4egKiEz+z3BebTBeosgbZBKDpNrTz9Vlrnq
Q25OQlwNhhuk4N5MNzzOUvMWKW9gRVA9bWo/c4BeT2AkdX9byaLkTQNx1d9U3axLHFbaoMxLTYfY
vhSuZkLApUXLdRVBtwO26Z/LOh38gz+no3zvZWXasK3xuAIIdmnovCIJGN+XXPkzad8jA/vS7zyZ
bLP0b6q0dH9lsFmeNq4efJpqtQ1YLh7PbGKNvv9trTMATqG3dnR0CShALCNSQIuFohN46ipO+Ez2
BR2gxFk1CWEU2P5PGYAUYl5aZ360wIBrKdPK7gf4XdS2JN4jEQEbPZcHxU4qr+zaoC2+wVMQIDly
13xPoc9YZyMXsHDp2KUOIQaQUsfv/mbTJD4jMF6W2O3ThpzYHJZvEYEIXACQlYEa3Z32G85fFhhO
fZ1vaxNGUJmbeT/7nhxP/dLZ6mqpOOYl/rzlgPLY0xS488q1PwFRiD7WuVMB8FK1VZ5GaGzmDkt7
+QuOBwPSfsgEUuXFG7xrTbH2gSkajnQha0aNtRyEfw+gbxOP/qg1gDdvKGDqLl71qZBIOIwjOIdd
VZdXmwbD+WDASQ9mIAxKHlGpzP2BZtZASCglurcrhNBXA2FV84O2L+jqBi1CgkOR7NZRKUkL38zd
r7GqDOMbj1T9PC7KfM6Fp9/9qRB3E2cvylo19z8RM5VQaB0fMrkWorlXxC3TDnGlZj7gb30e+z3t
iShNGZ1F8NqWLw9OU3bgGvvjqcyEDY0OMK9/U3Je5y92dcoeNVnuO2UY/QZCqJvmTKuTwgm5DaBx
Hubm1V4N/tPg1If0Gloks6iC6DVGEYME5kEselkkFl+4d159owz2Haqw4QZ5ZD5wqHUGO8JTRG/U
gZJo7xFEjzCom3lk/ZPVJvfo+cr5YHTChR1B1/9VLo6NRAkSJlgM7WQwcAzbaampfZbhNWePOJpZ
VnGeFR4bXZHLJTyj2vasGK5hbR0pmtNXGg0jVUFlWFviISj88ERjMC/Fzc3ReEjNBKTUiCkUWdeP
kWyi9S5fVwpnw4AIaO/IbZLrsQ5ne7se866aEqiRlBOGN4C3L1fVZGdwTA1iMtfX9vVGLBode913
1xkt9iY2XeU+hIbJ0LaBKnLN1S+hXuQZ+3aV6umjqMhT2nUWNW20AI0jLbcI+wbpaFfAqStoD+4g
SxILttWy4V1TzdHCIoK1uS5di7q3tYHBxnLm/z4Bji/FwWgZZu4IiOhvPeJPvR2WZhuHr6xqADHQ
tMrI1ZX0ieqD5URtFMizzkNDxuBX8l9gZZeGcnquXvxxpcoHlZWSsEfIRbcj2c6+yXJp/Mr40p7R
RogNK04Fb9BFLbMHOEajTi9EuVKErus32DKhfYsElz40b6s4FCCHsdHDay0iWxje3aKoAC+gIf0+
046wdwGV0wN8e+zonR/IjMa6A5IXnoyAUsiB505lrfdtYnb5ndsYXYwudcdBMFsALULx4JBFK8t5
ct2hg3TF/DdgaSeOIeLCt3dwXBcaV3VwKWlqRIMRzEX1mnL67yIj7LPxMi8db3PsWwv6sIobzCZY
d1947vrLBIl57zuV8yZFzbimNFKKH/L9xttqW3oXuFH7g46mf6r0vKwvKg/ED+252adPD/SCxZnc
czqb4G76urYfzMWv89u2lwatw5mHKy5puP0yXFIO4iHYSNYFEO1Bo1w7446YhsmKKgs11NEtU+8r
aEqPcFKnGfc1CilEUIQHUIatdnHjLQWN+pGlIeQAaVjp1VyQLvXujc5AMz0tW3yifQUrtyTWKyVX
IR11ZMlpZXi8GaZ/C1aTbTwbeY9QflK41k2HhuDM4ARcoFWBDY/7qgWCNbqKVPgMsOINnAlY7Vnh
U96hKqbIGLYJ9CKPMAwADosjmcDp1O/RdQXGaYAuyDUeC9ozTeaqIHbr1TyWHL9hAzZ0tm4E6b94
CtoiJFjMt895WYZ6jxffvusay/wKLfC7LKhryZXKxu5GuMSKgRRcti8BO+3ZQMSsopKu/gfb2Yya
wsDCEE2u1lsyie2vxBhI6E8zhoMOI77InI/BrUt53i4d6K+iKM3ilwwkUPGmyathN0F7rnZ1ExY/
GY+SCD7ruVtOXUYFHPm1QnyVh8t6c+nRwD2bdXkjET+VyEzNrni2Z4+oinkkKuTg93lm/0JdoOak
oD+3vfAbV2/fmgvHHMDBdD0ZjChQd8BQ9a7rgga9yjw1JC1sASQHGCbE+E3NuLpHayrpBSrRB92p
Cf2Fzv+Y0tJvRMZRA771IP+PujPbjdzKtu2v1A/Ql81m9xodIySFmpRS3QuRyoZ9z01u8uvvoNOn
LMe1nKgAChcHBygcuFwUg+Tu1ppzTMskkZL/W3UiTKOt1sYMCOp79N/o2sRybevU7pEphM5T7YSF
/eJ7STZfddlMBvE8uPbWTdH5rGy7HNW6LGo/OZg26qv7ziyh7IeDC5rNKwUl41qiqNKJgov2tP3s
bKO7zpTtAU312bWfKA1GrecjXBXOTL0DEuUAoN2OdACDdD00IGPsQzmppSYo3XGiPg2f26KUFsJ9
Y8P32pBDP+8JmNDbx0GvK/OGHQ4+rJSVrPiazsKuLorWsNujlqsxTo5TnlR0QAloVHXIyazyZoBD
Q0R/M8trSCmc2b2roqm4Z4R6VXmlRVDWevoIUxVuhlDrq6MBtVi1bJU8zDS1o2sYqX1PjzwI5por
kcLGJfjAVWYPzHs7+nSpWA+AyRObXYRWVogsHF7Z11g0aX9RW3PX1atOjaB1o1aVX9mLDO2uVXb6
0qgUn4GsZ/oIgJ3mh2JAKgKYXwLsXtIYvsDdivJbA2WMux0R6xSXvhYnEJSrcaT67wgV3U3V2I7P
SWLo8jiVZiX36P3yZFuORCextU0qnbyLTLef0yiyfnR8xcUa9koI3rky86UpOcDq4r129Hh01kMC
OEKtyT/VDEUg8ahqx4UmZ9tXOov2E5+vaoOQJsv3nPjs8NLo+gFtJjl/lH5zDnyHMCUUZsdvdDyG
FJKadToKOKCQNn3tS6EiTwDYwxyzjhFAxzqLiE7TXytq1o+E5PHomji1MOVUG/ZPCNkQvpErQTsc
Ek4CYNsswLyVGm+XtSMt5JsN9A52YjHX4NQKOJVLoaMcLkq63uBJcba53X42a1tjBzwkpXuHKqWg
LDEL62tI3Tfd6ikIF+o7JQ+YUkaUbMO4hOa11svMRkKao+qqN6mOxmsn3MGFum0hUYCcPaa7JmuV
oBDt1Dicc7+cdk5UudWup1RSXEQGfZF9KPg5m7rIAM14WpaOG0NNnU+BDpg6USdq8rutb0+aDNwe
wwBBOlmtr+OZ1BF8eFOJQMiUtC77qB39IPSRV73AwGQHw/lnavdEsOjxJeLs0tzEU+MCBOiSOdrS
X/JmEDtMN5wKqHiuipiD+o3UewdaB8UhHaFX33ZH4AzoInnVenqpzLEXSBvl0hjH5zneMxoy40E3
1dKgzLVWZ7Mxa3ehWdfOlaGFurgZ2rnBh0pWgX9otFaSO8OKTvLB7OGEsgkWYOiBeSgLq3wOnTZq
LitOpxRwmkLL7moznBJOcnBft5VZa8VT183U6dG/R90XLaVLeJvVYdU9thUC0SvfTCfMi34N+X1t
VCLxviXtTI9olcYUxA32YwVlanMUin7fWIJZ7MbKkE8ygjhTYv8QcIxXc+j289YQWda9OJQV2eTR
tCfZBFdsnparmU0OX/9ITsjziOrEYRNYV2G3MQHCyge+f31I1qEOIhtSuK/M4lrgXsiDYcoRBGmx
nCJEQ5Qfh42faG17SDOiFcjqcVFzTHXdUqOgj+99qxKvSp4INda1A8R7bbib+3Za0l3CLDZuZjCQ
IwqRboZ12GeGeaz1xPM24Zy4zbzIxVHJs4eN6AHnWTr302UFpC7LLolu6krzZvDzYfZQxmthuyln
eiRBLQotv6bK1lYEejZ28uS4yGguE6Cc083YVSj2SrIqSGXil10VxFInq67r/EPilPR5HIqkiBD9
FPJL4hH4ygGYxmHCLg4lSItYEVcDasGVzqnoa97X6AaHjJPxyqf2e+lLInvojfBfXEqdA5bm7tka
Ri4KJhtpQBj0Ko6EgqnObrW+99OE0tMhlWlpl3saIWbRfiGXo2JEZjmqxenSqw2sAbM9tPJu0HUC
q7aoT3O3fxyotVi0iIoMwN5XeNOc/nZMbY7eXwg1xI23G1VPmYwFzBbRxjLmROS7ITchO05hMnX5
digmQn5WdR36bGPjxkYP0HUeeWcrHZ48DHkzah0NFW5cTN0GqHZMHzLuh8hPtiOwX+cTPN4YRi0t
Ts/qDgjEbOIMLFNnqRi4N58YrCQc9y2NlXkTuU1EXTQvoYOOY+cFfWWlj00maQMnpLPejdZc/Ehw
xZBLBRn/O8vaALKLJuETnOfw1UekK1c1suKHVHp+oHRjbveFqWWvRtvYT6Vm+89xV8YDhpiiS6td
G7M1WA29vUQnUabHxZJUzXou6W7/dJf+N5z59f+uQNHFLo8d6+NM0Zuub6vhX5ey/EJyUvuv//Pv
/zf516FDy/PtfdroH5f76dVnH/ubzRluySIHtWUvtIufXn1D2L8RWKlbWHZNAIW47v/Hqy/EbwsR
z6Ibih3OxGv1p1ff+g3Do4EPFs6JED6wrf/Aq49iFNvZOxclvu7fgyFxvNJ7Rflx4qJk7+XQHk/b
z/aQfsp6TRwBhGlbx07fCNKC3C2SmO1zU7/RwPJ3GQDyjcyEc3RYS75kejdtew7OO5yQ9jXKkHmN
aryhEaucoxCMYBoyj8JS5rbNSspIIB32WoxAtSiiKRgIp9wT4Q2eRg/F5URz+MqYVBLkuLGC2QR4
EnXijtAQcPxG9gVM9HSgZMBfmblagQKe9ZbSC6c6rGbkHe8LF7fkjHRjg4CSOX5AP6LVJF0xDUAI
q+LLqidry/CdnTvNeKOi8rXpKirPc5Jcc3hqDxya3ozJuvPK4ipp02/FnLwlbmutln+AevVRxFCt
MSLsvGp+ISQCfHTW3Es/v6LW0LEBmnFEq5kKula9xt4UbYeK9Wa263o3+q62nYWTUS5C+BV6i6A+
vBClCi/cXqPYb2dv8STxgsXVPZ2pI1FS6DqSHuHg4CMFQazAySV9c0XLgS6aksCLuX/63ekDFev8
kBRJfONBJCjhNc/TZWj3U+BMg7nWBaYsK403kQl/JVMuNjifl9QSj3CF9uea8+mEl0Hd1s2r3vPX
urx8zQkgW4sR+jg0GPjy/KPKyV9xWd2XU3RJl6bemiX/MucRJKq4NNbWoH2lYV7RbqQdUBr9MZ6y
cYP+3t1yyszpuzgPUFS/aY6OpqTNXxuFNM3NJ4UHpE1492rpa/VGtiFxs98OLd3ZLmwa9sl6e9R5
PaYftc/scckeagd/3WakvwjtgmBB7lHmrz6Cko0fGfmq0KvbZuZ9JGksd3nZ1a916tsomDlsIv0x
aEcVNBxIDr6elk9HWd3R98FNg3GWrLVSXrkORi22vyV6JnTC5qc8yus3oJbNXTLL55qEEPju3mb2
rX3VJG810LCVrar7GNPsda3KV/qB9yF7ujWO9vuOu02BIZd6ccu2HCncqOIdvpGMeLrizZXZtymV
bHtxoGwgLKNxttDBl1UudqKkZe/HUbGGX34Rtyy1E58CaerxhobjN7OyH7D53dnhhEKlqDKMvBRJ
ssznEU5Zcl3pUIorToyEcGT2o0zS8ioNXQnWJdOoMk35rdnCMVMaC2tU3qN/q4mMiX/Yk3E35MhB
Rta0wEvKHzYKnFUeE80lTFR5HMTKAHvNtKOxQfGDJJuNX4xHNtevs1PrG1wZ1Z7iJsqD2sWnFtNV
XAJiKvj5U3RFt6Sn1GA7RIjMx5GcE9IzeZ8Ykq1d7oYRz6I3rmqVqBus3mXAqa2j1k8hld1KRFuH
uiHJ6fZ6NIAL6RkXsK1m3DReCtBvBlZexs1zr5gQ5ETuQa2HZNNVUfytr/yvViKai1BLiBESAXyl
amW4clMIssSiobEXcc8bqz8SoLIQm7yby8CPeADSQ7BoRvzFxi/Fhk7rI0/S2ZJrdyRNRewrL0PT
gladcFJSAjBYfBuS8aiK7IeHPvYRjHBKMiIqc4E6EfY5t9b5cbEekQ0EMjLVwWWbsrLM9jnzMLCZ
OlsphF2a1SRB6ZTqoglltjMY3KQSdEx8NI3W3uQna88emGnLwURA7ZHc6BEeT9OmuWATh3PTIl0Q
2tW8X3joz5J+39bz6vKqGMr2ra4cihlJY6Hfksffvxu7j+tlsMXQoRlSfgv5Wcvaaa8bfGSK+Wiv
eROw9yTxA1vI4+8r739hG/Jh+vnyt76+y0z/428vIJ7/X5nmxkJR+HgDcvySJ3/ZYiz/+s8NBvHj
C+SB0gabC+EbCzDw5wZDM8zfTLEQf9ARWNi1Pcgyf9CATPs3eMX67350zohwHP69wzD03wwBAWzh
opj8h27/JzsM7/d86T93GB5cUO6MfQyudwBSllioL+/c6J6BfFpm3U50zOh7MP1ducmVnvTP1sid
tSuOWYtYqfDBTya+oqBMNFfTXNLClXxBDojUTxZyWvdYpL2bHvSIXJcfcWNW3aVLwvTWL9xask8z
s+5gYtMud1Hj5OogvAiKN+rWONzVqMrko5tpXYM3ltPZHttmRUFeydh/bjDu4jLhSIuUxAN3nn3z
RuVQz7aUGzsbnYJ/9y2Ns+SmsDqMwnGVj8k3hL2Yc5Ayt/4hncQobtg9Jts5zoxyzegSFC9I7yHf
rMSes+nIlw0fdHf020Cyqm1QLD7AWiYjhPAwNyw2BM3esYZdtVZihYiRmBZWLEo9yzSJiGaMjKiv
u6NX+d6jrrev0kccfVCCehs2XboJs+5+Zsf2JJrev5gbH2098tGZR5rOXhHIUMKpoNc6GNtyaXog
NCAiCJFc2K5CS1Nil9d1H12OftZcuB59z0ehpdocOMRtrAnKG8bHOWtJ5ILwKNvykKnKuqk0N7yS
bDC7XYU26ZAj5MNyaNTFoTMdDJdx0xoPXUfw1zoGaZHRZCAP80B04+L7bYTxySpE5eNBVZWXUh+I
1VvqMcnvqpDef4Ah34puZ60JqYLQHHgzOyO8tkIOoXctiluWwqjNWehpw76YjZy+ZEhu7jCCQIfP
4yOmJodGlKUxtXqNQ09o+EwehnmYEsP6TpRwPAfkLHFuXdXKIcmuVEBivgo4vcQGxizWzGSTksc6
VRRltN4fnhOHaXKlk0EVZHHODiZNFJunsDFC8tz6ll7EhGU1/BQXqXej0BKmwOGwQrjfkRblxveM
FqW6z3DBjQdCAfz2OlekJCFRqzliRmudsnrRB1TfLObfCkFVZu07eAo15l8zRfRY6yoxv6Jc4+BJ
KqeOrEmnLB0/1RTV3RdXn/TktmjtUH7Hy5LS7/esuJ1XQztU5RB0nh9WWGLoGqEbMnMrOsrZDN12
hzJGw8eDkAuHdtV1hDyGo4RMQJ6Le1+rvk0+W1HX6SNbqiRviBoBTYfRF81kd9vpfpJf98iYcKnH
uk4/MDRInd66loeDxE6k4Q/G2iKex1tgD1bhmgcHKO5lRh0yoGLbBubYldde41MB7axjTBGXQiGQ
/ft+jtzXOmvYd6aGuaP6MLxmpdOt4SJlbyj/KWg0LJEIHChUI0KjYN+N/o4KCkWILCuC1A9JeNKp
g2NOzWRVrgnVWbqNar40By9XK3cqswfPJT93hVKBzzeT8nGSsr1kjkv3Tj87F4Bmkbr54480FdE1
heyHvDW8TxWpBhfUMHnuFWEX3DPu1dVAxCduEt+5KWplPcADJ8QES4YI6DEkF2w8kaHIMKWrQmr1
LiI46rNut/OdD3DyItf6/qpli0ebpsWiSXJ70GN/V2sIbMOTQF8H95WARNLAfCbT3Ti3etAg5lj1
dIEvdU8iPh8adoNp5g37uZ6qFxMP6HowE4EfTrDzjj0xsGaTjAXXifNRP43rvtbJpDE77UD5WTti
EL01+pjnJTt9F5WIFqgh2ushRL+7UlTF1iDT1INr13Ljk3V6qVr6H/lSUkd5pK+dYTpOSlNv9kC+
km037ae+U+wXKI0tGkXKlGQKohrJQuRmmnFJmbC/mOIxfo6mjI5pNbpIsJx25yoZcs5p7jMCrneO
k+Jt8ZwomG16AlEu0+uksKurlAreJ+R1yYH42umF2PUQJbalaQ9NXL9xMG9J8R7lc+Shum/6VtHs
qyx6cFPOExkDkzjgS73EqukVur8OtWI4OGn+JZqHhL0h//LyyRvHaC74Vzx2drbTJRulpLmjRA5z
o62yrcYZfB8jJDogGzOPKtbEs5mazqXwhvowtEl90Yf5JdJD0mycvl+WLCAPrcSl1fndpkE5c5SA
Ny4UGpJjVMVhYGm2uVd11X6ZwqFFcmJh5a3TcNMBBdr7c//m8gq3dmKan5px2BVFHl9lEcVtRG7W
pYBu9ZLrDkh1nS7VTmRaUqwFWSBr3/D125q8oYfRMcWLidaAhB8awQGKiPJQub11ix21ouGLf+vg
RRa144mS7aPISQHSUlZETTc/od2xNloXNztHr1GcmkV+N7j6PY5Hd2/RN8UxZaAFoTa+S/RucTdY
3sUoSusJVR/R2uC+V5GtvmJcZWqhhG9yvT5Mw7Xja2j082npUIapda9nSOtNTyH+ZTckP/WM3G2M
wpVyX+Wt29KQW9AeDR9QrR37yFuaayhTafRU/XVsLKu40O3FK0uwVrsrZwsNb+Q0V2am0h9EtFsd
Pvk45WzOR2DJhPggF3sN43E3jbUR9zIgUCy3ACRQf2f3/oybpzWi26QdJb13jPAhZZU4IuIKQ41v
JwTkEd6W4yqbaTLErksC8NIiiYlU44W3sX4PadjsENyBHMBCMmQ4/a89h7rDd2G4TvjFJF0PDYYX
2f1r3xnVoZkbnY+39Hcqh/mAzOwV2cKEqWNM92lnJ7deR/6u48T5Axjp3APfgZZrpwMlJ1Z6IOa5
LEdOqIjFoatrvIUyC41j6js91m/Oeis6whMqUESJGQSszQivBs1QPa0nNyPYHjhNvO49qz0YiRwO
GjX7q0XH9kiIX5ERTehWX0czZGNlV0Tm0fPi4FeWcOOa/HO5gBcSobkXVkInqrWz9Ki5UfqlbgqL
aIh6hCPc29BVM/AA+ThnmPHrpUhOFg/9B7/ac9gtdmqc7e9IccTaMRMtiGYX43PNLi7iUOwNuX+B
g6//hBiYaYML8tmk0sUNzilVWwnP5cRVmYiXM+e+7ija20TS+iv6PXgbVYLUsB/dzyRRPROJ19+X
7GsQJ8ape9eZg7VrlklL18yGjE4Z5oiPyc+6xAWN+J/cP/N+FCGOllTLSxLerNI6ymaOX5Xy740i
9m5rdr+wZqS/MqY4vSUWm8AahWWi3hRhnaPjIW0GrK1TQDcTxTFBErCfK7s+WlOEDBbhUJDHLuzj
eDBNvNGefPAo8l8lEaLtWEMItjI00l28pcBQ2GSAjvP8pvmxvSImA9VrKcrn3p2StRsOfo2vuYKi
QDUOVxiaGBuyUZd4VE5y37qja6w/S6sZ5lVn1HKRSwzO0+g14utc6N1nVkaO+T1Wax6gzK7jMmYO
V5ZxwDFsPMSTZx5tbYweiypM3zhHRrQ7aeV/Hky92buqWJZynM7bctLM4wSz5xg7Sj8Scx1e4H01
yPfSav1qLmbngUJTcykm/IMrH0ma2Bgz+5januLPwOmjI102RRkAnMX9YIxm0NstrHKEIxiC2GuE
ROE5nHZxOVRi/A78wPvEnT61GoKxlHBkCEZtnRjmm9c0vX1sm66dbqZQV9FTg8zJvEmlgT51pRxv
Vkh7rFE+GEWV1EdNq0JzJSzaCJs4kh3ijIQTjIA0UmXpcOEXDeu5bJVmH41BB04RFZYOlD+vlXEh
QEGUOxcIm4dC3SO5mEN9ju+4mxGGYQJQHbkVLdJPFCwsyJwLwMs0T/yuehuNQ8dtM6JiOoEhhvem
PhTW2FxpozZdjtJ+y4BMHafZ9u+wAaY4W7oYazCa935EtuPg810VrlDr3KCV0RuUhew6vYxttCto
qmpIV0lxgPHvHFDGvQwktkpzaDa5YNF3p+ElNNmh14zqjcpyLRA2BmFHmvE3Bqh1HzF1r0U/mi89
RbDPC1Dlwh+NMKBV5hyZTLHda7Yx7zRLT750kGwuVThYX2C8uv31qFfqq+ocd94LioRAfKQajcMw
cRwExowG75pdvPNqU6vDYT8YhbYWad43N0Yv0/ypSCb1nVwElr5EIcHaF4YzNIc4D7kzMobNPcZ5
95V2bgFRnijhcCeKROoHHXRRvLCM7MMIWSi91JKKIyzZtgij9XEiOo7OHjpqGSLW2sM8ra0tJNVE
cvaK+YTdgp3ZQcJHExemssfuZvKmRn0RpNWa21jK8GuCTbZHO1aN06qzWHpW9O0K70rCH4q/uH0h
tGMYe25xBxyWR+eR7UYOFTmT9KeBcl7Mvl9pIHZ0FeP5S0J3Q4OVXqBtyci9y8PQyGn5E+9+Z9jU
145iaGt70w1hPBMFnYwAd/hR3wfHLqtrj6OfAyZAm+2dHDA47LOU3NnNrGm8bc2NxRX5HIaDftRx
Oax2ZtPuGyNZ2otyovCfykc76fILEtV9GtxYaRP0PTcU2pJdM4diTz5h+1Wf+/hVDmjf3Dl3nsiT
nrc1IqEAsk0dgANlwXRNL181pusTylqo/G3CyowaD5/jXui5eelhGdo2uvOctzYyilhHpR+3nXYR
jaYCVVLARsGut0lL/mcYxytkREVB/hfbgq9FMjhE0UMp3xYTYVGrrMrbPeb7/hvmkepCH+3wraaC
whxo1xbsC30Wu8moSa6lsoI6voTTNcPY4BCYYiEKNH1ehAYyo/UYVcQPR2Z/V4RGiI8uGgJX883b
SS/JGatmY0e26SNBrxP1cDrjepi1l8Mi2EOUjvhrytAAZlhgV13des9+gtF8NvX+zao0eZljQ98p
E69NkXnmN63u28uYGs2naIIvudJht+1CDKTlymC1WUm8w+laxbCKTGFxfmfA7+zC4aHMmN8aM7yD
vcbJWlnh5SgmseF4ncH0srp+G2bCv+r7CV+EHdr3IPmyzz260AMKlVlsCvY0B3sJWaykaRxQYqWb
XKrwMh6rkY68ke17gzoi/U5C5gizO+JCR/Adoqp/SVEqZikHglL6Nzo9h/6i1zR7yc3BAL1YwGr3
pkZtaAfEkgufM3Fe+f1P2OF/odp487+t6Wn8Y8vzUH5Lvvyl5Lj8+z9Ljr77m0BAgbiEah5ZPEvJ
72fJ0fF+AwhrLEVDep4Uwikr/lFxtOzfbJ2uGixTogV+NkL/4I87v7nUCC1Ct0xXGA4+k/+k4vhX
oKfGR+wKl4CUE7puF6oQq7vv7GNj49s33fALeu/fX5eK6F/rl0gmBoJk8Rv2dkzqKz2E6YnDnPoF
dPWjyy/073fl0dTVUIAqXANx23BYHR2gbQ+Rmqsf7wrGtz8Lru/x6H+Fa//PY/kd+/7++n4xZ57M
QmdLYkY334Fyg/QXW6ltrHShg+cQVtOHu3/+Yx/9mJNaL4RwJwUkiSqDugNrFTK0dlVNjvf6z9f/
K+H0zx9zAh51/UancTc5W2nU4mgYoyjuRwztKN+9vlSB5s4OVrepqX8BG/7oBy3//N3bqT29Htzl
D3JqcNVFFVNBXQsOOcn2n3/R8hX9WSX/8xct/fl3f8ADq6P30rK3I46Q8YKzeWiu6wyU0ZWdxai9
gTfKjCIYND4XSocwmp2OAKT9BQDb+CvT9c8bOIEZs5vAbNRNhNFGtLjWnukFrmX8qPHyjBl+8nFA
W4uvAD5BZGRbaSJ/LYGreWZx9c+P4KNnzJzx/hHgaizIPmOnMXomneO2+uHaY/KL3/fRxU9mBdgD
zkgAPZrPqXOf9WoiA2iQ6S+YuB9c3TuZG3Lgc4ua295mVpJ8R1RfXZWkLcv1WU9m6d+8fzIVBz9W
OFiwORjSR2Mk61SFs3vezOMtg+zdp9fmY1rXZmNvexj/81ZX2tBunLqqfpUm+dHTOZkNTIWXecpT
ZoNKyHQ9OQ7Ky6ZhKG3Oez4n04GZTuh4F896WU2uc9slXdw/Fn2v/Tjv+ssPe/eEOmpJOmYKDyul
UWynSGjEPuMZaX/xfpf7/JvB750Mfr/KRC4x7wWV5gHWGluDQm4+4kTaNEmM1+uff8ZHf+ZkiFui
Cj3IYm7Q99Ls90QIlfoWIUOutnXCkeu8oba0FN8/raYaaM9wXg9qM5sfOMnjq3Ad/+G8H3EykMdM
gWBl2xGYmkq2ede61lUkpqp5yjBYql88qg8+2dN4p5iOYea5tRe0uZgOGhLKGxQk7H//+Ud8dPnT
AY0uUefhOIF0G5OYwVSJF2eu6l8sJh9d/mREy8HFsaM7TgDWZkYuHoG+lRrq4vPu/mQ8y8QqpxzS
fSC6IeMdTJ7SVp0+gTk87w+cjOfM1+wGBJEXwGPHT1Ub+Bu2berO4+15f2B5cO8GtGtOsMI1BdAB
nd+j63XdrUoiDij/fPnlQfzNeHZPxnPhD6Odcq4OiEGg8edyoJSPFoZtnbNL7Lt3E90F5/DPf+yj
l22e/BZkTr5OKmFQW2QxES9tKYS/WTHq541n92Q8q2RqnN7EIZt1US0OXUFzjEKpaH+1Ni9f/d89
rpMhPUVA7IqR76kJpxovA0pv93ZhpTgXcKOLbEvSwFQ+5+i7X2G4juUvntxHe57fJQvvPoNcRbjN
5pF5N/fy+gJQWOiys898tnVeP6YC+B9FhwHfr0McQaboOeL0BNlyP6DEl+c9YOdkNpjoCLgUU8Kg
cDW5sQhRx1ueW7/4GI3lPf3N43VOZgN76BUlxgbuhY7UYTsb4dBv7RDm8r72QQLeRF1R/ag1MRZ7
MQN9uVbEQZRHkyiU9BlXuf2fBdL+e495GkjgwXqoqzERQU1UpkUYm/+9Vmpszpu0nZNpI28tB9Fo
6gatVo9BhKE2X0WWF307a6Cd5hFLg8ZmmkYiiGrlvdgspdcYcIrz5uxFiPx+SmrQ16Wa5iJ0yTnJ
rKXhUZqSCRysX3xlH4yy01C/LmkmCPEtavRpDM2DJ6ADvKmaIuUmNuMFDZ3A6liZyPOir3Uxd+aZ
r+Vk/rBGGkyZ2TqB42F8X9WN2RWQ7gQYkvNezMn8MYsZWJPTulvZ2MYWgWtE+7TSNmdd3T7Z28P0
pPHbqDnoZNQHc0m9zWnr9Bdz0Aez92l0NwXZWFMsDUGK1X5tUgcDYleZ531Ui1rs/UfFqacC/lDN
gcm5caXHxlMZiV/tWj+69ZNtADijUijoBkEEwfkop1JnL9DExq/yVD+6/slwjlNJbGMLXU+D6XjA
t4/OgnTM4LzXuvzVd3O/VQ923WdcvQ9NcAcWIiis58l537x9Mpq90py9AYNPoPWotTKLfhgEc3He
B2+fLPmpTv9mpOcTUFPPdx2Q//UAomb3z09meb5/s17YJ+O1DO14ng1tDEbN/s6xM4OeBpSxDOh2
/ipR8qN3ezJkLYhdZYr1PrAYuJ/8vkoxc1XZecfx07SkHl20GGdnDCphk0ns26B/p/LM6eY0FgmA
HVEfM6SEqMvFZZIDcqhVfuatn4xYFuowywyrR4uchli2bbPDwUpU6uafX+4HD/5UhWmHERyGmTJP
XSbqIusjElPCMD9vUImTIUt9VBsMmfa7Fv5ud2+N9NFubFjG8Xlf/uKVeT9qQX4NTYQ2iC2hnNfg
Tl4mwlx/8eF/9GxOBq2dahlsUYSkTY55zOqkuYKJ9qso5o+ufjJorToVdLU84JOl9tKislthlQg3
573WkzGb1XNLiIzzx60Lc2FWDUi2z7v66Wi1PfSisYHCdqRobC5XB7t25tVPo8QzHXAa0sthq1I/
RnKSyZXjmOl5926dbK5jAeZHN3WuDiumWbyBEfqH86b5Jc/1L5+jKnIvibi4P0Moz10f6mDmqPP2
BtbJAqt6HNX5lA1buw9HGDADAJcaBshZL9U6GatFXJtlZek0oRdNJX787xIu2JlP/WScdnNL1ks8
ym2RxUihhP2iDZ155sVPxqkOIt2aoHHDHdbLDcLBLwSZdGde3PzrK206X6XshOUWGi2xI6haV7I1
3TOvfjJOXSvVooWyu3V9aRw72iO3IVyJ81pUp8GSSkJ2EFw5mA3MYcBrPYc+aa953XnfzGlKqgne
p5A1jepJFGRJaFZtBzXg8q9nfZLmyVg1ktBsK1WwsoaIA/yUPDck19P2vKufDFaInDWhJrYMet96
NVLzrhPW3XmXPh2p3QRVHPhigHDsmunxZTJBtZx37ZNx6icJmXGl2wfpGHsbGdsPVRZWZ77Qk3Fa
go5pfWTBCAD7hPh198o10Q6ed+cn45S28Fh3CtBpmatvyWQ8ESp1ed6lT0apl4yRxno9BVwWZPNs
dtj/ps6Kzpt6FzPN+4l9iGwZZ6LtAyhZsPUJB8ZBnyDJOO/2TxZUSZaFnoeVDIqqnTGcu29xUofn
PfYl+/v9vZMK0LhD0soAQeO0JtmBW89+1Xn9YBdjnAxRAAAigfLQB1Xb+0evi4wjma7101nPxTgZ
omZv9m3fJnyOMTYcqxif8Z6c90qNkzE64ytJQxT8AUIgpN2eeskb7/a8+z4Zozh+FFGhXFtLuwch
J8hH3U+/Gxa06Ht1+/Pc9b5v/9EDPxmh1RiGUW9FPfIfDZRlGl4tQYjnTYmLtOP9p2IYpELPmonP
W/dvisl98dopP29qMU6GKHQ1hOwVzySPy7sqqnCCxmfe9snoFPU4WYoC/raah30L8U3Y562gv1eK
31UFsEP2Dkh8GTgw5bxKBSUwkrO+Ef1kWCY5VAwpuem6+AwGfJ26j+dd+GRIEuXY1jM87i1BEW8Y
Le4APJ83T+kn41E2hJlNI9zYqUOjO0+9GeCr6zbn3fjJiCQlTJVp4vdBpyElMMts74f+83nXPhmR
WQ7zl/BqgALkga403fkifOvMhU0/GZN82E2T6yzJMXJqaFTQBnEd/QHa+E9HvH4yKL1ucHuI5Nq2
ce5bnPNUsc97JicjMgYYKJp46gPpIeYYra7GJOA8nHfxkzE50u+apjLstkZcA/Wlt99YaX/ml3Ky
XrZS6pmWc3HoEreWrL8mArH+OTdu/D+6LmFPiCEBObWFdWtzbSWHc699MjQJUIHuARIXjAEReFhB
0otGKOespwK786+zdwzsL2c/y4diE6Qx6+nn3InP2mCh1/vrtRWQnzHD7hEoa1qC50hy+7+cnduS
nLrSrZ+ICCFAwC1QRVef2912274hbM9pDpI4CAkhnn6PWvtmmd9ejuDW4aBooZRSqZHjQ2sgMqD2
0NICteCvPzBaGYJ9hxiCOPabZ5d3XD58PPZFd+G5wKVHsQDjYkwdwZMT7kdBQuNDeYSf7sITtuvo
0E1XvPi6PpuBoBlrOhahPgSQv+zHIBuQ8CqpLWGo9SAgOIROPKYHR3wXoQZ9SOBVLboko3gJ4dTQ
qeZQkoLGsF/fWwHVCQcrCSAAjWhuJayc/bD7eehz7sVVDjcKcyL1DDUD+wITzNs2jl6PPXoXn6Am
VRBHe6p08JlHB0Y8nXvZHZNh+Hth1RDZPl2gFYLxG9ng3TU8wrvjbxqD62T+v1V6P9kFqBnpDH8x
q8oBWhtYpxjl3XkLcR+OjcwuPK0HCsIUGnzRxf0zI4Nb5+T7sUfvwlNj42lG0LhBJ6k/rON4IQBW
HXv0LjYXuOigLTNU5bZMzQndthSmnP2PYw/fBWe7hdUM2OBcwqg/56F7lMnf0s7rqP7uY+5C03qo
By9jrErwESIgC4EweJjYCH+VjhqXH3v/XZCitXjt+RCpUrTBV9GE77BDejv06L1caoXiUaD9HO3a
QHXeLDPw2/4SHruq8+NdlNa0iVoFx5MSqtd3Cd5Rhk6vT8fefL+HwteWK9LMZYQWaHvaAgPwCVi7
DS+O/cAuTkNQM8EkEpiSq/fSSvrWTsfO4n68i1GQvCYcmPHoyqUvmrQA5rFD11BwMvt1QRcJ2LTT
4hTAmZKWXoIuFb+27SGlLzoIfn06jRcSLS1mYoV2mMypqQyAasmODfguTMFR9/Q6N6oEs5JkZInP
MIQ/Vh2GedKvb65VaEyYYsixPN6htexOROvBGNqFJ9z30a4+1aqEu1GPjid3l15N7w8Nyl7plGKW
kJVyVYIK+wzT3ntF9LH33quXVIvbCWa9CSjs5B2Q6xfBp0OHOH+vXKpWuG+joU6VDCMDMEhts8nJ
5Nh6uFcj6aCbvG5IJ9zbNFOuKH8xXnosBd1LkQgIba6PCChjLVrcM3RzLSeAd9jBgdmFJ3y3oUrr
HOImheF0Yhj7AOjUdvCL7sIT5vUwm0YDabldXbT8OXzETnrs9tzfy5CMB7Y67NAwXYY0JODBoo8N
XaZJuvBDNRzAWn6NUWiBCdAuPca+bmycg6Cty6oKp2P3CD7bBSqsQkyi0IFdJh7s/nJwBuRPGJbb
g4fGveDIl5SENvXGUjVwI5U1evAwQtH50EqwFxzFMXqBCey5SyMYjAAZROwBTr/H1pm94Ah8Ih9V
+H4s5xDNizCwoPwbdys6NY+9/W43XVuYLNkVYzM0MJlvtfy4Cv/Ynhftt1MK8iYcwzHuPWB3bibz
2YqhuTn25ruQXQKAQkdh0bdaRds7GSr4sMcJfDeOPX4XswHWSXC48VnTvprmcwyEARxlK4BqDv4A
/TWqcBnHhx74CJw3ZguyUPKxmcSx2ry/lxzFXFJojBWoLaF+bev5xXL9emxgdtFaV84GQoD3GAP8
BbqFnzXwIz02KHuhETw14gQo+RH06y75Cue19cZwIM4OvfpeaKSJt4KgGA0lIjXNGKQvmee8+HTs
6bvMVzkPd/QCT4ctIHyI/fEWxJa/hFJ8Hd3fHGj2MqMJBmHRCHxyuTAOQABuizssNnELVkMtwf27
AS7Kvho5i0swBx4rdQNf5je0uMXTc5hGs3oF+prdwI5GDzcd74GJAEUXxXjQRRLYTW1hN6mPdqKe
yQlwXPwbfEQ8QOCRWNLCj1BrP8ENbjWF8FElyxluqdeLmbykK2m8NuEFSGzrACJENeGzB2Wvu5om
znERxCueaUWrN/jHpQ0IioJuMJmldN3QEQ8f9K9rHIbVsw6Z132f/WiaymSj6VKqFX9vMeotQrv3
EiV5D69dnjMX1+am9oc6vWeA1uGVp42+0iS1sHFg6jK2s9pKsAkTd7ZSLKBIqrCOTktsQ5SwRbOE
wAiPckA+m8K9M1FtACuGoVX+HVgUXXoRga/DcsNo2xxw9+WybZ58VP0CWmtIFrhydBU4eq+gMQ3x
sSxkr/aSa2gYLAaGksEoHVUfDz7aQXowtHbrJQwWHBJJMZbwbv8XaJvXKm4PvvdurYRx+boKiveO
TFXOKWwIIv9YcTDcrZLw6wkAu+jGEv3DcFH1UnimC384OCa7zEaRGv48uLQrYdsLi00+/WSApRxb
DnbrZIf21qWPCWDHzoyP6AZrYequ5bGlbK/xalhLTE/ZXNaKh0C4ph2U/0Z/OfTue42XkvWyAG00
lPB7M59UMm0o5veJPjbse5XX1LcabSLpUKYoKmcR7e5BJD3WaQZ/zl/3VYIQjkB8GUo3AMZWDDDv
K1eA9g6ecvYyLx9GPZsXYEYyIHHWE7xy4S8VexGfimODvwtULSdbeY0eSlxU/bRjeBtdvTWPPXsX
qaOxaplcPIADmEJHpud4Bewi7ejPY8/fhesSwfR5MXQsxQTXUVh5gcsOIjggEQenzi5iLfzTYLlS
I0EgMN0wMZwZ27Y9mCDs9V4jXE+7rcYWjjsalUNRxvLRs6Q8NDh7sZclaJWO2n5AV60QtyxYInjm
TYod0/f7e7XXDMsVCJkGLMO9iW8bADe/4kzrjpWC6S69gWHUtMkZ+SpKWeulCiswWoiOj016uota
GgiTAlaIbL4F6mO2MDIzGvSpYyO/O4n4yl/NinNy6bk++LeB2vzfTRp5TPnp013ERkD4dQ14JvDU
jRfvwtPez0llbfSXu8M/9NX5dBe26G2tKiYAStmEH6i3kbcL7F3jnoIKOQ/eGxrOHj0vhRUusjiY
t9UpDqPnBq4uw8GvvwtsNAUzAkOlobRuapLck10NP4imH8X52CfaBTYjQHjQ6boyVRruPbIFE7x0
k9Pk2NJHd/vxRoxCey2IN2BsgTW0Aq4HD1sewoDu0F+wl4mxeZOqp/gBZyhky5t5h3r/x7FnJ79u
akJLp1MDV/RR9XO+gmIFJNLRF99Fdj1t/jzzWJbIbc8we76ldP7LueUaAb85tuw1YtIDDd7CQaQE
A2vOuRfiqsFuH44Nyi6qNcyBa98usK8yKjmZhgIIHrUHt0p/F9QWztUgICm47sM77rvsbPBDgbVz
7LC4F4rNXdgPYe/LErnWI2jOd2Kq/+Ll8qcx34VqveKeESDPvpxX2tz6QiVZ3Q722Cb2n6bY/xJ0
Wc7aZOGgYAc8GQCZSpLptokNLD6PfdRdmMLJeggY4A1lHPUdvAOTGx767liI7iVjauzrGtAwwAXC
xt7PSoZ5rLvl5X+/+nXe/Wayk12Qppa7xfrY30Gsn5Dyk7mGSS/xh+HEcKrrj+VYew1Z4liVsKAe
SmICPWZNpLtraJF0KP733/GHCUR2ezH4EvO0wP0Mwk76ajQczvzq2LSHBf4vegw4WeiEKLw7qmtR
0SqU8jfj9wc/7y5ke0xGj0MVePJhXvxhcd742jfRsW4mfy8jEy3cbuHZLK5rcPIyyiC6GvcmBwd9
F7UjqgukkgCmAU4xZCBXvXghQHfHvuhuczVO9864VkAhAAunHM2H05dNgMFy8Pm7oIUhTVXBD0+U
mwJqu+cP4EG/H3l1WP/9OmPCheC2Gh2CaFqFjyn8fs3yrw2mY5eboD38+vgr6gRIr+uwj0mFguOc
XCSLzKHpTvaCsoF2Zt0UXr6qG5SdfArqAF+P7VBkLylL2Ra7aEb9zbfaB2q4hR4hh4tjtxwqvpC9
pCxZ4O6LzFaUfsNckdSEPA/o5/tw7MvuotWxFhUuO3lF7dfrcNsRnzxSOkbmL2//nxP5/12PyV5Y
xsKArowZTB0Yrcqnyfd7c9PyZYK39BzBSTxKQ3Z1ARfrcO85nArux7ib5BfqB+HZMLpdYsARIxCs
KgN3BQeX+yfZRyvN5TTBxRdk+Gr7PoBuYc79iD03N1G3/gByIbxbRsBPXdss56AyFo+AB0YDT/A2
3N4aH/0tL/zqU/EGtug4FziwhaDXSDDQG8Bj6sduhJ9wgf89tw8BrYblUCJJ9oI46Bonem1IPtWV
3z3C9za9py2tj22wJN0tNIPHowHVUV6CMvUvo9MLzIGfj02X3RqDs6aTHrMc3AbobAUNL+CU/M1I
47q1/Waq7CVxxniy3uaVlxMwAsFFAblpi9RB9VBYnBDqCxADojlUXSN79zHY8EYsXCJeeuMVZcSt
OG+jqD8eGqe9SK5xlcEZMeDlMoRN4VXbOwjDfxun6z79u3HapQY+qUHaVoaXTJj2Farq8Clp6vUb
OL7eXyqbf/qJ67//V4JJQPoF8Hvip3kNOCsaPakJJEaFYvulteho+8uh+k+ffLf8QJ5Qm4WJGkRv
GKKeTbT6UId5AsCcLQHhaTl47QSg5a9/Ud2gdlIpgUHrqQehG3vHQnRwA0t2eYMHwxEUAnpe+riO
04E968D/ywL9py+xC+Y4gJZzQw9uAd/0WF9SMUfnIUlx78/qRZBD6gKS7OI6wrNZ28YebDpgJIhe
9/pzOsXHWlvJXkg3u3RqW6e6Mo4BQIPmOsmqxj92WCF7Id3SohQZGL8p2zAJz0C1yiJJ20PnOBLv
juVgSMCAPBYV2DbtLamCLBzYsTGPd2HsAiLmQePR2xaeAHE9y5YeOh/ClPbXye7gutbO4MYVvKV3
ceTdTTAZP7Sy7TV0kBVikICFLcbOTrfdPOsSbsWvxx6+C9IqipvFBR4mu1/PJ/CIw8ylYAIee/ou
SknKVRURry3jdh7voHp9n2p3zByW7DV0NfzhgXcxgBM4Ks4m1f0NmcQxKSr5z430f63HnltxnwKI
cdl23VSMTXLvxWo+HRqXvYxu7chk5mBICxiuA0pFqf04Ks6PFRVBZft1MjbwrZ5E2KdFv0yPXAxl
p4Zjm/heSueada1ljURKaNNmvelJvonoLyvvdQ/6zTa7V9ItUOdv6PBDEM3LkEE1lo8MjsLHxnwX
oRtMeuZFjy26loAw6etxmLJK9TD6Pvb83caaSoeeCx6laLQaNpololJ3w8rbY32QZG/sZVhf9TGg
TIW0G+5sX6AC+Mub/6e297txp7/Ol5BtaMUAQ6D0nRcsdwSsIzQY1TAOfYNT0lC2UQq4TTwtMjox
VNdsPmkeLbDjHJk7TyYl02kDOY5+k3FEl7JKgjY+VIEnexXe6k0+fDf09bikdH1pQc42JxDUQP07
9t12G3HftpolPiAiK/DuWKCASQVGNGJ+cOzssdfhKc3NtoAWfwILczzJJLTFmIaHKs1kL8NDygbj
+kCak3/1/bIRWAEyjA/pq+H9+Ou8AFA1nCuNhy8G3s1iBrB2EPSYxo9Eu904bAy64U1vTrTzxzzg
fpehIvH90Ffdi/AGniSEBBVAv7SRWQKn/2JaQ3JsX4t2sV5Da0pCL9AnsOdtNnBVP4o40J+Ovftu
Tw7tOAY+mzRAX7j1CEGAO7UuOjgwu1gHP8ofcBGrT/CopM+9XPl3Rrb4WBq0F+BtUWMnDa7bqe+Z
yOFcDUeYsDrmekKiXaiKVAcbkH/zqY1XdY4qDX9xjx+7Yyd7EV5gabAJrudTYGUDxZV+Q3v1mh36
pnsNnrETLLNiN59c7AMVQrjKY34wVwl3cRpxw8DtxahvEnYtVrufgHYc6yUkewmet41yqkRgTjW6
Z4rUArOF9fjY5T2Irr8uMRvaIKp2QWIVj/T7LINX2dBj7dVkb/LVSJSUhzE0JxC+SQbia3UCn4bn
//uLXt/wN5tmuItS4fOJ8iFIzqwS0fLcGNnKs2MUvLdQjdgF//fP/CEn2ivBwCWqQr/DHxHRxCsW
wEryfjXHlGAk3J11x6aKtWZ4el33bZFABpang/vn2KvvwpV3WA6gZwQwawXQDXRFIGtldWzj2yvB
0jEkWkaROi3cAEfYJDSDgfF2bOfbK8GcDBjblFUn3Wzi7M/84+Z30bFPuteBbY0MtwG1ntMITh+I
XCvATi3ggodGfS8E62MX6zipxpMnPZV329hnAaiff5n1f5iOexkYQEvAknZsPLV6avItkiJPYJNf
HHv366/+16HL+A4lZ1Un567rt7eNjOunjvR/863/07vvIrYKrPUNxMqnSPnoR7kmHCP1/1Yj/NPT
dxsrCDcoV7s0PYceSueL92MQ/duxYdlFKQekuwI/Iz7D56sS2bJBnaibdf587PG7OPXFEAwbUek5
GmUPAW4HZPE980WfHIvVvQIMzEODLH5Mz+nsZ11KbwU5mIntxV8w4pq0o3i0DLH9XfUQ/TFBItkr
vwCDaKsmnoD6vVofceuHQDcn9liY7pVfHRGN3twQFnDhuunV+EzYMTdBQnd7KvImpElShgWD/KHr
vfuwb18OTZX/I/mCjVCjgh7ULmakX4Yj8N6Xxkrz8djzdyHaj/7UCTMAIDv44Jxv4RzeXlv1/uYn
eM2IfrNp012Qth4fw8RW7CxHb77R1bLIxzkmdX1Cn2pcXWq52eZBb9XfD9f/nxj1ux/dhW/saNUv
4LTi2LpagNEAPRR0PHGOqBPnpgLDMJsGCVwNgHMT9va1c6qPL4MYWSPPOFh3XGZi44u7NJXzqm9B
YCG76wkkrTwLOrdZ4B+JGqd7zvxkfADc0/rssnphPPHsilf32owEaRvUmdLxiERoYPh0WZROQ/1t
VI0EdDfkMbCLAcjWdCgcDvRxXTjAClXOXdCtr7CQs0ubAXaHHp6sd+06g/qWGo+FWepgDc9v/JGD
1JcBjIzdOUNfgTB4QUDG+48jlTjIADOX/JSjxD8rM4VLwSD3DYA07BfgoxdL23JzZgV1iZNg7r8N
KNrGBjBon/g2i8Bkbr70bcjTH7I2AP2gkXMblMzg9tW5z1eR3s24SUC7e5hGzbm17ezzIkbjZHUC
132lJ49W65xXCWZami/MukgWdNkicucnC0vPbWQ2ib6waXA3oAT0eczGhT10xLRJQdrABnkTswlZ
WCKTIpEwwAVQEXDfHvrNbmjqQqc478c5KiTrFeispl7FWQKEIfpGlraswhhpI9YSJs0tvtbQtJlK
kNllqe8JWRjZ06+TlqywblvjH6bdXHAe1RDxx03RhH1qACqMHwNdBcH9BlyjqQuxoUclPKfW+HBE
2FhsxAM6NBJ8r7FtR7xcTba0NmcCV2NkY5IMG79xLFjt9ymR7VDnw4Ji8CVGB1L65q/xCty0ALk1
PtWJd7WBFEb0FrxBsUG0BQed2Czm5PAth+FCIxTSAF3nPTiunPH0zMBHzwe2WqlQTXHevFwzy2W+
I2bmJ6uwRj2yoTbd27rSuk8wHQZqzl0QzWs+1E1I4RLbOFHgXNMkXxId9MNdum44+DURMcBy21Gj
mJ+lSQR6fS60DoIgT6Mg6F58nih2hsEKX+96asHzy4iGt9qGa2a91OjdIm5moEg2QB6DEmi+U+Gh
Z0YtcTi+xpH0k6Kp5qj7jrNPIhA0MhyWYu6iYX7khtTsDfKsSZ47F6NNKB3IEN1ukUf5vd9Yvv3T
9mIw6JhR3hA+Tgha8GbHxtHLKP1uem88mRCK5Y3XLMpiGabjI9Ga+9/DrqoSl1V1KuvS2mWJbolq
w+FzZ5mLcnjeE3Sj1zbwU1g7R0z8qLStOaCzgNR/jwI2je/oLt9AZW5b7F3o8xjcA1R9M4i0dPDC
H0Onlu0i6ejcG9+uyOyxQST96EB9Zzc1p9ujTkl9JnRKuqdEmZidSNKOzYeJN+v2bNHgAaq7AMId
KqCrEzG7zFb3/U+Om5vmrmNT4Mph6ERVTjT11Z2Z0pjmXRiE9EvCaJj+41tePaKF3LvFNdL2A60t
MutsVBc1DIK8Ym23xN6CIbEAC52y4LNI2zAtRoFOx5fYNaJ/9Ouq9S8W8FN38qamW29SpwgrY7Zy
8k5YxasPzZTWYz467cETsSMg+GapZAD5ATUaqQcwJTW5BCMbxUeAO6rhyURp3JxJw4e40Gu3YO20
UQL+JfTTvnqY0oX9EPAE6PMKJUP7BOiqwlLSAGR8YtGgVV0Q3FYtd7yDwfG5qs2I9hqQVOu3JpnT
8CLHEcxrXXmKfW+atBvzup+57rKk9ysC0FEYrJdZyFkXwNcSr9BzT/2sF5sdvwQ6xRsUEal92BkC
sZm3Xj2DNb16c3/qr5Y8GQztNv44AXsbnqJR2a+UOMuAV6t7+HICBcEekC7V/1YI4TjvRENlzqSN
hnc3gc8IgyOA3UGkDvi2tRer0SX75sCnU1XWTDpesd5vox1AL9bYpm2Givcy/7CAq0afgOBQ2BA4
3GrSDwJPuX7IURt1ilKGm85Tb6mMMvR+9lEpgIXnp2WpAwEqu6+T7c6uc42qxQqMVXpDKoccEZ1s
TXOZQVnzsk21rffKIq5o0YTMeMVMFj8tYrdt3acrfr27WfRm09LIwauKCVxwdx8AlvNM/LlrX1E5
oo4DVyx0eoZrfK1vU44TzKNDSSwBsr7FfqerKgLXXYbNei9r0vF82JSv83BUsYe+BTVXrUX33Db7
HzThEs0Yfaj1M1C/IPsOuDLuHgc43bVTtjjQmBv4imeTVal/8YN01k/RPHn9N9quibhnIpgxx/pG
iuafQCQbZoKEZdt8GuqkXc74y9buFEkezh8ZX5rqdq7bLgBYfGbiwSgKwNcJy5FgBbhMQfXvBqtk
eJrPTRfdzENb19A2owMLcySBj9Jt02k33oydDKAZptAQk9M8gnqYLdr19BW/mXxaAJ9fvwqYxqMn
PaXNEOYT7Bfr3MP6VOVrNa6vHWU6uEnSKys96nuIVeWiEi93o9FAyqnBrmggWWI/x4VC0jzjdaPo
abWubm+8noa4OWor7pk3Kbehv4V0F3RgnDe29Qd2jbnn8EglxH+53tQEJA+aKd4eNpKGcsZKvLkK
qHF8ehjNMtDN7i0W5OkJ9ItZXYhuUn2zapZG1517beAJUGMY5znTKaKcwK+u3kydT6117iVIV5Fm
oKYl7ByHEutbxgPbqSei/WT6tql5DLtM6GWNLi4MyPoYYvY3n7t5BYIGf2QwVE8c5TD7IeEYxNuN
dmot+sBE+gb7vzfWGFwql5Pd4tgCU8/1sOFjqno5L5Z78mPsOy2fF4zZcjt1kIU+dUvbtGBKN8P8
eQUwOvoiaewSCWg7jKpHjFQg6n96eKaSZ7jWh+m3IWQp/zqJiVOcr2CIGOSyo118I2M9O+RvDUnY
kE2ecdgKxYrtA9keLGMZuO1xMcOkYXDQ6MXed7jKA3RPsKl3l81M/C02mN8nTqxgAFpvqLnKuA/f
IwpdRB64pOpynEXDGETEITYlFXHElixYiZwex2Zq0HLsw77zPKadGB4COVpPZAwdWN+6YdLrOfLb
cHnye6Lgv4t71vQtTHrbnBcBUs7zRJvgczKD8lLMYYVSQNJ6mj26fqziM1GdpU+4fwr6D4LH83bn
d0AvY8EMERuQxUOolpQcJqrqoZIiHdc8CcP62UH54uUra+XyYd7shIZo9L1Sm8PGsOI50O7t+MRn
1JgAg67FBLQ0+mrFGS1q/impgr4vAD6n+BJtI/yH0IxXkiubr8lPAmllU+dpskS0kGYivrkC4d17
lwi4JmWbRNfi24jmtuBTPbPhXvUGGVfe1J2Xg168xC7H6r5ksWWBfqcGtgc3NbMj9vt4JUjTAzTw
jjpzQejpS4tXIC9m6HWc04gBNe8a05d8Rah/iYiyyxnsZuGDTKJgeeaHbZAUgYA8GPxvINBTbEZW
ZyqquvnRQDqV9rlkMhb3fK7cU+KuANRNbcHdnCScnBIQbECil0g5CrWFWPatWLz6wlkf6TcjKn/5
0Cvj57gjmehXJyq75JVtwhuka6BmcnTRDKi0Z2rtmptGjzDWCNFXjc02yLdNp2M2AIbECq0IvamR
D7xbGQd3NayUZMbSbprzBjjwGp6tI82GIezYbWJr90+I7p/ugSJ0ZLl185Y+TB5Vz8TC4hVHoEDf
1yyhG3InP1TPizdCtqvXOGdoI3/AfQ6atQEvDeBGjjbkB6cS+nGwXn3itGM8k3LVdwDRp0+1hYN+
wTGN82g1NqdN1d6EAJDfG1a729pfxVdXL91rGgiVt4S9iEjJj1GX9mlWk3GG7MQIzqdsJW1q56xG
tuvODqg6d8MWWn9i/jre6s4lKXDiEwM33WzruVdddOsgXww/Wi+JX2thA9iyU93H3k0l48WKrMLM
TdAm7xryT6srpz9GEWMuW1q5JpBy+ot1RXv1A7gIt26wTUmU70aQdadppjjHtMHQFTVbfO928UN0
Y6Ot1JJb1fhV+jh766zPC/r8yaeNCcry1IWLvjPhGNVfkbnK6RRp6tGbsR3b8L5bFwHYa90vIrM+
2OKfAiNG8jQFJhhPsGlwPSwJZtZcBm9JxRevAUu4yyPXRm1B5q7RwIm3SEVTbeI2VwI5is2qwAOV
PXORM+2PNYmC6X5Zh2X7DiiVRTrU6CTC7BaIrWjMOjQMdSe46FS0VIlou5fVx9n/NPRhIM86xrpT
4ERTx5fpKr87TbGkwROaarroDvrZwC/8dI3Si4+2qfVnCzG2fDKzTkaSu7Remtt5mgPCMhiKJLge
3Toq3AuOxjHFKRiSze1unsWMdaHpY+s/jBIh+cpxWLVfeMTTSzjgiiyYpY2/+HPAva8SF6w4Jq9D
BOIiitBNjtmBZCmrzILVfVZmLRZZq+Sdoadff0os1vbP8zyltCuiePKwX1V95C2vzG7dWmcepXGQ
aV0pmadVIOjjvCWr+xmi3V/8o1p0s52SDtjCD040awrDgWhQz2A8R3w99QvcXcu09ejwzBBlWBFJ
oKYEy1OzxigWNj3amm+6gDT2JuANJ7IIN4UUIBOMsRo28APOH8j4uil3y3jNRYBx0fal00rVtkx5
zdUnMXvDch46T6eXeU5NhC+2pVYVExXr8pWnEXqRWMPT+au2fFrOY02kl6fc+HftVFcsn3ARru9d
14U1PkncohlwRpU9V+MyISmdGOxkPpktTBM0SE/V/VDTqbTVmnyYAuo0soNo28YnJ4TIFNigGZrC
ahOAL5Z0w9nZJHJ5DZyquWzBjANak5o4m7UdvDHTRtv5JfZt3PxcgDZJThsnpCmYve6rWT2DMXGz
MRl9dwDltV0WDF5a3QLHHLIwn8XWechHHfHKdcMMLrHj+/GtxmLffUu3timwx4fV00BndWq9aTO4
U/Uq74L8NtA5QR1xzrxET1UOe6XgY7Bo6M8W29TjJW2uOwZGS/twdx2GNseONMpPEUr45Nw1Ta+L
0Ytae1pWNDLg0Oehv26LG799TDpLcGBuHX+EDtxcRNWyHhFZmduBoNDxkNJa04uptPiaIFmxjz23
862e4l40ReLcmkcRFg6UYurqK2wvuraoJdbOtlP8QWuCBG6DD4m9iDhp8nFz4JKg+4PctLEKxMOk
g1k8qMrMd2Ych+4bVWvCT0PC1RsOncFJegF6RvA+LLm4LQaQTKyh/RTBjORfRRkBlxz2Gy0mMfKM
TNhYngNQp00+Ib0f8gQXmwvQeMmK6i7WzTmfJrXmwuDEiMRmTNccHS+uzvwGk3dynIp8hFAGEl34
i9CHIe01yiva21J5G9slaj6vdpm2+y1cXfcRNh8DvZesNe2c62AZ27shgYwGFmrrWgBsPhigo8Mn
CoRhsQzx2qFvvAKqt8c+H7/4TYDDazXjaJQxoO9ut67yVsgLJ7EVHFeOUZ1VGk1EP6oeaI4L5Uid
swq9+cm/g0YRAnsWcn6g+VaCG+dNY3l78JJ00K+4nKDq3qLtWzwpC2TkY2jgxpMniRrtk8Td0fdw
6z3Y3NSRbt6boUZvEdfjKCCbkuGbpKluM9Bam8xyICVwYgY6D2vfMr43Lc6IqMjNZz4b52dYI9aq
zTZU7qKCx6xpxJ2zMY6ZGdpx/K9IsPsgH3AQXZ7cWG/25f9xdy27jSPr+VWE2eQcINSQxTtwzgAt
SvLd7W65PZeNQFsckhJv4kUSFQTIJg+RdVZnkV2W2fWb5EnyFSW6VbTacouFaWU0g8G05f6r6q+/
/vtFTOaC/styPI+K98XCN/1LwzPd0B+ExXjmXyxcbyV54LdE/X22hDb526x0l1Cw12aCpsKzeL7+
BD9riFyhBQzycNVbQZan56tptsTLJvMHInvyEC5x6Qq16BAkhoqO0L1oqRX6J7yHZTAwvdxDoxRD
ilbXS6OIZr8uQxiwvTSFj+1GEogWOZgbb876s3icknuBrMPFbSnCKrkdxxiI9cGAA4pUZndxm2Sy
HP2uRpmpn68kNxAtRUFf4WsIMhfC2l2pZNkfa/rKSCyMFEKWpLWWkCswWqAJjHipoaGNeAXC0meX
hSYrCSaciavoxkzgjuppibxEW+jESx1RlX3vlqzHEdIvxuIsOkd/boHcoTxM12ILw27WS7i5ozIZ
YkzdMh0ioScJLTiP1eIxWoaZgDlw69y4EAJYjb+IQTiH6q5Bv+tLqZlMUXMHPTO8LeAmmVlII8+z
ooeWExK5EjWiQodWcyE69xFOXjwuSWlmOJU2zs+Wrm8s+6maJLNBIMvGvE8weCPHNPg0LL0hlN7A
vBor6DKFHLOATkHCUKi4P/V8c3U5zpF/bCEd3jXVPgrOxQzto8chwnaI+MTupbZYyWuw5jxRzsEn
YwQl5xBhPbibpFkPdXHraX8eRkUwVFaFNHd0X50FAlQkSclljPVErwYMpw8DlK3MEAjIM2sRQhwq
lhCk5plGElKuLmaSIRsPaI0b5teU5lYJDu4rU8WaSis5fq/qfrD6WcBpTKHnSbkcF0PatBd698JY
L5TbghoKV2Mhnq0gY5AWiD465dh135ehlEEnSwtZExewyWCa6xZcyiqUcjELzejJL8GykcJU6qHo
pPlCmA8L9PCEXohnDrc5hnLE6WVmxoXxXvWmCxcS0ZiuJzMPTtffptNlPBsqrhIJS2A3kSOMnNVS
/4MCrQaigZi6og4TsPa54yWKujR6uWSiKe1SVwrjXoIbwseUC7g580cTXStnD4lQxMJd7MKv/WFB
9XEUZpdGQCx9MUf7VlQHJWlw4YVw74NIlEQepjr0O22AcXHF/AqFTq66tNZwlcdQ6P1U9/U+ksNy
42qZwGF+DSXC0K5nhaJkoyiYztJL3ZWX8YVQYP70b4i6jEVLi1YaahfiUCh6gU6WwnUsognPB6HI
Cv8XYY3xa5YJBSAalEVopLd+liOfP1RFfXG/DpC5ZRliBl+2LwcROmmkrpA/GVqWjO/lZeZZJEIb
9+lifSmsMaU4hb0Ue8HFMnHlsgc1Ywpnhb7Ki/Myjkz5PIUzcXkWzLS1+ADniape+jMEPKxEDBHn
HKBsUkwNKsPXMOGp40AYzlNCCkvWwqnQw5u70ZKsVBBSUdEFYChKyCCdD31Bgltbi+DJLnsBJkkZ
vXK+StR+6umqcp6vCnN9nigrQYzQuYosCxOuCxcjoeLClKbXqpRm2YOaoXm0o7tKEV6LcAHqw0D1
CnO0XMID3Q9cY+qiCAt5N3d+FAXa1dgNotloaQAxVyUxZtmlWGByyM0CeyUY3Fyu1btpoYfu5Wqa
mrNP0Gf98cISC6305/1pbITwziloReWLVoHHnAgWWhxoZdJHuEM3zOEMWU+0U6v+Kxq1iZlkmSb6
/IWDEB7vrLjQw2UKxOb6NEnvVimQhtAQKAGzm4luliMZaEcNial6s/UnOInHq+ECL3lortf6NWwF
TbgiwthEZEsT0aSL0GiFQc7EqaYlZ7OpPlev10GMAlOJlHH+69IvTNTmzwp0SBjmmMdbej1pqak6
QjkEuSXiPDMWlgb7LfstXCgGuYtRXZ6RIe1oKcF0W6mYYW2ka3MxtcxwuZz1yzClg7PyTLtV07ES
XSgoWFyez6OkkPvuokyia5KhHQc8QSLCSnGZ6sXQh69S6gmZJAlDhGJyvx8YrgntOplnid7T5NCX
7ZWOYdlX47U7XX1E5bmSw8XojdP1RI5U2X1MZrEYXIgyKrouRDi35jcojk7z+wCdd71PcaQqq2tJ
EbLy93KuTpPrsnSFDH6MFTEsaDBwjsONVsCF7GcZcprmuXJTiGG2tPIS8xEvUmxh2i/WhMwspABr
CA0qCs0iXBhDEwmct8ECA1A/icuZm92k+VqKLnVM94JegBOOkdJt5iUGYGe6Mn2EN0OQ+1PVEJIM
PSmhiFlZBGoPB/C9z+AcACOl1syS6iOmkC5kqxQEKcVjMeYpssITlWLQTGCVuz0xVc33mb4IBFRV
+7o/Kah8nOgFqsRRMqu6F/PYhCoigt8FIzlNSY6356rhPO8lRobiUVjSmIeje6Iv9mWiCsgikN35
+JZ4er4cgo2i5dsiiPyFk09Xyeo6Xuuh+jOUAU1Z9abzaXFZlvp69bOhh8niPaS2K59nUFd6IXp6
zHuYeeJSn2CyWkDmIk5zB+XY1C8zDwnVt/AHh6jrRZf3NSz4+QzGuYr5fIqa26jPmxs91E+Q5WCl
JTM4J9K59xHRYMntLxaYPftxigQuyEWMEkCLOnNhjM0HPUGBYmJFItz2i7NonM7jvOejrEnpxQbC
pbKFEF9aOLCXXfioYJeKuQ2jbO0LPS1HwHjaU8Flc7hKghhJ7T304k6W7nCFKjjMQIlWiub9ikLS
skh7xRKzOuZnIUwOf2ot52iTvLyEPbxSpX4qe4hY949LDGjkqGilEoVxlAUD0fxlqtxri+MyeZvd
S9RAXsA3DLiy/9GA6eOrR+brNydcxWgNZ459XR9CWImwWM2FeJOBZx6aw/2V7jhic8gV7G6SI/0F
6reAVzD3Yj+/CpdCjIZrWZrAuiWLKXqQ6+ac3K0y+IkszA4VRCsWVjA9Xr8Wmqu9J7Wh2ejEhT94
5QupPowxOjHoY7796gaZSnMLWhNiHXD8GwfKmr+SuSE1klrSeVZmiixrQ1Qfz/VRXsbjop+40DZR
qgqDzBJRax5AN1yV0YGSzK9kdDVboUyRjAKeTtShZmAAQI4eF4M5HFsHDvQ16I1UlwTjwzLdM1WE
qcPHWSo9LI1kfFyWXnNmFpTleZi4Y3VYYsZAz0vLC78I5COBN9JZcknKo7jQ1CEcXgNEbfzeWIKb
43WC+hpWGu98vFr4uWr62tAVhQySdTGG+Q0ZfBT0ZiMUMktkpCIALzDY0Ag0NzHSbh2PXgf+FQpt
9kHRUilcJqspyMXTTTLJIj9cWqJWEgwxMUiY9JICqZ/nqKhQk6NmgaEOkM2X9Ax3qaNBhDrE7EX1
Z2WeZrdTCU6a1w9Uva09r7vZEUWflrK2KF1lGBqmB3eXGZVLeHLxj1NKufagQP/FTyJFirQzP5ne
T9f+vQRKU8/HmV94sBhcb4BRcJPVQsac2F6uQzHa7O5HZr5V9tPf8OenOClT3/Xyxh9/uo9D/Ps3
+neef4f9Gz+dOfGtHTpZ85eYvwO423X7dm4zfxhAO87LD4WTlh+drAjy17/d7BAj+Sigu9iP8vv4
BYg3/VJ1jq8C6jjVvu7LxPn7D09wFud0f2hsFP2w/epi8vcfYLHtXPnzlqrTvAYhsHHoYgLQgtpF
SoOGJERd3Hzw7IM4QpV49b2kKF2iGKYo0XTmHxnkfO34r5+sxvKGDp73zKDxtb1vEENPj74VLU9v
dDUF5UKKpsP1QD9A587hBUnqGvgFotHxOad1eFrGgh01sPgNN690NYmoKsFQp80H1aQ7Z5fkrqTK
qgHKOLWjSyKkR6uzS2JXJ0QjhLaT2Dm0QL9ARwPV0NUtVk7t8DQ1t93Z9a5kors7HvS+By8YBlBg
EkRxtig4ufunZXmtUGB2Td0UiSTWpI+3tEsFhgIUqRIxZXODIiilWHBHhHxv1lfNOmmFA6Wraqas
qypeU/VhWZ8kki7RVDA+EQwQH4iF00IB2W7peA4oaV2aNgonNnP9qLroyqZGZJq7f1pnlmiZWKtr
V7u6glmjGDZX3apIZ5Pukr7ZRXIBEubkmv9txMwpkX5bFAgESCCGqBgypnlWHwYH6IbVVaDwYPTm
iZJ+NeKsFRkQo0tUqDYmiGEPCgy5ayq6ZiLpfPPtycmAaihYKxRIeleXVY3Qpo07LwAPgMgGUv7q
z8kxPqm12ktIV1aJKhKDbE7JMkCdMgFZ00UZ/kD6Obnbp2X/rS5f74q4ZuQnbw7YZIMSNATTQGNq
6nzDQifE/pAj0vLs0Ow1RZF0zCBhKF8SjS7C9bom0ULz0zo13WqrCxdIFxeKUgS55nisuUPkrkFg
Esj6F5lwWihABkpLHBC8a7BzndA2iTssTzO6Bmw92ZC2XO/kWB6hZeDt7l/rqkTRJSJuVfqG4iND
JzB0Q1E19GSlH5DHad0/oTGMVjiQoPMjD1pRGiIPdKGYEsQ9ArWbz8mdnRbptj27AbW3QfmwfboG
Mi/QI//kTDzaN6fVkcHS4LWDNlvLODzrnVcvGNXZQfTSluRPz9yhFeWtcCB1IelMDXfMnF02ukgT
gpGnbB1/JyfwJNqaot3RcUYTbx00//yqd64fDb+7ePKyjCli1UonpONUUz9bHZ6IsG8UUdap43bn
1ILZhSyBd+v5VWysyRM6vNJWzEukqyJiCscu++AlUYGcR8GCtOWmJ3RoiOWW5C7ApDVRM0pQj8dc
Oax90dDhOdnGSk7o1NuXd7wHy4AZg/CEIVO9jn5YjV6QcHR8D39u/Tm5p06bz7V66vDiUU+2jNz5
jaBjqR6KP4HKB5u+FoMn9+Il2hCzFQ4g6sHJVerPZWgf8QwwA7TSp/+c2tWT9pyuC6sF5cvIod13
9TKuHrhVTXXrx9iEC0+IAbR25+pdVVUh5uXai48j7og7qHg64jxQf07u9pHK3JLozS69drjwalc2
S/s6xEHT041Hdkq3v7Gzj2f/EoL30O+hK26vn2V98GKJEhqa6juRvtPCAEJwLYkANq2iqyKiVA1F
j36hEjj4wPo2n1Pjf1Jrgx4kDqMWt1tr+JClO68fuR14HKbyxc15cgywtTNT6VLdBjkMLOMTdPj7
MIoCr2Mr90+OAaIfSkvah/aHmgFdqu13Oo9n9/o1rUu/o4bu5nNyPi1JassCBRFvQNRlU3rW71gd
WAIjwDKyiJjmafIBmoPSSvsDDqjjDq0vat91gxKQxqThNyAnt/GeDdZPSBTSOVitcEBFoamaoqax
1y+YImJdOvr8o5a6+pzcI9gmWB2vBhD4tkWCLD19qwezagDcu4aONpW0M3b1+QYD6A0k8pzsiJLh
YFLlQvpOtpNQefAX6iy2lwB2Uh3ho4Wkgy5L/dTw5NL0D+Yv0lTJzVJfUid/YjInK91v58taF6zW
3f717YFfbuVZc3z5FZvR+O3f75wS5At9HpFJ1FKBs+u0N/uf75SILENiGyakMxIQEZBDPPfPd0ok
ESDPDseDKw4qGjLK5D/hKWF54JgYc/THXuCGWzJvrd7Aue+kdvrklRUvKreviyaJ//2Hd2nxaDMZ
1PUf9mZaP4ukV2EiU9st7I4dTTo9O30sJswK4LZfeM6LXO43ruAWaF/GgKUBq7Zw6W7tSZzVkKqU
csjHtnDvPQeY8OzQZkDTrqxtQVt2GdpRB83ygG4GOk1aaA29QR00BtcWZj8O/ch/Yi6PDnnhBTfq
fHSS4jHwn2qY9Bo1DuRxljqRzRIznYDYduNnhT1x0CYzcWpYdMPUP9kW8rnt534NpiJmkQOiL0HH
jfuTaBZ2293e2GkOypgXDB4kOv2iNWj0BcucNLXzGlaFDZo21Rb0HSpl8rjz0X+Ka2AUNhE5PO6R
jXqazpWf51nFTW+dhc+8cQR36kWP59ebVa6LJ595k4RWcrbFzn2KG53Yk2r79/Gj7bJYoj27W69R
pLMNfizQZZztY4aERs7bLrRB1IMfPQFSdaIcjH3DFfzIYW+GTj5pu2AvxfvNvM4DOjP4e5k8khbb
L/Np9OoKHAi5F0e2nzLvmtCwZFsEWUVqP9ksSekcWNzIZrUiQocRtt3siD7mAZqmodisYImF+v5b
g6+YBVSY3Pv8j8AJyxokZUeoaqj/2IJR0APc2FjBYaruZPiUufGhjRTo/GWY2nhnf613TQ+B7FNa
mvk6ovYZrH+MrYqwMsaz1lp3pYpvjWgo5182zdUGP1Lt7zmBv2afIwcCt2LQNpWEjByh1UlfTn+c
wj8IOiM7WEA3T2tglCB4sBBoX7kT2qwxQd1vbfd8HkcTsCfmoaPCqj3gWyA4tWFh1aAoKlBZXf/x
+Ad+Z0fQ7Wo4FViaIPg6Jr7jg0NdYnun1yuPc1NE/eX4LB/ZPu5956+8fQwnGNDyZfgB6x++ZkBb
uAbWzKDpvl+2cdwbgp7iRNRKrEHR+6VhoraAb5xVQ/mtEjjagt1oW3dwXqROpWzdUNMA8Zx6x3T/
hMeD+hT5uTPpjCCYm0ocB95lARGpHXTehU7aYI0bifH1CwDveJM/xLJT//HRsRnUPDuiDsHfR8As
pQ+2xLvjxK7pmPE4ven77Xbo7SEP1VCQb0kU1BhKhoag1P8P+YkmC9DIGU5pcND3PxZZxkIlPAz2
+8//k878kpX3dKLZ60/0+9EFLcFvTQinx9ffRegv9ZQ3mACSNU73JjTZMNDuDXUgCkJNSCxDJJV5
+kdouCd4MRvWHEHJDGPmVfMwm3pOGjZ94DyssTiI0Qpsn7dD5gDeiqkr5S9XDkyFyP3rvmV4uDhu
Y9irThrBrkx96D371lEP6qAbM+hVnSqOZ3thc2DbQ3/q10+YijWdB0xngqjNF7WkE//eufGf0hh+
JlZEINR0gJEfxs4Qnu0nr3OHZkgv4XPA/hb+KC42l01DQ8/csHPdDF0YB2XT4SPBrgtrxFSaLgcP
xbljp5MtFW1U0qc+PFtB/bOGrcfhFFc+NDv4i3ZPIskclHbLS9EMFgGp7XHYBTjs/NZZdiw7cCbo
A82yVJ0Dwd76jSiBLtUnON78fbAjOAOKGhClGomH4+/WLlIWKo83SxH8mwPHBWvRoUNzfYDjMXHn
509w2O4VLtDTOSxgJ4gQ0yOcFXCdswRCqzZeV00PP/87IIbFucmBqCGkMs8Ogn2SBOlU7be9MXrP
nQCRxn/uvMsQacjQ46xiNoilwL8WdSZ2xyoij8EZzKf2i9/HM6eBNcJDlbhH+zR2tzKP3RYLO2Cu
mNAZ0G0J52dcr78JJw2LvIjYjfMIgL9QMonKgXIwOjtJaCiyfrQ1Kigbo7VAuo7sG3SxgQ9SUXUO
0pBxm0A5ieK0877IgxL64r4HgkWxMlpLqIZhmDAotIPH/n4mKHXN/CltUMSf4I1qiGQOKh4U+d/j
oNaxd4lPo53DcOOaZkpoSE+bydVff01Cfcd7x17/jBbu765nR5X8qHFP+QIHVeHd2kHSlD9lnY8c
ZO27NHQaquNBujmsF/TsyA2Qb5N5u3ggHBBxU9pRaKcMWB4b9goI/V2oMgf1CFOGI4exKmg707ay
07LDx3jC8hZa1NgW7ij1qZE4Y2QxrRVsCxjea1bAKxwIF4E/t3NF/zN697HeY2VM0B4rbbd8EcGi
avoAqroRDpDZq6saa7WFemknLPlKPNIer8rULddUHa4xWiGYh7ZaeaRwf2nDKuGhs1YOkH2wORDG
lb22Z95LlHB419d2IyeWNuNoSxg3NHPnxROhBXCtIePtxU0Vh0cawg1cPRh+kdVbrGiOR2YpANtl
w69XtTRti4pbJ7EDZrs8nJN3yD94cvZbwTziYHf27IWqUrX7aouOO5TkwEx6kaxHW6e2hY30LtdO
wDZqUJQ6CI+09HvP9ptuHgyzrNf5mhJ9WBm6t6f+S0yjCzQP0P6SZc6Eh4Zxj1xPqhY22RzaWbTf
86f1o7MHHTwS6R98J0duTb3HijR4sLr3sObiRecC0+WLpPNjZ5DHaZwX+5y6Kpdk4e2CV3CMZJ6f
Ysn6f/19i+oKj9T+UYJQSFDucyqgcIqH6+vGn0wCpzOws3z3jtDz9VXokARvStDYYm3k+bOYuvB+
7Dz/76ZyY3dRBL91FPDWPzr+eVdSxcYFpX7wv//2H9nMLm2kK5dILsIOzu3HGIn8+5AK3wcaQnFw
pt37YZwK106WM1wRHRdNmUdmw8iBUTCryT37se/bcQl7ye98KKIJmxhs6qqOznbt0dqPZ5MYCLy3
ZzAjfTZhzqQ+Lh7+vCu7QOxnVm+3UjVE+O7Qv6D+2fGUcWcLgS88eb4tZFlRw9tZg8Pdj2Bp74HM
QWxd20kOL/we4AeFwPdzLGGYMRrvYDqzhk7atNEyh9TF3dNQYkB24e6PBrtpW698xbFeFwMCEN57
S4YI9hZB5XpRgwyt5Ysm9lP8hKy2A7/D1DR/p5TNd783c/v0l/6J7ZHfKDOe4+OM16NKjWroqt8I
t2FnEOrxbAVxUKQxW7wmiaryQqX+tm1uzPB9SZNV1m+rDb/b5wTfePxbwd2Y93v2XPXWbIfk9/Ql
sP6ZfclZrfZ/hxlObjNev68Ev7FK8WUa01s1ItCM3SDEfdmg7Rfq2QEy7vYk9+4rum+/3I2TxQl0
vJC9qn3cn8Nitot51481YVH5va8tRPuFnhOMEbKnGTzUGmW8IPtq+w8tu09U/TFSaqPWv0VK7VD2
Cym0u//D0ndjjVu7PUHqDbyWt4ay8RSFXbtXTHvwfxGRxxUDWGWSsjVoPHTWM7gg8dJSP6l3uFEp
OXjqL1AOxgClIzjbYuEiS22H1SN5IBd7ndebqxBAXsjCHbp6ozpwGaeTBgpoE8O2KLgqligSr+FU
u+WRRXHtPNoRW6qBrlv1MscbLu/R7KCGUm2Wtjdqi4MPEHtpDaaCSvtFtYU6souJ33mX2o+sKKgG
rLQGjvmQjF6IWQ3tt7zN6KB77gxCn+afMlwePZXaL/IzvAHohhExpi2Mo/aQf3XgGqzB0HsktONz
W1Tfxh0Q3T9lnaYLFj2m2kM/iwG2MyoeJ/BpwoZgnqICWuHwaO6L6HGfmwfeBEnSebSwePdYdG6K
jKHILXQOOPqXj4PR4OPDoP+vHUo8NFt81KR/KFhILJIxwtEgaKWEoQ4HEbcrvwcwTjbleft++qa6
pkNW9JYQK/5SmUe1+K90gq0CwVq/jGX7Qv945Xe/lxUcgOuzfImDiHqHiDdad9RvjSLwoJ9no229
plhVNiC7Vzr4ui23QGW16xeso58DE+rFGKO8aal07qRrx40XjcwFHp00sHm7oRa+9A0UX4y9N6ou
vSJwaXVHjV16g4fLzw5fYd+hCTeMHOHB8C9SoIFNqtY4ENwgQ24miwQemfDW2qF+3F3c8ugmMfRf
1ArzyBkd2mns7JNF8Ia2fnublhE1nIpPcHjRZ/4jEiYbGiKdPdWWVZyhc1CUOWUNiW74cLn94Wdx
hnozO2LB8sAD6sefmDAOnQnVFglWGqO8hSFfzF1rD/e8QDQ+ZZCA1r/t4V4g76HBHNBTmAPc3A7Y
3fJov3TppA0Cwwy/9pu9hMp6Y5esso3h2e0hX9v5okENPBIIr/3cK5qqifTSRf3tsm0UxAtkq7AE
rHDA8bUPvo5GO9B3G+4fHjmK18XKQa5mkbIhOh6pDjdxMAFOalqgXE3iUcF5g0o7tseapHJgFAiS
5+xmeWQsfMVNiqFyNV6O94EgMrK0WV7BQzSj+LPJ2HiYhnco8C3cRrSWR9uRj8heaOhT6ObdHr30
RTcTzxEj4wC44ppoiMf2K+NhdYySho8YHXY5bBgFVo+oeK0h0adMCA8UL1HdzHpqeLhIR0s/RzVC
k4wJD5H3aUbd8Iz6g64lNWaOf8xbl9sVkgcnMWs2vgwgf7t4eoBy9QS6s/yc4RgEvZdb627gyBBQ
jpuyBM3DqhmhqIQVqoRHhS+SrZyqkr7hRUaFEh/GnHtQjJ72FD2bGg997irO4gWDbdTzKZhl0P4y
P/87fTf7TDMd05QMzIrA8BADPk9MEDm43D4n2h8T2qNpF39Gx5qL5lGMmsLBontH0+QZoAcv9rD1
2YvzDJm/DFg62KetodiDTGZFBgflr4e02Wji17ujAo5HIrHl2YzQ5CEo6qbWlH3RtrMWLXLY3TgP
o6PvhPETwj5ImDi8HgcKRMGYk8ZsnPCw4/4wEVrojJOyNSs8GuU+t3Krsr32NxrnEciy7MTpPDjp
hNE36GTItq+oP/Vh9bH9RDQOuu3ALZO83h59Rjwawg7maMcRg+8Fe7pEHC4eP0wmA/RXbpR58dAy
BrnnxwnLrnkkHt/TbtMosWQh82jHcYZccIa5Hi7RPozdM1QcM2LgsN7wBqAv24XwMPqsz/+dO53J
P10s4kaf6moqXdtnd+VEJYOKPTmX367cX/uPTa0AY33rV3i8TYJ8/Tj3GOECJZMDXP+xgQUeHcRu
UM7g2hl64tY7rFxOPMQIfJxxzpYuSFwMJ5T7LRmtA2Mp690ff29wZTWAcpAYNxCkT02/Gwd97gZN
kRByZ5PQJI2Dd2EDuekbkniIuZt4Tfkv+tDWt1XRGo/w4K0PFZ+BykNkVFBZeVENmm3L0DZdm4Se
n2XNNkscCPnj538UEdoeMejgEW36CMuE7axMeNTkj5zyyXOCoJEtxSOOtU0pf1FeUA2Ib3uLKJ9y
Gq7ZagJta7i0abPduXbQqWD3DonEwes0gt+3UdyNqdb1MsdzzxF6dDIUhwll7aHex6yVRmQOAnr0
+T/jzn0cfv5H1RjsLv38X9GTz5ZgEB5dApE55jey9OH/4YAVO1o3GTTGkbYH/Ml98cB5xA/hJ5gh
36YztDNGLSI8YnGYxOY3dHrCo1vBAH4YOlCpxioVVYSHgP3thQ1CeMTMfvPDR/txyXIMHvm9Gx76
8n3zCMb1UAN9D2WOySJHHmKN9OP50bvHku3Qo6MwH3N7Tcw1hTcZjPqwPfX9/LCbiqc/oSc2dal0
ZA3bV2vE35okh44ljdQHHjGJXmqvWeLkIYBoyirzTnmYhxZtaN1ghDx6JAyeMGCPHRyjcXif257G
0IQbbg4ebGVoB7OvxmM4yMmzAt3KWI8Elx4osOnQ5oIhDYlHah/tOIOJN2XNViuzi0eb6Dun2ZqX
g838KS2amyU8XsgD9PU1ZqAwF4eBujVWviZsjhQD+/7aTir8ttr8KUBX7J/+DwAA//8=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1668639</xdr:colOff>
      <xdr:row>8</xdr:row>
      <xdr:rowOff>28928</xdr:rowOff>
    </xdr:from>
    <xdr:to>
      <xdr:col>12</xdr:col>
      <xdr:colOff>1436461</xdr:colOff>
      <xdr:row>21</xdr:row>
      <xdr:rowOff>124882</xdr:rowOff>
    </xdr:to>
    <xdr:graphicFrame macro="">
      <xdr:nvGraphicFramePr>
        <xdr:cNvPr id="2" name="Chart 1">
          <a:extLst>
            <a:ext uri="{FF2B5EF4-FFF2-40B4-BE49-F238E27FC236}">
              <a16:creationId xmlns:a16="http://schemas.microsoft.com/office/drawing/2014/main" id="{D560DB0D-DD8D-11BE-0770-166BD52DE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9267</xdr:colOff>
      <xdr:row>25</xdr:row>
      <xdr:rowOff>13983</xdr:rowOff>
    </xdr:from>
    <xdr:to>
      <xdr:col>10</xdr:col>
      <xdr:colOff>756397</xdr:colOff>
      <xdr:row>38</xdr:row>
      <xdr:rowOff>111114</xdr:rowOff>
    </xdr:to>
    <xdr:graphicFrame macro="">
      <xdr:nvGraphicFramePr>
        <xdr:cNvPr id="3" name="Chart 2">
          <a:extLst>
            <a:ext uri="{FF2B5EF4-FFF2-40B4-BE49-F238E27FC236}">
              <a16:creationId xmlns:a16="http://schemas.microsoft.com/office/drawing/2014/main" id="{3BF11992-0E87-1C61-15BA-A5521CD87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13804</xdr:colOff>
      <xdr:row>43</xdr:row>
      <xdr:rowOff>1933</xdr:rowOff>
    </xdr:from>
    <xdr:to>
      <xdr:col>10</xdr:col>
      <xdr:colOff>1341886</xdr:colOff>
      <xdr:row>56</xdr:row>
      <xdr:rowOff>53285</xdr:rowOff>
    </xdr:to>
    <xdr:graphicFrame macro="">
      <xdr:nvGraphicFramePr>
        <xdr:cNvPr id="4" name="Chart 3">
          <a:extLst>
            <a:ext uri="{FF2B5EF4-FFF2-40B4-BE49-F238E27FC236}">
              <a16:creationId xmlns:a16="http://schemas.microsoft.com/office/drawing/2014/main" id="{FC6F623D-4EDA-CC81-300D-149379AAE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1122946</xdr:colOff>
      <xdr:row>63</xdr:row>
      <xdr:rowOff>199189</xdr:rowOff>
    </xdr:from>
    <xdr:to>
      <xdr:col>11</xdr:col>
      <xdr:colOff>11981</xdr:colOff>
      <xdr:row>77</xdr:row>
      <xdr:rowOff>135021</xdr:rowOff>
    </xdr:to>
    <xdr:graphicFrame macro="">
      <xdr:nvGraphicFramePr>
        <xdr:cNvPr id="5" name="Chart 4">
          <a:extLst>
            <a:ext uri="{FF2B5EF4-FFF2-40B4-BE49-F238E27FC236}">
              <a16:creationId xmlns:a16="http://schemas.microsoft.com/office/drawing/2014/main" id="{08E3B6FF-92A0-1298-9BD8-3D5445FD1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4535</xdr:colOff>
      <xdr:row>86</xdr:row>
      <xdr:rowOff>178102</xdr:rowOff>
    </xdr:from>
    <xdr:to>
      <xdr:col>9</xdr:col>
      <xdr:colOff>15118</xdr:colOff>
      <xdr:row>100</xdr:row>
      <xdr:rowOff>169636</xdr:rowOff>
    </xdr:to>
    <xdr:graphicFrame macro="">
      <xdr:nvGraphicFramePr>
        <xdr:cNvPr id="6" name="Chart 5">
          <a:extLst>
            <a:ext uri="{FF2B5EF4-FFF2-40B4-BE49-F238E27FC236}">
              <a16:creationId xmlns:a16="http://schemas.microsoft.com/office/drawing/2014/main" id="{C996DB61-4266-3EC1-42A3-6E585D581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12700</xdr:colOff>
      <xdr:row>103</xdr:row>
      <xdr:rowOff>19050</xdr:rowOff>
    </xdr:from>
    <xdr:to>
      <xdr:col>8</xdr:col>
      <xdr:colOff>1727200</xdr:colOff>
      <xdr:row>116</xdr:row>
      <xdr:rowOff>120650</xdr:rowOff>
    </xdr:to>
    <xdr:graphicFrame macro="">
      <xdr:nvGraphicFramePr>
        <xdr:cNvPr id="7" name="Chart 6">
          <a:extLst>
            <a:ext uri="{FF2B5EF4-FFF2-40B4-BE49-F238E27FC236}">
              <a16:creationId xmlns:a16="http://schemas.microsoft.com/office/drawing/2014/main" id="{F0106756-404B-5C05-AB08-324B4FEF7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14723</xdr:colOff>
      <xdr:row>123</xdr:row>
      <xdr:rowOff>27240</xdr:rowOff>
    </xdr:from>
    <xdr:to>
      <xdr:col>9</xdr:col>
      <xdr:colOff>1417245</xdr:colOff>
      <xdr:row>148</xdr:row>
      <xdr:rowOff>153940</xdr:rowOff>
    </xdr:to>
    <xdr:graphicFrame macro="">
      <xdr:nvGraphicFramePr>
        <xdr:cNvPr id="8" name="Chart 7">
          <a:extLst>
            <a:ext uri="{FF2B5EF4-FFF2-40B4-BE49-F238E27FC236}">
              <a16:creationId xmlns:a16="http://schemas.microsoft.com/office/drawing/2014/main" id="{518AE1F9-BDE3-16FA-C4AE-5278122C2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18955</xdr:colOff>
      <xdr:row>43</xdr:row>
      <xdr:rowOff>12700</xdr:rowOff>
    </xdr:from>
    <xdr:to>
      <xdr:col>13</xdr:col>
      <xdr:colOff>381570</xdr:colOff>
      <xdr:row>49</xdr:row>
      <xdr:rowOff>165099</xdr:rowOff>
    </xdr:to>
    <mc:AlternateContent xmlns:mc="http://schemas.openxmlformats.org/markup-compatibility/2006" xmlns:a14="http://schemas.microsoft.com/office/drawing/2010/main">
      <mc:Choice Requires="a14">
        <xdr:graphicFrame macro="">
          <xdr:nvGraphicFramePr>
            <xdr:cNvPr id="9" name="Genus">
              <a:extLst>
                <a:ext uri="{FF2B5EF4-FFF2-40B4-BE49-F238E27FC236}">
                  <a16:creationId xmlns:a16="http://schemas.microsoft.com/office/drawing/2014/main" id="{168B00D4-7ED4-55EF-3330-75D5560D88CD}"/>
                </a:ext>
              </a:extLst>
            </xdr:cNvPr>
            <xdr:cNvGraphicFramePr/>
          </xdr:nvGraphicFramePr>
          <xdr:xfrm>
            <a:off x="0" y="0"/>
            <a:ext cx="0" cy="0"/>
          </xdr:xfrm>
          <a:graphic>
            <a:graphicData uri="http://schemas.microsoft.com/office/drawing/2010/slicer">
              <sle:slicer xmlns:sle="http://schemas.microsoft.com/office/drawing/2010/slicer" name="Genus"/>
            </a:graphicData>
          </a:graphic>
        </xdr:graphicFrame>
      </mc:Choice>
      <mc:Fallback xmlns="">
        <xdr:sp macro="" textlink="">
          <xdr:nvSpPr>
            <xdr:cNvPr id="0" name=""/>
            <xdr:cNvSpPr>
              <a:spLocks noTextEdit="1"/>
            </xdr:cNvSpPr>
          </xdr:nvSpPr>
          <xdr:spPr>
            <a:xfrm>
              <a:off x="18685002" y="8902700"/>
              <a:ext cx="1824591" cy="13928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23089</xdr:colOff>
      <xdr:row>173</xdr:row>
      <xdr:rowOff>13854</xdr:rowOff>
    </xdr:from>
    <xdr:to>
      <xdr:col>10</xdr:col>
      <xdr:colOff>19241</xdr:colOff>
      <xdr:row>200</xdr:row>
      <xdr:rowOff>19242</xdr:rowOff>
    </xdr:to>
    <xdr:graphicFrame macro="">
      <xdr:nvGraphicFramePr>
        <xdr:cNvPr id="10" name="Chart 9">
          <a:extLst>
            <a:ext uri="{FF2B5EF4-FFF2-40B4-BE49-F238E27FC236}">
              <a16:creationId xmlns:a16="http://schemas.microsoft.com/office/drawing/2014/main" id="{7EB12FEA-2F1F-536E-407A-6EC5C59ED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1618827</xdr:colOff>
      <xdr:row>206</xdr:row>
      <xdr:rowOff>199814</xdr:rowOff>
    </xdr:from>
    <xdr:to>
      <xdr:col>10</xdr:col>
      <xdr:colOff>196427</xdr:colOff>
      <xdr:row>220</xdr:row>
      <xdr:rowOff>98214</xdr:rowOff>
    </xdr:to>
    <xdr:graphicFrame macro="">
      <xdr:nvGraphicFramePr>
        <xdr:cNvPr id="11" name="Chart 10">
          <a:extLst>
            <a:ext uri="{FF2B5EF4-FFF2-40B4-BE49-F238E27FC236}">
              <a16:creationId xmlns:a16="http://schemas.microsoft.com/office/drawing/2014/main" id="{E267E49A-B409-BC97-2495-ED5D63393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31750</xdr:colOff>
      <xdr:row>151</xdr:row>
      <xdr:rowOff>171450</xdr:rowOff>
    </xdr:from>
    <xdr:to>
      <xdr:col>10</xdr:col>
      <xdr:colOff>0</xdr:colOff>
      <xdr:row>170</xdr:row>
      <xdr:rowOff>139700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8AEABD0D-62B1-0B34-3175-74902D3448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480050" y="30956250"/>
              <a:ext cx="10725150" cy="38290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carlos ramirez" id="{09CB50DF-FC12-2C48-8902-835225B18043}" userId="2044dc370084a43d"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Javier Ramirez Kunja" refreshedDate="45921.939378124996" createdVersion="8" refreshedVersion="8" minRefreshableVersion="3" recordCount="1000" xr:uid="{10442531-3E18-2747-93FC-0044896BF37C}">
  <cacheSource type="worksheet">
    <worksheetSource name="crocodile_dataset"/>
  </cacheSource>
  <cacheFields count="16">
    <cacheField name="Observation ID" numFmtId="1">
      <sharedItems containsSemiMixedTypes="0" containsString="0" containsNumber="1" containsInteger="1" minValue="1" maxValue="1000" count="1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sharedItems>
    </cacheField>
    <cacheField name="Common Name" numFmtId="49">
      <sharedItems/>
    </cacheField>
    <cacheField name="Scientific Name" numFmtId="49">
      <sharedItems count="18">
        <s v="Crocodylus moreletii"/>
        <s v="Crocodylus acutus"/>
        <s v="Crocodylus intermedius"/>
        <s v="Crocodylus palustris"/>
        <s v="Crocodylus siamensis"/>
        <s v="Osteolaemus osborni"/>
        <s v="Crocodylus suchus"/>
        <s v="Osteolaemus tetraspis"/>
        <s v="Crocodylus niloticus"/>
        <s v="Crocodylus raninus"/>
        <s v="Crocodylus porosus"/>
        <s v="Crocodylus rhombifer"/>
        <s v="Crocodylus mindorensis"/>
        <s v="Crocodylus novaeguineae"/>
        <s v="Mecistops cataphractus"/>
        <s v="Crocodylus johnstoni"/>
        <s v="Mecistops leptorhynchus"/>
        <s v="Crocodylus halli"/>
      </sharedItems>
    </cacheField>
    <cacheField name="Family" numFmtId="49">
      <sharedItems/>
    </cacheField>
    <cacheField name="Genus" numFmtId="49">
      <sharedItems count="3">
        <s v="Crocodylus"/>
        <s v="Osteolaemus"/>
        <s v="Mecistops"/>
      </sharedItems>
    </cacheField>
    <cacheField name="Observed Length (m)" numFmtId="2">
      <sharedItems containsSemiMixedTypes="0" containsString="0" containsNumber="1" minValue="0.14000000000000001" maxValue="6.12" count="390">
        <n v="1.9"/>
        <n v="4.09"/>
        <n v="1.08"/>
        <n v="2.42"/>
        <n v="3.75"/>
        <n v="2.64"/>
        <n v="2.85"/>
        <n v="0.35"/>
        <n v="3.05"/>
        <n v="3.39"/>
        <n v="1.22"/>
        <n v="1.84"/>
        <n v="2.63"/>
        <n v="3.65"/>
        <n v="1.32"/>
        <n v="2"/>
        <n v="1.98"/>
        <n v="4.37"/>
        <n v="1.07"/>
        <n v="1.55"/>
        <n v="2.52"/>
        <n v="4.6500000000000004"/>
        <n v="1.77"/>
        <n v="2.44"/>
        <n v="3.18"/>
        <n v="0.34"/>
        <n v="3.94"/>
        <n v="3.22"/>
        <n v="4.71"/>
        <n v="2.04"/>
        <n v="4.1100000000000003"/>
        <n v="1.01"/>
        <n v="0.76"/>
        <n v="2.2599999999999998"/>
        <n v="1.48"/>
        <n v="2.96"/>
        <n v="1.05"/>
        <n v="2.72"/>
        <n v="3.25"/>
        <n v="3.57"/>
        <n v="0.28999999999999998"/>
        <n v="2.33"/>
        <n v="2.5"/>
        <n v="3.04"/>
        <n v="3.4"/>
        <n v="2.4300000000000002"/>
        <n v="2.5099999999999998"/>
        <n v="0.96"/>
        <n v="5.83"/>
        <n v="2.97"/>
        <n v="0.43"/>
        <n v="2.0499999999999998"/>
        <n v="5.43"/>
        <n v="2.56"/>
        <n v="1.18"/>
        <n v="3.78"/>
        <n v="1.93"/>
        <n v="1.25"/>
        <n v="2.23"/>
        <n v="3.66"/>
        <n v="1.85"/>
        <n v="4.9000000000000004"/>
        <n v="1.2"/>
        <n v="2.9"/>
        <n v="4.34"/>
        <n v="2.54"/>
        <n v="2.15"/>
        <n v="2.13"/>
        <n v="1.69"/>
        <n v="5.07"/>
        <n v="1.1000000000000001"/>
        <n v="3.02"/>
        <n v="1.6"/>
        <n v="2.31"/>
        <n v="0.79"/>
        <n v="1.23"/>
        <n v="2.82"/>
        <n v="2.76"/>
        <n v="2.4500000000000002"/>
        <n v="3.32"/>
        <n v="3.88"/>
        <n v="1.96"/>
        <n v="1.21"/>
        <n v="2.7"/>
        <n v="3.08"/>
        <n v="2.4"/>
        <n v="2.71"/>
        <n v="2.21"/>
        <n v="4.8600000000000003"/>
        <n v="2.27"/>
        <n v="2.58"/>
        <n v="2.93"/>
        <n v="2.2799999999999998"/>
        <n v="3.07"/>
        <n v="2.57"/>
        <n v="2.46"/>
        <n v="3.59"/>
        <n v="1.59"/>
        <n v="4.68"/>
        <n v="5.0999999999999996"/>
        <n v="4.55"/>
        <n v="5.22"/>
        <n v="0.86"/>
        <n v="2.69"/>
        <n v="1.37"/>
        <n v="3.19"/>
        <n v="2.87"/>
        <n v="2.88"/>
        <n v="2.0699999999999998"/>
        <n v="1.52"/>
        <n v="1.57"/>
        <n v="2.81"/>
        <n v="1.94"/>
        <n v="3.11"/>
        <n v="2.36"/>
        <n v="3.68"/>
        <n v="3.41"/>
        <n v="1.47"/>
        <n v="2.17"/>
        <n v="1.53"/>
        <n v="0.88"/>
        <n v="3.13"/>
        <n v="3.27"/>
        <n v="0.16"/>
        <n v="6.02"/>
        <n v="0.6"/>
        <n v="0.94"/>
        <n v="2.2200000000000002"/>
        <n v="3.1"/>
        <n v="2.75"/>
        <n v="5.48"/>
        <n v="3.85"/>
        <n v="1.1299999999999999"/>
        <n v="0.36"/>
        <n v="4.21"/>
        <n v="1.49"/>
        <n v="1.04"/>
        <n v="2.79"/>
        <n v="1.1200000000000001"/>
        <n v="3.7"/>
        <n v="2.98"/>
        <n v="5.32"/>
        <n v="2.1"/>
        <n v="2.0099999999999998"/>
        <n v="0.5"/>
        <n v="1.03"/>
        <n v="0.87"/>
        <n v="2.1800000000000002"/>
        <n v="2.74"/>
        <n v="1"/>
        <n v="0.99"/>
        <n v="2.89"/>
        <n v="3.58"/>
        <n v="0.56000000000000005"/>
        <n v="2.25"/>
        <n v="4.62"/>
        <n v="1.83"/>
        <n v="1.51"/>
        <n v="5.91"/>
        <n v="3.09"/>
        <n v="2.61"/>
        <n v="0.93"/>
        <n v="1.64"/>
        <n v="0.33"/>
        <n v="2.0299999999999998"/>
        <n v="2.77"/>
        <n v="2.78"/>
        <n v="1.92"/>
        <n v="1.4"/>
        <n v="1.79"/>
        <n v="2.99"/>
        <n v="0.82"/>
        <n v="3.14"/>
        <n v="1.74"/>
        <n v="2.94"/>
        <n v="1.88"/>
        <n v="1.99"/>
        <n v="1.46"/>
        <n v="2.14"/>
        <n v="1.42"/>
        <n v="3.55"/>
        <n v="2.8"/>
        <n v="1.24"/>
        <n v="2.86"/>
        <n v="0.38"/>
        <n v="3.56"/>
        <n v="3.51"/>
        <n v="3.53"/>
        <n v="3.06"/>
        <n v="1.56"/>
        <n v="0.57999999999999996"/>
        <n v="4"/>
        <n v="2.68"/>
        <n v="2.08"/>
        <n v="5.18"/>
        <n v="2.67"/>
        <n v="4.1900000000000004"/>
        <n v="1.28"/>
        <n v="1.78"/>
        <n v="1.76"/>
        <n v="2.02"/>
        <n v="1.31"/>
        <n v="2.29"/>
        <n v="1.36"/>
        <n v="4.96"/>
        <n v="1.1100000000000001"/>
        <n v="3.15"/>
        <n v="2.48"/>
        <n v="1.63"/>
        <n v="1.35"/>
        <n v="3.62"/>
        <n v="2.06"/>
        <n v="2.92"/>
        <n v="1.34"/>
        <n v="4.33"/>
        <n v="1.67"/>
        <n v="2.73"/>
        <n v="1.73"/>
        <n v="3.3"/>
        <n v="1.75"/>
        <n v="3"/>
        <n v="0.72"/>
        <n v="1.86"/>
        <n v="3.81"/>
        <n v="2.59"/>
        <n v="2.95"/>
        <n v="3.49"/>
        <n v="0.61"/>
        <n v="0.24"/>
        <n v="0.9"/>
        <n v="1.0900000000000001"/>
        <n v="0.65"/>
        <n v="0.15"/>
        <n v="3.28"/>
        <n v="4.16"/>
        <n v="4.78"/>
        <n v="3.03"/>
        <n v="0.78"/>
        <n v="4.0999999999999996"/>
        <n v="1.61"/>
        <n v="0.84"/>
        <n v="4.07"/>
        <n v="2.6"/>
        <n v="6.12"/>
        <n v="1.58"/>
        <n v="1.82"/>
        <n v="0.64"/>
        <n v="1.66"/>
        <n v="1.91"/>
        <n v="2.41"/>
        <n v="0.53"/>
        <n v="3.12"/>
        <n v="0.46"/>
        <n v="1.89"/>
        <n v="0.48"/>
        <n v="3.44"/>
        <n v="2.11"/>
        <n v="2.66"/>
        <n v="2.16"/>
        <n v="3.36"/>
        <n v="0.49"/>
        <n v="2.34"/>
        <n v="3.91"/>
        <n v="2.91"/>
        <n v="1.06"/>
        <n v="2.5499999999999998"/>
        <n v="1.54"/>
        <n v="2.09"/>
        <n v="1.95"/>
        <n v="2.2000000000000002"/>
        <n v="3.74"/>
        <n v="2.62"/>
        <n v="1.33"/>
        <n v="3.87"/>
        <n v="0.7"/>
        <n v="3.83"/>
        <n v="3.01"/>
        <n v="0.91"/>
        <n v="1.45"/>
        <n v="3.52"/>
        <n v="1.68"/>
        <n v="3.43"/>
        <n v="5.31"/>
        <n v="4.22"/>
        <n v="0.27"/>
        <n v="2.2400000000000002"/>
        <n v="1.87"/>
        <n v="3.77"/>
        <n v="0.56999999999999995"/>
        <n v="0.28000000000000003"/>
        <n v="3.69"/>
        <n v="3.61"/>
        <n v="0.26"/>
        <n v="4.41"/>
        <n v="3.96"/>
        <n v="2.35"/>
        <n v="0.97"/>
        <n v="5.79"/>
        <n v="0.39"/>
        <n v="4.24"/>
        <n v="4.18"/>
        <n v="0.41"/>
        <n v="5.4"/>
        <n v="0.47"/>
        <n v="1.81"/>
        <n v="4.3499999999999996"/>
        <n v="0.32"/>
        <n v="3.9"/>
        <n v="2.39"/>
        <n v="4.99"/>
        <n v="2.3199999999999998"/>
        <n v="4.3099999999999996"/>
        <n v="1.1599999999999999"/>
        <n v="0.37"/>
        <n v="2.2999999999999998"/>
        <n v="4.6900000000000004"/>
        <n v="4.4400000000000004"/>
        <n v="1.62"/>
        <n v="3.71"/>
        <n v="2.83"/>
        <n v="3.38"/>
        <n v="3.42"/>
        <n v="1.29"/>
        <n v="0.8"/>
        <n v="1.97"/>
        <n v="2.5299999999999998"/>
        <n v="3.46"/>
        <n v="0.23"/>
        <n v="0.71"/>
        <n v="4.0199999999999996"/>
        <n v="4.29"/>
        <n v="3.98"/>
        <n v="5.05"/>
        <n v="4.51"/>
        <n v="1.38"/>
        <n v="0.17"/>
        <n v="0.69"/>
        <n v="4.76"/>
        <n v="1.3"/>
        <n v="2.4700000000000002"/>
        <n v="0.81"/>
        <n v="1.7"/>
        <n v="3.79"/>
        <n v="4.03"/>
        <n v="0.73"/>
        <n v="4.3899999999999997"/>
        <n v="2.4900000000000002"/>
        <n v="3.29"/>
        <n v="3.17"/>
        <n v="3.8"/>
        <n v="3.64"/>
        <n v="1.8"/>
        <n v="3.26"/>
        <n v="2.12"/>
        <n v="0.98"/>
        <n v="3.35"/>
        <n v="1.41"/>
        <n v="1.26"/>
        <n v="1.71"/>
        <n v="1.1499999999999999"/>
        <n v="3.45"/>
        <n v="0.14000000000000001"/>
        <n v="3.23"/>
        <n v="4.1399999999999997"/>
        <n v="3.48"/>
        <n v="1.1399999999999999"/>
        <n v="2.65"/>
        <n v="0.95"/>
        <n v="2.38"/>
        <n v="3.24"/>
        <n v="4.4800000000000004"/>
        <n v="3.16"/>
        <n v="4.8099999999999996"/>
        <n v="5.2"/>
        <n v="4.2300000000000004"/>
        <n v="4.79"/>
        <n v="3.6"/>
        <n v="4.54"/>
        <n v="3.72"/>
        <n v="4.84"/>
        <n v="5.13"/>
        <n v="3.97"/>
        <n v="0.19"/>
        <n v="4.01"/>
        <n v="3.21"/>
        <n v="3.67"/>
        <n v="4.5"/>
        <n v="2.84"/>
        <n v="2.37"/>
        <n v="0.92"/>
      </sharedItems>
    </cacheField>
    <cacheField name="Observed Weight (kg)" numFmtId="2">
      <sharedItems containsSemiMixedTypes="0" containsString="0" containsNumber="1" minValue="4.4000000000000004" maxValue="1139.7"/>
    </cacheField>
    <cacheField name="Age Class" numFmtId="49">
      <sharedItems count="4">
        <s v="Adult"/>
        <s v="Juvenile"/>
        <s v="Subadult"/>
        <s v="Hatchling"/>
      </sharedItems>
    </cacheField>
    <cacheField name="Sex" numFmtId="49">
      <sharedItems count="3">
        <s v="Male"/>
        <s v="Unknown"/>
        <s v="Female"/>
      </sharedItems>
    </cacheField>
    <cacheField name="Date of Observation" numFmtId="14">
      <sharedItems containsNonDate="0"/>
    </cacheField>
    <cacheField name="Country/Region" numFmtId="49">
      <sharedItems count="47">
        <s v="Belize"/>
        <s v="Venezuela"/>
        <s v="Mexico"/>
        <s v="India"/>
        <s v="Thailand"/>
        <s v="Central African Republic"/>
        <s v="Sudan"/>
        <s v="Liberia"/>
        <s v="Cambodia"/>
        <s v="Côte d'Ivoire"/>
        <s v="Indonesia (Borneo)"/>
        <s v="Philippines"/>
        <s v="Malaysia (Borneo)"/>
        <s v="Tanzania"/>
        <s v="Congo (DRC)"/>
        <s v="Cuba"/>
        <s v="Kenya"/>
        <s v="Pakistan"/>
        <s v="USA (Florida)"/>
        <s v="Papua New Guinea"/>
        <s v="Australia"/>
        <s v="Senegal"/>
        <s v="South Africa"/>
        <s v="Guatemala"/>
        <s v="Colombia"/>
        <s v="Sierra Leone"/>
        <s v="Indonesia (Papua)"/>
        <s v="Guinea"/>
        <s v="Nigeria"/>
        <s v="Indonesia"/>
        <s v="Vietnam"/>
        <s v="Cameroon"/>
        <s v="Congo Basin Countries"/>
        <s v="Egypt"/>
        <s v="Mali"/>
        <s v="Gabon"/>
        <s v="Malaysia"/>
        <s v="Niger"/>
        <s v="Costa Rica"/>
        <s v="Chad"/>
        <s v="Iran (historic)"/>
        <s v="Laos"/>
        <s v="Ghana"/>
        <s v="Mauritania"/>
        <s v="Uganda"/>
        <s v="Sri Lanka"/>
        <s v="Nepal"/>
      </sharedItems>
    </cacheField>
    <cacheField name="Habitat Type" numFmtId="49">
      <sharedItems count="29">
        <s v="Swamps"/>
        <s v="Mangroves"/>
        <s v="Flooded Savannas"/>
        <s v="Rivers"/>
        <s v="Reservoirs"/>
        <s v="Slow Rivers"/>
        <s v="Forest Swamps"/>
        <s v="Lakes"/>
        <s v="Lagoons"/>
        <s v="Small Streams"/>
        <s v="Estuarine Systems"/>
        <s v="Estuaries"/>
        <s v="Marshes"/>
        <s v="Freshwater Marshes"/>
        <s v="Freshwater Rivers"/>
        <s v="Oases"/>
        <s v="Large Rivers"/>
        <s v="Shaded Forest Rivers"/>
        <s v="Coastal Wetlands"/>
        <s v="Slow Streams"/>
        <s v="Brackish Rivers"/>
        <s v="Forest Rivers"/>
        <s v="Coastal Lagoons"/>
        <s v="Billabongs"/>
        <s v="Gorges"/>
        <s v="Freshwater Wetlands"/>
        <s v="Tidal Rivers"/>
        <s v="Oxbow Lakes"/>
        <s v="Ponds"/>
      </sharedItems>
    </cacheField>
    <cacheField name="Conservation Status" numFmtId="49">
      <sharedItems count="5">
        <s v="Least Concern"/>
        <s v="Vulnerable"/>
        <s v="Critically Endangered"/>
        <s v="Data Deficient"/>
        <s v="Endangered"/>
      </sharedItems>
    </cacheField>
    <cacheField name="Observer Name" numFmtId="49">
      <sharedItems/>
    </cacheField>
    <cacheField name="Notes" numFmtId="49">
      <sharedItems/>
    </cacheField>
    <cacheField name="Blank cells count" numFmtId="49">
      <sharedItems containsSemiMixedTypes="0" containsString="0" containsNumber="1" containsInteger="1" minValue="0" maxValue="0"/>
    </cacheField>
  </cacheFields>
  <extLst>
    <ext xmlns:x14="http://schemas.microsoft.com/office/spreadsheetml/2009/9/main" uri="{725AE2AE-9491-48be-B2B4-4EB974FC3084}">
      <x14:pivotCacheDefinition pivotCacheId="6983765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Morelet's Crocodile"/>
    <x v="0"/>
    <s v="Crocodylidae"/>
    <x v="0"/>
    <x v="0"/>
    <n v="62"/>
    <x v="0"/>
    <x v="0"/>
    <s v="31-03-2018"/>
    <x v="0"/>
    <x v="0"/>
    <x v="0"/>
    <s v="Allison Hill"/>
    <s v="Cause bill scientist nation opportunity."/>
    <n v="0"/>
  </r>
  <r>
    <x v="1"/>
    <s v="American Crocodile"/>
    <x v="1"/>
    <s v="Crocodylidae"/>
    <x v="0"/>
    <x v="1"/>
    <n v="334.5"/>
    <x v="0"/>
    <x v="0"/>
    <s v="28-01-2015"/>
    <x v="1"/>
    <x v="1"/>
    <x v="1"/>
    <s v="Brandon Hall"/>
    <s v="Ago current practice nation determine operation speak according."/>
    <n v="0"/>
  </r>
  <r>
    <x v="2"/>
    <s v="Orinoco Crocodile"/>
    <x v="2"/>
    <s v="Crocodylidae"/>
    <x v="0"/>
    <x v="2"/>
    <n v="118.2"/>
    <x v="1"/>
    <x v="1"/>
    <s v="07-12-2010"/>
    <x v="1"/>
    <x v="2"/>
    <x v="2"/>
    <s v="Melissa Peterson"/>
    <s v="Democratic shake bill here grow gas enough analysis least by two."/>
    <n v="0"/>
  </r>
  <r>
    <x v="3"/>
    <s v="Morelet's Crocodile"/>
    <x v="0"/>
    <s v="Crocodylidae"/>
    <x v="0"/>
    <x v="3"/>
    <n v="90.4"/>
    <x v="0"/>
    <x v="0"/>
    <s v="01-11-2019"/>
    <x v="2"/>
    <x v="3"/>
    <x v="0"/>
    <s v="Edward Fuller"/>
    <s v="Officer relate animal direction eye bag do."/>
    <n v="0"/>
  </r>
  <r>
    <x v="4"/>
    <s v="Mugger Crocodile (Marsh Crocodile)"/>
    <x v="3"/>
    <s v="Crocodylidae"/>
    <x v="0"/>
    <x v="4"/>
    <n v="269.39999999999998"/>
    <x v="0"/>
    <x v="1"/>
    <s v="15-07-2019"/>
    <x v="3"/>
    <x v="3"/>
    <x v="1"/>
    <s v="Donald Reid"/>
    <s v="Class great prove reduce raise author play move each left establish understand read detail."/>
    <n v="0"/>
  </r>
  <r>
    <x v="5"/>
    <s v="Mugger Crocodile (Marsh Crocodile)"/>
    <x v="3"/>
    <s v="Crocodylidae"/>
    <x v="0"/>
    <x v="5"/>
    <n v="137.4"/>
    <x v="0"/>
    <x v="0"/>
    <s v="08-06-2023"/>
    <x v="3"/>
    <x v="4"/>
    <x v="1"/>
    <s v="Randy Brown"/>
    <s v="Source husband at tree note responsibility defense."/>
    <n v="0"/>
  </r>
  <r>
    <x v="6"/>
    <s v="Siamese Crocodile"/>
    <x v="4"/>
    <s v="Crocodylidae"/>
    <x v="0"/>
    <x v="6"/>
    <n v="157.69999999999999"/>
    <x v="2"/>
    <x v="0"/>
    <s v="10-12-2010"/>
    <x v="4"/>
    <x v="5"/>
    <x v="2"/>
    <s v="Dr. Marvin Thomas Jr."/>
    <s v="Much section investment on gun young catch management sense technology check civil quite others his other life edge."/>
    <n v="0"/>
  </r>
  <r>
    <x v="7"/>
    <s v="Congo Dwarf Crocodile"/>
    <x v="5"/>
    <s v="Crocodylidae"/>
    <x v="1"/>
    <x v="7"/>
    <n v="4.7"/>
    <x v="1"/>
    <x v="1"/>
    <s v="03-08-2008"/>
    <x v="5"/>
    <x v="6"/>
    <x v="3"/>
    <s v="Terri Frazier"/>
    <s v="Race Mr environment political born itself law west."/>
    <n v="0"/>
  </r>
  <r>
    <x v="8"/>
    <s v="West African Crocodile"/>
    <x v="6"/>
    <s v="Crocodylidae"/>
    <x v="0"/>
    <x v="8"/>
    <n v="201.2"/>
    <x v="0"/>
    <x v="0"/>
    <s v="16-04-2020"/>
    <x v="6"/>
    <x v="7"/>
    <x v="0"/>
    <s v="Deborah Mason"/>
    <s v="Medical blood personal success medical current hear claim well."/>
    <n v="0"/>
  </r>
  <r>
    <x v="9"/>
    <s v="Morelet's Crocodile"/>
    <x v="0"/>
    <s v="Crocodylidae"/>
    <x v="0"/>
    <x v="9"/>
    <n v="197.2"/>
    <x v="0"/>
    <x v="0"/>
    <s v="21-05-2016"/>
    <x v="2"/>
    <x v="8"/>
    <x v="0"/>
    <s v="Tamara George"/>
    <s v="Affect upon these story film around there water beat magazine attorney set."/>
    <n v="0"/>
  </r>
  <r>
    <x v="10"/>
    <s v="West African Dwarf Crocodile"/>
    <x v="7"/>
    <s v="Crocodylidae"/>
    <x v="1"/>
    <x v="10"/>
    <n v="15.8"/>
    <x v="0"/>
    <x v="0"/>
    <s v="08-06-2018"/>
    <x v="7"/>
    <x v="9"/>
    <x v="1"/>
    <s v="Betty Alvarez"/>
    <s v="Close month parent who up sense ready."/>
    <n v="0"/>
  </r>
  <r>
    <x v="11"/>
    <s v="Morelet's Crocodile"/>
    <x v="0"/>
    <s v="Crocodylidae"/>
    <x v="0"/>
    <x v="11"/>
    <n v="60.7"/>
    <x v="0"/>
    <x v="0"/>
    <s v="19-10-2019"/>
    <x v="0"/>
    <x v="8"/>
    <x v="0"/>
    <s v="Jennifer Powers"/>
    <s v="Just military building different full open discover detail."/>
    <n v="0"/>
  </r>
  <r>
    <x v="12"/>
    <s v="Siamese Crocodile"/>
    <x v="4"/>
    <s v="Crocodylidae"/>
    <x v="0"/>
    <x v="12"/>
    <n v="121.3"/>
    <x v="2"/>
    <x v="1"/>
    <s v="16-02-2015"/>
    <x v="8"/>
    <x v="5"/>
    <x v="2"/>
    <s v="Mark Perez"/>
    <s v="Teacher audience draw protect Democrat."/>
    <n v="0"/>
  </r>
  <r>
    <x v="13"/>
    <s v="American Crocodile"/>
    <x v="1"/>
    <s v="Crocodylidae"/>
    <x v="0"/>
    <x v="13"/>
    <n v="217.7"/>
    <x v="0"/>
    <x v="0"/>
    <s v="07-07-2006"/>
    <x v="2"/>
    <x v="1"/>
    <x v="1"/>
    <s v="Timothy Duncan"/>
    <s v="Drug list imagine behind probably great in tell."/>
    <n v="0"/>
  </r>
  <r>
    <x v="14"/>
    <s v="West African Dwarf Crocodile"/>
    <x v="7"/>
    <s v="Crocodylidae"/>
    <x v="1"/>
    <x v="14"/>
    <n v="19.2"/>
    <x v="0"/>
    <x v="2"/>
    <s v="14-06-2010"/>
    <x v="9"/>
    <x v="9"/>
    <x v="1"/>
    <s v="Matthew Lucas"/>
    <s v="I fund technology eat couple large."/>
    <n v="0"/>
  </r>
  <r>
    <x v="15"/>
    <s v="Morelet's Crocodile"/>
    <x v="0"/>
    <s v="Crocodylidae"/>
    <x v="0"/>
    <x v="15"/>
    <n v="67.900000000000006"/>
    <x v="0"/>
    <x v="1"/>
    <s v="18-03-2007"/>
    <x v="2"/>
    <x v="3"/>
    <x v="0"/>
    <s v="Donald Wright"/>
    <s v="Kitchen technology nearly anything yourself structure why."/>
    <n v="0"/>
  </r>
  <r>
    <x v="16"/>
    <s v="Morelet's Crocodile"/>
    <x v="0"/>
    <s v="Crocodylidae"/>
    <x v="0"/>
    <x v="16"/>
    <n v="61.5"/>
    <x v="1"/>
    <x v="1"/>
    <s v="14-03-2007"/>
    <x v="2"/>
    <x v="8"/>
    <x v="0"/>
    <s v="Sarah Martin"/>
    <s v="Loss ten total clearly able hospital unit size expect recent room situation product main couple design around."/>
    <n v="0"/>
  </r>
  <r>
    <x v="17"/>
    <s v="Nile Crocodile"/>
    <x v="8"/>
    <s v="Crocodylidae"/>
    <x v="0"/>
    <x v="17"/>
    <n v="565"/>
    <x v="0"/>
    <x v="2"/>
    <s v="13-10-2025"/>
    <x v="6"/>
    <x v="4"/>
    <x v="0"/>
    <s v="Amy Edwards"/>
    <s v="Once me system church whether bag."/>
    <n v="0"/>
  </r>
  <r>
    <x v="18"/>
    <s v="Borneo Crocodile (disputed)"/>
    <x v="9"/>
    <s v="Crocodylidae"/>
    <x v="0"/>
    <x v="18"/>
    <n v="31.1"/>
    <x v="1"/>
    <x v="1"/>
    <s v="28-02-2017"/>
    <x v="10"/>
    <x v="10"/>
    <x v="3"/>
    <s v="Kurt Leonard"/>
    <s v="Identify walk now often always."/>
    <n v="0"/>
  </r>
  <r>
    <x v="19"/>
    <s v="Saltwater Crocodile"/>
    <x v="10"/>
    <s v="Crocodylidae"/>
    <x v="0"/>
    <x v="19"/>
    <n v="350.9"/>
    <x v="1"/>
    <x v="0"/>
    <s v="26-12-2017"/>
    <x v="11"/>
    <x v="11"/>
    <x v="0"/>
    <s v="Matthew Cunningham"/>
    <s v="Various daughter respond draw how public feel."/>
    <n v="0"/>
  </r>
  <r>
    <x v="20"/>
    <s v="Borneo Crocodile (disputed)"/>
    <x v="9"/>
    <s v="Crocodylidae"/>
    <x v="0"/>
    <x v="20"/>
    <n v="89.6"/>
    <x v="2"/>
    <x v="1"/>
    <s v="24-09-2011"/>
    <x v="12"/>
    <x v="10"/>
    <x v="3"/>
    <s v="Paul Jones"/>
    <s v="Perform none beyond Mrs media car give attention."/>
    <n v="0"/>
  </r>
  <r>
    <x v="21"/>
    <s v="Nile Crocodile"/>
    <x v="8"/>
    <s v="Crocodylidae"/>
    <x v="0"/>
    <x v="21"/>
    <n v="759.8"/>
    <x v="0"/>
    <x v="0"/>
    <s v="16-04-2013"/>
    <x v="13"/>
    <x v="7"/>
    <x v="0"/>
    <s v="Dustin Kim"/>
    <s v="Region particularly would pressure account stage federal professional voice care break blood network evening painting response."/>
    <n v="0"/>
  </r>
  <r>
    <x v="22"/>
    <s v="Congo Dwarf Crocodile"/>
    <x v="5"/>
    <s v="Crocodylidae"/>
    <x v="1"/>
    <x v="22"/>
    <n v="36"/>
    <x v="0"/>
    <x v="0"/>
    <s v="07-12-2010"/>
    <x v="14"/>
    <x v="6"/>
    <x v="3"/>
    <s v="Mark Baker"/>
    <s v="Economy traditional anything plant stop analysis four capital woman claim kind relationship night born war real chance."/>
    <n v="0"/>
  </r>
  <r>
    <x v="23"/>
    <s v="Cuban Crocodile"/>
    <x v="11"/>
    <s v="Crocodylidae"/>
    <x v="0"/>
    <x v="23"/>
    <n v="107.9"/>
    <x v="2"/>
    <x v="0"/>
    <s v="27-01-2007"/>
    <x v="15"/>
    <x v="0"/>
    <x v="2"/>
    <s v="Jacob Tran"/>
    <s v="Camera final together someone team together."/>
    <n v="0"/>
  </r>
  <r>
    <x v="24"/>
    <s v="Nile Crocodile"/>
    <x v="8"/>
    <s v="Crocodylidae"/>
    <x v="0"/>
    <x v="24"/>
    <n v="342.1"/>
    <x v="1"/>
    <x v="0"/>
    <s v="28-03-2017"/>
    <x v="16"/>
    <x v="12"/>
    <x v="0"/>
    <s v="David Garcia"/>
    <s v="This image per choice upon ten wish specific thing agent say forward us soon ten specific environment skin."/>
    <n v="0"/>
  </r>
  <r>
    <x v="25"/>
    <s v="Cuban Crocodile"/>
    <x v="11"/>
    <s v="Crocodylidae"/>
    <x v="0"/>
    <x v="25"/>
    <n v="42.4"/>
    <x v="3"/>
    <x v="1"/>
    <s v="23-04-2007"/>
    <x v="15"/>
    <x v="0"/>
    <x v="2"/>
    <s v="Shane Garrison"/>
    <s v="Current truth glass star the development process."/>
    <n v="0"/>
  </r>
  <r>
    <x v="26"/>
    <s v="Mugger Crocodile (Marsh Crocodile)"/>
    <x v="3"/>
    <s v="Crocodylidae"/>
    <x v="0"/>
    <x v="9"/>
    <n v="174.9"/>
    <x v="0"/>
    <x v="2"/>
    <s v="20-07-2022"/>
    <x v="17"/>
    <x v="3"/>
    <x v="1"/>
    <s v="Donald Jones"/>
    <s v="Go meeting quickly such former agree theory end oil."/>
    <n v="0"/>
  </r>
  <r>
    <x v="27"/>
    <s v="Orinoco Crocodile"/>
    <x v="2"/>
    <s v="Crocodylidae"/>
    <x v="0"/>
    <x v="26"/>
    <n v="367.9"/>
    <x v="2"/>
    <x v="0"/>
    <s v="21-10-2019"/>
    <x v="1"/>
    <x v="2"/>
    <x v="2"/>
    <s v="Mrs. Linda Reed"/>
    <s v="Job worker break tonight couple and job mind southern rather vote."/>
    <n v="0"/>
  </r>
  <r>
    <x v="28"/>
    <s v="Siamese Crocodile"/>
    <x v="4"/>
    <s v="Crocodylidae"/>
    <x v="0"/>
    <x v="27"/>
    <n v="196.6"/>
    <x v="0"/>
    <x v="1"/>
    <s v="05-06-2012"/>
    <x v="8"/>
    <x v="5"/>
    <x v="2"/>
    <s v="Christina Reynolds"/>
    <s v="Perhaps professional by tonight medical project for recent never court."/>
    <n v="0"/>
  </r>
  <r>
    <x v="29"/>
    <s v="Orinoco Crocodile"/>
    <x v="2"/>
    <s v="Crocodylidae"/>
    <x v="0"/>
    <x v="28"/>
    <n v="576.6"/>
    <x v="0"/>
    <x v="2"/>
    <s v="07-08-2018"/>
    <x v="1"/>
    <x v="2"/>
    <x v="2"/>
    <s v="Jamie Adkins"/>
    <s v="Past feeling nature a expert involve oil."/>
    <n v="0"/>
  </r>
  <r>
    <x v="30"/>
    <s v="Siamese Crocodile"/>
    <x v="4"/>
    <s v="Crocodylidae"/>
    <x v="0"/>
    <x v="29"/>
    <n v="80.2"/>
    <x v="0"/>
    <x v="1"/>
    <s v="16-01-2020"/>
    <x v="4"/>
    <x v="0"/>
    <x v="2"/>
    <s v="Julie Ramos"/>
    <s v="Memory soldier where save probably exist professional people behavior weight."/>
    <n v="0"/>
  </r>
  <r>
    <x v="31"/>
    <s v="American Crocodile"/>
    <x v="1"/>
    <s v="Crocodylidae"/>
    <x v="0"/>
    <x v="30"/>
    <n v="324.39999999999998"/>
    <x v="0"/>
    <x v="2"/>
    <s v="10-01-2014"/>
    <x v="18"/>
    <x v="1"/>
    <x v="1"/>
    <s v="Eric Drake"/>
    <s v="Agency each little sure authority increase picture create recent manager."/>
    <n v="0"/>
  </r>
  <r>
    <x v="32"/>
    <s v="Cuban Crocodile"/>
    <x v="11"/>
    <s v="Crocodylidae"/>
    <x v="0"/>
    <x v="3"/>
    <n v="85.6"/>
    <x v="0"/>
    <x v="2"/>
    <s v="16-04-2017"/>
    <x v="15"/>
    <x v="0"/>
    <x v="2"/>
    <s v="Matthew Smith"/>
    <s v="Sing despite sound receive let newspaper true."/>
    <n v="0"/>
  </r>
  <r>
    <x v="33"/>
    <s v="Philippine Crocodile"/>
    <x v="12"/>
    <s v="Crocodylidae"/>
    <x v="0"/>
    <x v="31"/>
    <n v="28.9"/>
    <x v="1"/>
    <x v="1"/>
    <s v="22-10-2008"/>
    <x v="11"/>
    <x v="3"/>
    <x v="2"/>
    <s v="Casey Marshall"/>
    <s v="Write other wear through partner rest measure store natural today season listen else easy point she miss."/>
    <n v="0"/>
  </r>
  <r>
    <x v="34"/>
    <s v="New Guinea Crocodile"/>
    <x v="13"/>
    <s v="Crocodylidae"/>
    <x v="0"/>
    <x v="32"/>
    <n v="36.700000000000003"/>
    <x v="1"/>
    <x v="1"/>
    <s v="23-01-2024"/>
    <x v="19"/>
    <x v="0"/>
    <x v="0"/>
    <s v="Denise Jones"/>
    <s v="Doctor from throw ball character him check degree increase former letter."/>
    <n v="0"/>
  </r>
  <r>
    <x v="35"/>
    <s v="Philippine Crocodile"/>
    <x v="12"/>
    <s v="Crocodylidae"/>
    <x v="0"/>
    <x v="33"/>
    <n v="84.2"/>
    <x v="0"/>
    <x v="0"/>
    <s v="17-06-2022"/>
    <x v="11"/>
    <x v="13"/>
    <x v="2"/>
    <s v="Ross Price"/>
    <s v="Watch affect thing offer local wall fear hope through structure."/>
    <n v="0"/>
  </r>
  <r>
    <x v="36"/>
    <s v="West African Dwarf Crocodile"/>
    <x v="7"/>
    <s v="Crocodylidae"/>
    <x v="1"/>
    <x v="34"/>
    <n v="21.9"/>
    <x v="0"/>
    <x v="2"/>
    <s v="10-12-2021"/>
    <x v="9"/>
    <x v="9"/>
    <x v="1"/>
    <s v="Morgan Marsh"/>
    <s v="Major event magazine home protect something right subject try wonder move trade."/>
    <n v="0"/>
  </r>
  <r>
    <x v="37"/>
    <s v="West African Slender-snouted Crocodile"/>
    <x v="14"/>
    <s v="Crocodylidae"/>
    <x v="2"/>
    <x v="35"/>
    <n v="182.7"/>
    <x v="0"/>
    <x v="1"/>
    <s v="14-05-2010"/>
    <x v="7"/>
    <x v="0"/>
    <x v="2"/>
    <s v="Mary Miller"/>
    <s v="Career left anyone here deep force seven."/>
    <n v="0"/>
  </r>
  <r>
    <x v="38"/>
    <s v="Freshwater Crocodile (Johnstone's)"/>
    <x v="15"/>
    <s v="Crocodylidae"/>
    <x v="0"/>
    <x v="36"/>
    <n v="24"/>
    <x v="1"/>
    <x v="2"/>
    <s v="30-04-2014"/>
    <x v="20"/>
    <x v="14"/>
    <x v="0"/>
    <s v="Paul Decker"/>
    <s v="Strong like see appear weight difference attention whatever American all easy."/>
    <n v="0"/>
  </r>
  <r>
    <x v="39"/>
    <s v="West African Crocodile"/>
    <x v="6"/>
    <s v="Crocodylidae"/>
    <x v="0"/>
    <x v="37"/>
    <n v="150.30000000000001"/>
    <x v="2"/>
    <x v="2"/>
    <s v="27-01-2017"/>
    <x v="21"/>
    <x v="15"/>
    <x v="0"/>
    <s v="Lisa Allen"/>
    <s v="Prove nor design record short cold parent security boy standard who blue agent find quality when."/>
    <n v="0"/>
  </r>
  <r>
    <x v="40"/>
    <s v="Mugger Crocodile (Marsh Crocodile)"/>
    <x v="3"/>
    <s v="Crocodylidae"/>
    <x v="0"/>
    <x v="38"/>
    <n v="195.6"/>
    <x v="0"/>
    <x v="1"/>
    <s v="14-09-2008"/>
    <x v="17"/>
    <x v="3"/>
    <x v="1"/>
    <s v="Miguel Jones"/>
    <s v="Drug recent feeling range south someone not American mouth product attention positive actually information majority item gun through least."/>
    <n v="0"/>
  </r>
  <r>
    <x v="41"/>
    <s v="Nile Crocodile"/>
    <x v="8"/>
    <s v="Crocodylidae"/>
    <x v="0"/>
    <x v="39"/>
    <n v="387.4"/>
    <x v="2"/>
    <x v="2"/>
    <s v="27-01-2022"/>
    <x v="22"/>
    <x v="12"/>
    <x v="0"/>
    <s v="Christopher Boyd"/>
    <s v="Pattern try simple let stay or focus early various everything late."/>
    <n v="0"/>
  </r>
  <r>
    <x v="42"/>
    <s v="Siamese Crocodile"/>
    <x v="4"/>
    <s v="Crocodylidae"/>
    <x v="0"/>
    <x v="40"/>
    <n v="33.200000000000003"/>
    <x v="3"/>
    <x v="1"/>
    <s v="02-06-2008"/>
    <x v="4"/>
    <x v="5"/>
    <x v="2"/>
    <s v="Laura Barnett"/>
    <s v="Agreement surface consider deep something future they red everybody act way beat result."/>
    <n v="0"/>
  </r>
  <r>
    <x v="43"/>
    <s v="Morelet's Crocodile"/>
    <x v="0"/>
    <s v="Crocodylidae"/>
    <x v="0"/>
    <x v="41"/>
    <n v="74"/>
    <x v="0"/>
    <x v="1"/>
    <s v="10-02-2021"/>
    <x v="2"/>
    <x v="0"/>
    <x v="0"/>
    <s v="Peter Vaughn DDS"/>
    <s v="Large admit family identify during professional hard network gas you nearly goal."/>
    <n v="0"/>
  </r>
  <r>
    <x v="44"/>
    <s v="Morelet's Crocodile"/>
    <x v="0"/>
    <s v="Crocodylidae"/>
    <x v="0"/>
    <x v="42"/>
    <n v="90.6"/>
    <x v="0"/>
    <x v="0"/>
    <s v="15-09-2006"/>
    <x v="23"/>
    <x v="8"/>
    <x v="0"/>
    <s v="Eric Hall"/>
    <s v="Firm sea week real course school everybody."/>
    <n v="0"/>
  </r>
  <r>
    <x v="45"/>
    <s v="Morelet's Crocodile"/>
    <x v="0"/>
    <s v="Crocodylidae"/>
    <x v="0"/>
    <x v="20"/>
    <n v="104.1"/>
    <x v="0"/>
    <x v="0"/>
    <s v="15-10-2012"/>
    <x v="23"/>
    <x v="3"/>
    <x v="0"/>
    <s v="Paige Carlson"/>
    <s v="Strategy fast guess few remain call animal."/>
    <n v="0"/>
  </r>
  <r>
    <x v="46"/>
    <s v="American Crocodile"/>
    <x v="1"/>
    <s v="Crocodylidae"/>
    <x v="0"/>
    <x v="43"/>
    <n v="155"/>
    <x v="0"/>
    <x v="1"/>
    <s v="30-12-2024"/>
    <x v="24"/>
    <x v="11"/>
    <x v="1"/>
    <s v="Edgar Raymond"/>
    <s v="Bill activity expect long future whole education technology box assume man officer rather charge."/>
    <n v="0"/>
  </r>
  <r>
    <x v="47"/>
    <s v="Orinoco Crocodile"/>
    <x v="2"/>
    <s v="Crocodylidae"/>
    <x v="0"/>
    <x v="44"/>
    <n v="316.60000000000002"/>
    <x v="2"/>
    <x v="2"/>
    <s v="25-03-2012"/>
    <x v="1"/>
    <x v="16"/>
    <x v="2"/>
    <s v="Tiffany Miller"/>
    <s v="Budget share paper so difficult mission late kind team."/>
    <n v="0"/>
  </r>
  <r>
    <x v="48"/>
    <s v="West African Slender-snouted Crocodile"/>
    <x v="14"/>
    <s v="Crocodylidae"/>
    <x v="2"/>
    <x v="45"/>
    <n v="96.9"/>
    <x v="0"/>
    <x v="0"/>
    <s v="09-12-2015"/>
    <x v="25"/>
    <x v="0"/>
    <x v="2"/>
    <s v="Elizabeth Oliver DDS"/>
    <s v="Way debate decision produce church community avoid."/>
    <n v="0"/>
  </r>
  <r>
    <x v="49"/>
    <s v="New Guinea Crocodile"/>
    <x v="13"/>
    <s v="Crocodylidae"/>
    <x v="0"/>
    <x v="46"/>
    <n v="87.4"/>
    <x v="2"/>
    <x v="2"/>
    <s v="28-06-2019"/>
    <x v="26"/>
    <x v="0"/>
    <x v="0"/>
    <s v="Jerry Wheeler"/>
    <s v="Allow explain executive teacher author."/>
    <n v="0"/>
  </r>
  <r>
    <x v="50"/>
    <s v="American Crocodile"/>
    <x v="1"/>
    <s v="Crocodylidae"/>
    <x v="0"/>
    <x v="39"/>
    <n v="229.3"/>
    <x v="0"/>
    <x v="2"/>
    <s v="18-07-2014"/>
    <x v="18"/>
    <x v="1"/>
    <x v="1"/>
    <s v="Dennis Moody"/>
    <s v="Product value interesting name positive training step author coach film see notice eye buy."/>
    <n v="0"/>
  </r>
  <r>
    <x v="51"/>
    <s v="West African Slender-snouted Crocodile"/>
    <x v="14"/>
    <s v="Crocodylidae"/>
    <x v="2"/>
    <x v="35"/>
    <n v="149.9"/>
    <x v="0"/>
    <x v="1"/>
    <s v="25-02-2009"/>
    <x v="25"/>
    <x v="17"/>
    <x v="2"/>
    <s v="Melissa Bender"/>
    <s v="Music just our threat same page ago director purpose team onto again share start office several."/>
    <n v="0"/>
  </r>
  <r>
    <x v="52"/>
    <s v="Siamese Crocodile"/>
    <x v="4"/>
    <s v="Crocodylidae"/>
    <x v="0"/>
    <x v="47"/>
    <n v="31.8"/>
    <x v="1"/>
    <x v="0"/>
    <s v="18-11-2020"/>
    <x v="4"/>
    <x v="0"/>
    <x v="2"/>
    <s v="Joseph Ramos"/>
    <s v="Consider one play man before."/>
    <n v="0"/>
  </r>
  <r>
    <x v="53"/>
    <s v="Saltwater Crocodile"/>
    <x v="10"/>
    <s v="Crocodylidae"/>
    <x v="0"/>
    <x v="48"/>
    <n v="953.9"/>
    <x v="0"/>
    <x v="1"/>
    <s v="19-05-2011"/>
    <x v="19"/>
    <x v="18"/>
    <x v="0"/>
    <s v="Gary Santiago"/>
    <s v="Form really explain war spend nearly lawyer fire follow wife."/>
    <n v="0"/>
  </r>
  <r>
    <x v="54"/>
    <s v="New Guinea Crocodile"/>
    <x v="13"/>
    <s v="Crocodylidae"/>
    <x v="0"/>
    <x v="49"/>
    <n v="120.1"/>
    <x v="2"/>
    <x v="2"/>
    <s v="07-08-2018"/>
    <x v="19"/>
    <x v="3"/>
    <x v="0"/>
    <s v="Jose Travis"/>
    <s v="Left approach million performance material kind appear environment capital explain thing machine ahead picture son."/>
    <n v="0"/>
  </r>
  <r>
    <x v="55"/>
    <s v="West African Slender-snouted Crocodile"/>
    <x v="14"/>
    <s v="Crocodylidae"/>
    <x v="2"/>
    <x v="22"/>
    <n v="71.7"/>
    <x v="1"/>
    <x v="2"/>
    <s v="25-10-2019"/>
    <x v="27"/>
    <x v="17"/>
    <x v="2"/>
    <s v="Emily Smith"/>
    <s v="Behavior yeah tree left brother strategy marriage respond meeting event."/>
    <n v="0"/>
  </r>
  <r>
    <x v="56"/>
    <s v="Orinoco Crocodile"/>
    <x v="2"/>
    <s v="Crocodylidae"/>
    <x v="0"/>
    <x v="50"/>
    <n v="93.9"/>
    <x v="3"/>
    <x v="2"/>
    <s v="07-08-2006"/>
    <x v="1"/>
    <x v="2"/>
    <x v="2"/>
    <s v="Veronica Sanchez"/>
    <s v="Certain course out second carry attorney significant take future skin environment."/>
    <n v="0"/>
  </r>
  <r>
    <x v="57"/>
    <s v="Borneo Crocodile (disputed)"/>
    <x v="9"/>
    <s v="Crocodylidae"/>
    <x v="0"/>
    <x v="51"/>
    <n v="70.8"/>
    <x v="1"/>
    <x v="1"/>
    <s v="30-08-2025"/>
    <x v="12"/>
    <x v="10"/>
    <x v="3"/>
    <s v="Nicholas Monroe"/>
    <s v="Your majority chance Mrs generation necessary myself lay focus."/>
    <n v="0"/>
  </r>
  <r>
    <x v="58"/>
    <s v="West African Slender-snouted Crocodile"/>
    <x v="14"/>
    <s v="Crocodylidae"/>
    <x v="2"/>
    <x v="33"/>
    <n v="91.6"/>
    <x v="2"/>
    <x v="0"/>
    <s v="19-02-2010"/>
    <x v="28"/>
    <x v="17"/>
    <x v="2"/>
    <s v="Michael Armstrong"/>
    <s v="Task improve fish list tree high write society."/>
    <n v="0"/>
  </r>
  <r>
    <x v="59"/>
    <s v="Saltwater Crocodile"/>
    <x v="10"/>
    <s v="Crocodylidae"/>
    <x v="0"/>
    <x v="52"/>
    <n v="818.2"/>
    <x v="0"/>
    <x v="0"/>
    <s v="18-07-2015"/>
    <x v="29"/>
    <x v="18"/>
    <x v="0"/>
    <s v="Brittany Hanna"/>
    <s v="Maybe opportunity thank them key moment lead reveal."/>
    <n v="0"/>
  </r>
  <r>
    <x v="60"/>
    <s v="New Guinea Crocodile"/>
    <x v="13"/>
    <s v="Crocodylidae"/>
    <x v="0"/>
    <x v="43"/>
    <n v="133.9"/>
    <x v="0"/>
    <x v="1"/>
    <s v="28-10-2005"/>
    <x v="26"/>
    <x v="7"/>
    <x v="0"/>
    <s v="Matthew Moore"/>
    <s v="Sit enter perhaps however bag forget purpose move west phone thought maintain must."/>
    <n v="0"/>
  </r>
  <r>
    <x v="61"/>
    <s v="Siamese Crocodile"/>
    <x v="4"/>
    <s v="Crocodylidae"/>
    <x v="0"/>
    <x v="53"/>
    <n v="136.19999999999999"/>
    <x v="0"/>
    <x v="1"/>
    <s v="13-05-2015"/>
    <x v="30"/>
    <x v="5"/>
    <x v="2"/>
    <s v="Cynthia Cohen"/>
    <s v="Young section its better plant their kitchen really."/>
    <n v="0"/>
  </r>
  <r>
    <x v="62"/>
    <s v="West African Dwarf Crocodile"/>
    <x v="7"/>
    <s v="Crocodylidae"/>
    <x v="1"/>
    <x v="54"/>
    <n v="12.5"/>
    <x v="0"/>
    <x v="2"/>
    <s v="30-10-2014"/>
    <x v="31"/>
    <x v="9"/>
    <x v="1"/>
    <s v="Amber Flynn"/>
    <s v="Grow issue each include radio conference."/>
    <n v="0"/>
  </r>
  <r>
    <x v="63"/>
    <s v="Nile Crocodile"/>
    <x v="8"/>
    <s v="Crocodylidae"/>
    <x v="0"/>
    <x v="55"/>
    <n v="383.2"/>
    <x v="0"/>
    <x v="0"/>
    <s v="09-05-2015"/>
    <x v="16"/>
    <x v="7"/>
    <x v="0"/>
    <s v="Leon Reyes"/>
    <s v="Marriage on discussion point least project together let explain national available."/>
    <n v="0"/>
  </r>
  <r>
    <x v="64"/>
    <s v="Freshwater Crocodile (Johnstone's)"/>
    <x v="15"/>
    <s v="Crocodylidae"/>
    <x v="0"/>
    <x v="56"/>
    <n v="46.7"/>
    <x v="0"/>
    <x v="2"/>
    <s v="11-04-2009"/>
    <x v="20"/>
    <x v="14"/>
    <x v="0"/>
    <s v="Victoria Evans"/>
    <s v="Real lead few yourself table blood high grow fast recognize against."/>
    <n v="0"/>
  </r>
  <r>
    <x v="65"/>
    <s v="Borneo Crocodile (disputed)"/>
    <x v="9"/>
    <s v="Crocodylidae"/>
    <x v="0"/>
    <x v="53"/>
    <n v="106.5"/>
    <x v="0"/>
    <x v="0"/>
    <s v="07-01-2015"/>
    <x v="12"/>
    <x v="10"/>
    <x v="3"/>
    <s v="Jennifer Smith"/>
    <s v="Treat seat strategy total simply discover soon."/>
    <n v="0"/>
  </r>
  <r>
    <x v="66"/>
    <s v="Congo Dwarf Crocodile"/>
    <x v="5"/>
    <s v="Crocodylidae"/>
    <x v="1"/>
    <x v="57"/>
    <n v="19.3"/>
    <x v="2"/>
    <x v="2"/>
    <s v="29-08-2013"/>
    <x v="14"/>
    <x v="19"/>
    <x v="3"/>
    <s v="Connor King"/>
    <s v="Pick tough position final."/>
    <n v="0"/>
  </r>
  <r>
    <x v="67"/>
    <s v="Cuban Crocodile"/>
    <x v="11"/>
    <s v="Crocodylidae"/>
    <x v="0"/>
    <x v="58"/>
    <n v="81.8"/>
    <x v="0"/>
    <x v="2"/>
    <s v="06-05-2005"/>
    <x v="15"/>
    <x v="0"/>
    <x v="2"/>
    <s v="Kevin Oconnor"/>
    <s v="Travel force indeed customer skill."/>
    <n v="0"/>
  </r>
  <r>
    <x v="68"/>
    <s v="American Crocodile"/>
    <x v="1"/>
    <s v="Crocodylidae"/>
    <x v="0"/>
    <x v="59"/>
    <n v="262.60000000000002"/>
    <x v="0"/>
    <x v="1"/>
    <s v="10-04-2024"/>
    <x v="1"/>
    <x v="20"/>
    <x v="1"/>
    <s v="Holly Shaw"/>
    <s v="Store either station loss southern second full boy while cell."/>
    <n v="0"/>
  </r>
  <r>
    <x v="69"/>
    <s v="Central African Slender-snouted Crocodile"/>
    <x v="16"/>
    <s v="Crocodylidae"/>
    <x v="2"/>
    <x v="60"/>
    <n v="67.3"/>
    <x v="2"/>
    <x v="0"/>
    <s v="14-12-2014"/>
    <x v="31"/>
    <x v="0"/>
    <x v="4"/>
    <s v="Shannon Ramsey"/>
    <s v="Whose source hand so add Mr."/>
    <n v="0"/>
  </r>
  <r>
    <x v="70"/>
    <s v="Saltwater Crocodile"/>
    <x v="10"/>
    <s v="Crocodylidae"/>
    <x v="0"/>
    <x v="61"/>
    <n v="629.70000000000005"/>
    <x v="2"/>
    <x v="0"/>
    <s v="09-10-2006"/>
    <x v="11"/>
    <x v="18"/>
    <x v="0"/>
    <s v="Michael Chambers"/>
    <s v="Herself police he push likely people wall foreign particular positive play less."/>
    <n v="0"/>
  </r>
  <r>
    <x v="71"/>
    <s v="Central African Slender-snouted Crocodile"/>
    <x v="16"/>
    <s v="Crocodylidae"/>
    <x v="2"/>
    <x v="62"/>
    <n v="38"/>
    <x v="1"/>
    <x v="1"/>
    <s v="17-09-2011"/>
    <x v="32"/>
    <x v="0"/>
    <x v="4"/>
    <s v="Marie Wilson"/>
    <s v="Watch fight manage best thought career."/>
    <n v="0"/>
  </r>
  <r>
    <x v="72"/>
    <s v="West African Slender-snouted Crocodile"/>
    <x v="14"/>
    <s v="Crocodylidae"/>
    <x v="2"/>
    <x v="63"/>
    <n v="165.4"/>
    <x v="0"/>
    <x v="2"/>
    <s v="29-06-2005"/>
    <x v="28"/>
    <x v="0"/>
    <x v="2"/>
    <s v="Michael Paul"/>
    <s v="Industry score choice increase between majority impact week allow have kitchen wear."/>
    <n v="0"/>
  </r>
  <r>
    <x v="73"/>
    <s v="Nile Crocodile"/>
    <x v="8"/>
    <s v="Crocodylidae"/>
    <x v="0"/>
    <x v="64"/>
    <n v="596.20000000000005"/>
    <x v="2"/>
    <x v="2"/>
    <s v="30-11-2009"/>
    <x v="33"/>
    <x v="7"/>
    <x v="0"/>
    <s v="Ariana Jennings"/>
    <s v="Top population art every why we station begin deep police wife anything."/>
    <n v="0"/>
  </r>
  <r>
    <x v="74"/>
    <s v="Cuban Crocodile"/>
    <x v="11"/>
    <s v="Crocodylidae"/>
    <x v="0"/>
    <x v="12"/>
    <n v="107.9"/>
    <x v="0"/>
    <x v="1"/>
    <s v="13-12-2007"/>
    <x v="15"/>
    <x v="0"/>
    <x v="2"/>
    <s v="William Buchanan"/>
    <s v="Attention share debate democratic thank forget challenge too able."/>
    <n v="0"/>
  </r>
  <r>
    <x v="75"/>
    <s v="Borneo Crocodile (disputed)"/>
    <x v="9"/>
    <s v="Crocodylidae"/>
    <x v="0"/>
    <x v="65"/>
    <n v="103.3"/>
    <x v="0"/>
    <x v="0"/>
    <s v="07-10-2010"/>
    <x v="12"/>
    <x v="10"/>
    <x v="3"/>
    <s v="Brianna Anderson"/>
    <s v="Sometimes body term capital group small open administration enter camera."/>
    <n v="0"/>
  </r>
  <r>
    <x v="76"/>
    <s v="Morelet's Crocodile"/>
    <x v="0"/>
    <s v="Crocodylidae"/>
    <x v="0"/>
    <x v="66"/>
    <n v="75.099999999999994"/>
    <x v="0"/>
    <x v="2"/>
    <s v="21-12-2023"/>
    <x v="23"/>
    <x v="3"/>
    <x v="0"/>
    <s v="Brian Brown"/>
    <s v="Sing message board mean war analysis situation term."/>
    <n v="0"/>
  </r>
  <r>
    <x v="77"/>
    <s v="West African Crocodile"/>
    <x v="6"/>
    <s v="Crocodylidae"/>
    <x v="0"/>
    <x v="67"/>
    <n v="86.4"/>
    <x v="0"/>
    <x v="1"/>
    <s v="02-05-2013"/>
    <x v="34"/>
    <x v="15"/>
    <x v="0"/>
    <s v="Judith Maynard"/>
    <s v="Your suggest international blue Republican kitchen."/>
    <n v="0"/>
  </r>
  <r>
    <x v="78"/>
    <s v="Central African Slender-snouted Crocodile"/>
    <x v="16"/>
    <s v="Crocodylidae"/>
    <x v="2"/>
    <x v="68"/>
    <n v="63.7"/>
    <x v="1"/>
    <x v="2"/>
    <s v="25-07-2019"/>
    <x v="35"/>
    <x v="21"/>
    <x v="4"/>
    <s v="Erica Hernandez"/>
    <s v="Every plan nature foot yes most."/>
    <n v="0"/>
  </r>
  <r>
    <x v="79"/>
    <s v="Saltwater Crocodile"/>
    <x v="10"/>
    <s v="Crocodylidae"/>
    <x v="0"/>
    <x v="69"/>
    <n v="791.7"/>
    <x v="0"/>
    <x v="2"/>
    <s v="05-03-2018"/>
    <x v="36"/>
    <x v="1"/>
    <x v="0"/>
    <s v="Larry Garcia"/>
    <s v="Table prepare shoulder result Democrat later direction fund."/>
    <n v="0"/>
  </r>
  <r>
    <x v="80"/>
    <s v="Morelet's Crocodile"/>
    <x v="0"/>
    <s v="Crocodylidae"/>
    <x v="0"/>
    <x v="70"/>
    <n v="41.1"/>
    <x v="1"/>
    <x v="2"/>
    <s v="19-03-2017"/>
    <x v="23"/>
    <x v="3"/>
    <x v="0"/>
    <s v="Jason Davis"/>
    <s v="Fine effort well rather listen before."/>
    <n v="0"/>
  </r>
  <r>
    <x v="81"/>
    <s v="West African Crocodile"/>
    <x v="6"/>
    <s v="Crocodylidae"/>
    <x v="0"/>
    <x v="71"/>
    <n v="180.7"/>
    <x v="0"/>
    <x v="0"/>
    <s v="25-08-2022"/>
    <x v="37"/>
    <x v="3"/>
    <x v="0"/>
    <s v="Jeffrey Garner"/>
    <s v="Speech news only no form business government program."/>
    <n v="0"/>
  </r>
  <r>
    <x v="82"/>
    <s v="Philippine Crocodile"/>
    <x v="12"/>
    <s v="Crocodylidae"/>
    <x v="0"/>
    <x v="72"/>
    <n v="47"/>
    <x v="2"/>
    <x v="0"/>
    <s v="22-03-2011"/>
    <x v="11"/>
    <x v="13"/>
    <x v="2"/>
    <s v="Shawna Griffith"/>
    <s v="Outside goal official defense prevent difference board suddenly happen several off southern suddenly."/>
    <n v="0"/>
  </r>
  <r>
    <x v="83"/>
    <s v="Siamese Crocodile"/>
    <x v="4"/>
    <s v="Crocodylidae"/>
    <x v="0"/>
    <x v="57"/>
    <n v="36.299999999999997"/>
    <x v="1"/>
    <x v="0"/>
    <s v="07-09-2015"/>
    <x v="30"/>
    <x v="0"/>
    <x v="2"/>
    <s v="Sabrina Austin"/>
    <s v="Ago upon stop environment Congress reflect finally fund accept thank not husband center plan air second Democrat information."/>
    <n v="0"/>
  </r>
  <r>
    <x v="84"/>
    <s v="Morelet's Crocodile"/>
    <x v="0"/>
    <s v="Crocodylidae"/>
    <x v="0"/>
    <x v="73"/>
    <n v="90.9"/>
    <x v="0"/>
    <x v="2"/>
    <s v="11-04-2015"/>
    <x v="23"/>
    <x v="0"/>
    <x v="0"/>
    <s v="Jacob Griffith"/>
    <s v="Other third choose senior anyone bank kitchen."/>
    <n v="0"/>
  </r>
  <r>
    <x v="85"/>
    <s v="Central African Slender-snouted Crocodile"/>
    <x v="16"/>
    <s v="Crocodylidae"/>
    <x v="2"/>
    <x v="74"/>
    <n v="34.200000000000003"/>
    <x v="1"/>
    <x v="1"/>
    <s v="20-04-2017"/>
    <x v="32"/>
    <x v="0"/>
    <x v="4"/>
    <s v="Lawrence Perry"/>
    <s v="Sense box involve exist question main project animal house out."/>
    <n v="0"/>
  </r>
  <r>
    <x v="86"/>
    <s v="West African Dwarf Crocodile"/>
    <x v="7"/>
    <s v="Crocodylidae"/>
    <x v="1"/>
    <x v="75"/>
    <n v="13.1"/>
    <x v="0"/>
    <x v="1"/>
    <s v="03-03-2021"/>
    <x v="25"/>
    <x v="9"/>
    <x v="1"/>
    <s v="Eric Clark"/>
    <s v="Share face build market issue can mouth discover next property."/>
    <n v="0"/>
  </r>
  <r>
    <x v="87"/>
    <s v="Mugger Crocodile (Marsh Crocodile)"/>
    <x v="3"/>
    <s v="Crocodylidae"/>
    <x v="0"/>
    <x v="76"/>
    <n v="159.30000000000001"/>
    <x v="2"/>
    <x v="1"/>
    <s v="14-09-2025"/>
    <x v="17"/>
    <x v="7"/>
    <x v="1"/>
    <s v="James Harmon"/>
    <s v="Affect TV television office of remember individual boy."/>
    <n v="0"/>
  </r>
  <r>
    <x v="88"/>
    <s v="American Crocodile"/>
    <x v="1"/>
    <s v="Crocodylidae"/>
    <x v="0"/>
    <x v="77"/>
    <n v="152.5"/>
    <x v="0"/>
    <x v="1"/>
    <s v="07-08-2017"/>
    <x v="38"/>
    <x v="22"/>
    <x v="1"/>
    <s v="Frederick Solis"/>
    <s v="Least ready gun join black job hundred bad that second develop single baby plan most create."/>
    <n v="0"/>
  </r>
  <r>
    <x v="89"/>
    <s v="Hall's New Guinea Crocodile"/>
    <x v="17"/>
    <s v="Crocodylidae"/>
    <x v="0"/>
    <x v="78"/>
    <n v="75.8"/>
    <x v="2"/>
    <x v="1"/>
    <s v="09-10-2009"/>
    <x v="19"/>
    <x v="3"/>
    <x v="0"/>
    <s v="Heather Mullen"/>
    <s v="Door chair culture own set pretty concern."/>
    <n v="0"/>
  </r>
  <r>
    <x v="90"/>
    <s v="Morelet's Crocodile"/>
    <x v="0"/>
    <s v="Crocodylidae"/>
    <x v="0"/>
    <x v="46"/>
    <n v="102.4"/>
    <x v="2"/>
    <x v="1"/>
    <s v="06-10-2018"/>
    <x v="23"/>
    <x v="8"/>
    <x v="0"/>
    <s v="Kathleen Webster"/>
    <s v="Large under north play person ten physical character attention kind field ever argue medical financial later arm story."/>
    <n v="0"/>
  </r>
  <r>
    <x v="91"/>
    <s v="Nile Crocodile"/>
    <x v="8"/>
    <s v="Crocodylidae"/>
    <x v="0"/>
    <x v="79"/>
    <n v="309.5"/>
    <x v="2"/>
    <x v="1"/>
    <s v="28-12-2013"/>
    <x v="16"/>
    <x v="7"/>
    <x v="0"/>
    <s v="Sean Wyatt"/>
    <s v="Order his oil west school American training occur."/>
    <n v="0"/>
  </r>
  <r>
    <x v="92"/>
    <s v="American Crocodile"/>
    <x v="1"/>
    <s v="Crocodylidae"/>
    <x v="0"/>
    <x v="80"/>
    <n v="273.60000000000002"/>
    <x v="0"/>
    <x v="1"/>
    <s v="17-05-2018"/>
    <x v="2"/>
    <x v="22"/>
    <x v="1"/>
    <s v="Larry Mason"/>
    <s v="Late specific study word base."/>
    <n v="0"/>
  </r>
  <r>
    <x v="93"/>
    <s v="Orinoco Crocodile"/>
    <x v="2"/>
    <s v="Crocodylidae"/>
    <x v="0"/>
    <x v="81"/>
    <n v="133.19999999999999"/>
    <x v="1"/>
    <x v="0"/>
    <s v="10-05-2011"/>
    <x v="24"/>
    <x v="2"/>
    <x v="2"/>
    <s v="Amanda Zimmerman"/>
    <s v="Model particular hair truth hold simple."/>
    <n v="0"/>
  </r>
  <r>
    <x v="94"/>
    <s v="Mugger Crocodile (Marsh Crocodile)"/>
    <x v="3"/>
    <s v="Crocodylidae"/>
    <x v="0"/>
    <x v="82"/>
    <n v="54.8"/>
    <x v="1"/>
    <x v="0"/>
    <s v="27-02-2016"/>
    <x v="17"/>
    <x v="3"/>
    <x v="1"/>
    <s v="Amy Mccoy"/>
    <s v="At behind question exist rich prevent trade their."/>
    <n v="0"/>
  </r>
  <r>
    <x v="95"/>
    <s v="West African Crocodile"/>
    <x v="6"/>
    <s v="Crocodylidae"/>
    <x v="0"/>
    <x v="83"/>
    <n v="131.1"/>
    <x v="2"/>
    <x v="2"/>
    <s v="30-08-2025"/>
    <x v="34"/>
    <x v="7"/>
    <x v="0"/>
    <s v="Kevin Thomas"/>
    <s v="Financial prevent product can remember be next poor foreign campaign reflect water."/>
    <n v="0"/>
  </r>
  <r>
    <x v="96"/>
    <s v="West African Crocodile"/>
    <x v="6"/>
    <s v="Crocodylidae"/>
    <x v="0"/>
    <x v="84"/>
    <n v="188.3"/>
    <x v="0"/>
    <x v="2"/>
    <s v="23-12-2006"/>
    <x v="39"/>
    <x v="3"/>
    <x v="0"/>
    <s v="Susan Davis DDS"/>
    <s v="Gun guy Congress degree way main difficult case baby such big."/>
    <n v="0"/>
  </r>
  <r>
    <x v="97"/>
    <s v="Borneo Crocodile (disputed)"/>
    <x v="9"/>
    <s v="Crocodylidae"/>
    <x v="0"/>
    <x v="85"/>
    <n v="91.7"/>
    <x v="2"/>
    <x v="0"/>
    <s v="25-11-2016"/>
    <x v="10"/>
    <x v="10"/>
    <x v="3"/>
    <s v="Sandy Stephenson"/>
    <s v="Product then peace others child Congress realize."/>
    <n v="0"/>
  </r>
  <r>
    <x v="98"/>
    <s v="Cuban Crocodile"/>
    <x v="11"/>
    <s v="Crocodylidae"/>
    <x v="0"/>
    <x v="86"/>
    <n v="125.3"/>
    <x v="0"/>
    <x v="0"/>
    <s v="03-05-2022"/>
    <x v="15"/>
    <x v="0"/>
    <x v="2"/>
    <s v="Stephanie Griffith"/>
    <s v="Improve put down know expect security large move."/>
    <n v="0"/>
  </r>
  <r>
    <x v="99"/>
    <s v="New Guinea Crocodile"/>
    <x v="13"/>
    <s v="Crocodylidae"/>
    <x v="0"/>
    <x v="87"/>
    <n v="64.900000000000006"/>
    <x v="2"/>
    <x v="1"/>
    <s v="31-08-2006"/>
    <x v="26"/>
    <x v="0"/>
    <x v="0"/>
    <s v="Robert Harrison"/>
    <s v="Happy water worker left example high month whom stage soon."/>
    <n v="0"/>
  </r>
  <r>
    <x v="100"/>
    <s v="Saltwater Crocodile"/>
    <x v="10"/>
    <s v="Crocodylidae"/>
    <x v="0"/>
    <x v="88"/>
    <n v="760.5"/>
    <x v="0"/>
    <x v="1"/>
    <s v="16-08-2013"/>
    <x v="19"/>
    <x v="11"/>
    <x v="0"/>
    <s v="David Davidson"/>
    <s v="Never bill suffer surface expect several evening town challenge join watch develop later."/>
    <n v="0"/>
  </r>
  <r>
    <x v="101"/>
    <s v="Philippine Crocodile"/>
    <x v="12"/>
    <s v="Crocodylidae"/>
    <x v="0"/>
    <x v="89"/>
    <n v="76.7"/>
    <x v="0"/>
    <x v="1"/>
    <s v="30-06-2019"/>
    <x v="11"/>
    <x v="13"/>
    <x v="2"/>
    <s v="Alexander Brown"/>
    <s v="Hear history bank different five between research friend certainly although true."/>
    <n v="0"/>
  </r>
  <r>
    <x v="102"/>
    <s v="West African Slender-snouted Crocodile"/>
    <x v="14"/>
    <s v="Crocodylidae"/>
    <x v="2"/>
    <x v="90"/>
    <n v="109.7"/>
    <x v="0"/>
    <x v="2"/>
    <s v="24-06-2006"/>
    <x v="7"/>
    <x v="17"/>
    <x v="2"/>
    <s v="Ronald Blake"/>
    <s v="Large accept bad eight strong nature road month book explain feeling answer information soldier lead book."/>
    <n v="0"/>
  </r>
  <r>
    <x v="103"/>
    <s v="West African Crocodile"/>
    <x v="6"/>
    <s v="Crocodylidae"/>
    <x v="0"/>
    <x v="65"/>
    <n v="104.3"/>
    <x v="2"/>
    <x v="2"/>
    <s v="17-12-2011"/>
    <x v="21"/>
    <x v="15"/>
    <x v="0"/>
    <s v="Linda Smith"/>
    <s v="Offer responsibility fact ability good number cost property model guess well name skill medical after."/>
    <n v="0"/>
  </r>
  <r>
    <x v="104"/>
    <s v="Cuban Crocodile"/>
    <x v="11"/>
    <s v="Crocodylidae"/>
    <x v="0"/>
    <x v="91"/>
    <n v="147.4"/>
    <x v="0"/>
    <x v="1"/>
    <s v="06-10-2020"/>
    <x v="15"/>
    <x v="0"/>
    <x v="2"/>
    <s v="Amanda Hughes"/>
    <s v="Effect administration small general run pick sign same forward and national spend compare single."/>
    <n v="0"/>
  </r>
  <r>
    <x v="105"/>
    <s v="Hall's New Guinea Crocodile"/>
    <x v="17"/>
    <s v="Crocodylidae"/>
    <x v="0"/>
    <x v="33"/>
    <n v="74.5"/>
    <x v="0"/>
    <x v="1"/>
    <s v="27-10-2024"/>
    <x v="19"/>
    <x v="3"/>
    <x v="0"/>
    <s v="Michael Welch"/>
    <s v="As simply leader fall analysis current."/>
    <n v="0"/>
  </r>
  <r>
    <x v="106"/>
    <s v="West African Crocodile"/>
    <x v="6"/>
    <s v="Crocodylidae"/>
    <x v="0"/>
    <x v="92"/>
    <n v="104.8"/>
    <x v="0"/>
    <x v="0"/>
    <s v="20-03-2014"/>
    <x v="37"/>
    <x v="15"/>
    <x v="0"/>
    <s v="Timothy Robertson"/>
    <s v="List already positive experience television answer pretty event son join hundred."/>
    <n v="0"/>
  </r>
  <r>
    <x v="107"/>
    <s v="West African Slender-snouted Crocodile"/>
    <x v="14"/>
    <s v="Crocodylidae"/>
    <x v="2"/>
    <x v="93"/>
    <n v="199.3"/>
    <x v="0"/>
    <x v="0"/>
    <s v="02-04-2013"/>
    <x v="28"/>
    <x v="0"/>
    <x v="2"/>
    <s v="Tyler Morgan"/>
    <s v="Many marriage under mind song risk bad own state nation."/>
    <n v="0"/>
  </r>
  <r>
    <x v="108"/>
    <s v="Freshwater Crocodile (Johnstone's)"/>
    <x v="15"/>
    <s v="Crocodylidae"/>
    <x v="0"/>
    <x v="94"/>
    <n v="82.1"/>
    <x v="0"/>
    <x v="2"/>
    <s v="04-03-2006"/>
    <x v="20"/>
    <x v="23"/>
    <x v="0"/>
    <s v="Bobby Guerrero"/>
    <s v="Knowledge response coach know language risk treatment past itself police social arm provide."/>
    <n v="0"/>
  </r>
  <r>
    <x v="109"/>
    <s v="Morelet's Crocodile"/>
    <x v="0"/>
    <s v="Crocodylidae"/>
    <x v="0"/>
    <x v="95"/>
    <n v="100.2"/>
    <x v="2"/>
    <x v="0"/>
    <s v="03-06-2025"/>
    <x v="2"/>
    <x v="3"/>
    <x v="0"/>
    <s v="Jose Brady"/>
    <s v="Well central parent sit alone attack sing hand."/>
    <n v="0"/>
  </r>
  <r>
    <x v="110"/>
    <s v="Nile Crocodile"/>
    <x v="8"/>
    <s v="Crocodylidae"/>
    <x v="0"/>
    <x v="22"/>
    <n v="159.9"/>
    <x v="1"/>
    <x v="1"/>
    <s v="31-07-2019"/>
    <x v="13"/>
    <x v="7"/>
    <x v="0"/>
    <s v="Keith Jacobs"/>
    <s v="We head several off morning huge power economic box."/>
    <n v="0"/>
  </r>
  <r>
    <x v="111"/>
    <s v="Saltwater Crocodile"/>
    <x v="10"/>
    <s v="Crocodylidae"/>
    <x v="0"/>
    <x v="96"/>
    <n v="402.7"/>
    <x v="2"/>
    <x v="2"/>
    <s v="02-11-2009"/>
    <x v="3"/>
    <x v="18"/>
    <x v="0"/>
    <s v="Kathryn Hughes"/>
    <s v="Brother simple region Democrat partner really your customer career."/>
    <n v="0"/>
  </r>
  <r>
    <x v="112"/>
    <s v="Freshwater Crocodile (Johnstone's)"/>
    <x v="15"/>
    <s v="Crocodylidae"/>
    <x v="0"/>
    <x v="97"/>
    <n v="37.4"/>
    <x v="1"/>
    <x v="1"/>
    <s v="15-05-2005"/>
    <x v="20"/>
    <x v="24"/>
    <x v="0"/>
    <s v="Christopher Reeves"/>
    <s v="Specific whose worry property remember."/>
    <n v="0"/>
  </r>
  <r>
    <x v="113"/>
    <s v="Freshwater Crocodile (Johnstone's)"/>
    <x v="15"/>
    <s v="Crocodylidae"/>
    <x v="0"/>
    <x v="22"/>
    <n v="38.1"/>
    <x v="1"/>
    <x v="1"/>
    <s v="16-03-2017"/>
    <x v="20"/>
    <x v="23"/>
    <x v="0"/>
    <s v="Donna Evans"/>
    <s v="Republican until point soldier meeting building cut catch so ago."/>
    <n v="0"/>
  </r>
  <r>
    <x v="114"/>
    <s v="Saltwater Crocodile"/>
    <x v="10"/>
    <s v="Crocodylidae"/>
    <x v="0"/>
    <x v="98"/>
    <n v="692.4"/>
    <x v="0"/>
    <x v="1"/>
    <s v="28-06-2021"/>
    <x v="29"/>
    <x v="1"/>
    <x v="0"/>
    <s v="Jackie Lara"/>
    <s v="Candidate this assume huge response long improve."/>
    <n v="0"/>
  </r>
  <r>
    <x v="115"/>
    <s v="Hall's New Guinea Crocodile"/>
    <x v="17"/>
    <s v="Crocodylidae"/>
    <x v="0"/>
    <x v="79"/>
    <n v="163.4"/>
    <x v="0"/>
    <x v="1"/>
    <s v="02-02-2009"/>
    <x v="19"/>
    <x v="25"/>
    <x v="0"/>
    <s v="Kenneth Martinez"/>
    <s v="Politics last quite general there sister policy consider whom item treat area buy."/>
    <n v="0"/>
  </r>
  <r>
    <x v="116"/>
    <s v="Saltwater Crocodile"/>
    <x v="10"/>
    <s v="Crocodylidae"/>
    <x v="0"/>
    <x v="99"/>
    <n v="827.2"/>
    <x v="2"/>
    <x v="2"/>
    <s v="17-02-2011"/>
    <x v="20"/>
    <x v="26"/>
    <x v="0"/>
    <s v="Christopher Morris"/>
    <s v="Generation wait thus suffer economy play nearly by field move."/>
    <n v="0"/>
  </r>
  <r>
    <x v="117"/>
    <s v="West African Crocodile"/>
    <x v="6"/>
    <s v="Crocodylidae"/>
    <x v="0"/>
    <x v="63"/>
    <n v="158.4"/>
    <x v="2"/>
    <x v="0"/>
    <s v="23-04-2021"/>
    <x v="39"/>
    <x v="3"/>
    <x v="0"/>
    <s v="Caroline David"/>
    <s v="Commercial person top front under American tell ball we."/>
    <n v="0"/>
  </r>
  <r>
    <x v="118"/>
    <s v="Orinoco Crocodile"/>
    <x v="2"/>
    <s v="Crocodylidae"/>
    <x v="0"/>
    <x v="100"/>
    <n v="524.1"/>
    <x v="0"/>
    <x v="2"/>
    <s v="27-09-2008"/>
    <x v="24"/>
    <x v="2"/>
    <x v="2"/>
    <s v="Deborah Clark"/>
    <s v="Indicate police marriage phone face what lot source rate father authority art keep machine daughter parent fine."/>
    <n v="0"/>
  </r>
  <r>
    <x v="119"/>
    <s v="Saltwater Crocodile"/>
    <x v="10"/>
    <s v="Crocodylidae"/>
    <x v="0"/>
    <x v="101"/>
    <n v="809"/>
    <x v="0"/>
    <x v="0"/>
    <s v="07-09-2006"/>
    <x v="36"/>
    <x v="18"/>
    <x v="0"/>
    <s v="Morgan Valencia"/>
    <s v="Candidate have no five letter environment easy best face his past eat."/>
    <n v="0"/>
  </r>
  <r>
    <x v="120"/>
    <s v="West African Dwarf Crocodile"/>
    <x v="7"/>
    <s v="Crocodylidae"/>
    <x v="1"/>
    <x v="102"/>
    <n v="8.1"/>
    <x v="1"/>
    <x v="2"/>
    <s v="21-09-2017"/>
    <x v="27"/>
    <x v="6"/>
    <x v="1"/>
    <s v="Caitlin Murphy"/>
    <s v="Return couple city you level these market bed hotel lead drive on any example our successful pull."/>
    <n v="0"/>
  </r>
  <r>
    <x v="121"/>
    <s v="Hall's New Guinea Crocodile"/>
    <x v="17"/>
    <s v="Crocodylidae"/>
    <x v="0"/>
    <x v="103"/>
    <n v="100.3"/>
    <x v="0"/>
    <x v="0"/>
    <s v="19-07-2007"/>
    <x v="19"/>
    <x v="25"/>
    <x v="0"/>
    <s v="Adam Rodriguez"/>
    <s v="Think road shake hand hundred now crime network available mean."/>
    <n v="0"/>
  </r>
  <r>
    <x v="122"/>
    <s v="West African Dwarf Crocodile"/>
    <x v="7"/>
    <s v="Crocodylidae"/>
    <x v="1"/>
    <x v="104"/>
    <n v="18.100000000000001"/>
    <x v="0"/>
    <x v="2"/>
    <s v="26-07-2020"/>
    <x v="9"/>
    <x v="6"/>
    <x v="1"/>
    <s v="Diana Hays"/>
    <s v="Budget window hour some fund voice sense current meeting."/>
    <n v="0"/>
  </r>
  <r>
    <x v="123"/>
    <s v="Cuban Crocodile"/>
    <x v="11"/>
    <s v="Crocodylidae"/>
    <x v="0"/>
    <x v="33"/>
    <n v="86.1"/>
    <x v="0"/>
    <x v="0"/>
    <s v="19-12-2020"/>
    <x v="15"/>
    <x v="0"/>
    <x v="2"/>
    <s v="Amber Taylor"/>
    <s v="Sound mind chance throw cause use five hotel pattern successful order medical meeting majority."/>
    <n v="0"/>
  </r>
  <r>
    <x v="124"/>
    <s v="Mugger Crocodile (Marsh Crocodile)"/>
    <x v="3"/>
    <s v="Crocodylidae"/>
    <x v="0"/>
    <x v="105"/>
    <n v="153.6"/>
    <x v="0"/>
    <x v="2"/>
    <s v="26-06-2015"/>
    <x v="40"/>
    <x v="3"/>
    <x v="1"/>
    <s v="Karen Smith"/>
    <s v="Purpose woman on someone rise read ago."/>
    <n v="0"/>
  </r>
  <r>
    <x v="125"/>
    <s v="American Crocodile"/>
    <x v="1"/>
    <s v="Crocodylidae"/>
    <x v="0"/>
    <x v="43"/>
    <n v="190"/>
    <x v="0"/>
    <x v="0"/>
    <s v="24-10-2007"/>
    <x v="38"/>
    <x v="22"/>
    <x v="1"/>
    <s v="Walter Patton"/>
    <s v="Officer return on color pick people subject challenge quite all way body affect finish charge real improve."/>
    <n v="0"/>
  </r>
  <r>
    <x v="126"/>
    <s v="West African Slender-snouted Crocodile"/>
    <x v="14"/>
    <s v="Crocodylidae"/>
    <x v="2"/>
    <x v="51"/>
    <n v="82.8"/>
    <x v="1"/>
    <x v="0"/>
    <s v="25-08-2023"/>
    <x v="27"/>
    <x v="17"/>
    <x v="2"/>
    <s v="Tami Salas"/>
    <s v="Relationship million night your long heavy."/>
    <n v="0"/>
  </r>
  <r>
    <x v="127"/>
    <s v="Orinoco Crocodile"/>
    <x v="2"/>
    <s v="Crocodylidae"/>
    <x v="0"/>
    <x v="106"/>
    <n v="199.9"/>
    <x v="2"/>
    <x v="1"/>
    <s v="27-02-2011"/>
    <x v="1"/>
    <x v="2"/>
    <x v="2"/>
    <s v="Julia Patel"/>
    <s v="Great sign return poor really particular court east newspaper different win father eye debate relate first give value."/>
    <n v="0"/>
  </r>
  <r>
    <x v="128"/>
    <s v="American Crocodile"/>
    <x v="1"/>
    <s v="Crocodylidae"/>
    <x v="0"/>
    <x v="79"/>
    <n v="213.1"/>
    <x v="0"/>
    <x v="1"/>
    <s v="04-12-2005"/>
    <x v="2"/>
    <x v="22"/>
    <x v="1"/>
    <s v="Denise Martinez"/>
    <s v="Here woman stand west source fact explain."/>
    <n v="0"/>
  </r>
  <r>
    <x v="129"/>
    <s v="Siamese Crocodile"/>
    <x v="4"/>
    <s v="Crocodylidae"/>
    <x v="0"/>
    <x v="107"/>
    <n v="154.9"/>
    <x v="0"/>
    <x v="2"/>
    <s v="26-05-2019"/>
    <x v="41"/>
    <x v="0"/>
    <x v="2"/>
    <s v="Hannah Ramos"/>
    <s v="Section degree still even no even body scientist."/>
    <n v="0"/>
  </r>
  <r>
    <x v="130"/>
    <s v="West African Crocodile"/>
    <x v="6"/>
    <s v="Crocodylidae"/>
    <x v="0"/>
    <x v="19"/>
    <n v="47.9"/>
    <x v="1"/>
    <x v="1"/>
    <s v="29-02-2012"/>
    <x v="21"/>
    <x v="7"/>
    <x v="0"/>
    <s v="Anthony Stein"/>
    <s v="Point appear including response beyond side accept nearly upon imagine."/>
    <n v="0"/>
  </r>
  <r>
    <x v="131"/>
    <s v="Cuban Crocodile"/>
    <x v="11"/>
    <s v="Crocodylidae"/>
    <x v="0"/>
    <x v="108"/>
    <n v="64.8"/>
    <x v="2"/>
    <x v="2"/>
    <s v="20-05-2024"/>
    <x v="15"/>
    <x v="25"/>
    <x v="2"/>
    <s v="Sherry Woods"/>
    <s v="Sense expert experience arrive shoulder present."/>
    <n v="0"/>
  </r>
  <r>
    <x v="132"/>
    <s v="New Guinea Crocodile"/>
    <x v="13"/>
    <s v="Crocodylidae"/>
    <x v="0"/>
    <x v="109"/>
    <n v="39"/>
    <x v="1"/>
    <x v="2"/>
    <s v="07-02-2016"/>
    <x v="26"/>
    <x v="0"/>
    <x v="0"/>
    <s v="Parker Jefferson"/>
    <s v="Tree company think compare try young however many."/>
    <n v="0"/>
  </r>
  <r>
    <x v="133"/>
    <s v="Nile Crocodile"/>
    <x v="8"/>
    <s v="Crocodylidae"/>
    <x v="0"/>
    <x v="100"/>
    <n v="621.4"/>
    <x v="0"/>
    <x v="0"/>
    <s v="17-02-2013"/>
    <x v="28"/>
    <x v="12"/>
    <x v="0"/>
    <s v="Tonya Howe"/>
    <s v="Across nothing blue work."/>
    <n v="0"/>
  </r>
  <r>
    <x v="134"/>
    <s v="West African Crocodile"/>
    <x v="6"/>
    <s v="Crocodylidae"/>
    <x v="0"/>
    <x v="108"/>
    <n v="75.5"/>
    <x v="1"/>
    <x v="2"/>
    <s v="06-07-2017"/>
    <x v="37"/>
    <x v="3"/>
    <x v="0"/>
    <s v="William Daniels"/>
    <s v="Threat care mean evening speak former room possible responsibility add front."/>
    <n v="0"/>
  </r>
  <r>
    <x v="135"/>
    <s v="West African Dwarf Crocodile"/>
    <x v="7"/>
    <s v="Crocodylidae"/>
    <x v="1"/>
    <x v="110"/>
    <n v="27.1"/>
    <x v="0"/>
    <x v="0"/>
    <s v="07-08-2018"/>
    <x v="42"/>
    <x v="6"/>
    <x v="1"/>
    <s v="Michael Lee"/>
    <s v="Task today still middle beautiful protect continue cell food easy end dog send west few."/>
    <n v="0"/>
  </r>
  <r>
    <x v="136"/>
    <s v="New Guinea Crocodile"/>
    <x v="13"/>
    <s v="Crocodylidae"/>
    <x v="0"/>
    <x v="33"/>
    <n v="74"/>
    <x v="0"/>
    <x v="1"/>
    <s v="27-12-2015"/>
    <x v="26"/>
    <x v="0"/>
    <x v="0"/>
    <s v="Alexandra Valdez"/>
    <s v="Artist brother fill if maybe."/>
    <n v="0"/>
  </r>
  <r>
    <x v="137"/>
    <s v="Hall's New Guinea Crocodile"/>
    <x v="17"/>
    <s v="Crocodylidae"/>
    <x v="0"/>
    <x v="111"/>
    <n v="126.9"/>
    <x v="0"/>
    <x v="1"/>
    <s v="07-08-2005"/>
    <x v="19"/>
    <x v="3"/>
    <x v="0"/>
    <s v="Michele Collins"/>
    <s v="Police wait happen determine whatever long."/>
    <n v="0"/>
  </r>
  <r>
    <x v="138"/>
    <s v="Saltwater Crocodile"/>
    <x v="10"/>
    <s v="Crocodylidae"/>
    <x v="0"/>
    <x v="8"/>
    <n v="344"/>
    <x v="1"/>
    <x v="1"/>
    <s v="20-06-2007"/>
    <x v="3"/>
    <x v="11"/>
    <x v="0"/>
    <s v="William Brooks"/>
    <s v="Tree serious soon stay seven quite other skin moment month gun true born stock total dark."/>
    <n v="0"/>
  </r>
  <r>
    <x v="139"/>
    <s v="New Guinea Crocodile"/>
    <x v="13"/>
    <s v="Crocodylidae"/>
    <x v="0"/>
    <x v="76"/>
    <n v="129.1"/>
    <x v="2"/>
    <x v="1"/>
    <s v="06-02-2008"/>
    <x v="19"/>
    <x v="3"/>
    <x v="0"/>
    <s v="Carmen Bond"/>
    <s v="Break day on before member speak law message lead around left southern."/>
    <n v="0"/>
  </r>
  <r>
    <x v="140"/>
    <s v="Central African Slender-snouted Crocodile"/>
    <x v="16"/>
    <s v="Crocodylidae"/>
    <x v="2"/>
    <x v="42"/>
    <n v="120.6"/>
    <x v="2"/>
    <x v="1"/>
    <s v="10-01-2023"/>
    <x v="32"/>
    <x v="0"/>
    <x v="4"/>
    <s v="Jennifer Velasquez"/>
    <s v="Official and general as yes various attorney value all important shoulder."/>
    <n v="0"/>
  </r>
  <r>
    <x v="141"/>
    <s v="Philippine Crocodile"/>
    <x v="12"/>
    <s v="Crocodylidae"/>
    <x v="0"/>
    <x v="112"/>
    <n v="65.900000000000006"/>
    <x v="2"/>
    <x v="1"/>
    <s v="19-02-2011"/>
    <x v="11"/>
    <x v="13"/>
    <x v="2"/>
    <s v="Veronica Brewer"/>
    <s v="Hear through large true help bag who themselves card team budget year hotel camera without."/>
    <n v="0"/>
  </r>
  <r>
    <x v="142"/>
    <s v="West African Crocodile"/>
    <x v="6"/>
    <s v="Crocodylidae"/>
    <x v="0"/>
    <x v="20"/>
    <n v="107"/>
    <x v="2"/>
    <x v="0"/>
    <s v="23-10-2018"/>
    <x v="21"/>
    <x v="15"/>
    <x v="0"/>
    <s v="Nicole Good"/>
    <s v="Pull name mother statement easy get every visit right both."/>
    <n v="0"/>
  </r>
  <r>
    <x v="143"/>
    <s v="Mugger Crocodile (Marsh Crocodile)"/>
    <x v="3"/>
    <s v="Crocodylidae"/>
    <x v="0"/>
    <x v="113"/>
    <n v="179.1"/>
    <x v="2"/>
    <x v="0"/>
    <s v="12-02-2005"/>
    <x v="40"/>
    <x v="3"/>
    <x v="1"/>
    <s v="Jennifer Miranda"/>
    <s v="Drive attack order land public the each."/>
    <n v="0"/>
  </r>
  <r>
    <x v="144"/>
    <s v="Central African Slender-snouted Crocodile"/>
    <x v="16"/>
    <s v="Crocodylidae"/>
    <x v="2"/>
    <x v="114"/>
    <n v="87.9"/>
    <x v="0"/>
    <x v="1"/>
    <s v="27-07-2021"/>
    <x v="32"/>
    <x v="21"/>
    <x v="4"/>
    <s v="Jeffrey Fernandez"/>
    <s v="Cell year doctor trouble office."/>
    <n v="0"/>
  </r>
  <r>
    <x v="145"/>
    <s v="Borneo Crocodile (disputed)"/>
    <x v="9"/>
    <s v="Crocodylidae"/>
    <x v="0"/>
    <x v="115"/>
    <n v="273.7"/>
    <x v="0"/>
    <x v="2"/>
    <s v="31-08-2024"/>
    <x v="10"/>
    <x v="3"/>
    <x v="3"/>
    <s v="Patricia Cardenas"/>
    <s v="Few century produce determine feel article we they treatment."/>
    <n v="0"/>
  </r>
  <r>
    <x v="146"/>
    <s v="Morelet's Crocodile"/>
    <x v="0"/>
    <s v="Crocodylidae"/>
    <x v="0"/>
    <x v="3"/>
    <n v="78.599999999999994"/>
    <x v="0"/>
    <x v="2"/>
    <s v="29-04-2009"/>
    <x v="2"/>
    <x v="3"/>
    <x v="0"/>
    <s v="Jessica Simpson"/>
    <s v="Walk provide skill five indicate chance heavy senior."/>
    <n v="0"/>
  </r>
  <r>
    <x v="147"/>
    <s v="West African Slender-snouted Crocodile"/>
    <x v="14"/>
    <s v="Crocodylidae"/>
    <x v="2"/>
    <x v="116"/>
    <n v="220.3"/>
    <x v="0"/>
    <x v="0"/>
    <s v="08-12-2008"/>
    <x v="42"/>
    <x v="0"/>
    <x v="2"/>
    <s v="Samuel Turner"/>
    <s v="South trip none whose newspaper care drug data position."/>
    <n v="0"/>
  </r>
  <r>
    <x v="148"/>
    <s v="West African Dwarf Crocodile"/>
    <x v="7"/>
    <s v="Crocodylidae"/>
    <x v="1"/>
    <x v="117"/>
    <n v="21.3"/>
    <x v="0"/>
    <x v="0"/>
    <s v="07-11-2010"/>
    <x v="9"/>
    <x v="6"/>
    <x v="1"/>
    <s v="Sarah Davis"/>
    <s v="Appear help painting always authority source onto provide describe decade."/>
    <n v="0"/>
  </r>
  <r>
    <x v="149"/>
    <s v="Siamese Crocodile"/>
    <x v="4"/>
    <s v="Crocodylidae"/>
    <x v="0"/>
    <x v="78"/>
    <n v="121"/>
    <x v="2"/>
    <x v="1"/>
    <s v="08-04-2022"/>
    <x v="41"/>
    <x v="27"/>
    <x v="2"/>
    <s v="Elizabeth Stout"/>
    <s v="View while bring yourself look drug."/>
    <n v="0"/>
  </r>
  <r>
    <x v="150"/>
    <s v="Freshwater Crocodile (Johnstone's)"/>
    <x v="15"/>
    <s v="Crocodylidae"/>
    <x v="0"/>
    <x v="118"/>
    <n v="60.6"/>
    <x v="0"/>
    <x v="2"/>
    <s v="27-12-2021"/>
    <x v="20"/>
    <x v="14"/>
    <x v="0"/>
    <s v="Christine Herman"/>
    <s v="Focus executive letter possible final growth third letter sort."/>
    <n v="0"/>
  </r>
  <r>
    <x v="151"/>
    <s v="West African Dwarf Crocodile"/>
    <x v="7"/>
    <s v="Crocodylidae"/>
    <x v="1"/>
    <x v="119"/>
    <n v="20.3"/>
    <x v="0"/>
    <x v="1"/>
    <s v="15-07-2009"/>
    <x v="42"/>
    <x v="6"/>
    <x v="1"/>
    <s v="Pamela Flores"/>
    <s v="Have including none determine certainly end."/>
    <n v="0"/>
  </r>
  <r>
    <x v="152"/>
    <s v="New Guinea Crocodile"/>
    <x v="13"/>
    <s v="Crocodylidae"/>
    <x v="0"/>
    <x v="120"/>
    <n v="32.299999999999997"/>
    <x v="1"/>
    <x v="1"/>
    <s v="18-04-2006"/>
    <x v="26"/>
    <x v="3"/>
    <x v="0"/>
    <s v="Lauren Butler"/>
    <s v="Cultural discover now early nearly want front."/>
    <n v="0"/>
  </r>
  <r>
    <x v="153"/>
    <s v="Nile Crocodile"/>
    <x v="8"/>
    <s v="Crocodylidae"/>
    <x v="0"/>
    <x v="121"/>
    <n v="362.6"/>
    <x v="2"/>
    <x v="0"/>
    <s v="11-12-2025"/>
    <x v="22"/>
    <x v="3"/>
    <x v="0"/>
    <s v="Katherine Cummings"/>
    <s v="Leave run goal cause national contain threat wrong whatever model stuff avoid."/>
    <n v="0"/>
  </r>
  <r>
    <x v="154"/>
    <s v="Borneo Crocodile (disputed)"/>
    <x v="9"/>
    <s v="Crocodylidae"/>
    <x v="0"/>
    <x v="122"/>
    <n v="177.7"/>
    <x v="2"/>
    <x v="2"/>
    <s v="05-06-2013"/>
    <x v="10"/>
    <x v="3"/>
    <x v="3"/>
    <s v="Amber Smith"/>
    <s v="Successful discuss religious across media health pay project."/>
    <n v="0"/>
  </r>
  <r>
    <x v="155"/>
    <s v="Morelet's Crocodile"/>
    <x v="0"/>
    <s v="Crocodylidae"/>
    <x v="0"/>
    <x v="123"/>
    <n v="28.2"/>
    <x v="3"/>
    <x v="1"/>
    <s v="16-02-2021"/>
    <x v="23"/>
    <x v="3"/>
    <x v="0"/>
    <s v="Karen Freeman"/>
    <s v="Mother in admit reveal movie expert maybe recently."/>
    <n v="0"/>
  </r>
  <r>
    <x v="156"/>
    <s v="West African Crocodile"/>
    <x v="6"/>
    <s v="Crocodylidae"/>
    <x v="0"/>
    <x v="43"/>
    <n v="171.9"/>
    <x v="0"/>
    <x v="0"/>
    <s v="26-05-2010"/>
    <x v="43"/>
    <x v="3"/>
    <x v="0"/>
    <s v="Todd White"/>
    <s v="Modern drive people education great."/>
    <n v="0"/>
  </r>
  <r>
    <x v="157"/>
    <s v="Saltwater Crocodile"/>
    <x v="10"/>
    <s v="Crocodylidae"/>
    <x v="0"/>
    <x v="124"/>
    <n v="1032.7"/>
    <x v="0"/>
    <x v="0"/>
    <s v="22-02-2008"/>
    <x v="11"/>
    <x v="26"/>
    <x v="0"/>
    <s v="Angela Chung"/>
    <s v="North wrong difficult range summer president teach service behavior here."/>
    <n v="0"/>
  </r>
  <r>
    <x v="158"/>
    <s v="New Guinea Crocodile"/>
    <x v="13"/>
    <s v="Crocodylidae"/>
    <x v="0"/>
    <x v="87"/>
    <n v="76.099999999999994"/>
    <x v="2"/>
    <x v="1"/>
    <s v="24-09-2024"/>
    <x v="19"/>
    <x v="3"/>
    <x v="0"/>
    <s v="Amy Smith"/>
    <s v="Bar suddenly population former with wind thus try discover."/>
    <n v="0"/>
  </r>
  <r>
    <x v="159"/>
    <s v="Congo Dwarf Crocodile"/>
    <x v="5"/>
    <s v="Crocodylidae"/>
    <x v="1"/>
    <x v="125"/>
    <n v="6.9"/>
    <x v="1"/>
    <x v="2"/>
    <s v="29-05-2010"/>
    <x v="14"/>
    <x v="19"/>
    <x v="3"/>
    <s v="Melissa Knight"/>
    <s v="Another avoid understand tonight nor allow up."/>
    <n v="0"/>
  </r>
  <r>
    <x v="160"/>
    <s v="West African Slender-snouted Crocodile"/>
    <x v="14"/>
    <s v="Crocodylidae"/>
    <x v="2"/>
    <x v="5"/>
    <n v="149.5"/>
    <x v="0"/>
    <x v="0"/>
    <s v="05-01-2017"/>
    <x v="28"/>
    <x v="17"/>
    <x v="2"/>
    <s v="Tyrone Matthews"/>
    <s v="Up federal nor note support quality."/>
    <n v="0"/>
  </r>
  <r>
    <x v="161"/>
    <s v="Siamese Crocodile"/>
    <x v="4"/>
    <s v="Crocodylidae"/>
    <x v="0"/>
    <x v="126"/>
    <n v="39.1"/>
    <x v="1"/>
    <x v="2"/>
    <s v="22-05-2025"/>
    <x v="8"/>
    <x v="5"/>
    <x v="2"/>
    <s v="Janet Singh"/>
    <s v="May window approach join stuff future."/>
    <n v="0"/>
  </r>
  <r>
    <x v="162"/>
    <s v="Morelet's Crocodile"/>
    <x v="0"/>
    <s v="Crocodylidae"/>
    <x v="0"/>
    <x v="127"/>
    <n v="74.599999999999994"/>
    <x v="2"/>
    <x v="1"/>
    <s v="22-01-2013"/>
    <x v="0"/>
    <x v="3"/>
    <x v="0"/>
    <s v="Tina Sanders"/>
    <s v="Ahead event yeah make green wait it quickly produce beat peace."/>
    <n v="0"/>
  </r>
  <r>
    <x v="163"/>
    <s v="West African Dwarf Crocodile"/>
    <x v="7"/>
    <s v="Crocodylidae"/>
    <x v="1"/>
    <x v="47"/>
    <n v="10.8"/>
    <x v="2"/>
    <x v="1"/>
    <s v="10-04-2008"/>
    <x v="27"/>
    <x v="9"/>
    <x v="1"/>
    <s v="Michelle Miller"/>
    <s v="Here six child hope guess before wall know seven bill beautiful."/>
    <n v="0"/>
  </r>
  <r>
    <x v="164"/>
    <s v="Borneo Crocodile (disputed)"/>
    <x v="9"/>
    <s v="Crocodylidae"/>
    <x v="0"/>
    <x v="128"/>
    <n v="146.80000000000001"/>
    <x v="0"/>
    <x v="1"/>
    <s v="28-07-2012"/>
    <x v="12"/>
    <x v="10"/>
    <x v="3"/>
    <s v="Justin Hunt"/>
    <s v="Ago government behavior our foot history factor hold be."/>
    <n v="0"/>
  </r>
  <r>
    <x v="165"/>
    <s v="West African Slender-snouted Crocodile"/>
    <x v="14"/>
    <s v="Crocodylidae"/>
    <x v="2"/>
    <x v="129"/>
    <n v="143.80000000000001"/>
    <x v="0"/>
    <x v="1"/>
    <s v="25-05-2019"/>
    <x v="27"/>
    <x v="17"/>
    <x v="2"/>
    <s v="Susan Spence"/>
    <s v="Minute rate college especially environmental certainly cold every feel."/>
    <n v="0"/>
  </r>
  <r>
    <x v="166"/>
    <s v="Saltwater Crocodile"/>
    <x v="10"/>
    <s v="Crocodylidae"/>
    <x v="0"/>
    <x v="130"/>
    <n v="878.6"/>
    <x v="0"/>
    <x v="1"/>
    <s v="22-06-2025"/>
    <x v="19"/>
    <x v="18"/>
    <x v="0"/>
    <s v="Heather Raymond"/>
    <s v="Many pattern leader career according how success here."/>
    <n v="0"/>
  </r>
  <r>
    <x v="167"/>
    <s v="Nile Crocodile"/>
    <x v="8"/>
    <s v="Crocodylidae"/>
    <x v="0"/>
    <x v="131"/>
    <n v="479"/>
    <x v="2"/>
    <x v="2"/>
    <s v="31-01-2023"/>
    <x v="44"/>
    <x v="3"/>
    <x v="0"/>
    <s v="Jessica Jordan"/>
    <s v="Carry fly water cut fire who why fact reason."/>
    <n v="0"/>
  </r>
  <r>
    <x v="168"/>
    <s v="West African Dwarf Crocodile"/>
    <x v="7"/>
    <s v="Crocodylidae"/>
    <x v="1"/>
    <x v="132"/>
    <n v="12.3"/>
    <x v="2"/>
    <x v="1"/>
    <s v="16-06-2010"/>
    <x v="31"/>
    <x v="6"/>
    <x v="1"/>
    <s v="Kenneth Sanchez MD"/>
    <s v="Half usually customer young conference should agree road wall decide something."/>
    <n v="0"/>
  </r>
  <r>
    <x v="169"/>
    <s v="American Crocodile"/>
    <x v="1"/>
    <s v="Crocodylidae"/>
    <x v="0"/>
    <x v="133"/>
    <n v="70.2"/>
    <x v="3"/>
    <x v="2"/>
    <s v="20-06-2019"/>
    <x v="38"/>
    <x v="22"/>
    <x v="1"/>
    <s v="Andrea Abbott"/>
    <s v="Pull cause field education child institution help last our old move type thank industry already."/>
    <n v="0"/>
  </r>
  <r>
    <x v="170"/>
    <s v="Saltwater Crocodile"/>
    <x v="10"/>
    <s v="Crocodylidae"/>
    <x v="0"/>
    <x v="134"/>
    <n v="517.29999999999995"/>
    <x v="0"/>
    <x v="1"/>
    <s v="05-10-2025"/>
    <x v="29"/>
    <x v="11"/>
    <x v="0"/>
    <s v="Meredith Burnett"/>
    <s v="Point be shoulder price great positive and worker quality hundred."/>
    <n v="0"/>
  </r>
  <r>
    <x v="171"/>
    <s v="New Guinea Crocodile"/>
    <x v="13"/>
    <s v="Crocodylidae"/>
    <x v="0"/>
    <x v="73"/>
    <n v="88.7"/>
    <x v="0"/>
    <x v="2"/>
    <s v="23-08-2008"/>
    <x v="19"/>
    <x v="3"/>
    <x v="0"/>
    <s v="Tracie Jordan"/>
    <s v="Better develop section newspaper reach determine hear."/>
    <n v="0"/>
  </r>
  <r>
    <x v="172"/>
    <s v="Congo Dwarf Crocodile"/>
    <x v="5"/>
    <s v="Crocodylidae"/>
    <x v="1"/>
    <x v="135"/>
    <n v="26.9"/>
    <x v="0"/>
    <x v="2"/>
    <s v="16-03-2006"/>
    <x v="14"/>
    <x v="19"/>
    <x v="3"/>
    <s v="Michael Vaughn"/>
    <s v="General agency bit indeed which break wait."/>
    <n v="0"/>
  </r>
  <r>
    <x v="173"/>
    <s v="American Crocodile"/>
    <x v="1"/>
    <s v="Crocodylidae"/>
    <x v="0"/>
    <x v="4"/>
    <n v="259.10000000000002"/>
    <x v="2"/>
    <x v="1"/>
    <s v="21-02-2018"/>
    <x v="18"/>
    <x v="20"/>
    <x v="1"/>
    <s v="Eric Gibson"/>
    <s v="Miss give best reveal laugh attack."/>
    <n v="0"/>
  </r>
  <r>
    <x v="174"/>
    <s v="Freshwater Crocodile (Johnstone's)"/>
    <x v="15"/>
    <s v="Crocodylidae"/>
    <x v="0"/>
    <x v="6"/>
    <n v="122.1"/>
    <x v="0"/>
    <x v="1"/>
    <s v="27-09-2013"/>
    <x v="20"/>
    <x v="23"/>
    <x v="0"/>
    <s v="Michael Johnson"/>
    <s v="Possible quality clearly worker during company civil."/>
    <n v="0"/>
  </r>
  <r>
    <x v="175"/>
    <s v="American Crocodile"/>
    <x v="1"/>
    <s v="Crocodylidae"/>
    <x v="0"/>
    <x v="68"/>
    <n v="90.7"/>
    <x v="1"/>
    <x v="2"/>
    <s v="27-04-2007"/>
    <x v="2"/>
    <x v="22"/>
    <x v="1"/>
    <s v="Tina Hall"/>
    <s v="Picture control price how scene third last involve above Democrat everything region."/>
    <n v="0"/>
  </r>
  <r>
    <x v="176"/>
    <s v="Congo Dwarf Crocodile"/>
    <x v="5"/>
    <s v="Crocodylidae"/>
    <x v="1"/>
    <x v="136"/>
    <n v="13.6"/>
    <x v="2"/>
    <x v="0"/>
    <s v="30-10-2017"/>
    <x v="14"/>
    <x v="19"/>
    <x v="3"/>
    <s v="Laura Lloyd"/>
    <s v="Cost for leader energy television month police others particularly only."/>
    <n v="0"/>
  </r>
  <r>
    <x v="177"/>
    <s v="Cuban Crocodile"/>
    <x v="11"/>
    <s v="Crocodylidae"/>
    <x v="0"/>
    <x v="129"/>
    <n v="114.5"/>
    <x v="2"/>
    <x v="0"/>
    <s v="03-03-2021"/>
    <x v="15"/>
    <x v="25"/>
    <x v="2"/>
    <s v="Ryan Williamson"/>
    <s v="Try opportunity public finish draw bring health center home others offer institution."/>
    <n v="0"/>
  </r>
  <r>
    <x v="178"/>
    <s v="Morelet's Crocodile"/>
    <x v="0"/>
    <s v="Crocodylidae"/>
    <x v="0"/>
    <x v="137"/>
    <n v="123.4"/>
    <x v="2"/>
    <x v="1"/>
    <s v="21-01-2008"/>
    <x v="0"/>
    <x v="3"/>
    <x v="0"/>
    <s v="Mr. Thomas Arias"/>
    <s v="Never majority cell fire late approach grow."/>
    <n v="0"/>
  </r>
  <r>
    <x v="179"/>
    <s v="Central African Slender-snouted Crocodile"/>
    <x v="16"/>
    <s v="Crocodylidae"/>
    <x v="2"/>
    <x v="138"/>
    <n v="41.7"/>
    <x v="1"/>
    <x v="2"/>
    <s v="10-03-2013"/>
    <x v="31"/>
    <x v="21"/>
    <x v="4"/>
    <s v="Chad Ochoa"/>
    <s v="Measure manager range indeed style major bar air set factor ever Mrs collection leader score she near both."/>
    <n v="0"/>
  </r>
  <r>
    <x v="180"/>
    <s v="Orinoco Crocodile"/>
    <x v="2"/>
    <s v="Crocodylidae"/>
    <x v="0"/>
    <x v="139"/>
    <n v="328.6"/>
    <x v="0"/>
    <x v="2"/>
    <s v="05-02-2020"/>
    <x v="24"/>
    <x v="16"/>
    <x v="2"/>
    <s v="Reginald Morrow"/>
    <s v="My series service kid despite interesting save president easy themselves."/>
    <n v="0"/>
  </r>
  <r>
    <x v="181"/>
    <s v="Mugger Crocodile (Marsh Crocodile)"/>
    <x v="3"/>
    <s v="Crocodylidae"/>
    <x v="0"/>
    <x v="140"/>
    <n v="153.5"/>
    <x v="0"/>
    <x v="1"/>
    <s v="28-12-2013"/>
    <x v="40"/>
    <x v="12"/>
    <x v="1"/>
    <s v="Dennis Atkins"/>
    <s v="Keep yes simply down specific onto go represent plan."/>
    <n v="0"/>
  </r>
  <r>
    <x v="182"/>
    <s v="Saltwater Crocodile"/>
    <x v="10"/>
    <s v="Crocodylidae"/>
    <x v="0"/>
    <x v="141"/>
    <n v="868.3"/>
    <x v="0"/>
    <x v="2"/>
    <s v="24-09-2008"/>
    <x v="36"/>
    <x v="11"/>
    <x v="0"/>
    <s v="Charles Clark"/>
    <s v="South now mother others collection without fall of weight method."/>
    <n v="0"/>
  </r>
  <r>
    <x v="183"/>
    <s v="New Guinea Crocodile"/>
    <x v="13"/>
    <s v="Crocodylidae"/>
    <x v="0"/>
    <x v="142"/>
    <n v="70.3"/>
    <x v="0"/>
    <x v="2"/>
    <s v="23-05-2013"/>
    <x v="26"/>
    <x v="0"/>
    <x v="0"/>
    <s v="Robin Taylor"/>
    <s v="Try yeah term camera tend economic represent stock seven put majority officer environmental increase later."/>
    <n v="0"/>
  </r>
  <r>
    <x v="184"/>
    <s v="Cuban Crocodile"/>
    <x v="11"/>
    <s v="Crocodylidae"/>
    <x v="0"/>
    <x v="143"/>
    <n v="64.3"/>
    <x v="1"/>
    <x v="2"/>
    <s v="11-09-2012"/>
    <x v="15"/>
    <x v="25"/>
    <x v="2"/>
    <s v="Sheryl Davis"/>
    <s v="Seek reason theory lawyer maintain old than suggest behavior will play recently sure somebody huge why station."/>
    <n v="0"/>
  </r>
  <r>
    <x v="185"/>
    <s v="Central African Slender-snouted Crocodile"/>
    <x v="16"/>
    <s v="Crocodylidae"/>
    <x v="2"/>
    <x v="144"/>
    <n v="26.4"/>
    <x v="3"/>
    <x v="2"/>
    <s v="15-07-2019"/>
    <x v="31"/>
    <x v="21"/>
    <x v="4"/>
    <s v="Frank Campbell MD"/>
    <s v="Not magazine gas radio any between."/>
    <n v="0"/>
  </r>
  <r>
    <x v="186"/>
    <s v="West African Dwarf Crocodile"/>
    <x v="7"/>
    <s v="Crocodylidae"/>
    <x v="1"/>
    <x v="145"/>
    <n v="11.3"/>
    <x v="2"/>
    <x v="2"/>
    <s v="15-11-2013"/>
    <x v="27"/>
    <x v="6"/>
    <x v="1"/>
    <s v="Julia Martinez"/>
    <s v="Kid a when dark read car practice city usually ever."/>
    <n v="0"/>
  </r>
  <r>
    <x v="187"/>
    <s v="Borneo Crocodile (disputed)"/>
    <x v="9"/>
    <s v="Crocodylidae"/>
    <x v="0"/>
    <x v="146"/>
    <n v="36.9"/>
    <x v="1"/>
    <x v="0"/>
    <s v="16-03-2013"/>
    <x v="12"/>
    <x v="3"/>
    <x v="3"/>
    <s v="Danielle Watson"/>
    <s v="Appear personal rise sense investment before believe degree back order."/>
    <n v="0"/>
  </r>
  <r>
    <x v="188"/>
    <s v="Morelet's Crocodile"/>
    <x v="0"/>
    <s v="Crocodylidae"/>
    <x v="0"/>
    <x v="147"/>
    <n v="75.2"/>
    <x v="0"/>
    <x v="1"/>
    <s v="25-07-2007"/>
    <x v="0"/>
    <x v="3"/>
    <x v="0"/>
    <s v="Jill Smith"/>
    <s v="Stage write institution car audience him room bill finish thing case similar send."/>
    <n v="0"/>
  </r>
  <r>
    <x v="189"/>
    <s v="Orinoco Crocodile"/>
    <x v="2"/>
    <s v="Crocodylidae"/>
    <x v="0"/>
    <x v="132"/>
    <n v="101.7"/>
    <x v="1"/>
    <x v="0"/>
    <s v="17-05-2013"/>
    <x v="1"/>
    <x v="2"/>
    <x v="2"/>
    <s v="Willie Thomas"/>
    <s v="None particular clearly goal defense security turn pattern kind describe to cause but role goal."/>
    <n v="0"/>
  </r>
  <r>
    <x v="190"/>
    <s v="Cuban Crocodile"/>
    <x v="11"/>
    <s v="Crocodylidae"/>
    <x v="0"/>
    <x v="148"/>
    <n v="133.6"/>
    <x v="0"/>
    <x v="0"/>
    <s v="12-06-2017"/>
    <x v="15"/>
    <x v="0"/>
    <x v="2"/>
    <s v="Richard Wright"/>
    <s v="Easy over return expect wait agree suggest."/>
    <n v="0"/>
  </r>
  <r>
    <x v="191"/>
    <s v="Cuban Crocodile"/>
    <x v="11"/>
    <s v="Crocodylidae"/>
    <x v="0"/>
    <x v="67"/>
    <n v="75.2"/>
    <x v="2"/>
    <x v="1"/>
    <s v="03-05-2016"/>
    <x v="15"/>
    <x v="0"/>
    <x v="2"/>
    <s v="Christine Lawson"/>
    <s v="Security far approach today west manager both matter order month."/>
    <n v="0"/>
  </r>
  <r>
    <x v="192"/>
    <s v="Borneo Crocodile (disputed)"/>
    <x v="9"/>
    <s v="Crocodylidae"/>
    <x v="0"/>
    <x v="32"/>
    <n v="29.5"/>
    <x v="1"/>
    <x v="2"/>
    <s v="09-10-2008"/>
    <x v="12"/>
    <x v="10"/>
    <x v="3"/>
    <s v="Victoria Peck"/>
    <s v="Hit stuff inside national common likely would authority onto add."/>
    <n v="0"/>
  </r>
  <r>
    <x v="193"/>
    <s v="West African Dwarf Crocodile"/>
    <x v="7"/>
    <s v="Crocodylidae"/>
    <x v="1"/>
    <x v="149"/>
    <n v="10"/>
    <x v="0"/>
    <x v="0"/>
    <s v="17-01-2022"/>
    <x v="31"/>
    <x v="9"/>
    <x v="1"/>
    <s v="Thomas Fry"/>
    <s v="Media pick may indeed reduce bar Mr pattern everyone finally memory data space movie hospital."/>
    <n v="0"/>
  </r>
  <r>
    <x v="194"/>
    <s v="Philippine Crocodile"/>
    <x v="12"/>
    <s v="Crocodylidae"/>
    <x v="0"/>
    <x v="66"/>
    <n v="70.3"/>
    <x v="2"/>
    <x v="0"/>
    <s v="25-05-2022"/>
    <x v="11"/>
    <x v="13"/>
    <x v="2"/>
    <s v="Sandra Becker"/>
    <s v="Financial join well draw each under break."/>
    <n v="0"/>
  </r>
  <r>
    <x v="195"/>
    <s v="Borneo Crocodile (disputed)"/>
    <x v="9"/>
    <s v="Crocodylidae"/>
    <x v="0"/>
    <x v="65"/>
    <n v="103.5"/>
    <x v="2"/>
    <x v="2"/>
    <s v="16-10-2020"/>
    <x v="12"/>
    <x v="10"/>
    <x v="3"/>
    <s v="Amy Wade"/>
    <s v="Budget remain reduce clearly well mission situation result."/>
    <n v="0"/>
  </r>
  <r>
    <x v="196"/>
    <s v="West African Dwarf Crocodile"/>
    <x v="7"/>
    <s v="Crocodylidae"/>
    <x v="1"/>
    <x v="150"/>
    <n v="11.7"/>
    <x v="0"/>
    <x v="0"/>
    <s v="25-09-2020"/>
    <x v="25"/>
    <x v="6"/>
    <x v="1"/>
    <s v="Cameron Norman"/>
    <s v="Run brother tonight friend investment model enjoy."/>
    <n v="0"/>
  </r>
  <r>
    <x v="197"/>
    <s v="New Guinea Crocodile"/>
    <x v="13"/>
    <s v="Crocodylidae"/>
    <x v="0"/>
    <x v="114"/>
    <n v="83"/>
    <x v="2"/>
    <x v="1"/>
    <s v="28-10-2022"/>
    <x v="19"/>
    <x v="0"/>
    <x v="0"/>
    <s v="Lori Crawford"/>
    <s v="Growth matter note happy effort bill off reveal direction meeting analysis television each line him change use."/>
    <n v="0"/>
  </r>
  <r>
    <x v="198"/>
    <s v="Siamese Crocodile"/>
    <x v="4"/>
    <s v="Crocodylidae"/>
    <x v="0"/>
    <x v="151"/>
    <n v="160.1"/>
    <x v="0"/>
    <x v="1"/>
    <s v="03-02-2007"/>
    <x v="30"/>
    <x v="27"/>
    <x v="2"/>
    <s v="Kristen Sloan"/>
    <s v="Different eat trouble floor step number budget pull apply development middle animal."/>
    <n v="0"/>
  </r>
  <r>
    <x v="199"/>
    <s v="American Crocodile"/>
    <x v="1"/>
    <s v="Crocodylidae"/>
    <x v="0"/>
    <x v="80"/>
    <n v="266.2"/>
    <x v="0"/>
    <x v="0"/>
    <s v="12-09-2017"/>
    <x v="24"/>
    <x v="1"/>
    <x v="1"/>
    <s v="Shawn Cline"/>
    <s v="Force network account customer nor."/>
    <n v="0"/>
  </r>
  <r>
    <x v="200"/>
    <s v="Saltwater Crocodile"/>
    <x v="10"/>
    <s v="Crocodylidae"/>
    <x v="0"/>
    <x v="152"/>
    <n v="522.79999999999995"/>
    <x v="2"/>
    <x v="0"/>
    <s v="11-06-2020"/>
    <x v="3"/>
    <x v="26"/>
    <x v="0"/>
    <s v="Marcus Marshall"/>
    <s v="Will young simply run national somebody character usually agency must."/>
    <n v="0"/>
  </r>
  <r>
    <x v="201"/>
    <s v="Siamese Crocodile"/>
    <x v="4"/>
    <s v="Crocodylidae"/>
    <x v="0"/>
    <x v="19"/>
    <n v="54.2"/>
    <x v="1"/>
    <x v="0"/>
    <s v="18-08-2014"/>
    <x v="8"/>
    <x v="27"/>
    <x v="2"/>
    <s v="Melissa Smith"/>
    <s v="Ability price support road billion morning draw."/>
    <n v="0"/>
  </r>
  <r>
    <x v="202"/>
    <s v="Nile Crocodile"/>
    <x v="8"/>
    <s v="Crocodylidae"/>
    <x v="0"/>
    <x v="153"/>
    <n v="133.9"/>
    <x v="3"/>
    <x v="2"/>
    <s v="26-07-2020"/>
    <x v="44"/>
    <x v="4"/>
    <x v="0"/>
    <s v="Anthony Shea DDS"/>
    <s v="Analysis discuss suddenly including."/>
    <n v="0"/>
  </r>
  <r>
    <x v="203"/>
    <s v="Mugger Crocodile (Marsh Crocodile)"/>
    <x v="3"/>
    <s v="Crocodylidae"/>
    <x v="0"/>
    <x v="154"/>
    <n v="104.2"/>
    <x v="1"/>
    <x v="0"/>
    <s v="23-05-2019"/>
    <x v="45"/>
    <x v="7"/>
    <x v="1"/>
    <s v="Judy Adkins"/>
    <s v="Believe card star avoid nothing itself who door end fire song red save fish evening avoid dark sister."/>
    <n v="0"/>
  </r>
  <r>
    <x v="204"/>
    <s v="Nile Crocodile"/>
    <x v="8"/>
    <s v="Crocodylidae"/>
    <x v="0"/>
    <x v="155"/>
    <n v="712"/>
    <x v="0"/>
    <x v="1"/>
    <s v="26-05-2020"/>
    <x v="22"/>
    <x v="7"/>
    <x v="0"/>
    <s v="Brittney Martin"/>
    <s v="Finish building group show later leg system bed."/>
    <n v="0"/>
  </r>
  <r>
    <x v="205"/>
    <s v="Morelet's Crocodile"/>
    <x v="0"/>
    <s v="Crocodylidae"/>
    <x v="0"/>
    <x v="156"/>
    <n v="54.7"/>
    <x v="0"/>
    <x v="0"/>
    <s v="19-03-2011"/>
    <x v="23"/>
    <x v="0"/>
    <x v="0"/>
    <s v="Elizabeth Bush"/>
    <s v="American structure foreign before eat green message quality employee wrong all identify."/>
    <n v="0"/>
  </r>
  <r>
    <x v="206"/>
    <s v="Congo Dwarf Crocodile"/>
    <x v="5"/>
    <s v="Crocodylidae"/>
    <x v="1"/>
    <x v="157"/>
    <n v="22.3"/>
    <x v="0"/>
    <x v="2"/>
    <s v="11-08-2009"/>
    <x v="14"/>
    <x v="19"/>
    <x v="3"/>
    <s v="Paul Wright"/>
    <s v="Big soldier building article sit develop cup hundred rather visit base."/>
    <n v="0"/>
  </r>
  <r>
    <x v="207"/>
    <s v="Saltwater Crocodile"/>
    <x v="10"/>
    <s v="Crocodylidae"/>
    <x v="0"/>
    <x v="158"/>
    <n v="906.6"/>
    <x v="0"/>
    <x v="0"/>
    <s v="06-11-2016"/>
    <x v="20"/>
    <x v="26"/>
    <x v="0"/>
    <s v="Sylvia Jones"/>
    <s v="Cup position speak begin suggest speak business."/>
    <n v="0"/>
  </r>
  <r>
    <x v="208"/>
    <s v="Cuban Crocodile"/>
    <x v="11"/>
    <s v="Crocodylidae"/>
    <x v="0"/>
    <x v="35"/>
    <n v="120.7"/>
    <x v="2"/>
    <x v="1"/>
    <s v="08-07-2006"/>
    <x v="15"/>
    <x v="0"/>
    <x v="2"/>
    <s v="Amber Glass"/>
    <s v="Start house ahead raise common Democrat cost evidence third alone."/>
    <n v="0"/>
  </r>
  <r>
    <x v="209"/>
    <s v="Saltwater Crocodile"/>
    <x v="10"/>
    <s v="Crocodylidae"/>
    <x v="0"/>
    <x v="124"/>
    <n v="1085.5999999999999"/>
    <x v="0"/>
    <x v="2"/>
    <s v="28-09-2020"/>
    <x v="19"/>
    <x v="11"/>
    <x v="0"/>
    <s v="Danielle Phillips"/>
    <s v="Third look because him information poor something eat yes myself affect him require look sit."/>
    <n v="0"/>
  </r>
  <r>
    <x v="210"/>
    <s v="Congo Dwarf Crocodile"/>
    <x v="5"/>
    <s v="Crocodylidae"/>
    <x v="1"/>
    <x v="157"/>
    <n v="23.7"/>
    <x v="0"/>
    <x v="1"/>
    <s v="30-04-2012"/>
    <x v="5"/>
    <x v="6"/>
    <x v="3"/>
    <s v="Keith Morris"/>
    <s v="Conference five despite time sing around yard morning short."/>
    <n v="0"/>
  </r>
  <r>
    <x v="211"/>
    <s v="Borneo Crocodile (disputed)"/>
    <x v="9"/>
    <s v="Crocodylidae"/>
    <x v="0"/>
    <x v="159"/>
    <n v="169.1"/>
    <x v="2"/>
    <x v="0"/>
    <s v="14-04-2005"/>
    <x v="10"/>
    <x v="3"/>
    <x v="3"/>
    <s v="Dr. Ariel Sandoval MD"/>
    <s v="Shake way offer work home."/>
    <n v="0"/>
  </r>
  <r>
    <x v="212"/>
    <s v="Central African Slender-snouted Crocodile"/>
    <x v="16"/>
    <s v="Crocodylidae"/>
    <x v="2"/>
    <x v="160"/>
    <n v="134.19999999999999"/>
    <x v="2"/>
    <x v="0"/>
    <s v="07-07-2012"/>
    <x v="35"/>
    <x v="0"/>
    <x v="4"/>
    <s v="Wendy Thompson"/>
    <s v="Or south recently trial agreement red way nor none could write think."/>
    <n v="0"/>
  </r>
  <r>
    <x v="213"/>
    <s v="American Crocodile"/>
    <x v="1"/>
    <s v="Crocodylidae"/>
    <x v="0"/>
    <x v="23"/>
    <n v="113.3"/>
    <x v="1"/>
    <x v="0"/>
    <s v="21-09-2010"/>
    <x v="2"/>
    <x v="22"/>
    <x v="1"/>
    <s v="Eric Henry Jr."/>
    <s v="Own after long forward pass southern future concern."/>
    <n v="0"/>
  </r>
  <r>
    <x v="214"/>
    <s v="West African Dwarf Crocodile"/>
    <x v="7"/>
    <s v="Crocodylidae"/>
    <x v="1"/>
    <x v="161"/>
    <n v="8.4"/>
    <x v="0"/>
    <x v="0"/>
    <s v="27-05-2017"/>
    <x v="31"/>
    <x v="9"/>
    <x v="1"/>
    <s v="Sheena Brown"/>
    <s v="Only true similar suffer team whether health."/>
    <n v="0"/>
  </r>
  <r>
    <x v="215"/>
    <s v="New Guinea Crocodile"/>
    <x v="13"/>
    <s v="Crocodylidae"/>
    <x v="0"/>
    <x v="162"/>
    <n v="42.3"/>
    <x v="1"/>
    <x v="0"/>
    <s v="16-01-2023"/>
    <x v="19"/>
    <x v="0"/>
    <x v="0"/>
    <s v="Jennifer Garcia"/>
    <s v="Follow wish run join police maintain."/>
    <n v="0"/>
  </r>
  <r>
    <x v="216"/>
    <s v="West African Slender-snouted Crocodile"/>
    <x v="14"/>
    <s v="Crocodylidae"/>
    <x v="2"/>
    <x v="58"/>
    <n v="105.1"/>
    <x v="2"/>
    <x v="1"/>
    <s v="20-12-2018"/>
    <x v="25"/>
    <x v="0"/>
    <x v="2"/>
    <s v="Michael Hoffman"/>
    <s v="Skin development open compare fill read camera rock we we hot yes whole allow own."/>
    <n v="0"/>
  </r>
  <r>
    <x v="217"/>
    <s v="Central African Slender-snouted Crocodile"/>
    <x v="16"/>
    <s v="Crocodylidae"/>
    <x v="2"/>
    <x v="163"/>
    <n v="32.6"/>
    <x v="3"/>
    <x v="2"/>
    <s v="17-01-2024"/>
    <x v="32"/>
    <x v="0"/>
    <x v="4"/>
    <s v="Tracy Walker"/>
    <s v="Bit many former back get floor player white start."/>
    <n v="0"/>
  </r>
  <r>
    <x v="218"/>
    <s v="Philippine Crocodile"/>
    <x v="12"/>
    <s v="Crocodylidae"/>
    <x v="0"/>
    <x v="164"/>
    <n v="73.2"/>
    <x v="0"/>
    <x v="0"/>
    <s v="26-12-2005"/>
    <x v="11"/>
    <x v="28"/>
    <x v="2"/>
    <s v="Monica Rogers"/>
    <s v="Enter economic attack either blue ability history."/>
    <n v="0"/>
  </r>
  <r>
    <x v="219"/>
    <s v="Hall's New Guinea Crocodile"/>
    <x v="17"/>
    <s v="Crocodylidae"/>
    <x v="0"/>
    <x v="77"/>
    <n v="94.8"/>
    <x v="2"/>
    <x v="1"/>
    <s v="07-12-2007"/>
    <x v="19"/>
    <x v="3"/>
    <x v="0"/>
    <s v="Tracy Wilkerson"/>
    <s v="Think goal heart stock small official serve difficult later son almost after."/>
    <n v="0"/>
  </r>
  <r>
    <x v="220"/>
    <s v="New Guinea Crocodile"/>
    <x v="13"/>
    <s v="Crocodylidae"/>
    <x v="0"/>
    <x v="62"/>
    <n v="40.700000000000003"/>
    <x v="1"/>
    <x v="2"/>
    <s v="01-12-2011"/>
    <x v="26"/>
    <x v="0"/>
    <x v="0"/>
    <s v="Brian Peterson"/>
    <s v="Claim avoid walk within full world throw."/>
    <n v="0"/>
  </r>
  <r>
    <x v="221"/>
    <s v="American Crocodile"/>
    <x v="1"/>
    <s v="Crocodylidae"/>
    <x v="0"/>
    <x v="165"/>
    <n v="130"/>
    <x v="0"/>
    <x v="2"/>
    <s v="30-04-2008"/>
    <x v="2"/>
    <x v="11"/>
    <x v="1"/>
    <s v="Jessica Valdez"/>
    <s v="Threat church big day couple recent reveal role enter example down anyone occur style child."/>
    <n v="0"/>
  </r>
  <r>
    <x v="222"/>
    <s v="West African Crocodile"/>
    <x v="6"/>
    <s v="Crocodylidae"/>
    <x v="0"/>
    <x v="85"/>
    <n v="111.4"/>
    <x v="2"/>
    <x v="0"/>
    <s v="15-02-2007"/>
    <x v="39"/>
    <x v="3"/>
    <x v="0"/>
    <s v="Jeffrey Phillips"/>
    <s v="Outside current agent color factor bank such final however major produce."/>
    <n v="0"/>
  </r>
  <r>
    <x v="223"/>
    <s v="Morelet's Crocodile"/>
    <x v="0"/>
    <s v="Crocodylidae"/>
    <x v="0"/>
    <x v="166"/>
    <n v="100.4"/>
    <x v="2"/>
    <x v="0"/>
    <s v="08-06-2009"/>
    <x v="23"/>
    <x v="3"/>
    <x v="0"/>
    <s v="Joshua Lopez"/>
    <s v="Hard knowledge enjoy let difficult environmental article sell."/>
    <n v="0"/>
  </r>
  <r>
    <x v="224"/>
    <s v="American Crocodile"/>
    <x v="1"/>
    <s v="Crocodylidae"/>
    <x v="0"/>
    <x v="167"/>
    <n v="107.4"/>
    <x v="1"/>
    <x v="2"/>
    <s v="17-02-2016"/>
    <x v="2"/>
    <x v="20"/>
    <x v="1"/>
    <s v="Angelica Cooper"/>
    <s v="Including series dinner article hit mission whole reach view of dog federal house take alone."/>
    <n v="0"/>
  </r>
  <r>
    <x v="225"/>
    <s v="Orinoco Crocodile"/>
    <x v="2"/>
    <s v="Crocodylidae"/>
    <x v="0"/>
    <x v="80"/>
    <n v="346.7"/>
    <x v="0"/>
    <x v="1"/>
    <s v="07-07-2010"/>
    <x v="24"/>
    <x v="2"/>
    <x v="2"/>
    <s v="Kellie Duncan"/>
    <s v="Challenge we last we cold deep cover amount bad raise dark state challenge organization floor road."/>
    <n v="0"/>
  </r>
  <r>
    <x v="226"/>
    <s v="Congo Dwarf Crocodile"/>
    <x v="5"/>
    <s v="Crocodylidae"/>
    <x v="1"/>
    <x v="168"/>
    <n v="22.8"/>
    <x v="0"/>
    <x v="0"/>
    <s v="24-02-2019"/>
    <x v="14"/>
    <x v="19"/>
    <x v="3"/>
    <s v="Angie Hawkins"/>
    <s v="For everybody leader them skill performance mission information increase challenge onto serve vote understand."/>
    <n v="0"/>
  </r>
  <r>
    <x v="227"/>
    <s v="Central African Slender-snouted Crocodile"/>
    <x v="16"/>
    <s v="Crocodylidae"/>
    <x v="2"/>
    <x v="169"/>
    <n v="66.7"/>
    <x v="1"/>
    <x v="0"/>
    <s v="20-02-2023"/>
    <x v="35"/>
    <x v="0"/>
    <x v="4"/>
    <s v="Ashlee Mitchell"/>
    <s v="They there enough pressure occur list common idea peace race I."/>
    <n v="0"/>
  </r>
  <r>
    <x v="228"/>
    <s v="Orinoco Crocodile"/>
    <x v="2"/>
    <s v="Crocodylidae"/>
    <x v="0"/>
    <x v="170"/>
    <n v="215.3"/>
    <x v="1"/>
    <x v="2"/>
    <s v="16-12-2012"/>
    <x v="1"/>
    <x v="16"/>
    <x v="2"/>
    <s v="Shawn Vaughn"/>
    <s v="Second TV today after stage."/>
    <n v="0"/>
  </r>
  <r>
    <x v="229"/>
    <s v="New Guinea Crocodile"/>
    <x v="13"/>
    <s v="Crocodylidae"/>
    <x v="0"/>
    <x v="106"/>
    <n v="128"/>
    <x v="0"/>
    <x v="0"/>
    <s v="08-10-2023"/>
    <x v="26"/>
    <x v="3"/>
    <x v="0"/>
    <s v="Douglas Vasquez"/>
    <s v="Win direction feel season similar fly rock."/>
    <n v="0"/>
  </r>
  <r>
    <x v="230"/>
    <s v="Orinoco Crocodile"/>
    <x v="2"/>
    <s v="Crocodylidae"/>
    <x v="0"/>
    <x v="171"/>
    <n v="93.9"/>
    <x v="3"/>
    <x v="0"/>
    <s v="23-08-2012"/>
    <x v="1"/>
    <x v="2"/>
    <x v="2"/>
    <s v="Ann Alexander"/>
    <s v="Scientist service test start middle city."/>
    <n v="0"/>
  </r>
  <r>
    <x v="231"/>
    <s v="Nile Crocodile"/>
    <x v="8"/>
    <s v="Crocodylidae"/>
    <x v="0"/>
    <x v="172"/>
    <n v="336.8"/>
    <x v="2"/>
    <x v="1"/>
    <s v="15-11-2013"/>
    <x v="28"/>
    <x v="3"/>
    <x v="0"/>
    <s v="Jonathon Taylor"/>
    <s v="These ahead cover strategy student economic lead truth relate ever statement measure play."/>
    <n v="0"/>
  </r>
  <r>
    <x v="232"/>
    <s v="Freshwater Crocodile (Johnstone's)"/>
    <x v="15"/>
    <s v="Crocodylidae"/>
    <x v="0"/>
    <x v="112"/>
    <n v="54.2"/>
    <x v="2"/>
    <x v="1"/>
    <s v="22-07-2020"/>
    <x v="20"/>
    <x v="14"/>
    <x v="0"/>
    <s v="Andre Watson"/>
    <s v="Land whether listen necessary general study else store bed agree."/>
    <n v="0"/>
  </r>
  <r>
    <x v="233"/>
    <s v="West African Crocodile"/>
    <x v="6"/>
    <s v="Crocodylidae"/>
    <x v="0"/>
    <x v="140"/>
    <n v="190.6"/>
    <x v="0"/>
    <x v="2"/>
    <s v="31-01-2024"/>
    <x v="6"/>
    <x v="3"/>
    <x v="0"/>
    <s v="Scott Chan"/>
    <s v="Tax positive question especially important after."/>
    <n v="0"/>
  </r>
  <r>
    <x v="234"/>
    <s v="New Guinea Crocodile"/>
    <x v="13"/>
    <s v="Crocodylidae"/>
    <x v="0"/>
    <x v="173"/>
    <n v="48.3"/>
    <x v="1"/>
    <x v="2"/>
    <s v="07-10-2008"/>
    <x v="19"/>
    <x v="3"/>
    <x v="0"/>
    <s v="Patricia Smith"/>
    <s v="Positive over across education source figure whom poor."/>
    <n v="0"/>
  </r>
  <r>
    <x v="235"/>
    <s v="West African Slender-snouted Crocodile"/>
    <x v="14"/>
    <s v="Crocodylidae"/>
    <x v="2"/>
    <x v="108"/>
    <n v="93.2"/>
    <x v="0"/>
    <x v="0"/>
    <s v="28-08-2013"/>
    <x v="9"/>
    <x v="0"/>
    <x v="2"/>
    <s v="James Bailey"/>
    <s v="Design few minute perhaps once account yourself."/>
    <n v="0"/>
  </r>
  <r>
    <x v="236"/>
    <s v="Borneo Crocodile (disputed)"/>
    <x v="9"/>
    <s v="Crocodylidae"/>
    <x v="0"/>
    <x v="174"/>
    <n v="139.69999999999999"/>
    <x v="0"/>
    <x v="1"/>
    <s v="03-01-2022"/>
    <x v="10"/>
    <x v="3"/>
    <x v="3"/>
    <s v="Sara Hoffman"/>
    <s v="Participant fear blue as write political technology end represent throughout federal change she tonight south sort outside."/>
    <n v="0"/>
  </r>
  <r>
    <x v="237"/>
    <s v="American Crocodile"/>
    <x v="1"/>
    <s v="Crocodylidae"/>
    <x v="0"/>
    <x v="31"/>
    <n v="84.2"/>
    <x v="1"/>
    <x v="0"/>
    <s v="31-07-2012"/>
    <x v="1"/>
    <x v="20"/>
    <x v="1"/>
    <s v="Melanie Griffith"/>
    <s v="Young else industry home along remain occur."/>
    <n v="0"/>
  </r>
  <r>
    <x v="238"/>
    <s v="Borneo Crocodile (disputed)"/>
    <x v="9"/>
    <s v="Crocodylidae"/>
    <x v="0"/>
    <x v="137"/>
    <n v="133.30000000000001"/>
    <x v="0"/>
    <x v="2"/>
    <s v="26-10-2019"/>
    <x v="12"/>
    <x v="10"/>
    <x v="3"/>
    <s v="Nicholas Walker"/>
    <s v="Point little wait grow feel color price next family likely scientist."/>
    <n v="0"/>
  </r>
  <r>
    <x v="239"/>
    <s v="Morelet's Crocodile"/>
    <x v="0"/>
    <s v="Crocodylidae"/>
    <x v="0"/>
    <x v="0"/>
    <n v="55.3"/>
    <x v="0"/>
    <x v="1"/>
    <s v="10-10-2015"/>
    <x v="2"/>
    <x v="0"/>
    <x v="0"/>
    <s v="Kristin Gaines"/>
    <s v="Pressure develop development the inside thought."/>
    <n v="0"/>
  </r>
  <r>
    <x v="240"/>
    <s v="Philippine Crocodile"/>
    <x v="12"/>
    <s v="Crocodylidae"/>
    <x v="0"/>
    <x v="175"/>
    <n v="57.7"/>
    <x v="2"/>
    <x v="0"/>
    <s v="26-05-2019"/>
    <x v="11"/>
    <x v="13"/>
    <x v="2"/>
    <s v="Kevin Ford"/>
    <s v="Like term on want author threat matter test."/>
    <n v="0"/>
  </r>
  <r>
    <x v="241"/>
    <s v="West African Crocodile"/>
    <x v="6"/>
    <s v="Crocodylidae"/>
    <x v="0"/>
    <x v="176"/>
    <n v="78.3"/>
    <x v="2"/>
    <x v="1"/>
    <s v="04-03-2007"/>
    <x v="34"/>
    <x v="15"/>
    <x v="0"/>
    <s v="Edwin Brown"/>
    <s v="Case customer important notice trade leader first resource."/>
    <n v="0"/>
  </r>
  <r>
    <x v="242"/>
    <s v="Congo Dwarf Crocodile"/>
    <x v="5"/>
    <s v="Crocodylidae"/>
    <x v="1"/>
    <x v="177"/>
    <n v="23.3"/>
    <x v="0"/>
    <x v="1"/>
    <s v="30-05-2020"/>
    <x v="5"/>
    <x v="6"/>
    <x v="3"/>
    <s v="Katherine Welch"/>
    <s v="Finish around later decide similar office citizen size sister can."/>
    <n v="0"/>
  </r>
  <r>
    <x v="243"/>
    <s v="Freshwater Crocodile (Johnstone's)"/>
    <x v="15"/>
    <s v="Crocodylidae"/>
    <x v="0"/>
    <x v="68"/>
    <n v="45.7"/>
    <x v="0"/>
    <x v="1"/>
    <s v="30-11-2018"/>
    <x v="20"/>
    <x v="14"/>
    <x v="0"/>
    <s v="Jeffrey Patterson"/>
    <s v="Himself also current health add focus street course quality phone eat really general can himself."/>
    <n v="0"/>
  </r>
  <r>
    <x v="244"/>
    <s v="Orinoco Crocodile"/>
    <x v="2"/>
    <s v="Crocodylidae"/>
    <x v="0"/>
    <x v="178"/>
    <n v="143"/>
    <x v="1"/>
    <x v="1"/>
    <s v="03-07-2025"/>
    <x v="1"/>
    <x v="16"/>
    <x v="2"/>
    <s v="Carol Colon"/>
    <s v="Way lay minute model its rather card you majority seek close."/>
    <n v="0"/>
  </r>
  <r>
    <x v="245"/>
    <s v="Congo Dwarf Crocodile"/>
    <x v="5"/>
    <s v="Crocodylidae"/>
    <x v="1"/>
    <x v="179"/>
    <n v="25.1"/>
    <x v="0"/>
    <x v="1"/>
    <s v="07-03-2018"/>
    <x v="5"/>
    <x v="6"/>
    <x v="3"/>
    <s v="Robin Smith"/>
    <s v="Road capital safe operation college hand practice also theory eight."/>
    <n v="0"/>
  </r>
  <r>
    <x v="246"/>
    <s v="Cuban Crocodile"/>
    <x v="11"/>
    <s v="Crocodylidae"/>
    <x v="0"/>
    <x v="108"/>
    <n v="84.4"/>
    <x v="0"/>
    <x v="0"/>
    <s v="16-08-2022"/>
    <x v="15"/>
    <x v="0"/>
    <x v="2"/>
    <s v="Amber Vang"/>
    <s v="President after ready indicate herself natural listen check."/>
    <n v="0"/>
  </r>
  <r>
    <x v="247"/>
    <s v="Siamese Crocodile"/>
    <x v="4"/>
    <s v="Crocodylidae"/>
    <x v="0"/>
    <x v="109"/>
    <n v="52.5"/>
    <x v="1"/>
    <x v="0"/>
    <s v="17-11-2013"/>
    <x v="41"/>
    <x v="27"/>
    <x v="2"/>
    <s v="Lorraine Turner"/>
    <s v="Production establish paper case store bit."/>
    <n v="0"/>
  </r>
  <r>
    <x v="248"/>
    <s v="Saltwater Crocodile"/>
    <x v="10"/>
    <s v="Crocodylidae"/>
    <x v="0"/>
    <x v="180"/>
    <n v="405.8"/>
    <x v="1"/>
    <x v="1"/>
    <s v="09-12-2014"/>
    <x v="29"/>
    <x v="26"/>
    <x v="0"/>
    <s v="Autumn Wilson"/>
    <s v="Marriage participant sing story win group important civil."/>
    <n v="0"/>
  </r>
  <r>
    <x v="249"/>
    <s v="American Crocodile"/>
    <x v="1"/>
    <s v="Crocodylidae"/>
    <x v="0"/>
    <x v="181"/>
    <n v="165.3"/>
    <x v="0"/>
    <x v="0"/>
    <s v="23-07-2016"/>
    <x v="15"/>
    <x v="22"/>
    <x v="1"/>
    <s v="Susan Watts"/>
    <s v="Former able public trade structure protect chance bed memory rich big eight."/>
    <n v="0"/>
  </r>
  <r>
    <x v="250"/>
    <s v="West African Dwarf Crocodile"/>
    <x v="7"/>
    <s v="Crocodylidae"/>
    <x v="1"/>
    <x v="182"/>
    <n v="13.5"/>
    <x v="0"/>
    <x v="0"/>
    <s v="10-10-2023"/>
    <x v="27"/>
    <x v="6"/>
    <x v="1"/>
    <s v="William Phillips"/>
    <s v="Anyone spend them system growth quality international."/>
    <n v="0"/>
  </r>
  <r>
    <x v="251"/>
    <s v="West African Slender-snouted Crocodile"/>
    <x v="14"/>
    <s v="Crocodylidae"/>
    <x v="2"/>
    <x v="151"/>
    <n v="169.2"/>
    <x v="2"/>
    <x v="0"/>
    <s v="10-05-2013"/>
    <x v="9"/>
    <x v="0"/>
    <x v="2"/>
    <s v="Samuel Zamora"/>
    <s v="System professional color group."/>
    <n v="0"/>
  </r>
  <r>
    <x v="252"/>
    <s v="Central African Slender-snouted Crocodile"/>
    <x v="16"/>
    <s v="Crocodylidae"/>
    <x v="2"/>
    <x v="183"/>
    <n v="164.1"/>
    <x v="0"/>
    <x v="2"/>
    <s v="13-08-2005"/>
    <x v="35"/>
    <x v="21"/>
    <x v="4"/>
    <s v="Marco Johns"/>
    <s v="Head garden box hundred lead."/>
    <n v="0"/>
  </r>
  <r>
    <x v="253"/>
    <s v="Philippine Crocodile"/>
    <x v="12"/>
    <s v="Crocodylidae"/>
    <x v="0"/>
    <x v="184"/>
    <n v="22"/>
    <x v="3"/>
    <x v="0"/>
    <s v="20-08-2015"/>
    <x v="11"/>
    <x v="28"/>
    <x v="2"/>
    <s v="Melissa Mendoza"/>
    <s v="Power someone both receive around wall city indeed opportunity."/>
    <n v="0"/>
  </r>
  <r>
    <x v="254"/>
    <s v="Nile Crocodile"/>
    <x v="8"/>
    <s v="Crocodylidae"/>
    <x v="0"/>
    <x v="185"/>
    <n v="437.1"/>
    <x v="0"/>
    <x v="2"/>
    <s v="27-08-2010"/>
    <x v="44"/>
    <x v="4"/>
    <x v="0"/>
    <s v="Meghan White"/>
    <s v="Single particularly television they road through low maintain thought key."/>
    <n v="0"/>
  </r>
  <r>
    <x v="255"/>
    <s v="West African Dwarf Crocodile"/>
    <x v="7"/>
    <s v="Crocodylidae"/>
    <x v="1"/>
    <x v="145"/>
    <n v="10.4"/>
    <x v="0"/>
    <x v="1"/>
    <s v="05-05-2011"/>
    <x v="7"/>
    <x v="6"/>
    <x v="1"/>
    <s v="Matthew Smith"/>
    <s v="Should office north within prove full mission red believe product eat generation put his stuff next."/>
    <n v="0"/>
  </r>
  <r>
    <x v="256"/>
    <s v="American Crocodile"/>
    <x v="1"/>
    <s v="Crocodylidae"/>
    <x v="0"/>
    <x v="186"/>
    <n v="241.3"/>
    <x v="0"/>
    <x v="1"/>
    <s v="14-09-2011"/>
    <x v="15"/>
    <x v="11"/>
    <x v="1"/>
    <s v="Amy Schneider MD"/>
    <s v="System thank avoid man drive wife anyone development poor idea dog learn soon large task language."/>
    <n v="0"/>
  </r>
  <r>
    <x v="257"/>
    <s v="Mugger Crocodile (Marsh Crocodile)"/>
    <x v="3"/>
    <s v="Crocodylidae"/>
    <x v="0"/>
    <x v="187"/>
    <n v="233.8"/>
    <x v="0"/>
    <x v="1"/>
    <s v="28-07-2005"/>
    <x v="17"/>
    <x v="4"/>
    <x v="1"/>
    <s v="Jonathan Valdez"/>
    <s v="Idea along near stay social white point."/>
    <n v="0"/>
  </r>
  <r>
    <x v="258"/>
    <s v="Borneo Crocodile (disputed)"/>
    <x v="9"/>
    <s v="Crocodylidae"/>
    <x v="0"/>
    <x v="188"/>
    <n v="162.80000000000001"/>
    <x v="2"/>
    <x v="1"/>
    <s v="09-08-2022"/>
    <x v="12"/>
    <x v="10"/>
    <x v="3"/>
    <s v="Kristina Pena"/>
    <s v="Wear guy approach development lawyer nice people list price respond box service develop game stop who."/>
    <n v="0"/>
  </r>
  <r>
    <x v="259"/>
    <s v="Freshwater Crocodile (Johnstone's)"/>
    <x v="15"/>
    <s v="Crocodylidae"/>
    <x v="0"/>
    <x v="183"/>
    <n v="107.4"/>
    <x v="0"/>
    <x v="0"/>
    <s v="31-03-2020"/>
    <x v="20"/>
    <x v="24"/>
    <x v="0"/>
    <s v="Joseph Park"/>
    <s v="To manage state score."/>
    <n v="0"/>
  </r>
  <r>
    <x v="260"/>
    <s v="Mugger Crocodile (Marsh Crocodile)"/>
    <x v="3"/>
    <s v="Crocodylidae"/>
    <x v="0"/>
    <x v="106"/>
    <n v="160.30000000000001"/>
    <x v="2"/>
    <x v="2"/>
    <s v="16-03-2006"/>
    <x v="40"/>
    <x v="7"/>
    <x v="1"/>
    <s v="David Gonzalez"/>
    <s v="Us hotel lead sit response blue increase unit study."/>
    <n v="0"/>
  </r>
  <r>
    <x v="261"/>
    <s v="Philippine Crocodile"/>
    <x v="12"/>
    <s v="Crocodylidae"/>
    <x v="0"/>
    <x v="142"/>
    <n v="59.1"/>
    <x v="0"/>
    <x v="0"/>
    <s v="29-06-2009"/>
    <x v="11"/>
    <x v="3"/>
    <x v="2"/>
    <s v="Patricia Hayes"/>
    <s v="What care material morning any very stuff lot meet TV concern official room campaign hold over third."/>
    <n v="0"/>
  </r>
  <r>
    <x v="262"/>
    <s v="Cuban Crocodile"/>
    <x v="11"/>
    <s v="Crocodylidae"/>
    <x v="0"/>
    <x v="189"/>
    <n v="47.1"/>
    <x v="1"/>
    <x v="2"/>
    <s v="12-09-2009"/>
    <x v="15"/>
    <x v="25"/>
    <x v="2"/>
    <s v="Janice Petty"/>
    <s v="Event white wife laugh card include record security federal reduce team."/>
    <n v="0"/>
  </r>
  <r>
    <x v="263"/>
    <s v="American Crocodile"/>
    <x v="1"/>
    <s v="Crocodylidae"/>
    <x v="0"/>
    <x v="190"/>
    <n v="75.8"/>
    <x v="3"/>
    <x v="0"/>
    <s v="03-01-2025"/>
    <x v="38"/>
    <x v="11"/>
    <x v="1"/>
    <s v="Taylor Chen"/>
    <s v="Decide research rather TV car."/>
    <n v="0"/>
  </r>
  <r>
    <x v="264"/>
    <s v="Nile Crocodile"/>
    <x v="8"/>
    <s v="Crocodylidae"/>
    <x v="0"/>
    <x v="191"/>
    <n v="438.8"/>
    <x v="2"/>
    <x v="0"/>
    <s v="09-09-2011"/>
    <x v="13"/>
    <x v="4"/>
    <x v="0"/>
    <s v="Vanessa Thompson"/>
    <s v="Reason follow break good lose number project individual security subject experience suggest space mission agent certainly prove customer."/>
    <n v="0"/>
  </r>
  <r>
    <x v="265"/>
    <s v="West African Dwarf Crocodile"/>
    <x v="7"/>
    <s v="Crocodylidae"/>
    <x v="1"/>
    <x v="36"/>
    <n v="11.9"/>
    <x v="2"/>
    <x v="0"/>
    <s v="27-09-2009"/>
    <x v="31"/>
    <x v="6"/>
    <x v="1"/>
    <s v="Candace Mitchell"/>
    <s v="Chair artist six daughter must grow laugh pattern push no difference positive."/>
    <n v="0"/>
  </r>
  <r>
    <x v="266"/>
    <s v="Orinoco Crocodile"/>
    <x v="2"/>
    <s v="Crocodylidae"/>
    <x v="0"/>
    <x v="76"/>
    <n v="223"/>
    <x v="0"/>
    <x v="1"/>
    <s v="03-02-2006"/>
    <x v="1"/>
    <x v="16"/>
    <x v="2"/>
    <s v="Jorge Robles"/>
    <s v="Realize another high indicate small."/>
    <n v="0"/>
  </r>
  <r>
    <x v="267"/>
    <s v="Saltwater Crocodile"/>
    <x v="10"/>
    <s v="Crocodylidae"/>
    <x v="0"/>
    <x v="84"/>
    <n v="418.9"/>
    <x v="1"/>
    <x v="2"/>
    <s v="10-06-2014"/>
    <x v="36"/>
    <x v="11"/>
    <x v="0"/>
    <s v="Tracy Brown"/>
    <s v="Data than team kitchen difficult plant remember happy open school cultural right."/>
    <n v="0"/>
  </r>
  <r>
    <x v="268"/>
    <s v="Siamese Crocodile"/>
    <x v="4"/>
    <s v="Crocodylidae"/>
    <x v="0"/>
    <x v="6"/>
    <n v="151.80000000000001"/>
    <x v="0"/>
    <x v="2"/>
    <s v="23-07-2007"/>
    <x v="8"/>
    <x v="0"/>
    <x v="2"/>
    <s v="Jerry Lucero"/>
    <s v="Cost community message help investment news."/>
    <n v="0"/>
  </r>
  <r>
    <x v="269"/>
    <s v="Philippine Crocodile"/>
    <x v="12"/>
    <s v="Crocodylidae"/>
    <x v="0"/>
    <x v="73"/>
    <n v="84.8"/>
    <x v="0"/>
    <x v="1"/>
    <s v="06-12-2025"/>
    <x v="11"/>
    <x v="3"/>
    <x v="2"/>
    <s v="Kevin Scott"/>
    <s v="Letter visit always up others similar personal successful feeling."/>
    <n v="0"/>
  </r>
  <r>
    <x v="270"/>
    <s v="Nile Crocodile"/>
    <x v="8"/>
    <s v="Crocodylidae"/>
    <x v="0"/>
    <x v="192"/>
    <n v="286.7"/>
    <x v="1"/>
    <x v="1"/>
    <s v="09-03-2010"/>
    <x v="22"/>
    <x v="12"/>
    <x v="0"/>
    <s v="Krista Jones"/>
    <s v="Moment whatever minute skill city myself idea glass third professional."/>
    <n v="0"/>
  </r>
  <r>
    <x v="271"/>
    <s v="West African Slender-snouted Crocodile"/>
    <x v="14"/>
    <s v="Crocodylidae"/>
    <x v="2"/>
    <x v="193"/>
    <n v="82.8"/>
    <x v="0"/>
    <x v="2"/>
    <s v="26-07-2021"/>
    <x v="27"/>
    <x v="17"/>
    <x v="2"/>
    <s v="Edward Clements"/>
    <s v="Most you statement wonder across protect knowledge toward."/>
    <n v="0"/>
  </r>
  <r>
    <x v="272"/>
    <s v="Nile Crocodile"/>
    <x v="8"/>
    <s v="Crocodylidae"/>
    <x v="0"/>
    <x v="194"/>
    <n v="848.2"/>
    <x v="0"/>
    <x v="1"/>
    <s v="01-02-2007"/>
    <x v="13"/>
    <x v="12"/>
    <x v="0"/>
    <s v="Lisa Haley"/>
    <s v="High someone box either rich agency might side."/>
    <n v="0"/>
  </r>
  <r>
    <x v="273"/>
    <s v="Morelet's Crocodile"/>
    <x v="0"/>
    <s v="Crocodylidae"/>
    <x v="0"/>
    <x v="195"/>
    <n v="118.9"/>
    <x v="0"/>
    <x v="1"/>
    <s v="16-11-2024"/>
    <x v="2"/>
    <x v="0"/>
    <x v="0"/>
    <s v="Katie Tucker"/>
    <s v="Together court message way cold what Mrs."/>
    <n v="0"/>
  </r>
  <r>
    <x v="274"/>
    <s v="Saltwater Crocodile"/>
    <x v="10"/>
    <s v="Crocodylidae"/>
    <x v="0"/>
    <x v="196"/>
    <n v="541.70000000000005"/>
    <x v="0"/>
    <x v="2"/>
    <s v="18-09-2018"/>
    <x v="20"/>
    <x v="1"/>
    <x v="0"/>
    <s v="Austin Santiago"/>
    <s v="Ten interest billion Mrs reflect wish simple position vote section child."/>
    <n v="0"/>
  </r>
  <r>
    <x v="275"/>
    <s v="Central African Slender-snouted Crocodile"/>
    <x v="16"/>
    <s v="Crocodylidae"/>
    <x v="2"/>
    <x v="103"/>
    <n v="125.4"/>
    <x v="0"/>
    <x v="1"/>
    <s v="09-10-2016"/>
    <x v="32"/>
    <x v="21"/>
    <x v="4"/>
    <s v="Gary Miller"/>
    <s v="Concern edge audience start treat imagine later."/>
    <n v="0"/>
  </r>
  <r>
    <x v="276"/>
    <s v="West African Dwarf Crocodile"/>
    <x v="7"/>
    <s v="Crocodylidae"/>
    <x v="1"/>
    <x v="197"/>
    <n v="15.4"/>
    <x v="2"/>
    <x v="1"/>
    <s v="03-01-2025"/>
    <x v="42"/>
    <x v="6"/>
    <x v="1"/>
    <s v="Eugene Price"/>
    <s v="Movement political peace series."/>
    <n v="0"/>
  </r>
  <r>
    <x v="277"/>
    <s v="Orinoco Crocodile"/>
    <x v="2"/>
    <s v="Crocodylidae"/>
    <x v="0"/>
    <x v="38"/>
    <n v="253.9"/>
    <x v="2"/>
    <x v="1"/>
    <s v="30-12-2009"/>
    <x v="24"/>
    <x v="2"/>
    <x v="2"/>
    <s v="Mercedes Jones"/>
    <s v="Blood skin feeling beat she join house produce listen mouth carry."/>
    <n v="0"/>
  </r>
  <r>
    <x v="278"/>
    <s v="American Crocodile"/>
    <x v="1"/>
    <s v="Crocodylidae"/>
    <x v="0"/>
    <x v="198"/>
    <n v="96.7"/>
    <x v="1"/>
    <x v="0"/>
    <s v="18-01-2014"/>
    <x v="24"/>
    <x v="22"/>
    <x v="1"/>
    <s v="Robert Gardner"/>
    <s v="Fear thought whole term possible whatever action themselves center among."/>
    <n v="0"/>
  </r>
  <r>
    <x v="279"/>
    <s v="Congo Dwarf Crocodile"/>
    <x v="5"/>
    <s v="Crocodylidae"/>
    <x v="1"/>
    <x v="157"/>
    <n v="23.7"/>
    <x v="0"/>
    <x v="2"/>
    <s v="24-02-2013"/>
    <x v="14"/>
    <x v="6"/>
    <x v="3"/>
    <s v="Jennifer Kelley"/>
    <s v="Fight security tough gas include position mention claim determine."/>
    <n v="0"/>
  </r>
  <r>
    <x v="280"/>
    <s v="New Guinea Crocodile"/>
    <x v="13"/>
    <s v="Crocodylidae"/>
    <x v="0"/>
    <x v="199"/>
    <n v="48.7"/>
    <x v="1"/>
    <x v="2"/>
    <s v="19-12-2012"/>
    <x v="26"/>
    <x v="3"/>
    <x v="0"/>
    <s v="Cheyenne White"/>
    <s v="System surface usually yes leave near fact attack better rise maintain former campaign pretty beyond people too fish."/>
    <n v="0"/>
  </r>
  <r>
    <x v="281"/>
    <s v="Hall's New Guinea Crocodile"/>
    <x v="17"/>
    <s v="Crocodylidae"/>
    <x v="0"/>
    <x v="41"/>
    <n v="69.2"/>
    <x v="0"/>
    <x v="0"/>
    <s v="17-09-2007"/>
    <x v="19"/>
    <x v="25"/>
    <x v="0"/>
    <s v="Luis Torres"/>
    <s v="Charge note space when collection finish size Republican political everybody growth quickly former lose knowledge simple main."/>
    <n v="0"/>
  </r>
  <r>
    <x v="282"/>
    <s v="Philippine Crocodile"/>
    <x v="12"/>
    <s v="Crocodylidae"/>
    <x v="0"/>
    <x v="200"/>
    <n v="71.7"/>
    <x v="2"/>
    <x v="0"/>
    <s v="10-03-2016"/>
    <x v="11"/>
    <x v="28"/>
    <x v="2"/>
    <s v="Matthew Miller"/>
    <s v="Teach cause Mrs enjoy though."/>
    <n v="0"/>
  </r>
  <r>
    <x v="283"/>
    <s v="Congo Dwarf Crocodile"/>
    <x v="5"/>
    <s v="Crocodylidae"/>
    <x v="1"/>
    <x v="201"/>
    <n v="21.1"/>
    <x v="2"/>
    <x v="1"/>
    <s v="08-10-2024"/>
    <x v="5"/>
    <x v="19"/>
    <x v="3"/>
    <s v="Bernard Smith"/>
    <s v="Place spend often shoulder defense already end thus music president chance."/>
    <n v="0"/>
  </r>
  <r>
    <x v="284"/>
    <s v="Siamese Crocodile"/>
    <x v="4"/>
    <s v="Crocodylidae"/>
    <x v="0"/>
    <x v="77"/>
    <n v="125.2"/>
    <x v="0"/>
    <x v="1"/>
    <s v="28-06-2016"/>
    <x v="41"/>
    <x v="27"/>
    <x v="2"/>
    <s v="Steven Lawrence"/>
    <s v="Card may bed hair action draw who word range serious cell city not."/>
    <n v="0"/>
  </r>
  <r>
    <x v="285"/>
    <s v="New Guinea Crocodile"/>
    <x v="13"/>
    <s v="Crocodylidae"/>
    <x v="0"/>
    <x v="202"/>
    <n v="83.8"/>
    <x v="2"/>
    <x v="1"/>
    <s v="01-08-2019"/>
    <x v="19"/>
    <x v="3"/>
    <x v="0"/>
    <s v="Shelby Thomas"/>
    <s v="Voice American seven discussion enough doctor protect military social hold truth thing always possible billion why."/>
    <n v="0"/>
  </r>
  <r>
    <x v="286"/>
    <s v="New Guinea Crocodile"/>
    <x v="13"/>
    <s v="Crocodylidae"/>
    <x v="0"/>
    <x v="151"/>
    <n v="144.5"/>
    <x v="0"/>
    <x v="1"/>
    <s v="10-10-2021"/>
    <x v="26"/>
    <x v="0"/>
    <x v="0"/>
    <s v="Denise Harmon"/>
    <s v="Name community president half president structure might heavy."/>
    <n v="0"/>
  </r>
  <r>
    <x v="287"/>
    <s v="West African Dwarf Crocodile"/>
    <x v="7"/>
    <s v="Crocodylidae"/>
    <x v="1"/>
    <x v="54"/>
    <n v="15.7"/>
    <x v="0"/>
    <x v="0"/>
    <s v="30-10-2023"/>
    <x v="27"/>
    <x v="9"/>
    <x v="1"/>
    <s v="Kelli Gomez"/>
    <s v="Main lot page maybe catch close baby poor deep."/>
    <n v="0"/>
  </r>
  <r>
    <x v="288"/>
    <s v="Congo Dwarf Crocodile"/>
    <x v="5"/>
    <s v="Crocodylidae"/>
    <x v="1"/>
    <x v="62"/>
    <n v="16.899999999999999"/>
    <x v="0"/>
    <x v="1"/>
    <s v="08-07-2019"/>
    <x v="5"/>
    <x v="6"/>
    <x v="3"/>
    <s v="Jack Love"/>
    <s v="Produce increase form box push look opportunity positive improve during."/>
    <n v="0"/>
  </r>
  <r>
    <x v="289"/>
    <s v="Freshwater Crocodile (Johnstone's)"/>
    <x v="15"/>
    <s v="Crocodylidae"/>
    <x v="0"/>
    <x v="117"/>
    <n v="30.9"/>
    <x v="1"/>
    <x v="2"/>
    <s v="14-08-2023"/>
    <x v="20"/>
    <x v="24"/>
    <x v="0"/>
    <s v="Kevin Taylor"/>
    <s v="Always occur argue election conference when out nor affect rest product exist beat."/>
    <n v="0"/>
  </r>
  <r>
    <x v="290"/>
    <s v="Congo Dwarf Crocodile"/>
    <x v="5"/>
    <s v="Crocodylidae"/>
    <x v="1"/>
    <x v="203"/>
    <n v="20.2"/>
    <x v="0"/>
    <x v="0"/>
    <s v="12-03-2009"/>
    <x v="14"/>
    <x v="6"/>
    <x v="3"/>
    <s v="Willie Dillon"/>
    <s v="Detail improve central old should perhaps member cold rate."/>
    <n v="0"/>
  </r>
  <r>
    <x v="291"/>
    <s v="Saltwater Crocodile"/>
    <x v="10"/>
    <s v="Crocodylidae"/>
    <x v="0"/>
    <x v="204"/>
    <n v="637.20000000000005"/>
    <x v="2"/>
    <x v="0"/>
    <s v="30-10-2025"/>
    <x v="29"/>
    <x v="11"/>
    <x v="0"/>
    <s v="Linda Jones"/>
    <s v="History board dark teacher mean information change benefit live pass."/>
    <n v="0"/>
  </r>
  <r>
    <x v="292"/>
    <s v="Central African Slender-snouted Crocodile"/>
    <x v="16"/>
    <s v="Crocodylidae"/>
    <x v="2"/>
    <x v="188"/>
    <n v="180.7"/>
    <x v="0"/>
    <x v="1"/>
    <s v="13-07-2006"/>
    <x v="32"/>
    <x v="21"/>
    <x v="4"/>
    <s v="Richard Gordon"/>
    <s v="Behavior process top much ability visit question issue inside."/>
    <n v="0"/>
  </r>
  <r>
    <x v="293"/>
    <s v="Congo Dwarf Crocodile"/>
    <x v="5"/>
    <s v="Crocodylidae"/>
    <x v="1"/>
    <x v="205"/>
    <n v="14.6"/>
    <x v="2"/>
    <x v="1"/>
    <s v="27-08-2015"/>
    <x v="14"/>
    <x v="6"/>
    <x v="3"/>
    <s v="Melissa Patterson"/>
    <s v="Smile high open scientist seven recent best care local discussion teacher exist theory."/>
    <n v="0"/>
  </r>
  <r>
    <x v="294"/>
    <s v="West African Slender-snouted Crocodile"/>
    <x v="14"/>
    <s v="Crocodylidae"/>
    <x v="2"/>
    <x v="206"/>
    <n v="187.8"/>
    <x v="0"/>
    <x v="0"/>
    <s v="28-08-2013"/>
    <x v="7"/>
    <x v="0"/>
    <x v="2"/>
    <s v="Colin Fletcher"/>
    <s v="Official brother according."/>
    <n v="0"/>
  </r>
  <r>
    <x v="295"/>
    <s v="West African Dwarf Crocodile"/>
    <x v="7"/>
    <s v="Crocodylidae"/>
    <x v="1"/>
    <x v="162"/>
    <n v="25"/>
    <x v="0"/>
    <x v="0"/>
    <s v="03-10-2008"/>
    <x v="42"/>
    <x v="6"/>
    <x v="1"/>
    <s v="Melissa Stewart"/>
    <s v="Blood international one end movie north partner."/>
    <n v="0"/>
  </r>
  <r>
    <x v="296"/>
    <s v="Philippine Crocodile"/>
    <x v="12"/>
    <s v="Crocodylidae"/>
    <x v="0"/>
    <x v="207"/>
    <n v="104.1"/>
    <x v="0"/>
    <x v="2"/>
    <s v="03-07-2019"/>
    <x v="11"/>
    <x v="28"/>
    <x v="2"/>
    <s v="Jennifer Harris DDS"/>
    <s v="Lot have never effect fill general relationship save talk process."/>
    <n v="0"/>
  </r>
  <r>
    <x v="297"/>
    <s v="Nile Crocodile"/>
    <x v="8"/>
    <s v="Crocodylidae"/>
    <x v="0"/>
    <x v="208"/>
    <n v="169.1"/>
    <x v="1"/>
    <x v="1"/>
    <s v="27-01-2014"/>
    <x v="22"/>
    <x v="12"/>
    <x v="0"/>
    <s v="Jillian Lyons"/>
    <s v="Beyond meet skill song."/>
    <n v="0"/>
  </r>
  <r>
    <x v="298"/>
    <s v="West African Crocodile"/>
    <x v="6"/>
    <s v="Crocodylidae"/>
    <x v="0"/>
    <x v="166"/>
    <n v="153.80000000000001"/>
    <x v="0"/>
    <x v="1"/>
    <s v="10-01-2024"/>
    <x v="34"/>
    <x v="7"/>
    <x v="0"/>
    <s v="Melinda Williams"/>
    <s v="Who accept before certainly unit itself ask develop bag also his worker pass minute represent."/>
    <n v="0"/>
  </r>
  <r>
    <x v="299"/>
    <s v="Morelet's Crocodile"/>
    <x v="0"/>
    <s v="Crocodylidae"/>
    <x v="0"/>
    <x v="137"/>
    <n v="101.5"/>
    <x v="2"/>
    <x v="0"/>
    <s v="19-12-2016"/>
    <x v="2"/>
    <x v="0"/>
    <x v="0"/>
    <s v="Theresa Wilkins"/>
    <s v="Keep cut prevent sound experience almost outside middle discuss college already dream a church."/>
    <n v="0"/>
  </r>
  <r>
    <x v="300"/>
    <s v="Congo Dwarf Crocodile"/>
    <x v="5"/>
    <s v="Crocodylidae"/>
    <x v="1"/>
    <x v="209"/>
    <n v="23"/>
    <x v="0"/>
    <x v="1"/>
    <s v="15-05-2013"/>
    <x v="14"/>
    <x v="6"/>
    <x v="3"/>
    <s v="Penny Gomez MD"/>
    <s v="Customer address region try near risk next on girl."/>
    <n v="0"/>
  </r>
  <r>
    <x v="301"/>
    <s v="Saltwater Crocodile"/>
    <x v="10"/>
    <s v="Crocodylidae"/>
    <x v="0"/>
    <x v="210"/>
    <n v="437.6"/>
    <x v="0"/>
    <x v="1"/>
    <s v="17-09-2012"/>
    <x v="3"/>
    <x v="18"/>
    <x v="0"/>
    <s v="Courtney Mccarty"/>
    <s v="Upon offer end imagine blood authority family water sort what then spend offer reason whom none."/>
    <n v="0"/>
  </r>
  <r>
    <x v="302"/>
    <s v="Cuban Crocodile"/>
    <x v="11"/>
    <s v="Crocodylidae"/>
    <x v="0"/>
    <x v="160"/>
    <n v="119.8"/>
    <x v="0"/>
    <x v="1"/>
    <s v="07-05-2015"/>
    <x v="15"/>
    <x v="0"/>
    <x v="2"/>
    <s v="Nina Ali"/>
    <s v="Race to television loss election him small detail."/>
    <n v="0"/>
  </r>
  <r>
    <x v="303"/>
    <s v="Siamese Crocodile"/>
    <x v="4"/>
    <s v="Crocodylidae"/>
    <x v="0"/>
    <x v="147"/>
    <n v="76.2"/>
    <x v="0"/>
    <x v="0"/>
    <s v="25-05-2011"/>
    <x v="8"/>
    <x v="5"/>
    <x v="2"/>
    <s v="Rebecca Gutierrez"/>
    <s v="Might act strategy eat behavior purpose start away use live government."/>
    <n v="0"/>
  </r>
  <r>
    <x v="304"/>
    <s v="Central African Slender-snouted Crocodile"/>
    <x v="16"/>
    <s v="Crocodylidae"/>
    <x v="2"/>
    <x v="211"/>
    <n v="75.7"/>
    <x v="2"/>
    <x v="0"/>
    <s v="10-01-2012"/>
    <x v="31"/>
    <x v="21"/>
    <x v="4"/>
    <s v="Debra Valentine"/>
    <s v="Material current save their deal dark economic peace choose blood."/>
    <n v="0"/>
  </r>
  <r>
    <x v="305"/>
    <s v="Siamese Crocodile"/>
    <x v="4"/>
    <s v="Crocodylidae"/>
    <x v="0"/>
    <x v="212"/>
    <n v="150.69999999999999"/>
    <x v="0"/>
    <x v="0"/>
    <s v="25-06-2019"/>
    <x v="8"/>
    <x v="0"/>
    <x v="2"/>
    <s v="Megan Alvarado"/>
    <s v="According tax when summer he firm together thing off ever consumer."/>
    <n v="0"/>
  </r>
  <r>
    <x v="306"/>
    <s v="Congo Dwarf Crocodile"/>
    <x v="5"/>
    <s v="Crocodylidae"/>
    <x v="1"/>
    <x v="138"/>
    <n v="15.5"/>
    <x v="0"/>
    <x v="1"/>
    <s v="13-09-2005"/>
    <x v="5"/>
    <x v="6"/>
    <x v="3"/>
    <s v="Kayla Sanders"/>
    <s v="Campaign moment institution vote allow girl team."/>
    <n v="0"/>
  </r>
  <r>
    <x v="307"/>
    <s v="Congo Dwarf Crocodile"/>
    <x v="5"/>
    <s v="Crocodylidae"/>
    <x v="1"/>
    <x v="117"/>
    <n v="25.1"/>
    <x v="2"/>
    <x v="2"/>
    <s v="02-01-2008"/>
    <x v="5"/>
    <x v="6"/>
    <x v="3"/>
    <s v="Joyce Martinez"/>
    <s v="Least ready activity decision ok foot party employee nature down likely party hand material decision."/>
    <n v="0"/>
  </r>
  <r>
    <x v="308"/>
    <s v="Hall's New Guinea Crocodile"/>
    <x v="17"/>
    <s v="Crocodylidae"/>
    <x v="0"/>
    <x v="157"/>
    <n v="43.1"/>
    <x v="1"/>
    <x v="0"/>
    <s v="14-09-2017"/>
    <x v="19"/>
    <x v="3"/>
    <x v="0"/>
    <s v="Jacqueline Dickerson"/>
    <s v="Late number without rather sport result sound new task cultural."/>
    <n v="0"/>
  </r>
  <r>
    <x v="309"/>
    <s v="Saltwater Crocodile"/>
    <x v="10"/>
    <s v="Crocodylidae"/>
    <x v="0"/>
    <x v="13"/>
    <n v="449.3"/>
    <x v="1"/>
    <x v="2"/>
    <s v="03-08-2025"/>
    <x v="19"/>
    <x v="11"/>
    <x v="0"/>
    <s v="Nancy Kennedy"/>
    <s v="Computer matter yet."/>
    <n v="0"/>
  </r>
  <r>
    <x v="310"/>
    <s v="New Guinea Crocodile"/>
    <x v="13"/>
    <s v="Crocodylidae"/>
    <x v="0"/>
    <x v="33"/>
    <n v="83.5"/>
    <x v="0"/>
    <x v="1"/>
    <s v="25-11-2008"/>
    <x v="26"/>
    <x v="3"/>
    <x v="0"/>
    <s v="Kelly Le"/>
    <s v="Feel no nothing huge real art sport live picture last free guess night use."/>
    <n v="0"/>
  </r>
  <r>
    <x v="311"/>
    <s v="Hall's New Guinea Crocodile"/>
    <x v="17"/>
    <s v="Crocodylidae"/>
    <x v="0"/>
    <x v="213"/>
    <n v="43.5"/>
    <x v="1"/>
    <x v="2"/>
    <s v="03-12-2015"/>
    <x v="19"/>
    <x v="25"/>
    <x v="0"/>
    <s v="Alejandro Martinez"/>
    <s v="Current office power company sister great pull maintain say threat high expert place certain cold space front piece occur."/>
    <n v="0"/>
  </r>
  <r>
    <x v="312"/>
    <s v="Cuban Crocodile"/>
    <x v="11"/>
    <s v="Crocodylidae"/>
    <x v="0"/>
    <x v="157"/>
    <n v="59.1"/>
    <x v="1"/>
    <x v="1"/>
    <s v="02-03-2010"/>
    <x v="15"/>
    <x v="0"/>
    <x v="2"/>
    <s v="Andrea Martin"/>
    <s v="Finish president report painting house thought."/>
    <n v="0"/>
  </r>
  <r>
    <x v="313"/>
    <s v="Central African Slender-snouted Crocodile"/>
    <x v="16"/>
    <s v="Crocodylidae"/>
    <x v="2"/>
    <x v="74"/>
    <n v="33.9"/>
    <x v="1"/>
    <x v="0"/>
    <s v="14-02-2019"/>
    <x v="32"/>
    <x v="21"/>
    <x v="4"/>
    <s v="Teresa Adkins"/>
    <s v="Whole including contain age road product wait red bag cold."/>
    <n v="0"/>
  </r>
  <r>
    <x v="314"/>
    <s v="Saltwater Crocodile"/>
    <x v="10"/>
    <s v="Crocodylidae"/>
    <x v="0"/>
    <x v="214"/>
    <n v="658.3"/>
    <x v="0"/>
    <x v="1"/>
    <s v="30-04-2021"/>
    <x v="36"/>
    <x v="26"/>
    <x v="0"/>
    <s v="Arthur Johns"/>
    <s v="Approach side model you billion peace base use hope."/>
    <n v="0"/>
  </r>
  <r>
    <x v="315"/>
    <s v="Philippine Crocodile"/>
    <x v="12"/>
    <s v="Crocodylidae"/>
    <x v="0"/>
    <x v="215"/>
    <n v="48.8"/>
    <x v="0"/>
    <x v="0"/>
    <s v="24-12-2018"/>
    <x v="11"/>
    <x v="13"/>
    <x v="2"/>
    <s v="Oscar Ramos"/>
    <s v="Capital stuff agreement professional team foot live window."/>
    <n v="0"/>
  </r>
  <r>
    <x v="316"/>
    <s v="West African Slender-snouted Crocodile"/>
    <x v="14"/>
    <s v="Crocodylidae"/>
    <x v="2"/>
    <x v="174"/>
    <n v="142.5"/>
    <x v="0"/>
    <x v="1"/>
    <s v="08-05-2020"/>
    <x v="9"/>
    <x v="17"/>
    <x v="2"/>
    <s v="Denise Wallace"/>
    <s v="Computer our piece player nor model police finally girl."/>
    <n v="0"/>
  </r>
  <r>
    <x v="317"/>
    <s v="Orinoco Crocodile"/>
    <x v="2"/>
    <s v="Crocodylidae"/>
    <x v="0"/>
    <x v="0"/>
    <n v="121.2"/>
    <x v="1"/>
    <x v="1"/>
    <s v="04-02-2017"/>
    <x v="1"/>
    <x v="2"/>
    <x v="2"/>
    <s v="Regina Ramos"/>
    <s v="Include choose action model serve carry expert movement reach man sense federal she something."/>
    <n v="0"/>
  </r>
  <r>
    <x v="318"/>
    <s v="Borneo Crocodile (disputed)"/>
    <x v="9"/>
    <s v="Crocodylidae"/>
    <x v="0"/>
    <x v="111"/>
    <n v="138.5"/>
    <x v="0"/>
    <x v="2"/>
    <s v="11-11-2012"/>
    <x v="10"/>
    <x v="10"/>
    <x v="3"/>
    <s v="Rebecca Kelley"/>
    <s v="In night house clear say hope."/>
    <n v="0"/>
  </r>
  <r>
    <x v="319"/>
    <s v="Siamese Crocodile"/>
    <x v="4"/>
    <s v="Crocodylidae"/>
    <x v="0"/>
    <x v="49"/>
    <n v="181.1"/>
    <x v="0"/>
    <x v="0"/>
    <s v="28-08-2016"/>
    <x v="8"/>
    <x v="0"/>
    <x v="2"/>
    <s v="Dennis Henderson"/>
    <s v="Might son party really even possible mother especially."/>
    <n v="0"/>
  </r>
  <r>
    <x v="320"/>
    <s v="New Guinea Crocodile"/>
    <x v="13"/>
    <s v="Crocodylidae"/>
    <x v="0"/>
    <x v="216"/>
    <n v="104.6"/>
    <x v="0"/>
    <x v="1"/>
    <s v="15-03-2013"/>
    <x v="26"/>
    <x v="3"/>
    <x v="0"/>
    <s v="Barry Taylor"/>
    <s v="Pm pay evening performance could affect anyone movement."/>
    <n v="0"/>
  </r>
  <r>
    <x v="321"/>
    <s v="Philippine Crocodile"/>
    <x v="12"/>
    <s v="Crocodylidae"/>
    <x v="0"/>
    <x v="217"/>
    <n v="45.3"/>
    <x v="2"/>
    <x v="1"/>
    <s v="06-12-2013"/>
    <x v="11"/>
    <x v="28"/>
    <x v="2"/>
    <s v="Brian Adams"/>
    <s v="Road do character management game find son your."/>
    <n v="0"/>
  </r>
  <r>
    <x v="322"/>
    <s v="Mugger Crocodile (Marsh Crocodile)"/>
    <x v="3"/>
    <s v="Crocodylidae"/>
    <x v="0"/>
    <x v="27"/>
    <n v="193.4"/>
    <x v="2"/>
    <x v="1"/>
    <s v="03-03-2006"/>
    <x v="45"/>
    <x v="12"/>
    <x v="1"/>
    <s v="Rick Rivera"/>
    <s v="Argue simply author like."/>
    <n v="0"/>
  </r>
  <r>
    <x v="323"/>
    <s v="American Crocodile"/>
    <x v="1"/>
    <s v="Crocodylidae"/>
    <x v="0"/>
    <x v="218"/>
    <n v="218"/>
    <x v="2"/>
    <x v="2"/>
    <s v="09-10-2018"/>
    <x v="18"/>
    <x v="1"/>
    <x v="1"/>
    <s v="Ryan Roth"/>
    <s v="Business should eat."/>
    <n v="0"/>
  </r>
  <r>
    <x v="324"/>
    <s v="Orinoco Crocodile"/>
    <x v="2"/>
    <s v="Crocodylidae"/>
    <x v="0"/>
    <x v="181"/>
    <n v="218"/>
    <x v="2"/>
    <x v="1"/>
    <s v="31-08-2020"/>
    <x v="1"/>
    <x v="16"/>
    <x v="2"/>
    <s v="Jessica Rojas"/>
    <s v="Current same behind."/>
    <n v="0"/>
  </r>
  <r>
    <x v="325"/>
    <s v="Hall's New Guinea Crocodile"/>
    <x v="17"/>
    <s v="Crocodylidae"/>
    <x v="0"/>
    <x v="92"/>
    <n v="73.099999999999994"/>
    <x v="0"/>
    <x v="1"/>
    <s v="06-05-2005"/>
    <x v="19"/>
    <x v="25"/>
    <x v="0"/>
    <s v="Christine Price"/>
    <s v="View city rock seat near business loss federal growth appear project wind door."/>
    <n v="0"/>
  </r>
  <r>
    <x v="326"/>
    <s v="Freshwater Crocodile (Johnstone's)"/>
    <x v="15"/>
    <s v="Crocodylidae"/>
    <x v="0"/>
    <x v="219"/>
    <n v="42.5"/>
    <x v="1"/>
    <x v="2"/>
    <s v="23-11-2017"/>
    <x v="20"/>
    <x v="23"/>
    <x v="0"/>
    <s v="Adrian Bauer"/>
    <s v="Build smile across among situation little other he become citizen."/>
    <n v="0"/>
  </r>
  <r>
    <x v="327"/>
    <s v="Borneo Crocodile (disputed)"/>
    <x v="9"/>
    <s v="Crocodylidae"/>
    <x v="0"/>
    <x v="220"/>
    <n v="130.30000000000001"/>
    <x v="0"/>
    <x v="2"/>
    <s v="26-08-2024"/>
    <x v="12"/>
    <x v="10"/>
    <x v="3"/>
    <s v="Luke Galvan"/>
    <s v="Art green child movie blue maintain first next popular girl through run again help right economy."/>
    <n v="0"/>
  </r>
  <r>
    <x v="328"/>
    <s v="Central African Slender-snouted Crocodile"/>
    <x v="16"/>
    <s v="Crocodylidae"/>
    <x v="2"/>
    <x v="221"/>
    <n v="33.5"/>
    <x v="1"/>
    <x v="0"/>
    <s v="08-03-2020"/>
    <x v="32"/>
    <x v="21"/>
    <x v="4"/>
    <s v="Michael Hansen"/>
    <s v="Recent couple cost girl run every story trial never attention choice fast enjoy happen."/>
    <n v="0"/>
  </r>
  <r>
    <x v="329"/>
    <s v="Borneo Crocodile (disputed)"/>
    <x v="9"/>
    <s v="Crocodylidae"/>
    <x v="0"/>
    <x v="58"/>
    <n v="83.7"/>
    <x v="0"/>
    <x v="0"/>
    <s v="09-06-2017"/>
    <x v="10"/>
    <x v="10"/>
    <x v="3"/>
    <s v="Mark Gray"/>
    <s v="Third people hair per fly as whose standard couple."/>
    <n v="0"/>
  </r>
  <r>
    <x v="330"/>
    <s v="Hall's New Guinea Crocodile"/>
    <x v="17"/>
    <s v="Crocodylidae"/>
    <x v="0"/>
    <x v="222"/>
    <n v="50.8"/>
    <x v="1"/>
    <x v="0"/>
    <s v="29-07-2024"/>
    <x v="19"/>
    <x v="25"/>
    <x v="0"/>
    <s v="Pamela Moore"/>
    <s v="Follow political book model at strong candidate them."/>
    <n v="0"/>
  </r>
  <r>
    <x v="331"/>
    <s v="Philippine Crocodile"/>
    <x v="12"/>
    <s v="Crocodylidae"/>
    <x v="0"/>
    <x v="110"/>
    <n v="40.700000000000003"/>
    <x v="1"/>
    <x v="0"/>
    <s v="21-02-2022"/>
    <x v="11"/>
    <x v="3"/>
    <x v="2"/>
    <s v="John Garcia"/>
    <s v="Politics home majority perhaps opportunity any determine responsibility actually TV pretty up story life."/>
    <n v="0"/>
  </r>
  <r>
    <x v="332"/>
    <s v="New Guinea Crocodile"/>
    <x v="13"/>
    <s v="Crocodylidae"/>
    <x v="0"/>
    <x v="41"/>
    <n v="82"/>
    <x v="0"/>
    <x v="1"/>
    <s v="15-04-2011"/>
    <x v="26"/>
    <x v="7"/>
    <x v="0"/>
    <s v="Heather Paul"/>
    <s v="State some around pay more same strong back democratic."/>
    <n v="0"/>
  </r>
  <r>
    <x v="333"/>
    <s v="Saltwater Crocodile"/>
    <x v="10"/>
    <s v="Crocodylidae"/>
    <x v="0"/>
    <x v="223"/>
    <n v="493.9"/>
    <x v="2"/>
    <x v="2"/>
    <s v="17-06-2020"/>
    <x v="20"/>
    <x v="11"/>
    <x v="0"/>
    <s v="Ashley Hall"/>
    <s v="Country moment eat personal condition see indeed black police."/>
    <n v="0"/>
  </r>
  <r>
    <x v="334"/>
    <s v="West African Crocodile"/>
    <x v="6"/>
    <s v="Crocodylidae"/>
    <x v="0"/>
    <x v="203"/>
    <n v="45.7"/>
    <x v="1"/>
    <x v="2"/>
    <s v="15-02-2009"/>
    <x v="39"/>
    <x v="7"/>
    <x v="0"/>
    <s v="Jimmy Ortega"/>
    <s v="Coach Congress husband front citizen your."/>
    <n v="0"/>
  </r>
  <r>
    <x v="335"/>
    <s v="Borneo Crocodile (disputed)"/>
    <x v="9"/>
    <s v="Crocodylidae"/>
    <x v="0"/>
    <x v="146"/>
    <n v="30.9"/>
    <x v="1"/>
    <x v="0"/>
    <s v="16-06-2017"/>
    <x v="12"/>
    <x v="10"/>
    <x v="3"/>
    <s v="Harold Edwards"/>
    <s v="Suddenly include plan step food drive nation heart nearly."/>
    <n v="0"/>
  </r>
  <r>
    <x v="336"/>
    <s v="Cuban Crocodile"/>
    <x v="11"/>
    <s v="Crocodylidae"/>
    <x v="0"/>
    <x v="112"/>
    <n v="71.599999999999994"/>
    <x v="1"/>
    <x v="1"/>
    <s v="28-02-2021"/>
    <x v="15"/>
    <x v="0"/>
    <x v="2"/>
    <s v="Heather Chavez"/>
    <s v="A alone expect administration career three according worker Democrat fire sign."/>
    <n v="0"/>
  </r>
  <r>
    <x v="337"/>
    <s v="Siamese Crocodile"/>
    <x v="4"/>
    <s v="Crocodylidae"/>
    <x v="0"/>
    <x v="111"/>
    <n v="127.1"/>
    <x v="0"/>
    <x v="2"/>
    <s v="26-10-2023"/>
    <x v="8"/>
    <x v="0"/>
    <x v="2"/>
    <s v="Samantha Ellison"/>
    <s v="News unit choice also green catch happen old do specific begin hundred truth."/>
    <n v="0"/>
  </r>
  <r>
    <x v="338"/>
    <s v="Siamese Crocodile"/>
    <x v="4"/>
    <s v="Crocodylidae"/>
    <x v="0"/>
    <x v="67"/>
    <n v="74.7"/>
    <x v="0"/>
    <x v="1"/>
    <s v="28-01-2017"/>
    <x v="4"/>
    <x v="0"/>
    <x v="2"/>
    <s v="Misty Mcguire"/>
    <s v="Major together reflect standard believe politics also space high."/>
    <n v="0"/>
  </r>
  <r>
    <x v="339"/>
    <s v="New Guinea Crocodile"/>
    <x v="13"/>
    <s v="Crocodylidae"/>
    <x v="0"/>
    <x v="224"/>
    <n v="90.2"/>
    <x v="2"/>
    <x v="0"/>
    <s v="15-05-2019"/>
    <x v="26"/>
    <x v="0"/>
    <x v="0"/>
    <s v="Tammy Cook"/>
    <s v="Indicate test thank dinner present own activity since him fight American music change."/>
    <n v="0"/>
  </r>
  <r>
    <x v="340"/>
    <s v="American Crocodile"/>
    <x v="1"/>
    <s v="Crocodylidae"/>
    <x v="0"/>
    <x v="8"/>
    <n v="188"/>
    <x v="0"/>
    <x v="2"/>
    <s v="01-02-2011"/>
    <x v="24"/>
    <x v="1"/>
    <x v="1"/>
    <s v="Connie Williams"/>
    <s v="Wife send offer bed it skill challenge from live seat nature energy huge its recently."/>
    <n v="0"/>
  </r>
  <r>
    <x v="341"/>
    <s v="West African Slender-snouted Crocodile"/>
    <x v="14"/>
    <s v="Crocodylidae"/>
    <x v="2"/>
    <x v="79"/>
    <n v="230.9"/>
    <x v="0"/>
    <x v="1"/>
    <s v="25-10-2021"/>
    <x v="27"/>
    <x v="17"/>
    <x v="2"/>
    <s v="Karen Gonzalez"/>
    <s v="Present cultural pattern save east author since food."/>
    <n v="0"/>
  </r>
  <r>
    <x v="342"/>
    <s v="West African Crocodile"/>
    <x v="6"/>
    <s v="Crocodylidae"/>
    <x v="0"/>
    <x v="92"/>
    <n v="97.8"/>
    <x v="0"/>
    <x v="2"/>
    <s v="22-02-2010"/>
    <x v="43"/>
    <x v="15"/>
    <x v="0"/>
    <s v="Ann Powers"/>
    <s v="Half couple general pretty show college glass start sort perhaps key."/>
    <n v="0"/>
  </r>
  <r>
    <x v="343"/>
    <s v="West African Slender-snouted Crocodile"/>
    <x v="14"/>
    <s v="Crocodylidae"/>
    <x v="2"/>
    <x v="225"/>
    <n v="170"/>
    <x v="2"/>
    <x v="2"/>
    <s v="21-04-2017"/>
    <x v="9"/>
    <x v="17"/>
    <x v="2"/>
    <s v="Cynthia Jennings"/>
    <s v="Serious table both approach we unit than star add really born."/>
    <n v="0"/>
  </r>
  <r>
    <x v="344"/>
    <s v="Orinoco Crocodile"/>
    <x v="2"/>
    <s v="Crocodylidae"/>
    <x v="0"/>
    <x v="226"/>
    <n v="305.39999999999998"/>
    <x v="0"/>
    <x v="1"/>
    <s v="12-12-2011"/>
    <x v="24"/>
    <x v="2"/>
    <x v="2"/>
    <s v="Alexander Clark"/>
    <s v="Deep national seek nature performance yeah reason property heavy town money eight art customer recent even let."/>
    <n v="0"/>
  </r>
  <r>
    <x v="345"/>
    <s v="Mugger Crocodile (Marsh Crocodile)"/>
    <x v="3"/>
    <s v="Crocodylidae"/>
    <x v="0"/>
    <x v="227"/>
    <n v="56.4"/>
    <x v="3"/>
    <x v="2"/>
    <s v="08-06-2011"/>
    <x v="17"/>
    <x v="7"/>
    <x v="1"/>
    <s v="Andrea Guerrero"/>
    <s v="Ten affect test power discuss herself with between firm term mother cost may."/>
    <n v="0"/>
  </r>
  <r>
    <x v="346"/>
    <s v="Central African Slender-snouted Crocodile"/>
    <x v="16"/>
    <s v="Crocodylidae"/>
    <x v="2"/>
    <x v="142"/>
    <n v="87.2"/>
    <x v="0"/>
    <x v="0"/>
    <s v="27-03-2014"/>
    <x v="32"/>
    <x v="0"/>
    <x v="4"/>
    <s v="Timothy Smith"/>
    <s v="Two figure majority season adult range green few you without."/>
    <n v="0"/>
  </r>
  <r>
    <x v="347"/>
    <s v="Mugger Crocodile (Marsh Crocodile)"/>
    <x v="3"/>
    <s v="Crocodylidae"/>
    <x v="0"/>
    <x v="181"/>
    <n v="149.4"/>
    <x v="2"/>
    <x v="1"/>
    <s v="11-02-2023"/>
    <x v="46"/>
    <x v="4"/>
    <x v="1"/>
    <s v="Antonio Scott"/>
    <s v="Three spring ahead never exactly charge today prevent because him whether partner personal dinner drive."/>
    <n v="0"/>
  </r>
  <r>
    <x v="348"/>
    <s v="Siamese Crocodile"/>
    <x v="4"/>
    <s v="Crocodylidae"/>
    <x v="0"/>
    <x v="212"/>
    <n v="166.7"/>
    <x v="0"/>
    <x v="2"/>
    <s v="17-09-2020"/>
    <x v="30"/>
    <x v="5"/>
    <x v="2"/>
    <s v="Wesley Browning"/>
    <s v="Last capital present ok range dark catch read together travel involve."/>
    <n v="0"/>
  </r>
  <r>
    <x v="349"/>
    <s v="Nile Crocodile"/>
    <x v="8"/>
    <s v="Crocodylidae"/>
    <x v="0"/>
    <x v="29"/>
    <n v="168.7"/>
    <x v="1"/>
    <x v="0"/>
    <s v="19-05-2008"/>
    <x v="16"/>
    <x v="4"/>
    <x v="0"/>
    <s v="Patricia Douglas"/>
    <s v="True fish newspaper we brother fish they risk she they increase."/>
    <n v="0"/>
  </r>
  <r>
    <x v="350"/>
    <s v="New Guinea Crocodile"/>
    <x v="13"/>
    <s v="Crocodylidae"/>
    <x v="0"/>
    <x v="228"/>
    <n v="32.299999999999997"/>
    <x v="3"/>
    <x v="0"/>
    <s v="05-04-2006"/>
    <x v="26"/>
    <x v="0"/>
    <x v="0"/>
    <s v="Jeremy Peck"/>
    <s v="Charge could capital ago worry pay."/>
    <n v="0"/>
  </r>
  <r>
    <x v="351"/>
    <s v="Congo Dwarf Crocodile"/>
    <x v="5"/>
    <s v="Crocodylidae"/>
    <x v="1"/>
    <x v="229"/>
    <n v="9"/>
    <x v="1"/>
    <x v="2"/>
    <s v="18-07-2010"/>
    <x v="14"/>
    <x v="6"/>
    <x v="3"/>
    <s v="Lisa Carlson"/>
    <s v="Reach grow read live maybe painting Republican hear system man case."/>
    <n v="0"/>
  </r>
  <r>
    <x v="352"/>
    <s v="Morelet's Crocodile"/>
    <x v="0"/>
    <s v="Crocodylidae"/>
    <x v="0"/>
    <x v="224"/>
    <n v="87.1"/>
    <x v="2"/>
    <x v="1"/>
    <s v="07-09-2016"/>
    <x v="2"/>
    <x v="3"/>
    <x v="0"/>
    <s v="Andrew Duran"/>
    <s v="Understand wear development provide dark daughter computer."/>
    <n v="0"/>
  </r>
  <r>
    <x v="353"/>
    <s v="Freshwater Crocodile (Johnstone's)"/>
    <x v="15"/>
    <s v="Crocodylidae"/>
    <x v="0"/>
    <x v="120"/>
    <n v="20.5"/>
    <x v="1"/>
    <x v="0"/>
    <s v="15-03-2005"/>
    <x v="20"/>
    <x v="24"/>
    <x v="0"/>
    <s v="Jessica Williamson"/>
    <s v="Term thought into simply part station result hour voice occur movie political region."/>
    <n v="0"/>
  </r>
  <r>
    <x v="354"/>
    <s v="Cuban Crocodile"/>
    <x v="11"/>
    <s v="Crocodylidae"/>
    <x v="0"/>
    <x v="212"/>
    <n v="139.4"/>
    <x v="0"/>
    <x v="1"/>
    <s v="07-05-2006"/>
    <x v="15"/>
    <x v="0"/>
    <x v="2"/>
    <s v="Brian Bryant"/>
    <s v="There early Mrs worker always."/>
    <n v="0"/>
  </r>
  <r>
    <x v="355"/>
    <s v="Congo Dwarf Crocodile"/>
    <x v="5"/>
    <s v="Crocodylidae"/>
    <x v="1"/>
    <x v="230"/>
    <n v="13.9"/>
    <x v="2"/>
    <x v="2"/>
    <s v="01-04-2021"/>
    <x v="14"/>
    <x v="19"/>
    <x v="3"/>
    <s v="Phillip Estes"/>
    <s v="Fact huge fight still leave."/>
    <n v="0"/>
  </r>
  <r>
    <x v="356"/>
    <s v="Central African Slender-snouted Crocodile"/>
    <x v="16"/>
    <s v="Crocodylidae"/>
    <x v="2"/>
    <x v="5"/>
    <n v="129.9"/>
    <x v="0"/>
    <x v="2"/>
    <s v="05-06-2021"/>
    <x v="35"/>
    <x v="0"/>
    <x v="4"/>
    <s v="Louis Brown"/>
    <s v="Tough less position bed may conference one thus national hotel food agent law to time think bed."/>
    <n v="0"/>
  </r>
  <r>
    <x v="357"/>
    <s v="Orinoco Crocodile"/>
    <x v="2"/>
    <s v="Crocodylidae"/>
    <x v="0"/>
    <x v="231"/>
    <n v="97.9"/>
    <x v="3"/>
    <x v="0"/>
    <s v="20-10-2024"/>
    <x v="1"/>
    <x v="2"/>
    <x v="2"/>
    <s v="Matthew Dawson"/>
    <s v="Responsibility but box last guy model himself."/>
    <n v="0"/>
  </r>
  <r>
    <x v="358"/>
    <s v="New Guinea Crocodile"/>
    <x v="13"/>
    <s v="Crocodylidae"/>
    <x v="0"/>
    <x v="42"/>
    <n v="97.3"/>
    <x v="2"/>
    <x v="2"/>
    <s v="12-03-2014"/>
    <x v="26"/>
    <x v="7"/>
    <x v="0"/>
    <s v="Kayla Herring"/>
    <s v="Nearly analysis color friend the television class."/>
    <n v="0"/>
  </r>
  <r>
    <x v="359"/>
    <s v="West African Dwarf Crocodile"/>
    <x v="7"/>
    <s v="Crocodylidae"/>
    <x v="1"/>
    <x v="232"/>
    <n v="5.4"/>
    <x v="3"/>
    <x v="0"/>
    <s v="12-11-2025"/>
    <x v="25"/>
    <x v="9"/>
    <x v="1"/>
    <s v="Randy Williams"/>
    <s v="Finally shoulder land phone brother capital."/>
    <n v="0"/>
  </r>
  <r>
    <x v="360"/>
    <s v="West African Slender-snouted Crocodile"/>
    <x v="14"/>
    <s v="Crocodylidae"/>
    <x v="2"/>
    <x v="106"/>
    <n v="168"/>
    <x v="0"/>
    <x v="2"/>
    <s v="12-11-2016"/>
    <x v="27"/>
    <x v="17"/>
    <x v="2"/>
    <s v="Marcus King"/>
    <s v="Marriage material space part management describe process law kind over according."/>
    <n v="0"/>
  </r>
  <r>
    <x v="361"/>
    <s v="American Crocodile"/>
    <x v="1"/>
    <s v="Crocodylidae"/>
    <x v="0"/>
    <x v="200"/>
    <n v="92.5"/>
    <x v="1"/>
    <x v="1"/>
    <s v="09-07-2017"/>
    <x v="24"/>
    <x v="22"/>
    <x v="1"/>
    <s v="Diana Fuller"/>
    <s v="Any challenge president already take project study fear turn."/>
    <n v="0"/>
  </r>
  <r>
    <x v="362"/>
    <s v="West African Slender-snouted Crocodile"/>
    <x v="14"/>
    <s v="Crocodylidae"/>
    <x v="2"/>
    <x v="233"/>
    <n v="217.2"/>
    <x v="0"/>
    <x v="1"/>
    <s v="19-07-2008"/>
    <x v="42"/>
    <x v="0"/>
    <x v="2"/>
    <s v="Jason Thompson"/>
    <s v="Particularly reality organization skin concern lay often use behavior federal."/>
    <n v="0"/>
  </r>
  <r>
    <x v="363"/>
    <s v="New Guinea Crocodile"/>
    <x v="13"/>
    <s v="Crocodylidae"/>
    <x v="0"/>
    <x v="177"/>
    <n v="41.8"/>
    <x v="1"/>
    <x v="1"/>
    <s v="09-10-2025"/>
    <x v="26"/>
    <x v="0"/>
    <x v="0"/>
    <s v="James Jones"/>
    <s v="Successful assume likely business teacher forget including decide decade around number without more because."/>
    <n v="0"/>
  </r>
  <r>
    <x v="364"/>
    <s v="West African Slender-snouted Crocodile"/>
    <x v="14"/>
    <s v="Crocodylidae"/>
    <x v="2"/>
    <x v="92"/>
    <n v="114"/>
    <x v="0"/>
    <x v="1"/>
    <s v="20-06-2016"/>
    <x v="42"/>
    <x v="17"/>
    <x v="2"/>
    <s v="Lisa French"/>
    <s v="Interview summer employee offer perhaps until."/>
    <n v="0"/>
  </r>
  <r>
    <x v="365"/>
    <s v="Saltwater Crocodile"/>
    <x v="10"/>
    <s v="Crocodylidae"/>
    <x v="0"/>
    <x v="234"/>
    <n v="558.29999999999995"/>
    <x v="2"/>
    <x v="1"/>
    <s v="03-08-2025"/>
    <x v="3"/>
    <x v="11"/>
    <x v="0"/>
    <s v="Kathleen Daniel"/>
    <s v="Manage conference participant remember without ability agency personal brother summer son yourself increase."/>
    <n v="0"/>
  </r>
  <r>
    <x v="366"/>
    <s v="Central African Slender-snouted Crocodile"/>
    <x v="16"/>
    <s v="Crocodylidae"/>
    <x v="2"/>
    <x v="193"/>
    <n v="88.4"/>
    <x v="0"/>
    <x v="2"/>
    <s v="03-11-2005"/>
    <x v="32"/>
    <x v="0"/>
    <x v="4"/>
    <s v="Justin Walsh"/>
    <s v="Political real effort attack."/>
    <n v="0"/>
  </r>
  <r>
    <x v="367"/>
    <s v="Saltwater Crocodile"/>
    <x v="10"/>
    <s v="Crocodylidae"/>
    <x v="0"/>
    <x v="235"/>
    <n v="696"/>
    <x v="0"/>
    <x v="0"/>
    <s v="02-11-2011"/>
    <x v="11"/>
    <x v="11"/>
    <x v="0"/>
    <s v="Joshua Wang"/>
    <s v="Rate game right pattern ahead compare form full."/>
    <n v="0"/>
  </r>
  <r>
    <x v="368"/>
    <s v="Congo Dwarf Crocodile"/>
    <x v="5"/>
    <s v="Crocodylidae"/>
    <x v="1"/>
    <x v="197"/>
    <n v="19"/>
    <x v="0"/>
    <x v="2"/>
    <s v="20-11-2021"/>
    <x v="14"/>
    <x v="6"/>
    <x v="3"/>
    <s v="Sydney Robles"/>
    <s v="Loss physical throughout Mr friend six including sea strong."/>
    <n v="0"/>
  </r>
  <r>
    <x v="369"/>
    <s v="Freshwater Crocodile (Johnstone's)"/>
    <x v="15"/>
    <s v="Crocodylidae"/>
    <x v="0"/>
    <x v="29"/>
    <n v="59.3"/>
    <x v="2"/>
    <x v="0"/>
    <s v="15-10-2015"/>
    <x v="20"/>
    <x v="23"/>
    <x v="0"/>
    <s v="Nathaniel Stewart"/>
    <s v="Affect officer forward trouble somebody at chance subject fund heart move coach paper cost bring."/>
    <n v="0"/>
  </r>
  <r>
    <x v="370"/>
    <s v="Philippine Crocodile"/>
    <x v="12"/>
    <s v="Crocodylidae"/>
    <x v="0"/>
    <x v="29"/>
    <n v="65.8"/>
    <x v="2"/>
    <x v="0"/>
    <s v="25-01-2020"/>
    <x v="11"/>
    <x v="3"/>
    <x v="2"/>
    <s v="Elizabeth Hodge"/>
    <s v="Even beautiful theory he stop few modern."/>
    <n v="0"/>
  </r>
  <r>
    <x v="371"/>
    <s v="Hall's New Guinea Crocodile"/>
    <x v="17"/>
    <s v="Crocodylidae"/>
    <x v="0"/>
    <x v="236"/>
    <n v="145.9"/>
    <x v="2"/>
    <x v="1"/>
    <s v="09-04-2008"/>
    <x v="19"/>
    <x v="25"/>
    <x v="0"/>
    <s v="James Johnson"/>
    <s v="Tree kitchen agent lot matter couple type."/>
    <n v="0"/>
  </r>
  <r>
    <x v="372"/>
    <s v="Philippine Crocodile"/>
    <x v="12"/>
    <s v="Crocodylidae"/>
    <x v="0"/>
    <x v="179"/>
    <n v="33.299999999999997"/>
    <x v="1"/>
    <x v="2"/>
    <s v="24-07-2020"/>
    <x v="11"/>
    <x v="3"/>
    <x v="2"/>
    <s v="Kelly Rowe"/>
    <s v="Show better word might yeah day already hold ten break."/>
    <n v="0"/>
  </r>
  <r>
    <x v="373"/>
    <s v="Central African Slender-snouted Crocodile"/>
    <x v="16"/>
    <s v="Crocodylidae"/>
    <x v="2"/>
    <x v="127"/>
    <n v="95"/>
    <x v="2"/>
    <x v="0"/>
    <s v="04-08-2020"/>
    <x v="32"/>
    <x v="21"/>
    <x v="4"/>
    <s v="Andrew Charles"/>
    <s v="Four threat billion she seat against serve police."/>
    <n v="0"/>
  </r>
  <r>
    <x v="374"/>
    <s v="West African Dwarf Crocodile"/>
    <x v="7"/>
    <s v="Crocodylidae"/>
    <x v="1"/>
    <x v="237"/>
    <n v="6.5"/>
    <x v="1"/>
    <x v="2"/>
    <s v="24-10-2019"/>
    <x v="7"/>
    <x v="9"/>
    <x v="1"/>
    <s v="Curtis Mitchell"/>
    <s v="Five kid brother chance event address performance method."/>
    <n v="0"/>
  </r>
  <r>
    <x v="375"/>
    <s v="Nile Crocodile"/>
    <x v="8"/>
    <s v="Crocodylidae"/>
    <x v="0"/>
    <x v="238"/>
    <n v="513.9"/>
    <x v="0"/>
    <x v="2"/>
    <s v="15-11-2015"/>
    <x v="6"/>
    <x v="3"/>
    <x v="0"/>
    <s v="Gregory Flores"/>
    <s v="Wall sound off commercial find throughout."/>
    <n v="0"/>
  </r>
  <r>
    <x v="376"/>
    <s v="Philippine Crocodile"/>
    <x v="12"/>
    <s v="Crocodylidae"/>
    <x v="0"/>
    <x v="239"/>
    <n v="40.4"/>
    <x v="2"/>
    <x v="2"/>
    <s v="21-12-2012"/>
    <x v="11"/>
    <x v="13"/>
    <x v="2"/>
    <s v="Amber Johnson"/>
    <s v="Black approach interview condition other or structure record pattern."/>
    <n v="0"/>
  </r>
  <r>
    <x v="377"/>
    <s v="Siamese Crocodile"/>
    <x v="4"/>
    <s v="Crocodylidae"/>
    <x v="0"/>
    <x v="50"/>
    <n v="28.5"/>
    <x v="3"/>
    <x v="0"/>
    <s v="31-08-2012"/>
    <x v="30"/>
    <x v="27"/>
    <x v="2"/>
    <s v="Robert Marquez"/>
    <s v="Bad type share nothing behavior sort recognize best financial popular."/>
    <n v="0"/>
  </r>
  <r>
    <x v="378"/>
    <s v="American Crocodile"/>
    <x v="1"/>
    <s v="Crocodylidae"/>
    <x v="0"/>
    <x v="38"/>
    <n v="194.1"/>
    <x v="2"/>
    <x v="2"/>
    <s v="28-05-2025"/>
    <x v="1"/>
    <x v="1"/>
    <x v="1"/>
    <s v="Julie Meza"/>
    <s v="Technology pay tree hot record professor small think law air."/>
    <n v="0"/>
  </r>
  <r>
    <x v="379"/>
    <s v="Congo Dwarf Crocodile"/>
    <x v="5"/>
    <s v="Crocodylidae"/>
    <x v="1"/>
    <x v="240"/>
    <n v="9.9"/>
    <x v="1"/>
    <x v="0"/>
    <s v="25-08-2014"/>
    <x v="14"/>
    <x v="6"/>
    <x v="3"/>
    <s v="Gregory Murray"/>
    <s v="Executive give offer meet if research blood news."/>
    <n v="0"/>
  </r>
  <r>
    <x v="380"/>
    <s v="American Crocodile"/>
    <x v="1"/>
    <s v="Crocodylidae"/>
    <x v="0"/>
    <x v="241"/>
    <n v="352.7"/>
    <x v="0"/>
    <x v="2"/>
    <s v="28-09-2024"/>
    <x v="24"/>
    <x v="20"/>
    <x v="1"/>
    <s v="Eric Murray"/>
    <s v="Including per nature wind himself future sport opportunity six itself skin name door."/>
    <n v="0"/>
  </r>
  <r>
    <x v="381"/>
    <s v="West African Slender-snouted Crocodile"/>
    <x v="14"/>
    <s v="Crocodylidae"/>
    <x v="2"/>
    <x v="120"/>
    <n v="37.6"/>
    <x v="1"/>
    <x v="1"/>
    <s v="03-11-2018"/>
    <x v="7"/>
    <x v="17"/>
    <x v="2"/>
    <s v="Angela Galvan"/>
    <s v="Student boy other foot best knowledge final image our rate others."/>
    <n v="0"/>
  </r>
  <r>
    <x v="382"/>
    <s v="Mugger Crocodile (Marsh Crocodile)"/>
    <x v="3"/>
    <s v="Crocodylidae"/>
    <x v="0"/>
    <x v="38"/>
    <n v="186.3"/>
    <x v="0"/>
    <x v="1"/>
    <s v="28-07-2019"/>
    <x v="46"/>
    <x v="3"/>
    <x v="1"/>
    <s v="Erin Newman"/>
    <s v="Bed stage thought tough player a chair chance."/>
    <n v="0"/>
  </r>
  <r>
    <x v="383"/>
    <s v="Central African Slender-snouted Crocodile"/>
    <x v="16"/>
    <s v="Crocodylidae"/>
    <x v="2"/>
    <x v="37"/>
    <n v="155.30000000000001"/>
    <x v="0"/>
    <x v="2"/>
    <s v="29-12-2009"/>
    <x v="32"/>
    <x v="21"/>
    <x v="4"/>
    <s v="Jean Lane"/>
    <s v="Day theory feel some quickly truth view."/>
    <n v="0"/>
  </r>
  <r>
    <x v="384"/>
    <s v="American Crocodile"/>
    <x v="1"/>
    <s v="Crocodylidae"/>
    <x v="0"/>
    <x v="172"/>
    <n v="196.7"/>
    <x v="0"/>
    <x v="0"/>
    <s v="04-08-2014"/>
    <x v="24"/>
    <x v="22"/>
    <x v="1"/>
    <s v="Suzanne Mooney"/>
    <s v="Account worry identify camera family hard nature apply reflect star grow technology tend dog reduce hour."/>
    <n v="0"/>
  </r>
  <r>
    <x v="385"/>
    <s v="New Guinea Crocodile"/>
    <x v="13"/>
    <s v="Crocodylidae"/>
    <x v="0"/>
    <x v="242"/>
    <n v="106.1"/>
    <x v="0"/>
    <x v="0"/>
    <s v="05-09-2016"/>
    <x v="19"/>
    <x v="0"/>
    <x v="0"/>
    <s v="James James"/>
    <s v="Deep community cause new successful growth individual eye their by activity possible century those price window."/>
    <n v="0"/>
  </r>
  <r>
    <x v="386"/>
    <s v="Saltwater Crocodile"/>
    <x v="10"/>
    <s v="Crocodylidae"/>
    <x v="0"/>
    <x v="243"/>
    <n v="1139.7"/>
    <x v="0"/>
    <x v="0"/>
    <s v="14-07-2011"/>
    <x v="19"/>
    <x v="18"/>
    <x v="0"/>
    <s v="Chad Shaffer"/>
    <s v="Throw receive us perhaps lawyer interest star his difficult interesting account."/>
    <n v="0"/>
  </r>
  <r>
    <x v="387"/>
    <s v="Freshwater Crocodile (Johnstone's)"/>
    <x v="15"/>
    <s v="Crocodylidae"/>
    <x v="0"/>
    <x v="244"/>
    <n v="36.6"/>
    <x v="1"/>
    <x v="1"/>
    <s v="25-03-2016"/>
    <x v="20"/>
    <x v="14"/>
    <x v="0"/>
    <s v="Dr. Michael Adams DVM"/>
    <s v="Happen within nothing relate both loss real center rule worker worker single let back three because line score."/>
    <n v="0"/>
  </r>
  <r>
    <x v="388"/>
    <s v="Cuban Crocodile"/>
    <x v="11"/>
    <s v="Crocodylidae"/>
    <x v="0"/>
    <x v="122"/>
    <n v="191.8"/>
    <x v="0"/>
    <x v="2"/>
    <s v="09-01-2007"/>
    <x v="15"/>
    <x v="0"/>
    <x v="2"/>
    <s v="Angela Schultz"/>
    <s v="Fine apply gas sing light mention light safe inside whether."/>
    <n v="0"/>
  </r>
  <r>
    <x v="389"/>
    <s v="Morelet's Crocodile"/>
    <x v="0"/>
    <s v="Crocodylidae"/>
    <x v="0"/>
    <x v="245"/>
    <n v="59"/>
    <x v="0"/>
    <x v="1"/>
    <s v="24-09-2018"/>
    <x v="2"/>
    <x v="3"/>
    <x v="0"/>
    <s v="Donna Johnson"/>
    <s v="See risk nor article list college appear wrong speak person expert bar measure surface everyone car exactly tax add."/>
    <n v="0"/>
  </r>
  <r>
    <x v="390"/>
    <s v="West African Crocodile"/>
    <x v="6"/>
    <s v="Crocodylidae"/>
    <x v="0"/>
    <x v="229"/>
    <n v="37.1"/>
    <x v="1"/>
    <x v="0"/>
    <s v="31-05-2014"/>
    <x v="37"/>
    <x v="7"/>
    <x v="0"/>
    <s v="Christopher Vargas"/>
    <s v="Process have compare site door Congress month almost worker whose."/>
    <n v="0"/>
  </r>
  <r>
    <x v="391"/>
    <s v="Freshwater Crocodile (Johnstone's)"/>
    <x v="15"/>
    <s v="Crocodylidae"/>
    <x v="0"/>
    <x v="211"/>
    <n v="63.1"/>
    <x v="2"/>
    <x v="1"/>
    <s v="10-02-2023"/>
    <x v="20"/>
    <x v="24"/>
    <x v="0"/>
    <s v="Samantha Monroe"/>
    <s v="Side draw key point decision same generation politics sense break cold human feeling second."/>
    <n v="0"/>
  </r>
  <r>
    <x v="392"/>
    <s v="Mugger Crocodile (Marsh Crocodile)"/>
    <x v="3"/>
    <s v="Crocodylidae"/>
    <x v="0"/>
    <x v="246"/>
    <n v="47.8"/>
    <x v="3"/>
    <x v="1"/>
    <s v="04-07-2017"/>
    <x v="45"/>
    <x v="7"/>
    <x v="1"/>
    <s v="Kim James"/>
    <s v="Listen certain that activity until large question which."/>
    <n v="0"/>
  </r>
  <r>
    <x v="393"/>
    <s v="Cuban Crocodile"/>
    <x v="11"/>
    <s v="Crocodylidae"/>
    <x v="0"/>
    <x v="74"/>
    <n v="48.4"/>
    <x v="1"/>
    <x v="0"/>
    <s v="28-01-2020"/>
    <x v="15"/>
    <x v="25"/>
    <x v="2"/>
    <s v="Amanda Hardin"/>
    <s v="What it truth teach friend environment better pressure hospital significant see same open."/>
    <n v="0"/>
  </r>
  <r>
    <x v="394"/>
    <s v="Hall's New Guinea Crocodile"/>
    <x v="17"/>
    <s v="Crocodylidae"/>
    <x v="0"/>
    <x v="111"/>
    <n v="110.9"/>
    <x v="0"/>
    <x v="2"/>
    <s v="24-07-2015"/>
    <x v="19"/>
    <x v="25"/>
    <x v="0"/>
    <s v="George Vaughn"/>
    <s v="Finish action across attack in moment rate goal."/>
    <n v="0"/>
  </r>
  <r>
    <x v="395"/>
    <s v="New Guinea Crocodile"/>
    <x v="13"/>
    <s v="Crocodylidae"/>
    <x v="0"/>
    <x v="242"/>
    <n v="89.9"/>
    <x v="0"/>
    <x v="1"/>
    <s v="12-11-2016"/>
    <x v="19"/>
    <x v="0"/>
    <x v="0"/>
    <s v="Darlene Johnson"/>
    <s v="Begin voice prevent structure wear point remain build task candidate prevent tonight not."/>
    <n v="0"/>
  </r>
  <r>
    <x v="396"/>
    <s v="Borneo Crocodile (disputed)"/>
    <x v="9"/>
    <s v="Crocodylidae"/>
    <x v="0"/>
    <x v="247"/>
    <n v="51.4"/>
    <x v="1"/>
    <x v="1"/>
    <s v="01-03-2016"/>
    <x v="12"/>
    <x v="3"/>
    <x v="3"/>
    <s v="Stephanie Dominguez"/>
    <s v="Far produce away law yet show realize property."/>
    <n v="0"/>
  </r>
  <r>
    <x v="397"/>
    <s v="Freshwater Crocodile (Johnstone's)"/>
    <x v="15"/>
    <s v="Crocodylidae"/>
    <x v="0"/>
    <x v="248"/>
    <n v="54.2"/>
    <x v="0"/>
    <x v="2"/>
    <s v="08-01-2006"/>
    <x v="20"/>
    <x v="23"/>
    <x v="0"/>
    <s v="Dawn Norman"/>
    <s v="Since him four art western enough key man up particular condition man century."/>
    <n v="0"/>
  </r>
  <r>
    <x v="398"/>
    <s v="Philippine Crocodile"/>
    <x v="12"/>
    <s v="Crocodylidae"/>
    <x v="0"/>
    <x v="177"/>
    <n v="34.700000000000003"/>
    <x v="0"/>
    <x v="2"/>
    <s v="16-03-2022"/>
    <x v="11"/>
    <x v="13"/>
    <x v="2"/>
    <s v="Colleen Schneider"/>
    <s v="Resource billion authority number economy knowledge to chance policy usually professor entire."/>
    <n v="0"/>
  </r>
  <r>
    <x v="399"/>
    <s v="New Guinea Crocodile"/>
    <x v="13"/>
    <s v="Crocodylidae"/>
    <x v="0"/>
    <x v="3"/>
    <n v="76"/>
    <x v="2"/>
    <x v="0"/>
    <s v="20-10-2015"/>
    <x v="19"/>
    <x v="3"/>
    <x v="0"/>
    <s v="Summer Andrews"/>
    <s v="Remain side long identify road speech audience difficult his ready sister building movement yard four field."/>
    <n v="0"/>
  </r>
  <r>
    <x v="400"/>
    <s v="Congo Dwarf Crocodile"/>
    <x v="5"/>
    <s v="Crocodylidae"/>
    <x v="1"/>
    <x v="217"/>
    <n v="36.9"/>
    <x v="0"/>
    <x v="1"/>
    <s v="07-01-2017"/>
    <x v="14"/>
    <x v="6"/>
    <x v="3"/>
    <s v="Zachary Holland"/>
    <s v="Movement which ball least short possible computer always his course receive."/>
    <n v="0"/>
  </r>
  <r>
    <x v="401"/>
    <s v="Hall's New Guinea Crocodile"/>
    <x v="17"/>
    <s v="Crocodylidae"/>
    <x v="0"/>
    <x v="249"/>
    <n v="75"/>
    <x v="0"/>
    <x v="0"/>
    <s v="08-05-2018"/>
    <x v="19"/>
    <x v="3"/>
    <x v="0"/>
    <s v="Lydia Howard"/>
    <s v="Those just country along agent you draw."/>
    <n v="0"/>
  </r>
  <r>
    <x v="402"/>
    <s v="Saltwater Crocodile"/>
    <x v="10"/>
    <s v="Crocodylidae"/>
    <x v="0"/>
    <x v="250"/>
    <n v="263.89999999999998"/>
    <x v="3"/>
    <x v="1"/>
    <s v="24-07-2005"/>
    <x v="19"/>
    <x v="1"/>
    <x v="0"/>
    <s v="Ricky Schneider"/>
    <s v="Move strong last yet already argue skin amount brother southern project."/>
    <n v="0"/>
  </r>
  <r>
    <x v="403"/>
    <s v="New Guinea Crocodile"/>
    <x v="13"/>
    <s v="Crocodylidae"/>
    <x v="0"/>
    <x v="251"/>
    <n v="166.5"/>
    <x v="0"/>
    <x v="1"/>
    <s v="24-12-2007"/>
    <x v="19"/>
    <x v="3"/>
    <x v="0"/>
    <s v="Michael Sawyer"/>
    <s v="Scientist do author save."/>
    <n v="0"/>
  </r>
  <r>
    <x v="404"/>
    <s v="West African Slender-snouted Crocodile"/>
    <x v="14"/>
    <s v="Crocodylidae"/>
    <x v="2"/>
    <x v="93"/>
    <n v="158.5"/>
    <x v="0"/>
    <x v="0"/>
    <s v="23-06-2012"/>
    <x v="9"/>
    <x v="17"/>
    <x v="2"/>
    <s v="Alec Meadows DDS"/>
    <s v="Red candidate common anyone film soldier."/>
    <n v="0"/>
  </r>
  <r>
    <x v="405"/>
    <s v="West African Dwarf Crocodile"/>
    <x v="7"/>
    <s v="Crocodylidae"/>
    <x v="1"/>
    <x v="252"/>
    <n v="5.2"/>
    <x v="1"/>
    <x v="1"/>
    <s v="28-02-2012"/>
    <x v="9"/>
    <x v="6"/>
    <x v="1"/>
    <s v="Christopher Garza"/>
    <s v="Box organization past as dark front structure."/>
    <n v="0"/>
  </r>
  <r>
    <x v="406"/>
    <s v="Cuban Crocodile"/>
    <x v="11"/>
    <s v="Crocodylidae"/>
    <x v="0"/>
    <x v="212"/>
    <n v="146.9"/>
    <x v="2"/>
    <x v="1"/>
    <s v="29-06-2010"/>
    <x v="15"/>
    <x v="25"/>
    <x v="2"/>
    <s v="Jennifer Martinez"/>
    <s v="National focus who degree animal community as event serious collection have close during."/>
    <n v="0"/>
  </r>
  <r>
    <x v="407"/>
    <s v="New Guinea Crocodile"/>
    <x v="13"/>
    <s v="Crocodylidae"/>
    <x v="0"/>
    <x v="200"/>
    <n v="62.4"/>
    <x v="2"/>
    <x v="1"/>
    <s v="16-05-2018"/>
    <x v="26"/>
    <x v="3"/>
    <x v="0"/>
    <s v="Brandi Moody"/>
    <s v="Partner sing administration main according conference become prepare thought indicate southern significant realize deal policy."/>
    <n v="0"/>
  </r>
  <r>
    <x v="408"/>
    <s v="Freshwater Crocodile (Johnstone's)"/>
    <x v="15"/>
    <s v="Crocodylidae"/>
    <x v="0"/>
    <x v="253"/>
    <n v="42.6"/>
    <x v="0"/>
    <x v="2"/>
    <s v="26-09-2017"/>
    <x v="20"/>
    <x v="14"/>
    <x v="0"/>
    <s v="Jennifer Hurley"/>
    <s v="Reality other response partner because step feeling industry newspaper court worry with peace television would medical less."/>
    <n v="0"/>
  </r>
  <r>
    <x v="409"/>
    <s v="Morelet's Crocodile"/>
    <x v="0"/>
    <s v="Crocodylidae"/>
    <x v="0"/>
    <x v="175"/>
    <n v="60.1"/>
    <x v="1"/>
    <x v="2"/>
    <s v="17-10-2013"/>
    <x v="2"/>
    <x v="8"/>
    <x v="0"/>
    <s v="Christine Brown"/>
    <s v="Someone rate why listen computer prove amount population."/>
    <n v="0"/>
  </r>
  <r>
    <x v="410"/>
    <s v="New Guinea Crocodile"/>
    <x v="13"/>
    <s v="Crocodylidae"/>
    <x v="0"/>
    <x v="198"/>
    <n v="55.6"/>
    <x v="1"/>
    <x v="0"/>
    <s v="24-05-2016"/>
    <x v="19"/>
    <x v="0"/>
    <x v="0"/>
    <s v="Jeffrey Cook"/>
    <s v="Analysis science understand compare size machine break time."/>
    <n v="0"/>
  </r>
  <r>
    <x v="411"/>
    <s v="New Guinea Crocodile"/>
    <x v="13"/>
    <s v="Crocodylidae"/>
    <x v="0"/>
    <x v="136"/>
    <n v="31.5"/>
    <x v="1"/>
    <x v="2"/>
    <s v="11-08-2013"/>
    <x v="19"/>
    <x v="0"/>
    <x v="0"/>
    <s v="Leslie Nguyen"/>
    <s v="Section together discover body direction down include."/>
    <n v="0"/>
  </r>
  <r>
    <x v="412"/>
    <s v="Borneo Crocodile (disputed)"/>
    <x v="9"/>
    <s v="Crocodylidae"/>
    <x v="0"/>
    <x v="170"/>
    <n v="134.5"/>
    <x v="0"/>
    <x v="0"/>
    <s v="01-08-2021"/>
    <x v="12"/>
    <x v="3"/>
    <x v="3"/>
    <s v="Steven Jones"/>
    <s v="Machine three certain until lawyer hold carry rest place wish dark camera realize arrive carry surface learn."/>
    <n v="0"/>
  </r>
  <r>
    <x v="413"/>
    <s v="New Guinea Crocodile"/>
    <x v="13"/>
    <s v="Crocodylidae"/>
    <x v="0"/>
    <x v="11"/>
    <n v="60.9"/>
    <x v="1"/>
    <x v="2"/>
    <s v="06-05-2012"/>
    <x v="26"/>
    <x v="3"/>
    <x v="0"/>
    <s v="Greg Tanner"/>
    <s v="Church some well town official need discover in."/>
    <n v="0"/>
  </r>
  <r>
    <x v="414"/>
    <s v="American Crocodile"/>
    <x v="1"/>
    <s v="Crocodylidae"/>
    <x v="0"/>
    <x v="93"/>
    <n v="195.5"/>
    <x v="0"/>
    <x v="1"/>
    <s v="07-05-2008"/>
    <x v="24"/>
    <x v="1"/>
    <x v="1"/>
    <s v="Shannon Robinson"/>
    <s v="Student evidence role save east force often through option chance off above woman always."/>
    <n v="0"/>
  </r>
  <r>
    <x v="415"/>
    <s v="West African Slender-snouted Crocodile"/>
    <x v="14"/>
    <s v="Crocodylidae"/>
    <x v="2"/>
    <x v="212"/>
    <n v="161"/>
    <x v="2"/>
    <x v="2"/>
    <s v="02-01-2007"/>
    <x v="42"/>
    <x v="17"/>
    <x v="2"/>
    <s v="Randy Johnson"/>
    <s v="Hour special recent better manager bar send really image design grow dream your administration protect class learn."/>
    <n v="0"/>
  </r>
  <r>
    <x v="416"/>
    <s v="West African Crocodile"/>
    <x v="6"/>
    <s v="Crocodylidae"/>
    <x v="0"/>
    <x v="254"/>
    <n v="35.1"/>
    <x v="3"/>
    <x v="0"/>
    <s v="26-04-2024"/>
    <x v="37"/>
    <x v="3"/>
    <x v="0"/>
    <s v="Lauren Bray"/>
    <s v="Sign them if smile have less plant team audience throw."/>
    <n v="0"/>
  </r>
  <r>
    <x v="417"/>
    <s v="Borneo Crocodile (disputed)"/>
    <x v="9"/>
    <s v="Crocodylidae"/>
    <x v="0"/>
    <x v="255"/>
    <n v="197.1"/>
    <x v="0"/>
    <x v="1"/>
    <s v="21-11-2008"/>
    <x v="12"/>
    <x v="3"/>
    <x v="3"/>
    <s v="Andrew Simmons"/>
    <s v="Recently partner offer debate range per friend usually."/>
    <n v="0"/>
  </r>
  <r>
    <x v="418"/>
    <s v="Congo Dwarf Crocodile"/>
    <x v="5"/>
    <s v="Crocodylidae"/>
    <x v="1"/>
    <x v="109"/>
    <n v="22.6"/>
    <x v="0"/>
    <x v="2"/>
    <s v="04-10-2019"/>
    <x v="5"/>
    <x v="6"/>
    <x v="3"/>
    <s v="Susan Cox"/>
    <s v="Book half people half."/>
    <n v="0"/>
  </r>
  <r>
    <x v="419"/>
    <s v="Cuban Crocodile"/>
    <x v="11"/>
    <s v="Crocodylidae"/>
    <x v="0"/>
    <x v="256"/>
    <n v="77.099999999999994"/>
    <x v="2"/>
    <x v="1"/>
    <s v="25-05-2023"/>
    <x v="15"/>
    <x v="0"/>
    <x v="2"/>
    <s v="Justin Jones"/>
    <s v="Catch friend much power say sell that reflect send."/>
    <n v="0"/>
  </r>
  <r>
    <x v="420"/>
    <s v="Mugger Crocodile (Marsh Crocodile)"/>
    <x v="3"/>
    <s v="Crocodylidae"/>
    <x v="0"/>
    <x v="257"/>
    <n v="116.2"/>
    <x v="0"/>
    <x v="2"/>
    <s v="13-10-2025"/>
    <x v="40"/>
    <x v="4"/>
    <x v="1"/>
    <s v="Erica Hurst"/>
    <s v="Quite everyone as generation main money but."/>
    <n v="0"/>
  </r>
  <r>
    <x v="421"/>
    <s v="Saltwater Crocodile"/>
    <x v="10"/>
    <s v="Crocodylidae"/>
    <x v="0"/>
    <x v="24"/>
    <n v="473.1"/>
    <x v="1"/>
    <x v="2"/>
    <s v="06-06-2015"/>
    <x v="11"/>
    <x v="11"/>
    <x v="0"/>
    <s v="Meghan Patel"/>
    <s v="Later happy pull really within third could this beautiful hospital condition when baby."/>
    <n v="0"/>
  </r>
  <r>
    <x v="422"/>
    <s v="American Crocodile"/>
    <x v="1"/>
    <s v="Crocodylidae"/>
    <x v="0"/>
    <x v="71"/>
    <n v="183.4"/>
    <x v="0"/>
    <x v="1"/>
    <s v="04-01-2012"/>
    <x v="1"/>
    <x v="22"/>
    <x v="1"/>
    <s v="Brian Hernandez"/>
    <s v="Themselves minute physical fall wide must car get."/>
    <n v="0"/>
  </r>
  <r>
    <x v="423"/>
    <s v="Congo Dwarf Crocodile"/>
    <x v="5"/>
    <s v="Crocodylidae"/>
    <x v="1"/>
    <x v="157"/>
    <n v="28.4"/>
    <x v="2"/>
    <x v="2"/>
    <s v="04-10-2008"/>
    <x v="14"/>
    <x v="19"/>
    <x v="3"/>
    <s v="Matthew Carter"/>
    <s v="Against soon strong mind from official."/>
    <n v="0"/>
  </r>
  <r>
    <x v="424"/>
    <s v="Saltwater Crocodile"/>
    <x v="10"/>
    <s v="Crocodylidae"/>
    <x v="0"/>
    <x v="99"/>
    <n v="698.8"/>
    <x v="0"/>
    <x v="0"/>
    <s v="08-06-2011"/>
    <x v="19"/>
    <x v="11"/>
    <x v="0"/>
    <s v="Rachel Tucker"/>
    <s v="Success knowledge fight car smile commercial employee machine wife show."/>
    <n v="0"/>
  </r>
  <r>
    <x v="425"/>
    <s v="West African Dwarf Crocodile"/>
    <x v="7"/>
    <s v="Crocodylidae"/>
    <x v="1"/>
    <x v="201"/>
    <n v="17.3"/>
    <x v="2"/>
    <x v="1"/>
    <s v="29-07-2021"/>
    <x v="25"/>
    <x v="9"/>
    <x v="1"/>
    <s v="Harry Bryant"/>
    <s v="Peace claim movement consider compare remain toward some."/>
    <n v="0"/>
  </r>
  <r>
    <x v="426"/>
    <s v="Orinoco Crocodile"/>
    <x v="2"/>
    <s v="Crocodylidae"/>
    <x v="0"/>
    <x v="107"/>
    <n v="197.6"/>
    <x v="2"/>
    <x v="0"/>
    <s v="15-10-2023"/>
    <x v="24"/>
    <x v="2"/>
    <x v="2"/>
    <s v="Bruce Chaney"/>
    <s v="Call employee continue none alone first gas health music class feeling turn identify material certainly."/>
    <n v="0"/>
  </r>
  <r>
    <x v="427"/>
    <s v="Mugger Crocodile (Marsh Crocodile)"/>
    <x v="3"/>
    <s v="Crocodylidae"/>
    <x v="0"/>
    <x v="75"/>
    <n v="63.7"/>
    <x v="1"/>
    <x v="0"/>
    <s v="04-10-2008"/>
    <x v="17"/>
    <x v="12"/>
    <x v="1"/>
    <s v="Francisco Smith"/>
    <s v="Wish former relate listen face want wonder off chair north trade kind ready rule too cause."/>
    <n v="0"/>
  </r>
  <r>
    <x v="428"/>
    <s v="Freshwater Crocodile (Johnstone's)"/>
    <x v="15"/>
    <s v="Crocodylidae"/>
    <x v="0"/>
    <x v="108"/>
    <n v="53.4"/>
    <x v="0"/>
    <x v="2"/>
    <s v="08-04-2005"/>
    <x v="20"/>
    <x v="23"/>
    <x v="0"/>
    <s v="Elizabeth Morales"/>
    <s v="Land begin area political on develop very everyone against Mrs."/>
    <n v="0"/>
  </r>
  <r>
    <x v="429"/>
    <s v="New Guinea Crocodile"/>
    <x v="13"/>
    <s v="Crocodylidae"/>
    <x v="0"/>
    <x v="258"/>
    <n v="70.5"/>
    <x v="0"/>
    <x v="2"/>
    <s v="07-07-2012"/>
    <x v="26"/>
    <x v="0"/>
    <x v="0"/>
    <s v="Michael Miller"/>
    <s v="Hour make owner memory argue project huge respond."/>
    <n v="0"/>
  </r>
  <r>
    <x v="430"/>
    <s v="Siamese Crocodile"/>
    <x v="4"/>
    <s v="Crocodylidae"/>
    <x v="0"/>
    <x v="46"/>
    <n v="121.9"/>
    <x v="0"/>
    <x v="0"/>
    <s v="30-08-2016"/>
    <x v="41"/>
    <x v="27"/>
    <x v="2"/>
    <s v="James Smith"/>
    <s v="Goal within them because road know yeah sound."/>
    <n v="0"/>
  </r>
  <r>
    <x v="431"/>
    <s v="New Guinea Crocodile"/>
    <x v="13"/>
    <s v="Crocodylidae"/>
    <x v="0"/>
    <x v="70"/>
    <n v="32.6"/>
    <x v="1"/>
    <x v="0"/>
    <s v="23-11-2018"/>
    <x v="19"/>
    <x v="7"/>
    <x v="0"/>
    <s v="Robert Waller"/>
    <s v="Rock increase structure our century field write moment friend value."/>
    <n v="0"/>
  </r>
  <r>
    <x v="432"/>
    <s v="Morelet's Crocodile"/>
    <x v="0"/>
    <s v="Crocodylidae"/>
    <x v="0"/>
    <x v="94"/>
    <n v="101.4"/>
    <x v="0"/>
    <x v="0"/>
    <s v="08-08-2020"/>
    <x v="2"/>
    <x v="3"/>
    <x v="0"/>
    <s v="Jaime Smith"/>
    <s v="Increase new report sense carry control high network amount."/>
    <n v="0"/>
  </r>
  <r>
    <x v="433"/>
    <s v="West African Slender-snouted Crocodile"/>
    <x v="14"/>
    <s v="Crocodylidae"/>
    <x v="2"/>
    <x v="91"/>
    <n v="178.8"/>
    <x v="0"/>
    <x v="1"/>
    <s v="08-04-2022"/>
    <x v="7"/>
    <x v="0"/>
    <x v="2"/>
    <s v="Sandra Torres"/>
    <s v="Science different social child feel policy PM buy program explain."/>
    <n v="0"/>
  </r>
  <r>
    <x v="434"/>
    <s v="American Crocodile"/>
    <x v="1"/>
    <s v="Crocodylidae"/>
    <x v="0"/>
    <x v="259"/>
    <n v="196.1"/>
    <x v="0"/>
    <x v="0"/>
    <s v="19-11-2014"/>
    <x v="2"/>
    <x v="20"/>
    <x v="1"/>
    <s v="Terry Newman"/>
    <s v="Budget everyone yes at seat."/>
    <n v="0"/>
  </r>
  <r>
    <x v="435"/>
    <s v="West African Crocodile"/>
    <x v="6"/>
    <s v="Crocodylidae"/>
    <x v="0"/>
    <x v="111"/>
    <n v="134"/>
    <x v="0"/>
    <x v="2"/>
    <s v="17-01-2021"/>
    <x v="37"/>
    <x v="3"/>
    <x v="0"/>
    <s v="Krystal Oneill"/>
    <s v="Rather window stand health run adult employee ok."/>
    <n v="0"/>
  </r>
  <r>
    <x v="436"/>
    <s v="American Crocodile"/>
    <x v="1"/>
    <s v="Crocodylidae"/>
    <x v="0"/>
    <x v="260"/>
    <n v="63.2"/>
    <x v="3"/>
    <x v="2"/>
    <s v="16-04-2025"/>
    <x v="24"/>
    <x v="22"/>
    <x v="1"/>
    <s v="Joel Steele"/>
    <s v="Clear evening information treatment green face morning view message short consumer behind sell myself."/>
    <n v="0"/>
  </r>
  <r>
    <x v="437"/>
    <s v="Central African Slender-snouted Crocodile"/>
    <x v="16"/>
    <s v="Crocodylidae"/>
    <x v="2"/>
    <x v="132"/>
    <n v="40.5"/>
    <x v="1"/>
    <x v="2"/>
    <s v="20-09-2007"/>
    <x v="32"/>
    <x v="0"/>
    <x v="4"/>
    <s v="Samantha Cohen"/>
    <s v="Even recently guy move goal century carry example single include."/>
    <n v="0"/>
  </r>
  <r>
    <x v="438"/>
    <s v="Freshwater Crocodile (Johnstone's)"/>
    <x v="15"/>
    <s v="Crocodylidae"/>
    <x v="0"/>
    <x v="261"/>
    <n v="76.8"/>
    <x v="2"/>
    <x v="0"/>
    <s v="09-06-2017"/>
    <x v="20"/>
    <x v="23"/>
    <x v="0"/>
    <s v="Carla Robinson"/>
    <s v="Determine could today party story moment mother necessary series box leave."/>
    <n v="0"/>
  </r>
  <r>
    <x v="439"/>
    <s v="Freshwater Crocodile (Johnstone's)"/>
    <x v="15"/>
    <s v="Crocodylidae"/>
    <x v="0"/>
    <x v="73"/>
    <n v="62.6"/>
    <x v="0"/>
    <x v="1"/>
    <s v="02-04-2009"/>
    <x v="20"/>
    <x v="14"/>
    <x v="0"/>
    <s v="Robert Mclean"/>
    <s v="Give reality catch kind would mission wide common fight season."/>
    <n v="0"/>
  </r>
  <r>
    <x v="440"/>
    <s v="Nile Crocodile"/>
    <x v="8"/>
    <s v="Crocodylidae"/>
    <x v="0"/>
    <x v="262"/>
    <n v="512.70000000000005"/>
    <x v="2"/>
    <x v="2"/>
    <s v="15-05-2005"/>
    <x v="16"/>
    <x v="12"/>
    <x v="0"/>
    <s v="Carl Benson"/>
    <s v="Film decide wonder interesting several."/>
    <n v="0"/>
  </r>
  <r>
    <x v="441"/>
    <s v="New Guinea Crocodile"/>
    <x v="13"/>
    <s v="Crocodylidae"/>
    <x v="0"/>
    <x v="33"/>
    <n v="82"/>
    <x v="0"/>
    <x v="0"/>
    <s v="15-08-2021"/>
    <x v="19"/>
    <x v="7"/>
    <x v="0"/>
    <s v="Albert Washington"/>
    <s v="Amount blue soldier message arrive budget."/>
    <n v="0"/>
  </r>
  <r>
    <x v="442"/>
    <s v="Cuban Crocodile"/>
    <x v="11"/>
    <s v="Crocodylidae"/>
    <x v="0"/>
    <x v="263"/>
    <n v="114.2"/>
    <x v="0"/>
    <x v="2"/>
    <s v="30-05-2023"/>
    <x v="15"/>
    <x v="0"/>
    <x v="2"/>
    <s v="Austin Contreras"/>
    <s v="Site turn day top continue."/>
    <n v="0"/>
  </r>
  <r>
    <x v="443"/>
    <s v="American Crocodile"/>
    <x v="1"/>
    <s v="Crocodylidae"/>
    <x v="0"/>
    <x v="131"/>
    <n v="273.7"/>
    <x v="0"/>
    <x v="1"/>
    <s v="20-03-2020"/>
    <x v="24"/>
    <x v="1"/>
    <x v="1"/>
    <s v="Brandon Singleton"/>
    <s v="We girl civil may rock drop."/>
    <n v="0"/>
  </r>
  <r>
    <x v="444"/>
    <s v="Congo Dwarf Crocodile"/>
    <x v="5"/>
    <s v="Crocodylidae"/>
    <x v="1"/>
    <x v="264"/>
    <n v="11.2"/>
    <x v="2"/>
    <x v="2"/>
    <s v="08-10-2008"/>
    <x v="5"/>
    <x v="6"/>
    <x v="3"/>
    <s v="Annette Lane"/>
    <s v="More respond who commercial senior above rise."/>
    <n v="0"/>
  </r>
  <r>
    <x v="445"/>
    <s v="Mugger Crocodile (Marsh Crocodile)"/>
    <x v="3"/>
    <s v="Crocodylidae"/>
    <x v="0"/>
    <x v="207"/>
    <n v="101.4"/>
    <x v="2"/>
    <x v="0"/>
    <s v="07-11-2020"/>
    <x v="40"/>
    <x v="4"/>
    <x v="1"/>
    <s v="Tami York"/>
    <s v="Hand operation keep whatever Congress great here Democrat dinner both world buy book career."/>
    <n v="0"/>
  </r>
  <r>
    <x v="446"/>
    <s v="Central African Slender-snouted Crocodile"/>
    <x v="16"/>
    <s v="Crocodylidae"/>
    <x v="2"/>
    <x v="265"/>
    <n v="114.9"/>
    <x v="0"/>
    <x v="1"/>
    <s v="07-07-2020"/>
    <x v="31"/>
    <x v="21"/>
    <x v="4"/>
    <s v="Michele Hawkins"/>
    <s v="Bank management his lead save reach subject difficult."/>
    <n v="0"/>
  </r>
  <r>
    <x v="447"/>
    <s v="American Crocodile"/>
    <x v="1"/>
    <s v="Crocodylidae"/>
    <x v="0"/>
    <x v="266"/>
    <n v="91.4"/>
    <x v="1"/>
    <x v="1"/>
    <s v="20-05-2016"/>
    <x v="15"/>
    <x v="20"/>
    <x v="1"/>
    <s v="William Patterson"/>
    <s v="Thus sort voice happen actually purpose."/>
    <n v="0"/>
  </r>
  <r>
    <x v="448"/>
    <s v="Siamese Crocodile"/>
    <x v="4"/>
    <s v="Crocodylidae"/>
    <x v="0"/>
    <x v="267"/>
    <n v="89.4"/>
    <x v="2"/>
    <x v="0"/>
    <s v="19-06-2019"/>
    <x v="41"/>
    <x v="0"/>
    <x v="2"/>
    <s v="Jennifer Mills"/>
    <s v="Budget house reason within scientist throughout."/>
    <n v="0"/>
  </r>
  <r>
    <x v="449"/>
    <s v="Borneo Crocodile (disputed)"/>
    <x v="9"/>
    <s v="Crocodylidae"/>
    <x v="0"/>
    <x v="257"/>
    <n v="96.8"/>
    <x v="0"/>
    <x v="0"/>
    <s v="28-01-2025"/>
    <x v="10"/>
    <x v="10"/>
    <x v="3"/>
    <s v="Jack Gonzalez"/>
    <s v="Organization wrong but study rise everything require old event."/>
    <n v="0"/>
  </r>
  <r>
    <x v="450"/>
    <s v="Borneo Crocodile (disputed)"/>
    <x v="9"/>
    <s v="Crocodylidae"/>
    <x v="0"/>
    <x v="268"/>
    <n v="70.7"/>
    <x v="1"/>
    <x v="2"/>
    <s v="29-12-2024"/>
    <x v="10"/>
    <x v="3"/>
    <x v="3"/>
    <s v="Maria Ross"/>
    <s v="Project wear would memory challenge lawyer business majority discuss wall ahead scene store marriage ago."/>
    <n v="0"/>
  </r>
  <r>
    <x v="451"/>
    <s v="Central African Slender-snouted Crocodile"/>
    <x v="16"/>
    <s v="Crocodylidae"/>
    <x v="2"/>
    <x v="269"/>
    <n v="79.3"/>
    <x v="2"/>
    <x v="2"/>
    <s v="19-01-2011"/>
    <x v="31"/>
    <x v="0"/>
    <x v="4"/>
    <s v="Larry Murphy"/>
    <s v="Perform benefit baby seem should society dark."/>
    <n v="0"/>
  </r>
  <r>
    <x v="452"/>
    <s v="Saltwater Crocodile"/>
    <x v="10"/>
    <s v="Crocodylidae"/>
    <x v="0"/>
    <x v="214"/>
    <n v="550"/>
    <x v="0"/>
    <x v="1"/>
    <s v="08-07-2008"/>
    <x v="36"/>
    <x v="1"/>
    <x v="0"/>
    <s v="Katherine Green"/>
    <s v="Special music adult shake wrong they budget late table kind along computer process single."/>
    <n v="0"/>
  </r>
  <r>
    <x v="453"/>
    <s v="Mugger Crocodile (Marsh Crocodile)"/>
    <x v="3"/>
    <s v="Crocodylidae"/>
    <x v="0"/>
    <x v="20"/>
    <n v="118.3"/>
    <x v="0"/>
    <x v="2"/>
    <s v="29-04-2005"/>
    <x v="17"/>
    <x v="3"/>
    <x v="1"/>
    <s v="Carly Jordan"/>
    <s v="Resource maintain body push process rate occur live."/>
    <n v="0"/>
  </r>
  <r>
    <x v="454"/>
    <s v="New Guinea Crocodile"/>
    <x v="13"/>
    <s v="Crocodylidae"/>
    <x v="0"/>
    <x v="154"/>
    <n v="86.8"/>
    <x v="0"/>
    <x v="2"/>
    <s v="29-12-2005"/>
    <x v="19"/>
    <x v="0"/>
    <x v="0"/>
    <s v="Katie Myers"/>
    <s v="Opportunity help put short expect article opportunity campaign hand special once she personal herself into yeah in."/>
    <n v="0"/>
  </r>
  <r>
    <x v="455"/>
    <s v="Saltwater Crocodile"/>
    <x v="10"/>
    <s v="Crocodylidae"/>
    <x v="0"/>
    <x v="270"/>
    <n v="517.70000000000005"/>
    <x v="2"/>
    <x v="1"/>
    <s v="31-05-2021"/>
    <x v="19"/>
    <x v="1"/>
    <x v="0"/>
    <s v="David Young"/>
    <s v="Or travel assume figure front after for."/>
    <n v="0"/>
  </r>
  <r>
    <x v="456"/>
    <s v="Hall's New Guinea Crocodile"/>
    <x v="17"/>
    <s v="Crocodylidae"/>
    <x v="0"/>
    <x v="38"/>
    <n v="147.9"/>
    <x v="0"/>
    <x v="1"/>
    <s v="05-10-2021"/>
    <x v="19"/>
    <x v="3"/>
    <x v="0"/>
    <s v="Scott Bradley"/>
    <s v="Entire receive onto worry help hope occur space beyond push from me share fund."/>
    <n v="0"/>
  </r>
  <r>
    <x v="457"/>
    <s v="Cuban Crocodile"/>
    <x v="11"/>
    <s v="Crocodylidae"/>
    <x v="0"/>
    <x v="112"/>
    <n v="65.400000000000006"/>
    <x v="1"/>
    <x v="0"/>
    <s v="27-08-2011"/>
    <x v="15"/>
    <x v="0"/>
    <x v="2"/>
    <s v="Heidi Graham"/>
    <s v="Player wind away sure degree enter father of source person when response official option event note most."/>
    <n v="0"/>
  </r>
  <r>
    <x v="458"/>
    <s v="Philippine Crocodile"/>
    <x v="12"/>
    <s v="Crocodylidae"/>
    <x v="0"/>
    <x v="271"/>
    <n v="117.5"/>
    <x v="0"/>
    <x v="0"/>
    <s v="04-08-2013"/>
    <x v="11"/>
    <x v="3"/>
    <x v="2"/>
    <s v="Gregory Jones"/>
    <s v="Measure feel professional finish increase."/>
    <n v="0"/>
  </r>
  <r>
    <x v="459"/>
    <s v="Hall's New Guinea Crocodile"/>
    <x v="17"/>
    <s v="Crocodylidae"/>
    <x v="0"/>
    <x v="75"/>
    <n v="38"/>
    <x v="1"/>
    <x v="1"/>
    <s v="25-09-2015"/>
    <x v="19"/>
    <x v="25"/>
    <x v="0"/>
    <s v="Jose Powers"/>
    <s v="Congress affect reflect television officer defense while score level view mouth pass shoulder its."/>
    <n v="0"/>
  </r>
  <r>
    <x v="460"/>
    <s v="Hall's New Guinea Crocodile"/>
    <x v="17"/>
    <s v="Crocodylidae"/>
    <x v="0"/>
    <x v="225"/>
    <n v="126"/>
    <x v="0"/>
    <x v="2"/>
    <s v="02-12-2020"/>
    <x v="19"/>
    <x v="3"/>
    <x v="0"/>
    <s v="Lori Boyd"/>
    <s v="Leg drive second she such improve team treat plant suffer environment."/>
    <n v="0"/>
  </r>
  <r>
    <x v="461"/>
    <s v="American Crocodile"/>
    <x v="1"/>
    <s v="Crocodylidae"/>
    <x v="0"/>
    <x v="4"/>
    <n v="239"/>
    <x v="0"/>
    <x v="0"/>
    <s v="15-06-2007"/>
    <x v="15"/>
    <x v="1"/>
    <x v="1"/>
    <s v="Christopher Mcdaniel"/>
    <s v="Image box court early still less."/>
    <n v="0"/>
  </r>
  <r>
    <x v="462"/>
    <s v="Cuban Crocodile"/>
    <x v="11"/>
    <s v="Crocodylidae"/>
    <x v="0"/>
    <x v="12"/>
    <n v="103"/>
    <x v="0"/>
    <x v="1"/>
    <s v="24-11-2025"/>
    <x v="15"/>
    <x v="0"/>
    <x v="2"/>
    <s v="Jessica Lucas"/>
    <s v="Dark evening ahead smile everyone nearly popular."/>
    <n v="0"/>
  </r>
  <r>
    <x v="463"/>
    <s v="Borneo Crocodile (disputed)"/>
    <x v="9"/>
    <s v="Crocodylidae"/>
    <x v="0"/>
    <x v="73"/>
    <n v="88.6"/>
    <x v="1"/>
    <x v="2"/>
    <s v="24-12-2017"/>
    <x v="12"/>
    <x v="10"/>
    <x v="3"/>
    <s v="Nathan Casey"/>
    <s v="Teacher base own test too imagine guy price."/>
    <n v="0"/>
  </r>
  <r>
    <x v="464"/>
    <s v="West African Dwarf Crocodile"/>
    <x v="7"/>
    <s v="Crocodylidae"/>
    <x v="1"/>
    <x v="272"/>
    <n v="19.7"/>
    <x v="0"/>
    <x v="0"/>
    <s v="30-04-2008"/>
    <x v="7"/>
    <x v="9"/>
    <x v="1"/>
    <s v="Tony Ramsey"/>
    <s v="Door number matter building professional oil simple moment market bed."/>
    <n v="0"/>
  </r>
  <r>
    <x v="465"/>
    <s v="Orinoco Crocodile"/>
    <x v="2"/>
    <s v="Crocodylidae"/>
    <x v="0"/>
    <x v="273"/>
    <n v="347.9"/>
    <x v="0"/>
    <x v="1"/>
    <s v="27-10-2022"/>
    <x v="1"/>
    <x v="16"/>
    <x v="2"/>
    <s v="Patricia Edwards"/>
    <s v="Say south season very design blood degree ever impact television argue mouth."/>
    <n v="0"/>
  </r>
  <r>
    <x v="466"/>
    <s v="Morelet's Crocodile"/>
    <x v="0"/>
    <s v="Crocodylidae"/>
    <x v="0"/>
    <x v="258"/>
    <n v="65.099999999999994"/>
    <x v="0"/>
    <x v="0"/>
    <s v="06-12-2019"/>
    <x v="0"/>
    <x v="3"/>
    <x v="0"/>
    <s v="Ashley Gardner"/>
    <s v="Radio white these view guy resource start again whom."/>
    <n v="0"/>
  </r>
  <r>
    <x v="467"/>
    <s v="Hall's New Guinea Crocodile"/>
    <x v="17"/>
    <s v="Crocodylidae"/>
    <x v="0"/>
    <x v="111"/>
    <n v="97.2"/>
    <x v="0"/>
    <x v="0"/>
    <s v="11-04-2015"/>
    <x v="19"/>
    <x v="25"/>
    <x v="0"/>
    <s v="Sarah Bates"/>
    <s v="Real small dream."/>
    <n v="0"/>
  </r>
  <r>
    <x v="468"/>
    <s v="Congo Dwarf Crocodile"/>
    <x v="5"/>
    <s v="Crocodylidae"/>
    <x v="1"/>
    <x v="189"/>
    <n v="32.200000000000003"/>
    <x v="0"/>
    <x v="0"/>
    <s v="08-12-2022"/>
    <x v="5"/>
    <x v="19"/>
    <x v="3"/>
    <s v="Ellen Mullen"/>
    <s v="Total rate movement door kind account whether."/>
    <n v="0"/>
  </r>
  <r>
    <x v="469"/>
    <s v="Central African Slender-snouted Crocodile"/>
    <x v="16"/>
    <s v="Crocodylidae"/>
    <x v="2"/>
    <x v="274"/>
    <n v="33.4"/>
    <x v="1"/>
    <x v="1"/>
    <s v="22-10-2016"/>
    <x v="31"/>
    <x v="0"/>
    <x v="4"/>
    <s v="Tabitha Turner"/>
    <s v="Father teacher civil keep first speech popular smile."/>
    <n v="0"/>
  </r>
  <r>
    <x v="470"/>
    <s v="Nile Crocodile"/>
    <x v="8"/>
    <s v="Crocodylidae"/>
    <x v="0"/>
    <x v="275"/>
    <n v="461.5"/>
    <x v="2"/>
    <x v="1"/>
    <s v="05-04-2006"/>
    <x v="33"/>
    <x v="12"/>
    <x v="0"/>
    <s v="Bobby Chan"/>
    <s v="Likely include subject response theory star station recognize media goal own spend scene law."/>
    <n v="0"/>
  </r>
  <r>
    <x v="471"/>
    <s v="Cuban Crocodile"/>
    <x v="11"/>
    <s v="Crocodylidae"/>
    <x v="0"/>
    <x v="276"/>
    <n v="141"/>
    <x v="0"/>
    <x v="0"/>
    <s v="29-04-2021"/>
    <x v="15"/>
    <x v="0"/>
    <x v="2"/>
    <s v="Anthony May"/>
    <s v="Kitchen political able customer figure office book economic require should power candidate order improve vote later them card."/>
    <n v="0"/>
  </r>
  <r>
    <x v="472"/>
    <s v="Freshwater Crocodile (Johnstone's)"/>
    <x v="15"/>
    <s v="Crocodylidae"/>
    <x v="0"/>
    <x v="277"/>
    <n v="26.9"/>
    <x v="1"/>
    <x v="1"/>
    <s v="10-07-2012"/>
    <x v="20"/>
    <x v="24"/>
    <x v="0"/>
    <s v="Kevin Murphy"/>
    <s v="Cup increase consider then war this difference way type positive phone."/>
    <n v="0"/>
  </r>
  <r>
    <x v="473"/>
    <s v="American Crocodile"/>
    <x v="1"/>
    <s v="Crocodylidae"/>
    <x v="0"/>
    <x v="192"/>
    <n v="141.80000000000001"/>
    <x v="0"/>
    <x v="0"/>
    <s v="21-06-2009"/>
    <x v="15"/>
    <x v="20"/>
    <x v="1"/>
    <s v="Valerie Gonzalez"/>
    <s v="Anyone peace outside chance when color note add."/>
    <n v="0"/>
  </r>
  <r>
    <x v="474"/>
    <s v="Congo Dwarf Crocodile"/>
    <x v="5"/>
    <s v="Crocodylidae"/>
    <x v="1"/>
    <x v="278"/>
    <n v="23.7"/>
    <x v="0"/>
    <x v="0"/>
    <s v="08-08-2005"/>
    <x v="14"/>
    <x v="6"/>
    <x v="3"/>
    <s v="Patricia Hebert"/>
    <s v="Budget require course technology site explain management candidate task outside yet executive."/>
    <n v="0"/>
  </r>
  <r>
    <x v="475"/>
    <s v="Freshwater Crocodile (Johnstone's)"/>
    <x v="15"/>
    <s v="Crocodylidae"/>
    <x v="0"/>
    <x v="120"/>
    <n v="26.6"/>
    <x v="1"/>
    <x v="0"/>
    <s v="08-06-2018"/>
    <x v="20"/>
    <x v="24"/>
    <x v="0"/>
    <s v="Jennifer Ortiz"/>
    <s v="Agreement wish dog late eat old positive beat light the."/>
    <n v="0"/>
  </r>
  <r>
    <x v="476"/>
    <s v="Borneo Crocodile (disputed)"/>
    <x v="9"/>
    <s v="Crocodylidae"/>
    <x v="0"/>
    <x v="279"/>
    <n v="191.7"/>
    <x v="0"/>
    <x v="1"/>
    <s v="24-05-2005"/>
    <x v="12"/>
    <x v="3"/>
    <x v="3"/>
    <s v="Jennifer Lewis"/>
    <s v="Remain save eight believe arrive four."/>
    <n v="0"/>
  </r>
  <r>
    <x v="477"/>
    <s v="Cuban Crocodile"/>
    <x v="11"/>
    <s v="Crocodylidae"/>
    <x v="0"/>
    <x v="107"/>
    <n v="125.2"/>
    <x v="2"/>
    <x v="2"/>
    <s v="18-07-2011"/>
    <x v="15"/>
    <x v="25"/>
    <x v="2"/>
    <s v="Terry Barajas"/>
    <s v="Remember special accept mean herself within provide car throughout American."/>
    <n v="0"/>
  </r>
  <r>
    <x v="478"/>
    <s v="Morelet's Crocodile"/>
    <x v="0"/>
    <s v="Crocodylidae"/>
    <x v="0"/>
    <x v="76"/>
    <n v="133.4"/>
    <x v="0"/>
    <x v="2"/>
    <s v="17-05-2020"/>
    <x v="23"/>
    <x v="8"/>
    <x v="0"/>
    <s v="Christopher Vasquez"/>
    <s v="There car fish most center bring analysis campaign the strong security."/>
    <n v="0"/>
  </r>
  <r>
    <x v="479"/>
    <s v="Morelet's Crocodile"/>
    <x v="0"/>
    <s v="Crocodylidae"/>
    <x v="0"/>
    <x v="220"/>
    <n v="129.6"/>
    <x v="0"/>
    <x v="2"/>
    <s v="19-08-2012"/>
    <x v="2"/>
    <x v="0"/>
    <x v="0"/>
    <s v="Diane Mcdowell"/>
    <s v="Stop unit might job close say man wear new type PM key."/>
    <n v="0"/>
  </r>
  <r>
    <x v="480"/>
    <s v="Cuban Crocodile"/>
    <x v="11"/>
    <s v="Crocodylidae"/>
    <x v="0"/>
    <x v="261"/>
    <n v="94.9"/>
    <x v="0"/>
    <x v="1"/>
    <s v="25-12-2020"/>
    <x v="15"/>
    <x v="0"/>
    <x v="2"/>
    <s v="Anthony White"/>
    <s v="Employee relationship job yet until American ground remember magazine manage suffer term buy behavior test."/>
    <n v="0"/>
  </r>
  <r>
    <x v="481"/>
    <s v="American Crocodile"/>
    <x v="1"/>
    <s v="Crocodylidae"/>
    <x v="0"/>
    <x v="280"/>
    <n v="102"/>
    <x v="1"/>
    <x v="1"/>
    <s v="16-02-2022"/>
    <x v="38"/>
    <x v="11"/>
    <x v="1"/>
    <s v="Christopher Hicks"/>
    <s v="None production defense your above short Congress turn east."/>
    <n v="0"/>
  </r>
  <r>
    <x v="482"/>
    <s v="Nile Crocodile"/>
    <x v="8"/>
    <s v="Crocodylidae"/>
    <x v="0"/>
    <x v="281"/>
    <n v="334.3"/>
    <x v="0"/>
    <x v="2"/>
    <s v="30-06-2020"/>
    <x v="6"/>
    <x v="3"/>
    <x v="0"/>
    <s v="Mr. Gary Mitchell DVM"/>
    <s v="Hour opportunity week student child."/>
    <n v="0"/>
  </r>
  <r>
    <x v="483"/>
    <s v="Nile Crocodile"/>
    <x v="8"/>
    <s v="Crocodylidae"/>
    <x v="0"/>
    <x v="282"/>
    <n v="998.3"/>
    <x v="0"/>
    <x v="0"/>
    <s v="10-07-2015"/>
    <x v="16"/>
    <x v="12"/>
    <x v="0"/>
    <s v="Ronald Keller"/>
    <s v="Pick especially price forget analysis performance laugh."/>
    <n v="0"/>
  </r>
  <r>
    <x v="484"/>
    <s v="American Crocodile"/>
    <x v="1"/>
    <s v="Crocodylidae"/>
    <x v="0"/>
    <x v="183"/>
    <n v="144.4"/>
    <x v="0"/>
    <x v="0"/>
    <s v="14-01-2007"/>
    <x v="15"/>
    <x v="1"/>
    <x v="1"/>
    <s v="Zoe Meadows"/>
    <s v="Can tell soon executive sometimes season natural own begin effort drive side human after."/>
    <n v="0"/>
  </r>
  <r>
    <x v="485"/>
    <s v="Hall's New Guinea Crocodile"/>
    <x v="17"/>
    <s v="Crocodylidae"/>
    <x v="0"/>
    <x v="239"/>
    <n v="39.799999999999997"/>
    <x v="1"/>
    <x v="0"/>
    <s v="20-01-2021"/>
    <x v="19"/>
    <x v="3"/>
    <x v="0"/>
    <s v="James Powell"/>
    <s v="Building make it south financial rate."/>
    <n v="0"/>
  </r>
  <r>
    <x v="486"/>
    <s v="Congo Dwarf Crocodile"/>
    <x v="5"/>
    <s v="Crocodylidae"/>
    <x v="1"/>
    <x v="104"/>
    <n v="18.899999999999999"/>
    <x v="2"/>
    <x v="1"/>
    <s v="30-05-2007"/>
    <x v="14"/>
    <x v="19"/>
    <x v="3"/>
    <s v="Max Collier"/>
    <s v="Customer knowledge hold environmental outside bed institution happy control piece behavior message wind put positive."/>
    <n v="0"/>
  </r>
  <r>
    <x v="487"/>
    <s v="Borneo Crocodile (disputed)"/>
    <x v="9"/>
    <s v="Crocodylidae"/>
    <x v="0"/>
    <x v="161"/>
    <n v="36.6"/>
    <x v="1"/>
    <x v="1"/>
    <s v="20-06-2011"/>
    <x v="10"/>
    <x v="3"/>
    <x v="3"/>
    <s v="Tara Rose"/>
    <s v="Base life bad soon feel worker range feel eat into notice necessary true."/>
    <n v="0"/>
  </r>
  <r>
    <x v="488"/>
    <s v="Central African Slender-snouted Crocodile"/>
    <x v="16"/>
    <s v="Crocodylidae"/>
    <x v="2"/>
    <x v="202"/>
    <n v="88.5"/>
    <x v="2"/>
    <x v="2"/>
    <s v="27-03-2009"/>
    <x v="31"/>
    <x v="0"/>
    <x v="4"/>
    <s v="Kayla Gutierrez"/>
    <s v="Produce nothing effect effort bank me box product conference consider hotel bar theory."/>
    <n v="0"/>
  </r>
  <r>
    <x v="489"/>
    <s v="Orinoco Crocodile"/>
    <x v="2"/>
    <s v="Crocodylidae"/>
    <x v="0"/>
    <x v="12"/>
    <n v="194.4"/>
    <x v="0"/>
    <x v="0"/>
    <s v="20-03-2008"/>
    <x v="24"/>
    <x v="2"/>
    <x v="2"/>
    <s v="Kevin Gibson"/>
    <s v="Perhaps enter whom the cost continue section page."/>
    <n v="0"/>
  </r>
  <r>
    <x v="490"/>
    <s v="Orinoco Crocodile"/>
    <x v="2"/>
    <s v="Crocodylidae"/>
    <x v="0"/>
    <x v="257"/>
    <n v="209.5"/>
    <x v="1"/>
    <x v="2"/>
    <s v="26-02-2022"/>
    <x v="24"/>
    <x v="2"/>
    <x v="2"/>
    <s v="Ashley Ferguson"/>
    <s v="House actually pretty least if price."/>
    <n v="0"/>
  </r>
  <r>
    <x v="491"/>
    <s v="Central African Slender-snouted Crocodile"/>
    <x v="16"/>
    <s v="Crocodylidae"/>
    <x v="2"/>
    <x v="16"/>
    <n v="81.8"/>
    <x v="2"/>
    <x v="0"/>
    <s v="27-03-2007"/>
    <x v="32"/>
    <x v="21"/>
    <x v="4"/>
    <s v="Molly Turner"/>
    <s v="Guess purpose real house few by add born administration."/>
    <n v="0"/>
  </r>
  <r>
    <x v="492"/>
    <s v="Central African Slender-snouted Crocodile"/>
    <x v="16"/>
    <s v="Crocodylidae"/>
    <x v="2"/>
    <x v="148"/>
    <n v="124"/>
    <x v="0"/>
    <x v="0"/>
    <s v="19-01-2022"/>
    <x v="31"/>
    <x v="0"/>
    <x v="4"/>
    <s v="Shannon Clark"/>
    <s v="Power job personal so course feeling leg listen against coach."/>
    <n v="0"/>
  </r>
  <r>
    <x v="493"/>
    <s v="Philippine Crocodile"/>
    <x v="12"/>
    <s v="Crocodylidae"/>
    <x v="0"/>
    <x v="245"/>
    <n v="56.7"/>
    <x v="0"/>
    <x v="0"/>
    <s v="19-02-2022"/>
    <x v="11"/>
    <x v="3"/>
    <x v="2"/>
    <s v="Michael Maynard"/>
    <s v="After last drug far stop hot free bill."/>
    <n v="0"/>
  </r>
  <r>
    <x v="494"/>
    <s v="West African Crocodile"/>
    <x v="6"/>
    <s v="Crocodylidae"/>
    <x v="0"/>
    <x v="77"/>
    <n v="126.9"/>
    <x v="0"/>
    <x v="2"/>
    <s v="04-11-2024"/>
    <x v="21"/>
    <x v="3"/>
    <x v="0"/>
    <s v="Jessica Perry"/>
    <s v="Say other never fact maintain main opportunity particularly question stage maintain research month instead firm."/>
    <n v="0"/>
  </r>
  <r>
    <x v="495"/>
    <s v="Borneo Crocodile (disputed)"/>
    <x v="9"/>
    <s v="Crocodylidae"/>
    <x v="0"/>
    <x v="20"/>
    <n v="106"/>
    <x v="0"/>
    <x v="1"/>
    <s v="05-02-2017"/>
    <x v="12"/>
    <x v="10"/>
    <x v="3"/>
    <s v="Steven Butler"/>
    <s v="Bring performance position large job claim risk light just medical onto rate two table resource life."/>
    <n v="0"/>
  </r>
  <r>
    <x v="496"/>
    <s v="Orinoco Crocodile"/>
    <x v="2"/>
    <s v="Crocodylidae"/>
    <x v="0"/>
    <x v="283"/>
    <n v="441.8"/>
    <x v="2"/>
    <x v="0"/>
    <s v="31-03-2018"/>
    <x v="1"/>
    <x v="16"/>
    <x v="2"/>
    <s v="Miranda Myers"/>
    <s v="Strategy pull same somebody son suddenly perform executive see project can current."/>
    <n v="0"/>
  </r>
  <r>
    <x v="497"/>
    <s v="Hall's New Guinea Crocodile"/>
    <x v="17"/>
    <s v="Crocodylidae"/>
    <x v="0"/>
    <x v="27"/>
    <n v="149.69999999999999"/>
    <x v="2"/>
    <x v="0"/>
    <s v="31-10-2019"/>
    <x v="19"/>
    <x v="25"/>
    <x v="0"/>
    <s v="Ashlee Perry"/>
    <s v="Field decide another adult thing ground city still thus allow as."/>
    <n v="0"/>
  </r>
  <r>
    <x v="498"/>
    <s v="Freshwater Crocodile (Johnstone's)"/>
    <x v="15"/>
    <s v="Crocodylidae"/>
    <x v="0"/>
    <x v="284"/>
    <n v="19.899999999999999"/>
    <x v="3"/>
    <x v="2"/>
    <s v="28-09-2017"/>
    <x v="20"/>
    <x v="23"/>
    <x v="0"/>
    <s v="Luke Martinez"/>
    <s v="Main year size show show."/>
    <n v="0"/>
  </r>
  <r>
    <x v="499"/>
    <s v="Central African Slender-snouted Crocodile"/>
    <x v="16"/>
    <s v="Crocodylidae"/>
    <x v="2"/>
    <x v="195"/>
    <n v="133.4"/>
    <x v="0"/>
    <x v="0"/>
    <s v="30-06-2020"/>
    <x v="32"/>
    <x v="21"/>
    <x v="4"/>
    <s v="Stephanie Castaneda"/>
    <s v="Page bit anyone watch sometimes while sense window sit participant teach big none."/>
    <n v="0"/>
  </r>
  <r>
    <x v="500"/>
    <s v="Central African Slender-snouted Crocodile"/>
    <x v="16"/>
    <s v="Crocodylidae"/>
    <x v="2"/>
    <x v="285"/>
    <n v="99.8"/>
    <x v="2"/>
    <x v="0"/>
    <s v="07-11-2023"/>
    <x v="32"/>
    <x v="21"/>
    <x v="4"/>
    <s v="Carol Wilson"/>
    <s v="Treat church factor kid media run between positive."/>
    <n v="0"/>
  </r>
  <r>
    <x v="501"/>
    <s v="Siamese Crocodile"/>
    <x v="4"/>
    <s v="Crocodylidae"/>
    <x v="0"/>
    <x v="286"/>
    <n v="57.7"/>
    <x v="1"/>
    <x v="2"/>
    <s v="18-02-2011"/>
    <x v="8"/>
    <x v="27"/>
    <x v="2"/>
    <s v="Chad Allison"/>
    <s v="Wide shoulder according strong list expert commercial entire resource increase picture early send morning skin case."/>
    <n v="0"/>
  </r>
  <r>
    <x v="502"/>
    <s v="Central African Slender-snouted Crocodile"/>
    <x v="16"/>
    <s v="Crocodylidae"/>
    <x v="2"/>
    <x v="85"/>
    <n v="98"/>
    <x v="2"/>
    <x v="2"/>
    <s v="09-01-2014"/>
    <x v="35"/>
    <x v="0"/>
    <x v="4"/>
    <s v="Thomas Villanueva"/>
    <s v="Some gun ahead certainly act south want be fire word clearly article service produce political total around."/>
    <n v="0"/>
  </r>
  <r>
    <x v="503"/>
    <s v="Orinoco Crocodile"/>
    <x v="2"/>
    <s v="Crocodylidae"/>
    <x v="0"/>
    <x v="287"/>
    <n v="400"/>
    <x v="0"/>
    <x v="2"/>
    <s v="23-04-2019"/>
    <x v="24"/>
    <x v="16"/>
    <x v="2"/>
    <s v="Michelle Guerrero"/>
    <s v="Win information though red them return finish general still too particular chair identify popular thought person peace."/>
    <n v="0"/>
  </r>
  <r>
    <x v="504"/>
    <s v="Philippine Crocodile"/>
    <x v="12"/>
    <s v="Crocodylidae"/>
    <x v="0"/>
    <x v="173"/>
    <n v="52.7"/>
    <x v="2"/>
    <x v="0"/>
    <s v="22-03-2019"/>
    <x v="11"/>
    <x v="3"/>
    <x v="2"/>
    <s v="Gregory Cain"/>
    <s v="Simple thing base Mr hope rest they minute must degree memory."/>
    <n v="0"/>
  </r>
  <r>
    <x v="505"/>
    <s v="Freshwater Crocodile (Johnstone's)"/>
    <x v="15"/>
    <s v="Crocodylidae"/>
    <x v="0"/>
    <x v="240"/>
    <n v="25"/>
    <x v="1"/>
    <x v="2"/>
    <s v="21-11-2015"/>
    <x v="20"/>
    <x v="23"/>
    <x v="0"/>
    <s v="Glen Reid"/>
    <s v="Agreement someone or."/>
    <n v="0"/>
  </r>
  <r>
    <x v="506"/>
    <s v="Philippine Crocodile"/>
    <x v="12"/>
    <s v="Crocodylidae"/>
    <x v="0"/>
    <x v="278"/>
    <n v="41.6"/>
    <x v="1"/>
    <x v="2"/>
    <s v="19-07-2022"/>
    <x v="11"/>
    <x v="13"/>
    <x v="2"/>
    <s v="Raymond Barber"/>
    <s v="Book art health phone great answer prepare by."/>
    <n v="0"/>
  </r>
  <r>
    <x v="507"/>
    <s v="New Guinea Crocodile"/>
    <x v="13"/>
    <s v="Crocodylidae"/>
    <x v="0"/>
    <x v="35"/>
    <n v="118"/>
    <x v="0"/>
    <x v="1"/>
    <s v="26-11-2023"/>
    <x v="19"/>
    <x v="7"/>
    <x v="0"/>
    <s v="Norman Chavez"/>
    <s v="South writer not thus physical mouth."/>
    <n v="0"/>
  </r>
  <r>
    <x v="508"/>
    <s v="West African Dwarf Crocodile"/>
    <x v="7"/>
    <s v="Crocodylidae"/>
    <x v="1"/>
    <x v="239"/>
    <n v="25"/>
    <x v="0"/>
    <x v="2"/>
    <s v="28-01-2023"/>
    <x v="31"/>
    <x v="6"/>
    <x v="1"/>
    <s v="Hayley Mitchell"/>
    <s v="Public research mind easy foreign old state guess better Republican stock bank artist thousand live."/>
    <n v="0"/>
  </r>
  <r>
    <x v="509"/>
    <s v="Philippine Crocodile"/>
    <x v="12"/>
    <s v="Crocodylidae"/>
    <x v="0"/>
    <x v="154"/>
    <n v="74.599999999999994"/>
    <x v="2"/>
    <x v="2"/>
    <s v="27-08-2015"/>
    <x v="11"/>
    <x v="3"/>
    <x v="2"/>
    <s v="Jacob Fox"/>
    <s v="Next single the once PM you ready way rule indicate."/>
    <n v="0"/>
  </r>
  <r>
    <x v="510"/>
    <s v="Hall's New Guinea Crocodile"/>
    <x v="17"/>
    <s v="Crocodylidae"/>
    <x v="0"/>
    <x v="288"/>
    <n v="33.6"/>
    <x v="3"/>
    <x v="0"/>
    <s v="29-06-2020"/>
    <x v="19"/>
    <x v="3"/>
    <x v="0"/>
    <s v="Jonathan Washington"/>
    <s v="Can relate tell brother defense list second want hard weight own impact building occur American check."/>
    <n v="0"/>
  </r>
  <r>
    <x v="511"/>
    <s v="West African Crocodile"/>
    <x v="6"/>
    <s v="Crocodylidae"/>
    <x v="0"/>
    <x v="83"/>
    <n v="118.5"/>
    <x v="0"/>
    <x v="2"/>
    <s v="18-09-2013"/>
    <x v="34"/>
    <x v="7"/>
    <x v="0"/>
    <s v="William Turner"/>
    <s v="Agreement central six instead view figure exist consumer science able natural attack."/>
    <n v="0"/>
  </r>
  <r>
    <x v="512"/>
    <s v="Freshwater Crocodile (Johnstone's)"/>
    <x v="15"/>
    <s v="Crocodylidae"/>
    <x v="0"/>
    <x v="143"/>
    <n v="60.8"/>
    <x v="0"/>
    <x v="1"/>
    <s v="12-02-2012"/>
    <x v="20"/>
    <x v="14"/>
    <x v="0"/>
    <s v="John Collins"/>
    <s v="Too sit little result paper seven measure leave last last term."/>
    <n v="0"/>
  </r>
  <r>
    <x v="513"/>
    <s v="American Crocodile"/>
    <x v="1"/>
    <s v="Crocodylidae"/>
    <x v="0"/>
    <x v="26"/>
    <n v="324.60000000000002"/>
    <x v="0"/>
    <x v="0"/>
    <s v="29-06-2023"/>
    <x v="15"/>
    <x v="1"/>
    <x v="1"/>
    <s v="Robert Beck"/>
    <s v="Hold too fund animal provide kitchen everyone because close agent picture sign final population popular."/>
    <n v="0"/>
  </r>
  <r>
    <x v="514"/>
    <s v="American Crocodile"/>
    <x v="1"/>
    <s v="Crocodylidae"/>
    <x v="0"/>
    <x v="289"/>
    <n v="73.099999999999994"/>
    <x v="3"/>
    <x v="1"/>
    <s v="12-12-2014"/>
    <x v="18"/>
    <x v="11"/>
    <x v="1"/>
    <s v="Tyler Weaver"/>
    <s v="Whatever miss seek."/>
    <n v="0"/>
  </r>
  <r>
    <x v="515"/>
    <s v="West African Crocodile"/>
    <x v="6"/>
    <s v="Crocodylidae"/>
    <x v="0"/>
    <x v="249"/>
    <n v="96.7"/>
    <x v="0"/>
    <x v="1"/>
    <s v="12-02-2022"/>
    <x v="43"/>
    <x v="15"/>
    <x v="0"/>
    <s v="Alicia Barrett"/>
    <s v="Conference affect skill early relationship thought know southern parent I and technology age join increase."/>
    <n v="0"/>
  </r>
  <r>
    <x v="516"/>
    <s v="New Guinea Crocodile"/>
    <x v="13"/>
    <s v="Crocodylidae"/>
    <x v="0"/>
    <x v="127"/>
    <n v="66"/>
    <x v="2"/>
    <x v="2"/>
    <s v="30-01-2009"/>
    <x v="26"/>
    <x v="0"/>
    <x v="0"/>
    <s v="Emily Scott"/>
    <s v="Woman my experience consumer shoulder child."/>
    <n v="0"/>
  </r>
  <r>
    <x v="517"/>
    <s v="Nile Crocodile"/>
    <x v="8"/>
    <s v="Crocodylidae"/>
    <x v="0"/>
    <x v="290"/>
    <n v="379.4"/>
    <x v="0"/>
    <x v="0"/>
    <s v="12-02-2006"/>
    <x v="22"/>
    <x v="4"/>
    <x v="0"/>
    <s v="Meghan Brown"/>
    <s v="Consider require fear better central throw election walk tonight appear."/>
    <n v="0"/>
  </r>
  <r>
    <x v="518"/>
    <s v="Cuban Crocodile"/>
    <x v="11"/>
    <s v="Crocodylidae"/>
    <x v="0"/>
    <x v="12"/>
    <n v="97.3"/>
    <x v="2"/>
    <x v="1"/>
    <s v="23-07-2009"/>
    <x v="15"/>
    <x v="0"/>
    <x v="2"/>
    <s v="Kyle Young"/>
    <s v="Sell his boy art let imagine machine imagine do though especially white."/>
    <n v="0"/>
  </r>
  <r>
    <x v="519"/>
    <s v="Central African Slender-snouted Crocodile"/>
    <x v="16"/>
    <s v="Crocodylidae"/>
    <x v="2"/>
    <x v="195"/>
    <n v="143.19999999999999"/>
    <x v="0"/>
    <x v="0"/>
    <s v="20-05-2014"/>
    <x v="31"/>
    <x v="0"/>
    <x v="4"/>
    <s v="Danielle Peters"/>
    <s v="Fight image base player data whose."/>
    <n v="0"/>
  </r>
  <r>
    <x v="520"/>
    <s v="Nile Crocodile"/>
    <x v="8"/>
    <s v="Crocodylidae"/>
    <x v="0"/>
    <x v="55"/>
    <n v="419.4"/>
    <x v="0"/>
    <x v="2"/>
    <s v="04-12-2006"/>
    <x v="16"/>
    <x v="4"/>
    <x v="0"/>
    <s v="William Casey"/>
    <s v="Weight which new among spend which per president cold art."/>
    <n v="0"/>
  </r>
  <r>
    <x v="521"/>
    <s v="New Guinea Crocodile"/>
    <x v="13"/>
    <s v="Crocodylidae"/>
    <x v="0"/>
    <x v="65"/>
    <n v="84.7"/>
    <x v="0"/>
    <x v="0"/>
    <s v="19-06-2012"/>
    <x v="19"/>
    <x v="0"/>
    <x v="0"/>
    <s v="Denise King"/>
    <s v="Yourself successful defense subject example claim move attorney bed recognize store."/>
    <n v="0"/>
  </r>
  <r>
    <x v="522"/>
    <s v="Saltwater Crocodile"/>
    <x v="10"/>
    <s v="Crocodylidae"/>
    <x v="0"/>
    <x v="291"/>
    <n v="399.7"/>
    <x v="1"/>
    <x v="0"/>
    <s v="03-11-2010"/>
    <x v="3"/>
    <x v="18"/>
    <x v="0"/>
    <s v="Yvonne Johns"/>
    <s v="Particular whatever five radio garden end sell laugh early."/>
    <n v="0"/>
  </r>
  <r>
    <x v="523"/>
    <s v="West African Slender-snouted Crocodile"/>
    <x v="14"/>
    <s v="Crocodylidae"/>
    <x v="2"/>
    <x v="292"/>
    <n v="44.6"/>
    <x v="3"/>
    <x v="2"/>
    <s v="10-10-2021"/>
    <x v="7"/>
    <x v="0"/>
    <x v="2"/>
    <s v="Mrs. Julia Greene"/>
    <s v="Trial card two participant above act."/>
    <n v="0"/>
  </r>
  <r>
    <x v="524"/>
    <s v="Siamese Crocodile"/>
    <x v="4"/>
    <s v="Crocodylidae"/>
    <x v="0"/>
    <x v="49"/>
    <n v="179.8"/>
    <x v="2"/>
    <x v="0"/>
    <s v="19-06-2017"/>
    <x v="30"/>
    <x v="5"/>
    <x v="2"/>
    <s v="Justin Horton"/>
    <s v="Several Mrs skin power back all story public public good."/>
    <n v="0"/>
  </r>
  <r>
    <x v="525"/>
    <s v="Cuban Crocodile"/>
    <x v="11"/>
    <s v="Crocodylidae"/>
    <x v="0"/>
    <x v="268"/>
    <n v="69.2"/>
    <x v="1"/>
    <x v="2"/>
    <s v="30-12-2012"/>
    <x v="15"/>
    <x v="0"/>
    <x v="2"/>
    <s v="Samantha Howard"/>
    <s v="Stuff speech worker by have cover act sea serve quite."/>
    <n v="0"/>
  </r>
  <r>
    <x v="526"/>
    <s v="Morelet's Crocodile"/>
    <x v="0"/>
    <s v="Crocodylidae"/>
    <x v="0"/>
    <x v="74"/>
    <n v="32.4"/>
    <x v="1"/>
    <x v="2"/>
    <s v="20-08-2017"/>
    <x v="23"/>
    <x v="8"/>
    <x v="0"/>
    <s v="Cheryl Velasquez"/>
    <s v="Field response doctor management guy exactly toward religious decide cultural start how."/>
    <n v="0"/>
  </r>
  <r>
    <x v="527"/>
    <s v="Nile Crocodile"/>
    <x v="8"/>
    <s v="Crocodylidae"/>
    <x v="0"/>
    <x v="293"/>
    <n v="646.1"/>
    <x v="0"/>
    <x v="2"/>
    <s v="01-08-2005"/>
    <x v="13"/>
    <x v="3"/>
    <x v="0"/>
    <s v="Laura Snyder"/>
    <s v="Create school public owner compare open second camera value talk thing rock ever summer age."/>
    <n v="0"/>
  </r>
  <r>
    <x v="528"/>
    <s v="Hall's New Guinea Crocodile"/>
    <x v="17"/>
    <s v="Crocodylidae"/>
    <x v="0"/>
    <x v="24"/>
    <n v="153.5"/>
    <x v="2"/>
    <x v="0"/>
    <s v="22-05-2012"/>
    <x v="19"/>
    <x v="3"/>
    <x v="0"/>
    <s v="Megan Mendez"/>
    <s v="Third ability interview pull practice take follow such imagine business million many military analysis."/>
    <n v="0"/>
  </r>
  <r>
    <x v="529"/>
    <s v="Cuban Crocodile"/>
    <x v="11"/>
    <s v="Crocodylidae"/>
    <x v="0"/>
    <x v="151"/>
    <n v="150.19999999999999"/>
    <x v="0"/>
    <x v="0"/>
    <s v="18-06-2005"/>
    <x v="15"/>
    <x v="25"/>
    <x v="2"/>
    <s v="Amber Hull"/>
    <s v="Large accept create bank occur agent scene within interest avoid economic clearly financial personal benefit."/>
    <n v="0"/>
  </r>
  <r>
    <x v="530"/>
    <s v="West African Crocodile"/>
    <x v="6"/>
    <s v="Crocodylidae"/>
    <x v="0"/>
    <x v="165"/>
    <n v="133.6"/>
    <x v="2"/>
    <x v="1"/>
    <s v="15-07-2018"/>
    <x v="43"/>
    <x v="7"/>
    <x v="0"/>
    <s v="Robert Watkins"/>
    <s v="Various subject east list when strategy start mind door."/>
    <n v="0"/>
  </r>
  <r>
    <x v="531"/>
    <s v="Hall's New Guinea Crocodile"/>
    <x v="17"/>
    <s v="Crocodylidae"/>
    <x v="0"/>
    <x v="6"/>
    <n v="125.8"/>
    <x v="0"/>
    <x v="1"/>
    <s v="07-03-2009"/>
    <x v="19"/>
    <x v="3"/>
    <x v="0"/>
    <s v="Kyle Gonzales"/>
    <s v="Personal often beat art almost."/>
    <n v="0"/>
  </r>
  <r>
    <x v="532"/>
    <s v="Saltwater Crocodile"/>
    <x v="10"/>
    <s v="Crocodylidae"/>
    <x v="0"/>
    <x v="28"/>
    <n v="695.5"/>
    <x v="0"/>
    <x v="1"/>
    <s v="14-02-2019"/>
    <x v="36"/>
    <x v="11"/>
    <x v="0"/>
    <s v="Ryan Brown"/>
    <s v="Artist sort area particularly it big argue."/>
    <n v="0"/>
  </r>
  <r>
    <x v="533"/>
    <s v="West African Slender-snouted Crocodile"/>
    <x v="14"/>
    <s v="Crocodylidae"/>
    <x v="2"/>
    <x v="86"/>
    <n v="124.4"/>
    <x v="0"/>
    <x v="0"/>
    <s v="25-09-2016"/>
    <x v="9"/>
    <x v="0"/>
    <x v="2"/>
    <s v="Samuel Morales"/>
    <s v="Sell do outside process action himself somebody they."/>
    <n v="0"/>
  </r>
  <r>
    <x v="534"/>
    <s v="Congo Dwarf Crocodile"/>
    <x v="5"/>
    <s v="Crocodylidae"/>
    <x v="1"/>
    <x v="132"/>
    <n v="12.3"/>
    <x v="2"/>
    <x v="1"/>
    <s v="14-05-2005"/>
    <x v="14"/>
    <x v="19"/>
    <x v="3"/>
    <s v="Gina Pace"/>
    <s v="Law foreign court bill organization."/>
    <n v="0"/>
  </r>
  <r>
    <x v="535"/>
    <s v="Orinoco Crocodile"/>
    <x v="2"/>
    <s v="Crocodylidae"/>
    <x v="0"/>
    <x v="294"/>
    <n v="385.8"/>
    <x v="2"/>
    <x v="0"/>
    <s v="26-09-2009"/>
    <x v="1"/>
    <x v="16"/>
    <x v="2"/>
    <s v="Richard Lee"/>
    <s v="Call meeting green loss per control case analysis camera once message prepare group."/>
    <n v="0"/>
  </r>
  <r>
    <x v="536"/>
    <s v="Morelet's Crocodile"/>
    <x v="0"/>
    <s v="Crocodylidae"/>
    <x v="0"/>
    <x v="295"/>
    <n v="87.5"/>
    <x v="2"/>
    <x v="1"/>
    <s v="02-07-2018"/>
    <x v="23"/>
    <x v="3"/>
    <x v="0"/>
    <s v="Kimberly Thomas"/>
    <s v="Final garden hard account only question arm medical strong teach instead crime."/>
    <n v="0"/>
  </r>
  <r>
    <x v="537"/>
    <s v="Hall's New Guinea Crocodile"/>
    <x v="17"/>
    <s v="Crocodylidae"/>
    <x v="0"/>
    <x v="149"/>
    <n v="37.4"/>
    <x v="1"/>
    <x v="1"/>
    <s v="22-03-2009"/>
    <x v="19"/>
    <x v="25"/>
    <x v="0"/>
    <s v="Terry Glover"/>
    <s v="Country little reality level realize system not friend federal forget bit then treat."/>
    <n v="0"/>
  </r>
  <r>
    <x v="538"/>
    <s v="Cuban Crocodile"/>
    <x v="11"/>
    <s v="Crocodylidae"/>
    <x v="0"/>
    <x v="249"/>
    <n v="93.5"/>
    <x v="2"/>
    <x v="0"/>
    <s v="13-08-2007"/>
    <x v="15"/>
    <x v="25"/>
    <x v="2"/>
    <s v="Thomas Fowler DDS"/>
    <s v="Perhaps dream same weight former science day contain wrong guy available air boy fact create."/>
    <n v="0"/>
  </r>
  <r>
    <x v="539"/>
    <s v="Central African Slender-snouted Crocodile"/>
    <x v="16"/>
    <s v="Crocodylidae"/>
    <x v="2"/>
    <x v="249"/>
    <n v="106.9"/>
    <x v="0"/>
    <x v="0"/>
    <s v="27-06-2012"/>
    <x v="31"/>
    <x v="21"/>
    <x v="4"/>
    <s v="Pamela Williams"/>
    <s v="Current exist despite energy company suggest early."/>
    <n v="0"/>
  </r>
  <r>
    <x v="540"/>
    <s v="Borneo Crocodile (disputed)"/>
    <x v="9"/>
    <s v="Crocodylidae"/>
    <x v="0"/>
    <x v="166"/>
    <n v="127.4"/>
    <x v="2"/>
    <x v="1"/>
    <s v="23-12-2025"/>
    <x v="12"/>
    <x v="3"/>
    <x v="3"/>
    <s v="Christopher Green"/>
    <s v="Again quality her skin."/>
    <n v="0"/>
  </r>
  <r>
    <x v="541"/>
    <s v="West African Dwarf Crocodile"/>
    <x v="7"/>
    <s v="Crocodylidae"/>
    <x v="1"/>
    <x v="296"/>
    <n v="10.4"/>
    <x v="0"/>
    <x v="0"/>
    <s v="06-02-2016"/>
    <x v="42"/>
    <x v="9"/>
    <x v="1"/>
    <s v="Timothy Torres"/>
    <s v="Hard head commercial money sometimes perhaps its represent budget third capital."/>
    <n v="0"/>
  </r>
  <r>
    <x v="542"/>
    <s v="Borneo Crocodile (disputed)"/>
    <x v="9"/>
    <s v="Crocodylidae"/>
    <x v="0"/>
    <x v="154"/>
    <n v="77"/>
    <x v="1"/>
    <x v="1"/>
    <s v="22-02-2024"/>
    <x v="12"/>
    <x v="3"/>
    <x v="3"/>
    <s v="Joseph Benson"/>
    <s v="Outside with each animal pattern country movement smile foreign apply."/>
    <n v="0"/>
  </r>
  <r>
    <x v="543"/>
    <s v="West African Crocodile"/>
    <x v="6"/>
    <s v="Crocodylidae"/>
    <x v="0"/>
    <x v="160"/>
    <n v="136.80000000000001"/>
    <x v="0"/>
    <x v="2"/>
    <s v="29-06-2020"/>
    <x v="21"/>
    <x v="3"/>
    <x v="0"/>
    <s v="Shelley York"/>
    <s v="Though decide bank likely professional ask meet seem population meeting material less focus hear reason resource manager."/>
    <n v="0"/>
  </r>
  <r>
    <x v="544"/>
    <s v="Cuban Crocodile"/>
    <x v="11"/>
    <s v="Crocodylidae"/>
    <x v="0"/>
    <x v="118"/>
    <n v="81.400000000000006"/>
    <x v="2"/>
    <x v="0"/>
    <s v="18-01-2013"/>
    <x v="15"/>
    <x v="0"/>
    <x v="2"/>
    <s v="James Morse"/>
    <s v="Power debate thus later doctor despite interesting help church successful."/>
    <n v="0"/>
  </r>
  <r>
    <x v="545"/>
    <s v="Orinoco Crocodile"/>
    <x v="2"/>
    <s v="Crocodylidae"/>
    <x v="0"/>
    <x v="179"/>
    <n v="110.1"/>
    <x v="1"/>
    <x v="2"/>
    <s v="04-04-2022"/>
    <x v="1"/>
    <x v="2"/>
    <x v="2"/>
    <s v="Bradley Walton"/>
    <s v="Know goal once let perform international level."/>
    <n v="0"/>
  </r>
  <r>
    <x v="546"/>
    <s v="West African Dwarf Crocodile"/>
    <x v="7"/>
    <s v="Crocodylidae"/>
    <x v="1"/>
    <x v="72"/>
    <n v="28.3"/>
    <x v="0"/>
    <x v="0"/>
    <s v="18-05-2007"/>
    <x v="42"/>
    <x v="6"/>
    <x v="1"/>
    <s v="Robert Stewart"/>
    <s v="Agent kid enter away top family maybe national back everybody direction budget growth national free."/>
    <n v="0"/>
  </r>
  <r>
    <x v="547"/>
    <s v="Saltwater Crocodile"/>
    <x v="10"/>
    <s v="Crocodylidae"/>
    <x v="0"/>
    <x v="297"/>
    <n v="904.4"/>
    <x v="0"/>
    <x v="1"/>
    <s v="26-11-2014"/>
    <x v="11"/>
    <x v="18"/>
    <x v="0"/>
    <s v="Danielle Mcgee"/>
    <s v="Course page case talk respond myself."/>
    <n v="0"/>
  </r>
  <r>
    <x v="548"/>
    <s v="Cuban Crocodile"/>
    <x v="11"/>
    <s v="Crocodylidae"/>
    <x v="0"/>
    <x v="216"/>
    <n v="108.8"/>
    <x v="2"/>
    <x v="2"/>
    <s v="28-08-2012"/>
    <x v="15"/>
    <x v="25"/>
    <x v="2"/>
    <s v="Randy Campbell"/>
    <s v="Situation identify if oil pretty line mention."/>
    <n v="0"/>
  </r>
  <r>
    <x v="549"/>
    <s v="Siamese Crocodile"/>
    <x v="4"/>
    <s v="Crocodylidae"/>
    <x v="0"/>
    <x v="257"/>
    <n v="115.8"/>
    <x v="0"/>
    <x v="2"/>
    <s v="28-08-2022"/>
    <x v="4"/>
    <x v="5"/>
    <x v="2"/>
    <s v="Brittany Sanders"/>
    <s v="Rich decide do only need light sport future beat suffer."/>
    <n v="0"/>
  </r>
  <r>
    <x v="550"/>
    <s v="Borneo Crocodile (disputed)"/>
    <x v="9"/>
    <s v="Crocodylidae"/>
    <x v="0"/>
    <x v="255"/>
    <n v="200.8"/>
    <x v="0"/>
    <x v="1"/>
    <s v="31-01-2023"/>
    <x v="10"/>
    <x v="3"/>
    <x v="3"/>
    <s v="Tom Butler"/>
    <s v="Last next hear officer campaign wall act special strong fund industry rate."/>
    <n v="0"/>
  </r>
  <r>
    <x v="551"/>
    <s v="New Guinea Crocodile"/>
    <x v="13"/>
    <s v="Crocodylidae"/>
    <x v="0"/>
    <x v="37"/>
    <n v="96.3"/>
    <x v="0"/>
    <x v="0"/>
    <s v="30-03-2025"/>
    <x v="19"/>
    <x v="3"/>
    <x v="0"/>
    <s v="Richard Medina"/>
    <s v="Only nothing allow cause with yes nothing sometimes trial off hospital high we as."/>
    <n v="0"/>
  </r>
  <r>
    <x v="552"/>
    <s v="Freshwater Crocodile (Johnstone's)"/>
    <x v="15"/>
    <s v="Crocodylidae"/>
    <x v="0"/>
    <x v="81"/>
    <n v="57.1"/>
    <x v="2"/>
    <x v="1"/>
    <s v="10-09-2018"/>
    <x v="20"/>
    <x v="24"/>
    <x v="0"/>
    <s v="John Murphy"/>
    <s v="Police fight commercial push concern step owner agree current treat history day fact modern."/>
    <n v="0"/>
  </r>
  <r>
    <x v="553"/>
    <s v="West African Slender-snouted Crocodile"/>
    <x v="14"/>
    <s v="Crocodylidae"/>
    <x v="2"/>
    <x v="166"/>
    <n v="154.30000000000001"/>
    <x v="2"/>
    <x v="0"/>
    <s v="04-10-2024"/>
    <x v="7"/>
    <x v="17"/>
    <x v="2"/>
    <s v="Jacob Smith"/>
    <s v="Teacher improve church book movie long."/>
    <n v="0"/>
  </r>
  <r>
    <x v="554"/>
    <s v="Congo Dwarf Crocodile"/>
    <x v="5"/>
    <s v="Crocodylidae"/>
    <x v="1"/>
    <x v="266"/>
    <n v="27.4"/>
    <x v="0"/>
    <x v="0"/>
    <s v="11-07-2005"/>
    <x v="14"/>
    <x v="19"/>
    <x v="3"/>
    <s v="Troy Glenn"/>
    <s v="That finally stand professor city offer."/>
    <n v="0"/>
  </r>
  <r>
    <x v="555"/>
    <s v="Freshwater Crocodile (Johnstone's)"/>
    <x v="15"/>
    <s v="Crocodylidae"/>
    <x v="0"/>
    <x v="298"/>
    <n v="18"/>
    <x v="3"/>
    <x v="2"/>
    <s v="03-11-2017"/>
    <x v="20"/>
    <x v="23"/>
    <x v="0"/>
    <s v="Dale Moran"/>
    <s v="Every account central ask human space moment travel these least office say."/>
    <n v="0"/>
  </r>
  <r>
    <x v="556"/>
    <s v="Mugger Crocodile (Marsh Crocodile)"/>
    <x v="3"/>
    <s v="Crocodylidae"/>
    <x v="0"/>
    <x v="13"/>
    <n v="249.9"/>
    <x v="0"/>
    <x v="1"/>
    <s v="31-03-2010"/>
    <x v="46"/>
    <x v="4"/>
    <x v="1"/>
    <s v="Stanley Bryant"/>
    <s v="Hospital statement sure indeed conference pay it his probably."/>
    <n v="0"/>
  </r>
  <r>
    <x v="557"/>
    <s v="Cuban Crocodile"/>
    <x v="11"/>
    <s v="Crocodylidae"/>
    <x v="0"/>
    <x v="128"/>
    <n v="156.30000000000001"/>
    <x v="0"/>
    <x v="2"/>
    <s v="11-03-2015"/>
    <x v="15"/>
    <x v="25"/>
    <x v="2"/>
    <s v="Anna Hale"/>
    <s v="Dream that event physical factor trouble recently."/>
    <n v="0"/>
  </r>
  <r>
    <x v="558"/>
    <s v="Borneo Crocodile (disputed)"/>
    <x v="9"/>
    <s v="Crocodylidae"/>
    <x v="0"/>
    <x v="20"/>
    <n v="100.7"/>
    <x v="2"/>
    <x v="2"/>
    <s v="15-11-2014"/>
    <x v="12"/>
    <x v="10"/>
    <x v="3"/>
    <s v="Claudia Snyder"/>
    <s v="Building hard sense mean single improve close debate and ago."/>
    <n v="0"/>
  </r>
  <r>
    <x v="559"/>
    <s v="Cuban Crocodile"/>
    <x v="11"/>
    <s v="Crocodylidae"/>
    <x v="0"/>
    <x v="83"/>
    <n v="115.8"/>
    <x v="0"/>
    <x v="1"/>
    <s v="08-10-2009"/>
    <x v="15"/>
    <x v="0"/>
    <x v="2"/>
    <s v="Megan Murray"/>
    <s v="Second talk however action boy true."/>
    <n v="0"/>
  </r>
  <r>
    <x v="560"/>
    <s v="Orinoco Crocodile"/>
    <x v="2"/>
    <s v="Crocodylidae"/>
    <x v="0"/>
    <x v="299"/>
    <n v="444.1"/>
    <x v="2"/>
    <x v="2"/>
    <s v="18-08-2005"/>
    <x v="1"/>
    <x v="16"/>
    <x v="2"/>
    <s v="Paul Washington"/>
    <s v="Bar prevent require just likely evidence claim stuff."/>
    <n v="0"/>
  </r>
  <r>
    <x v="561"/>
    <s v="Saltwater Crocodile"/>
    <x v="10"/>
    <s v="Crocodylidae"/>
    <x v="0"/>
    <x v="300"/>
    <n v="542.29999999999995"/>
    <x v="2"/>
    <x v="2"/>
    <s v="11-07-2022"/>
    <x v="19"/>
    <x v="18"/>
    <x v="0"/>
    <s v="Cassandra Martinez"/>
    <s v="Collection provide action event key concern research throughout."/>
    <n v="0"/>
  </r>
  <r>
    <x v="562"/>
    <s v="Cuban Crocodile"/>
    <x v="11"/>
    <s v="Crocodylidae"/>
    <x v="0"/>
    <x v="77"/>
    <n v="126.3"/>
    <x v="2"/>
    <x v="2"/>
    <s v="08-09-2013"/>
    <x v="15"/>
    <x v="0"/>
    <x v="2"/>
    <s v="Jessica Williams"/>
    <s v="Political respond to hospital final appear above significant short up hear draw before."/>
    <n v="0"/>
  </r>
  <r>
    <x v="563"/>
    <s v="Congo Dwarf Crocodile"/>
    <x v="5"/>
    <s v="Crocodylidae"/>
    <x v="1"/>
    <x v="163"/>
    <n v="5.5"/>
    <x v="1"/>
    <x v="1"/>
    <s v="06-12-2011"/>
    <x v="14"/>
    <x v="6"/>
    <x v="3"/>
    <s v="William Rogers"/>
    <s v="Quite as when benefit structure professional right."/>
    <n v="0"/>
  </r>
  <r>
    <x v="564"/>
    <s v="Congo Dwarf Crocodile"/>
    <x v="5"/>
    <s v="Crocodylidae"/>
    <x v="1"/>
    <x v="209"/>
    <n v="20.100000000000001"/>
    <x v="0"/>
    <x v="0"/>
    <s v="07-10-2019"/>
    <x v="14"/>
    <x v="6"/>
    <x v="3"/>
    <s v="Jose Ochoa"/>
    <s v="No couple debate must voice building degree ground community I."/>
    <n v="0"/>
  </r>
  <r>
    <x v="565"/>
    <s v="Philippine Crocodile"/>
    <x v="12"/>
    <s v="Crocodylidae"/>
    <x v="0"/>
    <x v="301"/>
    <n v="17.5"/>
    <x v="3"/>
    <x v="2"/>
    <s v="18-01-2009"/>
    <x v="11"/>
    <x v="13"/>
    <x v="2"/>
    <s v="James Ellis"/>
    <s v="Price everything perhaps analysis those in should matter wrong."/>
    <n v="0"/>
  </r>
  <r>
    <x v="566"/>
    <s v="New Guinea Crocodile"/>
    <x v="13"/>
    <s v="Crocodylidae"/>
    <x v="0"/>
    <x v="164"/>
    <n v="68.5"/>
    <x v="1"/>
    <x v="0"/>
    <s v="13-10-2018"/>
    <x v="26"/>
    <x v="7"/>
    <x v="0"/>
    <s v="Raven Nielsen"/>
    <s v="Commercial where outside wonder recent question win."/>
    <n v="0"/>
  </r>
  <r>
    <x v="567"/>
    <s v="Saltwater Crocodile"/>
    <x v="10"/>
    <s v="Crocodylidae"/>
    <x v="0"/>
    <x v="302"/>
    <n v="765.7"/>
    <x v="0"/>
    <x v="0"/>
    <s v="01-03-2006"/>
    <x v="3"/>
    <x v="1"/>
    <x v="0"/>
    <s v="Evelyn Reid"/>
    <s v="Within project attack adult treatment large memory score me."/>
    <n v="0"/>
  </r>
  <r>
    <x v="568"/>
    <s v="Central African Slender-snouted Crocodile"/>
    <x v="16"/>
    <s v="Crocodylidae"/>
    <x v="2"/>
    <x v="303"/>
    <n v="34.5"/>
    <x v="3"/>
    <x v="0"/>
    <s v="14-01-2011"/>
    <x v="32"/>
    <x v="21"/>
    <x v="4"/>
    <s v="Alexis Smith"/>
    <s v="Final scene serious people art hear."/>
    <n v="0"/>
  </r>
  <r>
    <x v="569"/>
    <s v="Congo Dwarf Crocodile"/>
    <x v="5"/>
    <s v="Crocodylidae"/>
    <x v="1"/>
    <x v="168"/>
    <n v="24.2"/>
    <x v="0"/>
    <x v="0"/>
    <s v="17-05-2013"/>
    <x v="14"/>
    <x v="6"/>
    <x v="3"/>
    <s v="Christian Harris"/>
    <s v="Draw rise write kitchen theory care fish skin."/>
    <n v="0"/>
  </r>
  <r>
    <x v="570"/>
    <s v="Borneo Crocodile (disputed)"/>
    <x v="9"/>
    <s v="Crocodylidae"/>
    <x v="0"/>
    <x v="269"/>
    <n v="67.400000000000006"/>
    <x v="0"/>
    <x v="2"/>
    <s v="30-05-2018"/>
    <x v="12"/>
    <x v="10"/>
    <x v="3"/>
    <s v="Ricky Perry"/>
    <s v="Seek director run garden day approach truth write soon recent."/>
    <n v="0"/>
  </r>
  <r>
    <x v="571"/>
    <s v="Philippine Crocodile"/>
    <x v="12"/>
    <s v="Crocodylidae"/>
    <x v="0"/>
    <x v="304"/>
    <n v="45.5"/>
    <x v="2"/>
    <x v="0"/>
    <s v="06-04-2021"/>
    <x v="11"/>
    <x v="3"/>
    <x v="2"/>
    <s v="Shane Boyd"/>
    <s v="Kind accept thank attorney court plant center."/>
    <n v="0"/>
  </r>
  <r>
    <x v="572"/>
    <s v="West African Dwarf Crocodile"/>
    <x v="7"/>
    <s v="Crocodylidae"/>
    <x v="1"/>
    <x v="31"/>
    <n v="10"/>
    <x v="1"/>
    <x v="2"/>
    <s v="13-06-2018"/>
    <x v="7"/>
    <x v="6"/>
    <x v="1"/>
    <s v="Brandon Watkins"/>
    <s v="Door back right find return each."/>
    <n v="0"/>
  </r>
  <r>
    <x v="573"/>
    <s v="Nile Crocodile"/>
    <x v="8"/>
    <s v="Crocodylidae"/>
    <x v="0"/>
    <x v="305"/>
    <n v="507.6"/>
    <x v="0"/>
    <x v="1"/>
    <s v="28-09-2006"/>
    <x v="28"/>
    <x v="3"/>
    <x v="0"/>
    <s v="David Mitchell"/>
    <s v="Whose cut television loss week growth help likely institution participant item choose west lot seven."/>
    <n v="0"/>
  </r>
  <r>
    <x v="574"/>
    <s v="Morelet's Crocodile"/>
    <x v="0"/>
    <s v="Crocodylidae"/>
    <x v="0"/>
    <x v="306"/>
    <n v="34.1"/>
    <x v="3"/>
    <x v="2"/>
    <s v="18-03-2005"/>
    <x v="2"/>
    <x v="8"/>
    <x v="0"/>
    <s v="Bradley Knox"/>
    <s v="Organization check risk either less."/>
    <n v="0"/>
  </r>
  <r>
    <x v="575"/>
    <s v="Siamese Crocodile"/>
    <x v="4"/>
    <s v="Crocodylidae"/>
    <x v="0"/>
    <x v="121"/>
    <n v="196.2"/>
    <x v="0"/>
    <x v="0"/>
    <s v="04-04-2010"/>
    <x v="30"/>
    <x v="0"/>
    <x v="2"/>
    <s v="James Obrien"/>
    <s v="Four resource cultural trouble."/>
    <n v="0"/>
  </r>
  <r>
    <x v="576"/>
    <s v="Siamese Crocodile"/>
    <x v="4"/>
    <s v="Crocodylidae"/>
    <x v="0"/>
    <x v="277"/>
    <n v="36.9"/>
    <x v="1"/>
    <x v="1"/>
    <s v="22-04-2020"/>
    <x v="4"/>
    <x v="5"/>
    <x v="2"/>
    <s v="Scott Cross"/>
    <s v="Man understand wait wife health majority political open."/>
    <n v="0"/>
  </r>
  <r>
    <x v="577"/>
    <s v="American Crocodile"/>
    <x v="1"/>
    <s v="Crocodylidae"/>
    <x v="0"/>
    <x v="210"/>
    <n v="210.4"/>
    <x v="2"/>
    <x v="1"/>
    <s v="15-03-2020"/>
    <x v="1"/>
    <x v="1"/>
    <x v="1"/>
    <s v="Andrew Dorsey"/>
    <s v="Usually class several whatever side seem give remember play happy around history interest east local."/>
    <n v="0"/>
  </r>
  <r>
    <x v="578"/>
    <s v="West African Slender-snouted Crocodile"/>
    <x v="14"/>
    <s v="Crocodylidae"/>
    <x v="2"/>
    <x v="111"/>
    <n v="146.9"/>
    <x v="2"/>
    <x v="0"/>
    <s v="03-04-2020"/>
    <x v="42"/>
    <x v="0"/>
    <x v="2"/>
    <s v="Heather Mann"/>
    <s v="Recently population end lay race effect own weight."/>
    <n v="0"/>
  </r>
  <r>
    <x v="579"/>
    <s v="Hall's New Guinea Crocodile"/>
    <x v="17"/>
    <s v="Crocodylidae"/>
    <x v="0"/>
    <x v="113"/>
    <n v="134.80000000000001"/>
    <x v="0"/>
    <x v="0"/>
    <s v="17-07-2021"/>
    <x v="19"/>
    <x v="3"/>
    <x v="0"/>
    <s v="Alexandria Wise"/>
    <s v="Huge only too million country institution stop."/>
    <n v="0"/>
  </r>
  <r>
    <x v="580"/>
    <s v="Mugger Crocodile (Marsh Crocodile)"/>
    <x v="3"/>
    <s v="Crocodylidae"/>
    <x v="0"/>
    <x v="46"/>
    <n v="124.6"/>
    <x v="2"/>
    <x v="2"/>
    <s v="08-11-2023"/>
    <x v="46"/>
    <x v="3"/>
    <x v="1"/>
    <s v="Eric Ponce"/>
    <s v="Only safe sell under thank body of."/>
    <n v="0"/>
  </r>
  <r>
    <x v="581"/>
    <s v="Central African Slender-snouted Crocodile"/>
    <x v="16"/>
    <s v="Crocodylidae"/>
    <x v="2"/>
    <x v="76"/>
    <n v="160.9"/>
    <x v="0"/>
    <x v="1"/>
    <s v="24-11-2018"/>
    <x v="35"/>
    <x v="21"/>
    <x v="4"/>
    <s v="Robin Adams"/>
    <s v="Us huge final would staff ability attorney recent modern pressure run."/>
    <n v="0"/>
  </r>
  <r>
    <x v="582"/>
    <s v="Morelet's Crocodile"/>
    <x v="0"/>
    <s v="Crocodylidae"/>
    <x v="0"/>
    <x v="90"/>
    <n v="87.1"/>
    <x v="2"/>
    <x v="1"/>
    <s v="03-04-2006"/>
    <x v="23"/>
    <x v="0"/>
    <x v="0"/>
    <s v="James Padilla"/>
    <s v="Main me book note defense cut seek speak."/>
    <n v="0"/>
  </r>
  <r>
    <x v="583"/>
    <s v="West African Crocodile"/>
    <x v="6"/>
    <s v="Crocodylidae"/>
    <x v="0"/>
    <x v="148"/>
    <n v="150.1"/>
    <x v="0"/>
    <x v="2"/>
    <s v="12-08-2013"/>
    <x v="39"/>
    <x v="7"/>
    <x v="0"/>
    <s v="William Savage"/>
    <s v="Phone person than coach fall help everybody garden."/>
    <n v="0"/>
  </r>
  <r>
    <x v="584"/>
    <s v="New Guinea Crocodile"/>
    <x v="13"/>
    <s v="Crocodylidae"/>
    <x v="0"/>
    <x v="221"/>
    <n v="33.799999999999997"/>
    <x v="1"/>
    <x v="1"/>
    <s v="15-09-2022"/>
    <x v="19"/>
    <x v="3"/>
    <x v="0"/>
    <s v="Karen Chambers"/>
    <s v="Act entire western program smile."/>
    <n v="0"/>
  </r>
  <r>
    <x v="585"/>
    <s v="West African Dwarf Crocodile"/>
    <x v="7"/>
    <s v="Crocodylidae"/>
    <x v="1"/>
    <x v="230"/>
    <n v="11"/>
    <x v="0"/>
    <x v="0"/>
    <s v="12-11-2007"/>
    <x v="7"/>
    <x v="9"/>
    <x v="1"/>
    <s v="Daniel Conner"/>
    <s v="Owner would seven usually list front investment he three yourself stage wait professor her arm."/>
    <n v="0"/>
  </r>
  <r>
    <x v="586"/>
    <s v="Hall's New Guinea Crocodile"/>
    <x v="17"/>
    <s v="Crocodylidae"/>
    <x v="0"/>
    <x v="260"/>
    <n v="32.200000000000003"/>
    <x v="3"/>
    <x v="0"/>
    <s v="29-04-2010"/>
    <x v="19"/>
    <x v="3"/>
    <x v="0"/>
    <s v="Gary Garcia"/>
    <s v="That I structure understand agent but most week seem eat later rather."/>
    <n v="0"/>
  </r>
  <r>
    <x v="587"/>
    <s v="Philippine Crocodile"/>
    <x v="12"/>
    <s v="Crocodylidae"/>
    <x v="0"/>
    <x v="51"/>
    <n v="71.900000000000006"/>
    <x v="2"/>
    <x v="1"/>
    <s v="12-07-2012"/>
    <x v="11"/>
    <x v="3"/>
    <x v="2"/>
    <s v="Kayla Keller"/>
    <s v="Worry whatever spend admit growth animal."/>
    <n v="0"/>
  </r>
  <r>
    <x v="588"/>
    <s v="Orinoco Crocodile"/>
    <x v="2"/>
    <s v="Crocodylidae"/>
    <x v="0"/>
    <x v="307"/>
    <n v="428.9"/>
    <x v="2"/>
    <x v="1"/>
    <s v="07-06-2013"/>
    <x v="1"/>
    <x v="2"/>
    <x v="2"/>
    <s v="Erika Wallace"/>
    <s v="Machine school soldier give voice walk live probably record beyond."/>
    <n v="0"/>
  </r>
  <r>
    <x v="589"/>
    <s v="Nile Crocodile"/>
    <x v="8"/>
    <s v="Crocodylidae"/>
    <x v="0"/>
    <x v="17"/>
    <n v="601.29999999999995"/>
    <x v="0"/>
    <x v="0"/>
    <s v="01-09-2005"/>
    <x v="44"/>
    <x v="7"/>
    <x v="0"/>
    <s v="Lawrence Joseph"/>
    <s v="Then size respond all marriage beautiful strategy you would level to western."/>
    <n v="0"/>
  </r>
  <r>
    <x v="590"/>
    <s v="Orinoco Crocodile"/>
    <x v="2"/>
    <s v="Crocodylidae"/>
    <x v="0"/>
    <x v="57"/>
    <n v="102.9"/>
    <x v="1"/>
    <x v="0"/>
    <s v="21-06-2005"/>
    <x v="1"/>
    <x v="2"/>
    <x v="2"/>
    <s v="Mr. David Jackson"/>
    <s v="Black year ahead upon."/>
    <n v="0"/>
  </r>
  <r>
    <x v="591"/>
    <s v="New Guinea Crocodile"/>
    <x v="13"/>
    <s v="Crocodylidae"/>
    <x v="0"/>
    <x v="308"/>
    <n v="98.6"/>
    <x v="0"/>
    <x v="2"/>
    <s v="13-09-2024"/>
    <x v="19"/>
    <x v="7"/>
    <x v="0"/>
    <s v="James Ramirez"/>
    <s v="Program week provide program two plant man."/>
    <n v="0"/>
  </r>
  <r>
    <x v="592"/>
    <s v="Cuban Crocodile"/>
    <x v="11"/>
    <s v="Crocodylidae"/>
    <x v="0"/>
    <x v="252"/>
    <n v="36.700000000000003"/>
    <x v="3"/>
    <x v="1"/>
    <s v="07-08-2011"/>
    <x v="15"/>
    <x v="0"/>
    <x v="2"/>
    <s v="Faith Walker"/>
    <s v="Short over popular help response save high politics no task speak."/>
    <n v="0"/>
  </r>
  <r>
    <x v="593"/>
    <s v="Saltwater Crocodile"/>
    <x v="10"/>
    <s v="Crocodylidae"/>
    <x v="0"/>
    <x v="309"/>
    <n v="779.4"/>
    <x v="2"/>
    <x v="1"/>
    <s v="17-10-2018"/>
    <x v="20"/>
    <x v="1"/>
    <x v="0"/>
    <s v="Brian Miller"/>
    <s v="Future or could walk of camera finish herself say."/>
    <n v="0"/>
  </r>
  <r>
    <x v="594"/>
    <s v="West African Crocodile"/>
    <x v="6"/>
    <s v="Crocodylidae"/>
    <x v="0"/>
    <x v="310"/>
    <n v="102.4"/>
    <x v="2"/>
    <x v="1"/>
    <s v="06-02-2016"/>
    <x v="39"/>
    <x v="7"/>
    <x v="0"/>
    <s v="Kevin Lee"/>
    <s v="Woman floor half quickly someone mind own develop house Mrs leave certain wall."/>
    <n v="0"/>
  </r>
  <r>
    <x v="595"/>
    <s v="Saltwater Crocodile"/>
    <x v="10"/>
    <s v="Crocodylidae"/>
    <x v="0"/>
    <x v="311"/>
    <n v="514.4"/>
    <x v="2"/>
    <x v="2"/>
    <s v="17-09-2010"/>
    <x v="11"/>
    <x v="11"/>
    <x v="0"/>
    <s v="Kathryn Bryant"/>
    <s v="Exist section support still alone floor maybe read event summer."/>
    <n v="0"/>
  </r>
  <r>
    <x v="596"/>
    <s v="American Crocodile"/>
    <x v="1"/>
    <s v="Crocodylidae"/>
    <x v="0"/>
    <x v="49"/>
    <n v="168.8"/>
    <x v="2"/>
    <x v="2"/>
    <s v="30-07-2013"/>
    <x v="2"/>
    <x v="11"/>
    <x v="1"/>
    <s v="Lynn Lewis"/>
    <s v="Region heavy wonder four still decision run special red apply tend condition."/>
    <n v="0"/>
  </r>
  <r>
    <x v="597"/>
    <s v="Mugger Crocodile (Marsh Crocodile)"/>
    <x v="3"/>
    <s v="Crocodylidae"/>
    <x v="0"/>
    <x v="166"/>
    <n v="121"/>
    <x v="2"/>
    <x v="2"/>
    <s v="10-11-2005"/>
    <x v="40"/>
    <x v="3"/>
    <x v="1"/>
    <s v="Mr. William Hopkins"/>
    <s v="Yard nature front question wrong serious hospital month."/>
    <n v="0"/>
  </r>
  <r>
    <x v="598"/>
    <s v="Philippine Crocodile"/>
    <x v="12"/>
    <s v="Crocodylidae"/>
    <x v="0"/>
    <x v="312"/>
    <n v="25.5"/>
    <x v="1"/>
    <x v="1"/>
    <s v="05-08-2021"/>
    <x v="11"/>
    <x v="13"/>
    <x v="2"/>
    <s v="Michael Lee"/>
    <s v="Hour capital sell oil source sure report leader clear case receive fact certain."/>
    <n v="0"/>
  </r>
  <r>
    <x v="599"/>
    <s v="Freshwater Crocodile (Johnstone's)"/>
    <x v="15"/>
    <s v="Crocodylidae"/>
    <x v="0"/>
    <x v="12"/>
    <n v="97.4"/>
    <x v="0"/>
    <x v="2"/>
    <s v="03-09-2019"/>
    <x v="20"/>
    <x v="23"/>
    <x v="0"/>
    <s v="Paul Moss"/>
    <s v="Gun task big size teach."/>
    <n v="0"/>
  </r>
  <r>
    <x v="600"/>
    <s v="Mugger Crocodile (Marsh Crocodile)"/>
    <x v="3"/>
    <s v="Crocodylidae"/>
    <x v="0"/>
    <x v="39"/>
    <n v="217.9"/>
    <x v="2"/>
    <x v="0"/>
    <s v="09-01-2012"/>
    <x v="45"/>
    <x v="12"/>
    <x v="1"/>
    <s v="William Shelton"/>
    <s v="Unit benefit wind conference appear woman practice order wide."/>
    <n v="0"/>
  </r>
  <r>
    <x v="601"/>
    <s v="Philippine Crocodile"/>
    <x v="12"/>
    <s v="Crocodylidae"/>
    <x v="0"/>
    <x v="193"/>
    <n v="66.900000000000006"/>
    <x v="2"/>
    <x v="1"/>
    <s v="18-09-2023"/>
    <x v="11"/>
    <x v="3"/>
    <x v="2"/>
    <s v="Jennifer Johnson"/>
    <s v="However few other common seat simply yard provide."/>
    <n v="0"/>
  </r>
  <r>
    <x v="602"/>
    <s v="Borneo Crocodile (disputed)"/>
    <x v="9"/>
    <s v="Crocodylidae"/>
    <x v="0"/>
    <x v="242"/>
    <n v="101"/>
    <x v="0"/>
    <x v="1"/>
    <s v="13-08-2022"/>
    <x v="10"/>
    <x v="3"/>
    <x v="3"/>
    <s v="John Meyers"/>
    <s v="Every president happen build bar majority protect meeting."/>
    <n v="0"/>
  </r>
  <r>
    <x v="603"/>
    <s v="New Guinea Crocodile"/>
    <x v="13"/>
    <s v="Crocodylidae"/>
    <x v="0"/>
    <x v="182"/>
    <n v="38.1"/>
    <x v="1"/>
    <x v="2"/>
    <s v="10-10-2017"/>
    <x v="26"/>
    <x v="3"/>
    <x v="0"/>
    <s v="Kenneth Armstrong"/>
    <s v="Really behind or himself yourself reflect fear by foot."/>
    <n v="0"/>
  </r>
  <r>
    <x v="604"/>
    <s v="American Crocodile"/>
    <x v="1"/>
    <s v="Crocodylidae"/>
    <x v="0"/>
    <x v="313"/>
    <n v="78.900000000000006"/>
    <x v="3"/>
    <x v="2"/>
    <s v="15-05-2011"/>
    <x v="15"/>
    <x v="11"/>
    <x v="1"/>
    <s v="Shannon Medina"/>
    <s v="Spend after new movie speech major million once research so buy."/>
    <n v="0"/>
  </r>
  <r>
    <x v="605"/>
    <s v="West African Dwarf Crocodile"/>
    <x v="7"/>
    <s v="Crocodylidae"/>
    <x v="1"/>
    <x v="296"/>
    <n v="11.3"/>
    <x v="2"/>
    <x v="0"/>
    <s v="01-12-2007"/>
    <x v="25"/>
    <x v="9"/>
    <x v="1"/>
    <s v="Tracie Merritt"/>
    <s v="Television receive accept language fire always offer present because."/>
    <n v="0"/>
  </r>
  <r>
    <x v="606"/>
    <s v="Central African Slender-snouted Crocodile"/>
    <x v="16"/>
    <s v="Crocodylidae"/>
    <x v="2"/>
    <x v="268"/>
    <n v="80.8"/>
    <x v="2"/>
    <x v="2"/>
    <s v="09-06-2006"/>
    <x v="35"/>
    <x v="21"/>
    <x v="4"/>
    <s v="Paul Miller"/>
    <s v="Media hair name institution war a feel watch mind situation."/>
    <n v="0"/>
  </r>
  <r>
    <x v="607"/>
    <s v="New Guinea Crocodile"/>
    <x v="13"/>
    <s v="Crocodylidae"/>
    <x v="0"/>
    <x v="6"/>
    <n v="122.1"/>
    <x v="2"/>
    <x v="1"/>
    <s v="25-11-2023"/>
    <x v="26"/>
    <x v="0"/>
    <x v="0"/>
    <s v="Jill Ray"/>
    <s v="Mission worry goal Mrs decide between standard down."/>
    <n v="0"/>
  </r>
  <r>
    <x v="608"/>
    <s v="Borneo Crocodile (disputed)"/>
    <x v="9"/>
    <s v="Crocodylidae"/>
    <x v="0"/>
    <x v="215"/>
    <n v="49.8"/>
    <x v="1"/>
    <x v="0"/>
    <s v="18-05-2010"/>
    <x v="10"/>
    <x v="10"/>
    <x v="3"/>
    <s v="Elijah Wall"/>
    <s v="Own democratic grow campaign performance avoid effort high tough hundred."/>
    <n v="0"/>
  </r>
  <r>
    <x v="609"/>
    <s v="Freshwater Crocodile (Johnstone's)"/>
    <x v="15"/>
    <s v="Crocodylidae"/>
    <x v="0"/>
    <x v="261"/>
    <n v="65.2"/>
    <x v="2"/>
    <x v="2"/>
    <s v="19-09-2006"/>
    <x v="20"/>
    <x v="24"/>
    <x v="0"/>
    <s v="David Coleman"/>
    <s v="Movie audience run yet recent cover head price."/>
    <n v="0"/>
  </r>
  <r>
    <x v="610"/>
    <s v="Borneo Crocodile (disputed)"/>
    <x v="9"/>
    <s v="Crocodylidae"/>
    <x v="0"/>
    <x v="174"/>
    <n v="122.6"/>
    <x v="0"/>
    <x v="1"/>
    <s v="12-05-2015"/>
    <x v="12"/>
    <x v="10"/>
    <x v="3"/>
    <s v="Lisa Barnes"/>
    <s v="First skin her who easy establish mother range image."/>
    <n v="0"/>
  </r>
  <r>
    <x v="611"/>
    <s v="Philippine Crocodile"/>
    <x v="12"/>
    <s v="Crocodylidae"/>
    <x v="0"/>
    <x v="73"/>
    <n v="79.3"/>
    <x v="0"/>
    <x v="2"/>
    <s v="08-05-2015"/>
    <x v="11"/>
    <x v="13"/>
    <x v="2"/>
    <s v="Brandon Blankenship"/>
    <s v="Chair something event better woman develop weight situation but money then open southern."/>
    <n v="0"/>
  </r>
  <r>
    <x v="612"/>
    <s v="Mugger Crocodile (Marsh Crocodile)"/>
    <x v="3"/>
    <s v="Crocodylidae"/>
    <x v="0"/>
    <x v="291"/>
    <n v="210.9"/>
    <x v="0"/>
    <x v="1"/>
    <s v="04-04-2007"/>
    <x v="45"/>
    <x v="4"/>
    <x v="1"/>
    <s v="Gregory Armstrong"/>
    <s v="Necessary parent to color water hope."/>
    <n v="0"/>
  </r>
  <r>
    <x v="613"/>
    <s v="Congo Dwarf Crocodile"/>
    <x v="5"/>
    <s v="Crocodylidae"/>
    <x v="1"/>
    <x v="179"/>
    <n v="25.3"/>
    <x v="0"/>
    <x v="2"/>
    <s v="17-08-2020"/>
    <x v="14"/>
    <x v="6"/>
    <x v="3"/>
    <s v="Patrick Faulkner"/>
    <s v="Necessary think I or else rather require price central nothing environment truth police have since."/>
    <n v="0"/>
  </r>
  <r>
    <x v="614"/>
    <s v="Freshwater Crocodile (Johnstone's)"/>
    <x v="15"/>
    <s v="Crocodylidae"/>
    <x v="0"/>
    <x v="280"/>
    <n v="36.799999999999997"/>
    <x v="1"/>
    <x v="0"/>
    <s v="17-06-2014"/>
    <x v="20"/>
    <x v="14"/>
    <x v="0"/>
    <s v="Jennifer Ellis"/>
    <s v="Worry sometimes maybe every into walk thing sport figure teach water image."/>
    <n v="0"/>
  </r>
  <r>
    <x v="615"/>
    <s v="Philippine Crocodile"/>
    <x v="12"/>
    <s v="Crocodylidae"/>
    <x v="0"/>
    <x v="314"/>
    <n v="78.400000000000006"/>
    <x v="0"/>
    <x v="1"/>
    <s v="24-08-2009"/>
    <x v="11"/>
    <x v="3"/>
    <x v="2"/>
    <s v="Brandon Miller"/>
    <s v="War close arm sea never manage."/>
    <n v="0"/>
  </r>
  <r>
    <x v="616"/>
    <s v="Mugger Crocodile (Marsh Crocodile)"/>
    <x v="3"/>
    <s v="Crocodylidae"/>
    <x v="0"/>
    <x v="159"/>
    <n v="145.80000000000001"/>
    <x v="2"/>
    <x v="2"/>
    <s v="31-07-2019"/>
    <x v="40"/>
    <x v="4"/>
    <x v="1"/>
    <s v="Tonya Coleman"/>
    <s v="Usually carry marriage rate quality mother by."/>
    <n v="0"/>
  </r>
  <r>
    <x v="617"/>
    <s v="American Crocodile"/>
    <x v="1"/>
    <s v="Crocodylidae"/>
    <x v="0"/>
    <x v="242"/>
    <n v="130"/>
    <x v="2"/>
    <x v="1"/>
    <s v="14-08-2020"/>
    <x v="24"/>
    <x v="11"/>
    <x v="1"/>
    <s v="Connor Guerra"/>
    <s v="Research reflect see each school week."/>
    <n v="0"/>
  </r>
  <r>
    <x v="618"/>
    <s v="Orinoco Crocodile"/>
    <x v="2"/>
    <s v="Crocodylidae"/>
    <x v="0"/>
    <x v="59"/>
    <n v="351.5"/>
    <x v="2"/>
    <x v="2"/>
    <s v="18-06-2016"/>
    <x v="1"/>
    <x v="16"/>
    <x v="2"/>
    <s v="Shirley Rice"/>
    <s v="Amount large collection us shake tough company happen card government anything many."/>
    <n v="0"/>
  </r>
  <r>
    <x v="619"/>
    <s v="Nile Crocodile"/>
    <x v="8"/>
    <s v="Crocodylidae"/>
    <x v="0"/>
    <x v="315"/>
    <n v="738.4"/>
    <x v="0"/>
    <x v="0"/>
    <s v="01-02-2008"/>
    <x v="13"/>
    <x v="4"/>
    <x v="0"/>
    <s v="Wayne Morgan"/>
    <s v="Story surface tax face low enter able piece hour."/>
    <n v="0"/>
  </r>
  <r>
    <x v="620"/>
    <s v="Philippine Crocodile"/>
    <x v="12"/>
    <s v="Crocodylidae"/>
    <x v="0"/>
    <x v="202"/>
    <n v="84.4"/>
    <x v="0"/>
    <x v="1"/>
    <s v="05-09-2024"/>
    <x v="11"/>
    <x v="13"/>
    <x v="2"/>
    <s v="Tanya Haley"/>
    <s v="Stay along leg pay major green past forget government accept three control."/>
    <n v="0"/>
  </r>
  <r>
    <x v="621"/>
    <s v="New Guinea Crocodile"/>
    <x v="13"/>
    <s v="Crocodylidae"/>
    <x v="0"/>
    <x v="268"/>
    <n v="67.5"/>
    <x v="2"/>
    <x v="2"/>
    <s v="08-09-2012"/>
    <x v="19"/>
    <x v="7"/>
    <x v="0"/>
    <s v="Brian Vasquez"/>
    <s v="More together improve tree according show economic likely hear."/>
    <n v="0"/>
  </r>
  <r>
    <x v="622"/>
    <s v="Saltwater Crocodile"/>
    <x v="10"/>
    <s v="Crocodylidae"/>
    <x v="0"/>
    <x v="316"/>
    <n v="509.4"/>
    <x v="2"/>
    <x v="2"/>
    <s v="28-07-2006"/>
    <x v="3"/>
    <x v="11"/>
    <x v="0"/>
    <s v="Steven Herrera"/>
    <s v="Board just style class government its grow."/>
    <n v="0"/>
  </r>
  <r>
    <x v="623"/>
    <s v="Philippine Crocodile"/>
    <x v="12"/>
    <s v="Crocodylidae"/>
    <x v="0"/>
    <x v="317"/>
    <n v="38.9"/>
    <x v="0"/>
    <x v="2"/>
    <s v="06-04-2021"/>
    <x v="11"/>
    <x v="3"/>
    <x v="2"/>
    <s v="Christina Lopez"/>
    <s v="Card inside former all program."/>
    <n v="0"/>
  </r>
  <r>
    <x v="624"/>
    <s v="Philippine Crocodile"/>
    <x v="12"/>
    <s v="Crocodylidae"/>
    <x v="0"/>
    <x v="15"/>
    <n v="60.9"/>
    <x v="0"/>
    <x v="2"/>
    <s v="05-05-2024"/>
    <x v="11"/>
    <x v="13"/>
    <x v="2"/>
    <s v="Tina Bird"/>
    <s v="Inside nearly son research foot share think maybe."/>
    <n v="0"/>
  </r>
  <r>
    <x v="625"/>
    <s v="West African Crocodile"/>
    <x v="6"/>
    <s v="Crocodylidae"/>
    <x v="0"/>
    <x v="29"/>
    <n v="75.599999999999994"/>
    <x v="1"/>
    <x v="2"/>
    <s v="03-08-2014"/>
    <x v="34"/>
    <x v="7"/>
    <x v="0"/>
    <s v="Sarah Price"/>
    <s v="Whatever society call general add range appear stop involve others."/>
    <n v="0"/>
  </r>
  <r>
    <x v="626"/>
    <s v="Cuban Crocodile"/>
    <x v="11"/>
    <s v="Crocodylidae"/>
    <x v="0"/>
    <x v="76"/>
    <n v="117.4"/>
    <x v="0"/>
    <x v="2"/>
    <s v="13-08-2006"/>
    <x v="15"/>
    <x v="25"/>
    <x v="2"/>
    <s v="John Campbell"/>
    <s v="Set easy check memory economic short ten yes easy."/>
    <n v="0"/>
  </r>
  <r>
    <x v="627"/>
    <s v="Philippine Crocodile"/>
    <x v="12"/>
    <s v="Crocodylidae"/>
    <x v="0"/>
    <x v="58"/>
    <n v="87.7"/>
    <x v="2"/>
    <x v="1"/>
    <s v="15-05-2013"/>
    <x v="11"/>
    <x v="3"/>
    <x v="2"/>
    <s v="Christina Mccarthy"/>
    <s v="Red maybe Congress yeah option play director."/>
    <n v="0"/>
  </r>
  <r>
    <x v="628"/>
    <s v="American Crocodile"/>
    <x v="1"/>
    <s v="Crocodylidae"/>
    <x v="0"/>
    <x v="318"/>
    <n v="275.8"/>
    <x v="2"/>
    <x v="1"/>
    <s v="27-11-2020"/>
    <x v="24"/>
    <x v="1"/>
    <x v="1"/>
    <s v="Andrew Mooney"/>
    <s v="International pattern before anything."/>
    <n v="0"/>
  </r>
  <r>
    <x v="629"/>
    <s v="West African Crocodile"/>
    <x v="6"/>
    <s v="Crocodylidae"/>
    <x v="0"/>
    <x v="85"/>
    <n v="109.3"/>
    <x v="2"/>
    <x v="2"/>
    <s v="20-07-2010"/>
    <x v="6"/>
    <x v="15"/>
    <x v="0"/>
    <s v="Eric Schultz"/>
    <s v="Develop international article interview appear body hair."/>
    <n v="0"/>
  </r>
  <r>
    <x v="630"/>
    <s v="Nile Crocodile"/>
    <x v="8"/>
    <s v="Crocodylidae"/>
    <x v="0"/>
    <x v="9"/>
    <n v="381.1"/>
    <x v="0"/>
    <x v="0"/>
    <s v="18-08-2016"/>
    <x v="44"/>
    <x v="4"/>
    <x v="0"/>
    <s v="Michelle Wright"/>
    <s v="Consider a produce focus experience."/>
    <n v="0"/>
  </r>
  <r>
    <x v="631"/>
    <s v="Borneo Crocodile (disputed)"/>
    <x v="9"/>
    <s v="Crocodylidae"/>
    <x v="0"/>
    <x v="319"/>
    <n v="125.6"/>
    <x v="0"/>
    <x v="1"/>
    <s v="02-07-2024"/>
    <x v="10"/>
    <x v="3"/>
    <x v="3"/>
    <s v="Lawrence Jordan"/>
    <s v="Way hair fight best add necessary technology former scientist guess."/>
    <n v="0"/>
  </r>
  <r>
    <x v="632"/>
    <s v="Cuban Crocodile"/>
    <x v="11"/>
    <s v="Crocodylidae"/>
    <x v="0"/>
    <x v="209"/>
    <n v="44"/>
    <x v="1"/>
    <x v="1"/>
    <s v="16-05-2014"/>
    <x v="15"/>
    <x v="0"/>
    <x v="2"/>
    <s v="Kendra Watson"/>
    <s v="Decide himself thought candidate sea build only treatment pressure couple relate."/>
    <n v="0"/>
  </r>
  <r>
    <x v="633"/>
    <s v="Orinoco Crocodile"/>
    <x v="2"/>
    <s v="Crocodylidae"/>
    <x v="0"/>
    <x v="193"/>
    <n v="134.5"/>
    <x v="1"/>
    <x v="0"/>
    <s v="29-04-2006"/>
    <x v="1"/>
    <x v="16"/>
    <x v="2"/>
    <s v="Angela Payne"/>
    <s v="Feeling listen set move child campaign industry represent through service."/>
    <n v="0"/>
  </r>
  <r>
    <x v="634"/>
    <s v="Borneo Crocodile (disputed)"/>
    <x v="9"/>
    <s v="Crocodylidae"/>
    <x v="0"/>
    <x v="277"/>
    <n v="29.3"/>
    <x v="1"/>
    <x v="0"/>
    <s v="19-02-2018"/>
    <x v="10"/>
    <x v="10"/>
    <x v="3"/>
    <s v="Kristina Reed"/>
    <s v="Large response treat attack industry use mean against out recent can animal not."/>
    <n v="0"/>
  </r>
  <r>
    <x v="635"/>
    <s v="Morelet's Crocodile"/>
    <x v="0"/>
    <s v="Crocodylidae"/>
    <x v="0"/>
    <x v="199"/>
    <n v="51.2"/>
    <x v="0"/>
    <x v="2"/>
    <s v="27-11-2025"/>
    <x v="0"/>
    <x v="3"/>
    <x v="0"/>
    <s v="Melissa Yang"/>
    <s v="Manager mouth message avoid just meeting none hope parent deal about occur."/>
    <n v="0"/>
  </r>
  <r>
    <x v="636"/>
    <s v="Borneo Crocodile (disputed)"/>
    <x v="9"/>
    <s v="Crocodylidae"/>
    <x v="0"/>
    <x v="192"/>
    <n v="118.3"/>
    <x v="2"/>
    <x v="2"/>
    <s v="01-08-2024"/>
    <x v="12"/>
    <x v="3"/>
    <x v="3"/>
    <s v="Alexa Mcfarland"/>
    <s v="Lay remain modern field detail remain need."/>
    <n v="0"/>
  </r>
  <r>
    <x v="637"/>
    <s v="West African Slender-snouted Crocodile"/>
    <x v="14"/>
    <s v="Crocodylidae"/>
    <x v="2"/>
    <x v="272"/>
    <n v="55.6"/>
    <x v="1"/>
    <x v="2"/>
    <s v="20-07-2016"/>
    <x v="9"/>
    <x v="17"/>
    <x v="2"/>
    <s v="Angel Allen"/>
    <s v="Policy walk everyone."/>
    <n v="0"/>
  </r>
  <r>
    <x v="638"/>
    <s v="New Guinea Crocodile"/>
    <x v="13"/>
    <s v="Crocodylidae"/>
    <x v="0"/>
    <x v="53"/>
    <n v="95.7"/>
    <x v="2"/>
    <x v="1"/>
    <s v="23-10-2022"/>
    <x v="19"/>
    <x v="0"/>
    <x v="0"/>
    <s v="Shane Williams"/>
    <s v="Writer decide break possible plan win foot watch this enough."/>
    <n v="0"/>
  </r>
  <r>
    <x v="639"/>
    <s v="Central African Slender-snouted Crocodile"/>
    <x v="16"/>
    <s v="Crocodylidae"/>
    <x v="2"/>
    <x v="192"/>
    <n v="134.5"/>
    <x v="0"/>
    <x v="1"/>
    <s v="18-09-2005"/>
    <x v="31"/>
    <x v="0"/>
    <x v="4"/>
    <s v="Steven Phillips"/>
    <s v="Personal action green room."/>
    <n v="0"/>
  </r>
  <r>
    <x v="640"/>
    <s v="Freshwater Crocodile (Johnstone's)"/>
    <x v="15"/>
    <s v="Crocodylidae"/>
    <x v="0"/>
    <x v="67"/>
    <n v="60.4"/>
    <x v="0"/>
    <x v="0"/>
    <s v="30-09-2009"/>
    <x v="20"/>
    <x v="24"/>
    <x v="0"/>
    <s v="David Smith"/>
    <s v="Blood second high president thank plant nearly stage determine."/>
    <n v="0"/>
  </r>
  <r>
    <x v="641"/>
    <s v="Morelet's Crocodile"/>
    <x v="0"/>
    <s v="Crocodylidae"/>
    <x v="0"/>
    <x v="107"/>
    <n v="141.9"/>
    <x v="0"/>
    <x v="0"/>
    <s v="17-02-2021"/>
    <x v="0"/>
    <x v="8"/>
    <x v="0"/>
    <s v="Kevin Morton"/>
    <s v="Choose discussion risk happy total behavior consider continue television country make role positive again."/>
    <n v="0"/>
  </r>
  <r>
    <x v="642"/>
    <s v="Morelet's Crocodile"/>
    <x v="0"/>
    <s v="Crocodylidae"/>
    <x v="0"/>
    <x v="258"/>
    <n v="73.599999999999994"/>
    <x v="2"/>
    <x v="1"/>
    <s v="14-06-2006"/>
    <x v="23"/>
    <x v="3"/>
    <x v="0"/>
    <s v="Christopher Long"/>
    <s v="Could century interview lawyer population I right case seek activity between himself body add store various."/>
    <n v="0"/>
  </r>
  <r>
    <x v="643"/>
    <s v="West African Crocodile"/>
    <x v="6"/>
    <s v="Crocodylidae"/>
    <x v="0"/>
    <x v="54"/>
    <n v="40.5"/>
    <x v="1"/>
    <x v="0"/>
    <s v="13-09-2021"/>
    <x v="34"/>
    <x v="15"/>
    <x v="0"/>
    <s v="Randy Adams"/>
    <s v="Outside society act social my stand system be cause service throughout spring film look during."/>
    <n v="0"/>
  </r>
  <r>
    <x v="644"/>
    <s v="Cuban Crocodile"/>
    <x v="11"/>
    <s v="Crocodylidae"/>
    <x v="0"/>
    <x v="320"/>
    <n v="203.8"/>
    <x v="0"/>
    <x v="2"/>
    <s v="20-04-2022"/>
    <x v="15"/>
    <x v="25"/>
    <x v="2"/>
    <s v="Debra Stephens"/>
    <s v="Stay bill father memory student center treatment agency."/>
    <n v="0"/>
  </r>
  <r>
    <x v="645"/>
    <s v="Mugger Crocodile (Marsh Crocodile)"/>
    <x v="3"/>
    <s v="Crocodylidae"/>
    <x v="0"/>
    <x v="321"/>
    <n v="223.3"/>
    <x v="0"/>
    <x v="1"/>
    <s v="09-10-2005"/>
    <x v="40"/>
    <x v="4"/>
    <x v="1"/>
    <s v="Charles Rios"/>
    <s v="Tv range rather resource top man yard different."/>
    <n v="0"/>
  </r>
  <r>
    <x v="646"/>
    <s v="West African Dwarf Crocodile"/>
    <x v="7"/>
    <s v="Crocodylidae"/>
    <x v="1"/>
    <x v="322"/>
    <n v="15.6"/>
    <x v="0"/>
    <x v="2"/>
    <s v="04-06-2008"/>
    <x v="31"/>
    <x v="6"/>
    <x v="1"/>
    <s v="Diane Jones"/>
    <s v="Brother type turn time page concern most outside quickly."/>
    <n v="0"/>
  </r>
  <r>
    <x v="647"/>
    <s v="Saltwater Crocodile"/>
    <x v="10"/>
    <s v="Crocodylidae"/>
    <x v="0"/>
    <x v="197"/>
    <n v="298.10000000000002"/>
    <x v="1"/>
    <x v="2"/>
    <s v="16-03-2020"/>
    <x v="19"/>
    <x v="26"/>
    <x v="0"/>
    <s v="Michael Turner"/>
    <s v="Give billion trouble product usually specific represent baby able value chance."/>
    <n v="0"/>
  </r>
  <r>
    <x v="648"/>
    <s v="West African Crocodile"/>
    <x v="6"/>
    <s v="Crocodylidae"/>
    <x v="0"/>
    <x v="3"/>
    <n v="111.8"/>
    <x v="0"/>
    <x v="0"/>
    <s v="09-12-2007"/>
    <x v="37"/>
    <x v="15"/>
    <x v="0"/>
    <s v="Erica Myers"/>
    <s v="Spring both into risk certain follow camera."/>
    <n v="0"/>
  </r>
  <r>
    <x v="649"/>
    <s v="Freshwater Crocodile (Johnstone's)"/>
    <x v="15"/>
    <s v="Crocodylidae"/>
    <x v="0"/>
    <x v="323"/>
    <n v="24"/>
    <x v="1"/>
    <x v="1"/>
    <s v="10-08-2019"/>
    <x v="20"/>
    <x v="23"/>
    <x v="0"/>
    <s v="Heather Snyder"/>
    <s v="Really including soldier four soon president early industry."/>
    <n v="0"/>
  </r>
  <r>
    <x v="650"/>
    <s v="Cuban Crocodile"/>
    <x v="11"/>
    <s v="Crocodylidae"/>
    <x v="0"/>
    <x v="3"/>
    <n v="107.5"/>
    <x v="2"/>
    <x v="0"/>
    <s v="24-07-2016"/>
    <x v="15"/>
    <x v="0"/>
    <x v="2"/>
    <s v="Joseph Patel PhD"/>
    <s v="Base resource money since specific despite beautiful gun."/>
    <n v="0"/>
  </r>
  <r>
    <x v="651"/>
    <s v="West African Crocodile"/>
    <x v="6"/>
    <s v="Crocodylidae"/>
    <x v="0"/>
    <x v="173"/>
    <n v="63.9"/>
    <x v="1"/>
    <x v="1"/>
    <s v="09-10-2019"/>
    <x v="34"/>
    <x v="7"/>
    <x v="0"/>
    <s v="Samuel Cox"/>
    <s v="Whatever TV arrive glass support term standard far century table will tree drug still."/>
    <n v="0"/>
  </r>
  <r>
    <x v="652"/>
    <s v="Siamese Crocodile"/>
    <x v="4"/>
    <s v="Crocodylidae"/>
    <x v="0"/>
    <x v="135"/>
    <n v="55.6"/>
    <x v="1"/>
    <x v="2"/>
    <s v="21-02-2011"/>
    <x v="8"/>
    <x v="27"/>
    <x v="2"/>
    <s v="Chad Hayden"/>
    <s v="Help ago who he reduce production."/>
    <n v="0"/>
  </r>
  <r>
    <x v="653"/>
    <s v="West African Crocodile"/>
    <x v="6"/>
    <s v="Crocodylidae"/>
    <x v="0"/>
    <x v="324"/>
    <n v="77.900000000000006"/>
    <x v="1"/>
    <x v="0"/>
    <s v="03-02-2014"/>
    <x v="21"/>
    <x v="3"/>
    <x v="0"/>
    <s v="Ryan Harrell"/>
    <s v="Chair center each actually store indicate she."/>
    <n v="0"/>
  </r>
  <r>
    <x v="654"/>
    <s v="Congo Dwarf Crocodile"/>
    <x v="5"/>
    <s v="Crocodylidae"/>
    <x v="1"/>
    <x v="109"/>
    <n v="29.1"/>
    <x v="0"/>
    <x v="1"/>
    <s v="14-10-2007"/>
    <x v="14"/>
    <x v="6"/>
    <x v="3"/>
    <s v="Charles Rose"/>
    <s v="Like reveal know population actually born art."/>
    <n v="0"/>
  </r>
  <r>
    <x v="655"/>
    <s v="Orinoco Crocodile"/>
    <x v="2"/>
    <s v="Crocodylidae"/>
    <x v="0"/>
    <x v="192"/>
    <n v="202.8"/>
    <x v="0"/>
    <x v="0"/>
    <s v="13-08-2017"/>
    <x v="24"/>
    <x v="16"/>
    <x v="2"/>
    <s v="Lindsey Thompson"/>
    <s v="Action strategy quite then never."/>
    <n v="0"/>
  </r>
  <r>
    <x v="656"/>
    <s v="Morelet's Crocodile"/>
    <x v="0"/>
    <s v="Crocodylidae"/>
    <x v="0"/>
    <x v="292"/>
    <n v="34.1"/>
    <x v="3"/>
    <x v="1"/>
    <s v="16-04-2025"/>
    <x v="0"/>
    <x v="8"/>
    <x v="0"/>
    <s v="Tamara Shaw"/>
    <s v="Interest church win miss within by deep people despite contain second nice."/>
    <n v="0"/>
  </r>
  <r>
    <x v="657"/>
    <s v="West African Slender-snouted Crocodile"/>
    <x v="14"/>
    <s v="Crocodylidae"/>
    <x v="2"/>
    <x v="325"/>
    <n v="140.1"/>
    <x v="0"/>
    <x v="1"/>
    <s v="16-09-2009"/>
    <x v="28"/>
    <x v="17"/>
    <x v="2"/>
    <s v="Rose Mcdonald"/>
    <s v="Present if herself area he interest."/>
    <n v="0"/>
  </r>
  <r>
    <x v="658"/>
    <s v="Mugger Crocodile (Marsh Crocodile)"/>
    <x v="3"/>
    <s v="Crocodylidae"/>
    <x v="0"/>
    <x v="326"/>
    <n v="208.3"/>
    <x v="2"/>
    <x v="1"/>
    <s v="20-09-2010"/>
    <x v="46"/>
    <x v="12"/>
    <x v="1"/>
    <s v="Brian Cox"/>
    <s v="Agreement executive must assume others series finally necessary."/>
    <n v="0"/>
  </r>
  <r>
    <x v="659"/>
    <s v="West African Crocodile"/>
    <x v="6"/>
    <s v="Crocodylidae"/>
    <x v="0"/>
    <x v="244"/>
    <n v="48.3"/>
    <x v="1"/>
    <x v="1"/>
    <s v="18-08-2020"/>
    <x v="21"/>
    <x v="3"/>
    <x v="0"/>
    <s v="Amanda Adams"/>
    <s v="North nor so animal fire want across ground executive huge crime sell rise wind."/>
    <n v="0"/>
  </r>
  <r>
    <x v="660"/>
    <s v="West African Dwarf Crocodile"/>
    <x v="7"/>
    <s v="Crocodylidae"/>
    <x v="1"/>
    <x v="327"/>
    <n v="4.4000000000000004"/>
    <x v="3"/>
    <x v="0"/>
    <s v="02-12-2016"/>
    <x v="27"/>
    <x v="9"/>
    <x v="1"/>
    <s v="Anne Russell"/>
    <s v="Big space change onto him only system face."/>
    <n v="0"/>
  </r>
  <r>
    <x v="661"/>
    <s v="New Guinea Crocodile"/>
    <x v="13"/>
    <s v="Crocodylidae"/>
    <x v="0"/>
    <x v="328"/>
    <n v="30.5"/>
    <x v="1"/>
    <x v="0"/>
    <s v="29-06-2013"/>
    <x v="19"/>
    <x v="7"/>
    <x v="0"/>
    <s v="Joel Mcclure"/>
    <s v="Well discuss democratic race cell."/>
    <n v="0"/>
  </r>
  <r>
    <x v="662"/>
    <s v="West African Dwarf Crocodile"/>
    <x v="7"/>
    <s v="Crocodylidae"/>
    <x v="1"/>
    <x v="182"/>
    <n v="15.1"/>
    <x v="0"/>
    <x v="2"/>
    <s v="16-05-2017"/>
    <x v="7"/>
    <x v="6"/>
    <x v="1"/>
    <s v="Wendy Mason"/>
    <s v="Prepare us game size fund growth task issue."/>
    <n v="0"/>
  </r>
  <r>
    <x v="663"/>
    <s v="Orinoco Crocodile"/>
    <x v="2"/>
    <s v="Crocodylidae"/>
    <x v="0"/>
    <x v="329"/>
    <n v="441"/>
    <x v="0"/>
    <x v="1"/>
    <s v="04-05-2018"/>
    <x v="24"/>
    <x v="2"/>
    <x v="2"/>
    <s v="Patricia Hughes"/>
    <s v="Young parent when note yes best."/>
    <n v="0"/>
  </r>
  <r>
    <x v="664"/>
    <s v="Siamese Crocodile"/>
    <x v="4"/>
    <s v="Crocodylidae"/>
    <x v="0"/>
    <x v="211"/>
    <n v="74.5"/>
    <x v="0"/>
    <x v="0"/>
    <s v="07-08-2025"/>
    <x v="41"/>
    <x v="27"/>
    <x v="2"/>
    <s v="Randall Collins"/>
    <s v="Material lawyer college fast attention office."/>
    <n v="0"/>
  </r>
  <r>
    <x v="665"/>
    <s v="Borneo Crocodile (disputed)"/>
    <x v="9"/>
    <s v="Crocodylidae"/>
    <x v="0"/>
    <x v="38"/>
    <n v="174"/>
    <x v="0"/>
    <x v="0"/>
    <s v="06-11-2011"/>
    <x v="10"/>
    <x v="10"/>
    <x v="3"/>
    <s v="Benjamin Page"/>
    <s v="Election list eight theory practice cell buy notice always teacher husband tax true can."/>
    <n v="0"/>
  </r>
  <r>
    <x v="666"/>
    <s v="New Guinea Crocodile"/>
    <x v="13"/>
    <s v="Crocodylidae"/>
    <x v="0"/>
    <x v="320"/>
    <n v="161.30000000000001"/>
    <x v="0"/>
    <x v="0"/>
    <s v="04-09-2021"/>
    <x v="26"/>
    <x v="3"/>
    <x v="0"/>
    <s v="Ryan Crane"/>
    <s v="Base including late theory yard amount within arm so record night choice black."/>
    <n v="0"/>
  </r>
  <r>
    <x v="667"/>
    <s v="Nile Crocodile"/>
    <x v="8"/>
    <s v="Crocodylidae"/>
    <x v="0"/>
    <x v="330"/>
    <n v="647.70000000000005"/>
    <x v="0"/>
    <x v="1"/>
    <s v="19-10-2007"/>
    <x v="22"/>
    <x v="3"/>
    <x v="0"/>
    <s v="Kelly Nash"/>
    <s v="Hold left behavior letter politics too let."/>
    <n v="0"/>
  </r>
  <r>
    <x v="668"/>
    <s v="Nile Crocodile"/>
    <x v="8"/>
    <s v="Crocodylidae"/>
    <x v="0"/>
    <x v="300"/>
    <n v="571.79999999999995"/>
    <x v="0"/>
    <x v="1"/>
    <s v="05-05-2020"/>
    <x v="28"/>
    <x v="3"/>
    <x v="0"/>
    <s v="Nicholas Lowery"/>
    <s v="Should current forget fish you main reduce live everything although choose like policy floor."/>
    <n v="0"/>
  </r>
  <r>
    <x v="669"/>
    <s v="Orinoco Crocodile"/>
    <x v="2"/>
    <s v="Crocodylidae"/>
    <x v="0"/>
    <x v="331"/>
    <n v="357.4"/>
    <x v="0"/>
    <x v="1"/>
    <s v="04-12-2012"/>
    <x v="1"/>
    <x v="2"/>
    <x v="2"/>
    <s v="Kyle James"/>
    <s v="Smile without degree deep age serve institution edge compare center event bank them."/>
    <n v="0"/>
  </r>
  <r>
    <x v="670"/>
    <s v="West African Crocodile"/>
    <x v="6"/>
    <s v="Crocodylidae"/>
    <x v="0"/>
    <x v="53"/>
    <n v="130.6"/>
    <x v="0"/>
    <x v="0"/>
    <s v="05-07-2011"/>
    <x v="37"/>
    <x v="7"/>
    <x v="0"/>
    <s v="Jason Lewis"/>
    <s v="Contain approach time investment white father cup walk loss."/>
    <n v="0"/>
  </r>
  <r>
    <x v="671"/>
    <s v="Siamese Crocodile"/>
    <x v="4"/>
    <s v="Crocodylidae"/>
    <x v="0"/>
    <x v="202"/>
    <n v="88.8"/>
    <x v="0"/>
    <x v="1"/>
    <s v="25-07-2016"/>
    <x v="8"/>
    <x v="0"/>
    <x v="2"/>
    <s v="Rachel Sheppard"/>
    <s v="Great realize home act situation others back property pattern food worry voice sea say."/>
    <n v="0"/>
  </r>
  <r>
    <x v="672"/>
    <s v="Saltwater Crocodile"/>
    <x v="10"/>
    <s v="Crocodylidae"/>
    <x v="0"/>
    <x v="332"/>
    <n v="624.1"/>
    <x v="0"/>
    <x v="0"/>
    <s v="07-01-2014"/>
    <x v="29"/>
    <x v="11"/>
    <x v="0"/>
    <s v="Chris Ellis"/>
    <s v="Material first society purpose enjoy."/>
    <n v="0"/>
  </r>
  <r>
    <x v="673"/>
    <s v="Borneo Crocodile (disputed)"/>
    <x v="9"/>
    <s v="Crocodylidae"/>
    <x v="0"/>
    <x v="308"/>
    <n v="94.9"/>
    <x v="2"/>
    <x v="0"/>
    <s v="23-07-2015"/>
    <x v="12"/>
    <x v="10"/>
    <x v="3"/>
    <s v="Virginia Harding"/>
    <s v="Plant police official already second could recent."/>
    <n v="0"/>
  </r>
  <r>
    <x v="674"/>
    <s v="Hall's New Guinea Crocodile"/>
    <x v="17"/>
    <s v="Crocodylidae"/>
    <x v="0"/>
    <x v="90"/>
    <n v="91.1"/>
    <x v="2"/>
    <x v="1"/>
    <s v="14-06-2009"/>
    <x v="19"/>
    <x v="25"/>
    <x v="0"/>
    <s v="Lindsay Robinson"/>
    <s v="Weight will officer add sport administration to maybe."/>
    <n v="0"/>
  </r>
  <r>
    <x v="675"/>
    <s v="Saltwater Crocodile"/>
    <x v="10"/>
    <s v="Crocodylidae"/>
    <x v="0"/>
    <x v="333"/>
    <n v="642.29999999999995"/>
    <x v="0"/>
    <x v="1"/>
    <s v="18-12-2010"/>
    <x v="20"/>
    <x v="18"/>
    <x v="0"/>
    <s v="Melissa Banks"/>
    <s v="Increase goal stock international wind from unit learn health need class job expect process quite."/>
    <n v="0"/>
  </r>
  <r>
    <x v="676"/>
    <s v="Congo Dwarf Crocodile"/>
    <x v="5"/>
    <s v="Crocodylidae"/>
    <x v="1"/>
    <x v="334"/>
    <n v="22.7"/>
    <x v="2"/>
    <x v="2"/>
    <s v="13-12-2007"/>
    <x v="14"/>
    <x v="6"/>
    <x v="3"/>
    <s v="Michaela Pace"/>
    <s v="Yet south billion power."/>
    <n v="0"/>
  </r>
  <r>
    <x v="677"/>
    <s v="Cuban Crocodile"/>
    <x v="11"/>
    <s v="Crocodylidae"/>
    <x v="0"/>
    <x v="225"/>
    <n v="147.19999999999999"/>
    <x v="2"/>
    <x v="2"/>
    <s v="09-10-2015"/>
    <x v="15"/>
    <x v="0"/>
    <x v="2"/>
    <s v="Jennifer Crawford"/>
    <s v="Until between know ok allow face inside development lawyer high crime light buy whose trial include star region."/>
    <n v="0"/>
  </r>
  <r>
    <x v="678"/>
    <s v="American Crocodile"/>
    <x v="1"/>
    <s v="Crocodylidae"/>
    <x v="0"/>
    <x v="300"/>
    <n v="311.2"/>
    <x v="0"/>
    <x v="2"/>
    <s v="21-09-2020"/>
    <x v="15"/>
    <x v="20"/>
    <x v="1"/>
    <s v="Adrienne Brooks"/>
    <s v="Medical environment probably film total training pull."/>
    <n v="0"/>
  </r>
  <r>
    <x v="679"/>
    <s v="Central African Slender-snouted Crocodile"/>
    <x v="16"/>
    <s v="Crocodylidae"/>
    <x v="2"/>
    <x v="46"/>
    <n v="103.1"/>
    <x v="0"/>
    <x v="1"/>
    <s v="09-02-2019"/>
    <x v="32"/>
    <x v="21"/>
    <x v="4"/>
    <s v="Terry Johnson"/>
    <s v="Check hear stage star outside."/>
    <n v="0"/>
  </r>
  <r>
    <x v="680"/>
    <s v="Morelet's Crocodile"/>
    <x v="0"/>
    <s v="Crocodylidae"/>
    <x v="0"/>
    <x v="36"/>
    <n v="35"/>
    <x v="1"/>
    <x v="1"/>
    <s v="31-07-2014"/>
    <x v="23"/>
    <x v="0"/>
    <x v="0"/>
    <s v="Tyler Haney"/>
    <s v="New hot pattern hotel appear use investment vote hospital."/>
    <n v="0"/>
  </r>
  <r>
    <x v="681"/>
    <s v="Morelet's Crocodile"/>
    <x v="0"/>
    <s v="Crocodylidae"/>
    <x v="0"/>
    <x v="335"/>
    <n v="26"/>
    <x v="3"/>
    <x v="1"/>
    <s v="19-03-2012"/>
    <x v="2"/>
    <x v="3"/>
    <x v="0"/>
    <s v="Jennifer Flores"/>
    <s v="Join between song mean place six successful physical employee need."/>
    <n v="0"/>
  </r>
  <r>
    <x v="682"/>
    <s v="Siamese Crocodile"/>
    <x v="4"/>
    <s v="Crocodylidae"/>
    <x v="0"/>
    <x v="50"/>
    <n v="33.799999999999997"/>
    <x v="3"/>
    <x v="2"/>
    <s v="01-02-2013"/>
    <x v="41"/>
    <x v="27"/>
    <x v="2"/>
    <s v="Christina Davis"/>
    <s v="Activity show check peace myself win occur agent safe work play sing cost present develop create."/>
    <n v="0"/>
  </r>
  <r>
    <x v="683"/>
    <s v="Hall's New Guinea Crocodile"/>
    <x v="17"/>
    <s v="Crocodylidae"/>
    <x v="0"/>
    <x v="325"/>
    <n v="80.7"/>
    <x v="0"/>
    <x v="1"/>
    <s v="13-09-2007"/>
    <x v="19"/>
    <x v="25"/>
    <x v="0"/>
    <s v="Molly Roman"/>
    <s v="Side process ever various physical point often billion learn."/>
    <n v="0"/>
  </r>
  <r>
    <x v="684"/>
    <s v="West African Slender-snouted Crocodile"/>
    <x v="14"/>
    <s v="Crocodylidae"/>
    <x v="2"/>
    <x v="90"/>
    <n v="115.4"/>
    <x v="0"/>
    <x v="0"/>
    <s v="14-11-2007"/>
    <x v="25"/>
    <x v="0"/>
    <x v="2"/>
    <s v="Ashley Campbell"/>
    <s v="Behavior management guess stuff hospital make against available where baby reach."/>
    <n v="0"/>
  </r>
  <r>
    <x v="685"/>
    <s v="Siamese Crocodile"/>
    <x v="4"/>
    <s v="Crocodylidae"/>
    <x v="0"/>
    <x v="224"/>
    <n v="107.9"/>
    <x v="2"/>
    <x v="2"/>
    <s v="09-07-2006"/>
    <x v="30"/>
    <x v="0"/>
    <x v="2"/>
    <s v="Erik Odonnell"/>
    <s v="Conference act condition note parent all wish year low pass national."/>
    <n v="0"/>
  </r>
  <r>
    <x v="686"/>
    <s v="West African Dwarf Crocodile"/>
    <x v="7"/>
    <s v="Crocodylidae"/>
    <x v="1"/>
    <x v="322"/>
    <n v="14.1"/>
    <x v="0"/>
    <x v="0"/>
    <s v="12-08-2021"/>
    <x v="9"/>
    <x v="9"/>
    <x v="1"/>
    <s v="Patrick House"/>
    <s v="Paper movie military set describe half together ahead catch base reality."/>
    <n v="0"/>
  </r>
  <r>
    <x v="687"/>
    <s v="West African Dwarf Crocodile"/>
    <x v="7"/>
    <s v="Crocodylidae"/>
    <x v="1"/>
    <x v="50"/>
    <n v="5"/>
    <x v="1"/>
    <x v="1"/>
    <s v="14-03-2005"/>
    <x v="42"/>
    <x v="9"/>
    <x v="1"/>
    <s v="Donald Gonzalez"/>
    <s v="Give necessary family seat many mention hundred cover common."/>
    <n v="0"/>
  </r>
  <r>
    <x v="688"/>
    <s v="West African Dwarf Crocodile"/>
    <x v="7"/>
    <s v="Crocodylidae"/>
    <x v="1"/>
    <x v="336"/>
    <n v="6.4"/>
    <x v="1"/>
    <x v="1"/>
    <s v="28-04-2008"/>
    <x v="7"/>
    <x v="6"/>
    <x v="1"/>
    <s v="Stacy Campbell"/>
    <s v="Bill soldier onto close day reveal item land others even five."/>
    <n v="0"/>
  </r>
  <r>
    <x v="689"/>
    <s v="Saltwater Crocodile"/>
    <x v="10"/>
    <s v="Crocodylidae"/>
    <x v="0"/>
    <x v="337"/>
    <n v="638.5"/>
    <x v="2"/>
    <x v="0"/>
    <s v="28-10-2020"/>
    <x v="11"/>
    <x v="26"/>
    <x v="0"/>
    <s v="James Gonzalez"/>
    <s v="Hear plan ask cold almost memory only fall."/>
    <n v="0"/>
  </r>
  <r>
    <x v="690"/>
    <s v="Borneo Crocodile (disputed)"/>
    <x v="9"/>
    <s v="Crocodylidae"/>
    <x v="0"/>
    <x v="250"/>
    <n v="34.200000000000003"/>
    <x v="3"/>
    <x v="1"/>
    <s v="22-05-2007"/>
    <x v="12"/>
    <x v="10"/>
    <x v="3"/>
    <s v="Maria Sanford"/>
    <s v="Huge boy speak investment control early Democrat he certain fire act read response degree."/>
    <n v="0"/>
  </r>
  <r>
    <x v="691"/>
    <s v="Philippine Crocodile"/>
    <x v="12"/>
    <s v="Crocodylidae"/>
    <x v="0"/>
    <x v="338"/>
    <n v="30.7"/>
    <x v="1"/>
    <x v="2"/>
    <s v="07-02-2007"/>
    <x v="11"/>
    <x v="13"/>
    <x v="2"/>
    <s v="Erica Hall"/>
    <s v="History own money bill everyone part third teacher."/>
    <n v="0"/>
  </r>
  <r>
    <x v="692"/>
    <s v="Orinoco Crocodile"/>
    <x v="2"/>
    <s v="Crocodylidae"/>
    <x v="0"/>
    <x v="305"/>
    <n v="472.1"/>
    <x v="0"/>
    <x v="2"/>
    <s v="01-06-2020"/>
    <x v="1"/>
    <x v="16"/>
    <x v="2"/>
    <s v="Steven Fisher"/>
    <s v="Fish floor culture sort material wrong instead buy commercial."/>
    <n v="0"/>
  </r>
  <r>
    <x v="693"/>
    <s v="American Crocodile"/>
    <x v="1"/>
    <s v="Crocodylidae"/>
    <x v="0"/>
    <x v="285"/>
    <n v="97"/>
    <x v="1"/>
    <x v="0"/>
    <s v="23-06-2013"/>
    <x v="24"/>
    <x v="22"/>
    <x v="1"/>
    <s v="James Ray"/>
    <s v="Adult situation office above left capital."/>
    <n v="0"/>
  </r>
  <r>
    <x v="694"/>
    <s v="Nile Crocodile"/>
    <x v="8"/>
    <s v="Crocodylidae"/>
    <x v="0"/>
    <x v="95"/>
    <n v="198.5"/>
    <x v="1"/>
    <x v="0"/>
    <s v="04-10-2022"/>
    <x v="16"/>
    <x v="12"/>
    <x v="0"/>
    <s v="Amanda Ferguson"/>
    <s v="Although population attorney believe sort rich ever send."/>
    <n v="0"/>
  </r>
  <r>
    <x v="695"/>
    <s v="Philippine Crocodile"/>
    <x v="12"/>
    <s v="Crocodylidae"/>
    <x v="0"/>
    <x v="280"/>
    <n v="45.9"/>
    <x v="2"/>
    <x v="2"/>
    <s v="28-01-2019"/>
    <x v="11"/>
    <x v="13"/>
    <x v="2"/>
    <s v="Justin Edwards"/>
    <s v="Another fear worker management political treat successful visit."/>
    <n v="0"/>
  </r>
  <r>
    <x v="696"/>
    <s v="Morelet's Crocodile"/>
    <x v="0"/>
    <s v="Crocodylidae"/>
    <x v="0"/>
    <x v="151"/>
    <n v="134.6"/>
    <x v="2"/>
    <x v="1"/>
    <s v="31-10-2024"/>
    <x v="23"/>
    <x v="0"/>
    <x v="0"/>
    <s v="Danny Petersen"/>
    <s v="Black follow reach job color course total hard total writer."/>
    <n v="0"/>
  </r>
  <r>
    <x v="697"/>
    <s v="Orinoco Crocodile"/>
    <x v="2"/>
    <s v="Crocodylidae"/>
    <x v="0"/>
    <x v="25"/>
    <n v="98.1"/>
    <x v="3"/>
    <x v="2"/>
    <s v="14-06-2018"/>
    <x v="1"/>
    <x v="2"/>
    <x v="2"/>
    <s v="Shawna Green"/>
    <s v="Book water avoid forget partner."/>
    <n v="0"/>
  </r>
  <r>
    <x v="698"/>
    <s v="Freshwater Crocodile (Johnstone's)"/>
    <x v="15"/>
    <s v="Crocodylidae"/>
    <x v="0"/>
    <x v="114"/>
    <n v="69.599999999999994"/>
    <x v="0"/>
    <x v="0"/>
    <s v="11-09-2022"/>
    <x v="20"/>
    <x v="14"/>
    <x v="0"/>
    <s v="Debra Jackson"/>
    <s v="On build floor challenge once sure."/>
    <n v="0"/>
  </r>
  <r>
    <x v="699"/>
    <s v="New Guinea Crocodile"/>
    <x v="13"/>
    <s v="Crocodylidae"/>
    <x v="0"/>
    <x v="338"/>
    <n v="42.3"/>
    <x v="1"/>
    <x v="0"/>
    <s v="11-01-2007"/>
    <x v="26"/>
    <x v="7"/>
    <x v="0"/>
    <s v="Mallory Barnett"/>
    <s v="Month official product with focus room difficult enough fast bar."/>
    <n v="0"/>
  </r>
  <r>
    <x v="700"/>
    <s v="West African Crocodile"/>
    <x v="6"/>
    <s v="Crocodylidae"/>
    <x v="0"/>
    <x v="5"/>
    <n v="131"/>
    <x v="0"/>
    <x v="0"/>
    <s v="29-12-2022"/>
    <x v="21"/>
    <x v="3"/>
    <x v="0"/>
    <s v="Shelley Keller"/>
    <s v="Reason avoid manager defense provide life his maintain future sport."/>
    <n v="0"/>
  </r>
  <r>
    <x v="701"/>
    <s v="Borneo Crocodile (disputed)"/>
    <x v="9"/>
    <s v="Crocodylidae"/>
    <x v="0"/>
    <x v="167"/>
    <n v="62.6"/>
    <x v="1"/>
    <x v="1"/>
    <s v="14-03-2023"/>
    <x v="10"/>
    <x v="3"/>
    <x v="3"/>
    <s v="Kayla Edwards"/>
    <s v="Remain pretty summer black candidate true history laugh."/>
    <n v="0"/>
  </r>
  <r>
    <x v="702"/>
    <s v="Hall's New Guinea Crocodile"/>
    <x v="17"/>
    <s v="Crocodylidae"/>
    <x v="0"/>
    <x v="339"/>
    <n v="99.3"/>
    <x v="0"/>
    <x v="0"/>
    <s v="10-06-2025"/>
    <x v="19"/>
    <x v="3"/>
    <x v="0"/>
    <s v="Christina Ross"/>
    <s v="Everyone clearly film thank possible."/>
    <n v="0"/>
  </r>
  <r>
    <x v="703"/>
    <s v="Freshwater Crocodile (Johnstone's)"/>
    <x v="15"/>
    <s v="Crocodylidae"/>
    <x v="0"/>
    <x v="340"/>
    <n v="24.1"/>
    <x v="1"/>
    <x v="0"/>
    <s v="09-08-2020"/>
    <x v="20"/>
    <x v="23"/>
    <x v="0"/>
    <s v="Shawn Mcgee"/>
    <s v="Admit leave environment live most."/>
    <n v="0"/>
  </r>
  <r>
    <x v="704"/>
    <s v="Borneo Crocodile (disputed)"/>
    <x v="9"/>
    <s v="Crocodylidae"/>
    <x v="0"/>
    <x v="195"/>
    <n v="125.1"/>
    <x v="0"/>
    <x v="0"/>
    <s v="18-04-2008"/>
    <x v="12"/>
    <x v="3"/>
    <x v="3"/>
    <s v="Bryan Pierce"/>
    <s v="Issue character maybe meet apply evening best."/>
    <n v="0"/>
  </r>
  <r>
    <x v="705"/>
    <s v="Mugger Crocodile (Marsh Crocodile)"/>
    <x v="3"/>
    <s v="Crocodylidae"/>
    <x v="0"/>
    <x v="63"/>
    <n v="158.9"/>
    <x v="0"/>
    <x v="2"/>
    <s v="19-07-2015"/>
    <x v="17"/>
    <x v="4"/>
    <x v="1"/>
    <s v="Monique Henderson"/>
    <s v="Country computer every parent million body anyone eat book boy time offer."/>
    <n v="0"/>
  </r>
  <r>
    <x v="706"/>
    <s v="Nile Crocodile"/>
    <x v="8"/>
    <s v="Crocodylidae"/>
    <x v="0"/>
    <x v="96"/>
    <n v="338.5"/>
    <x v="0"/>
    <x v="1"/>
    <s v="24-08-2024"/>
    <x v="22"/>
    <x v="12"/>
    <x v="0"/>
    <s v="Joseph Hill"/>
    <s v="Record identify hotel detail station reality manager commercial data PM relationship explain about continue traditional performance school system reach."/>
    <n v="0"/>
  </r>
  <r>
    <x v="707"/>
    <s v="Freshwater Crocodile (Johnstone's)"/>
    <x v="15"/>
    <s v="Crocodylidae"/>
    <x v="0"/>
    <x v="37"/>
    <n v="103.5"/>
    <x v="0"/>
    <x v="0"/>
    <s v="01-09-2021"/>
    <x v="20"/>
    <x v="23"/>
    <x v="0"/>
    <s v="Michael Jackson"/>
    <s v="Tonight center actually listen free concern."/>
    <n v="0"/>
  </r>
  <r>
    <x v="708"/>
    <s v="Mugger Crocodile (Marsh Crocodile)"/>
    <x v="3"/>
    <s v="Crocodylidae"/>
    <x v="0"/>
    <x v="262"/>
    <n v="280.89999999999998"/>
    <x v="0"/>
    <x v="2"/>
    <s v="22-07-2023"/>
    <x v="17"/>
    <x v="3"/>
    <x v="1"/>
    <s v="Billy Shelton"/>
    <s v="Order wide on."/>
    <n v="0"/>
  </r>
  <r>
    <x v="709"/>
    <s v="Hall's New Guinea Crocodile"/>
    <x v="17"/>
    <s v="Crocodylidae"/>
    <x v="0"/>
    <x v="226"/>
    <n v="192"/>
    <x v="0"/>
    <x v="0"/>
    <s v="17-05-2010"/>
    <x v="19"/>
    <x v="25"/>
    <x v="0"/>
    <s v="David Rodriguez PhD"/>
    <s v="Quite fact direction me sense simple beyond sound friend make go nation professional effect learn still feeling free."/>
    <n v="0"/>
  </r>
  <r>
    <x v="710"/>
    <s v="Morelet's Crocodile"/>
    <x v="0"/>
    <s v="Crocodylidae"/>
    <x v="0"/>
    <x v="341"/>
    <n v="51.7"/>
    <x v="0"/>
    <x v="0"/>
    <s v="23-05-2010"/>
    <x v="0"/>
    <x v="0"/>
    <x v="0"/>
    <s v="Mary Grimes"/>
    <s v="Machine establish mind policy challenge improve detail yes."/>
    <n v="0"/>
  </r>
  <r>
    <x v="711"/>
    <s v="Central African Slender-snouted Crocodile"/>
    <x v="16"/>
    <s v="Crocodylidae"/>
    <x v="2"/>
    <x v="72"/>
    <n v="56.3"/>
    <x v="1"/>
    <x v="0"/>
    <s v="05-10-2020"/>
    <x v="32"/>
    <x v="21"/>
    <x v="4"/>
    <s v="Andre Lane"/>
    <s v="Grow season create western police whole theory quickly tonight last when money."/>
    <n v="0"/>
  </r>
  <r>
    <x v="712"/>
    <s v="Borneo Crocodile (disputed)"/>
    <x v="9"/>
    <s v="Crocodylidae"/>
    <x v="0"/>
    <x v="342"/>
    <n v="259.10000000000002"/>
    <x v="0"/>
    <x v="0"/>
    <s v="05-07-2011"/>
    <x v="10"/>
    <x v="3"/>
    <x v="3"/>
    <s v="Michael Barron"/>
    <s v="Operation war everybody course often reduce street but somebody note society get body across."/>
    <n v="0"/>
  </r>
  <r>
    <x v="713"/>
    <s v="American Crocodile"/>
    <x v="1"/>
    <s v="Crocodylidae"/>
    <x v="0"/>
    <x v="12"/>
    <n v="140.19999999999999"/>
    <x v="1"/>
    <x v="1"/>
    <s v="27-08-2018"/>
    <x v="18"/>
    <x v="1"/>
    <x v="1"/>
    <s v="Bridget Becker"/>
    <s v="Whom perhaps professor field explain son administration American executive or apply figure involve produce a edge."/>
    <n v="0"/>
  </r>
  <r>
    <x v="714"/>
    <s v="Cuban Crocodile"/>
    <x v="11"/>
    <s v="Crocodylidae"/>
    <x v="0"/>
    <x v="119"/>
    <n v="47.6"/>
    <x v="1"/>
    <x v="0"/>
    <s v="19-09-2017"/>
    <x v="15"/>
    <x v="25"/>
    <x v="2"/>
    <s v="Douglas Trevino"/>
    <s v="Choice beat establish you culture one ball."/>
    <n v="0"/>
  </r>
  <r>
    <x v="715"/>
    <s v="Cuban Crocodile"/>
    <x v="11"/>
    <s v="Crocodylidae"/>
    <x v="0"/>
    <x v="85"/>
    <n v="84.3"/>
    <x v="2"/>
    <x v="2"/>
    <s v="15-08-2008"/>
    <x v="15"/>
    <x v="0"/>
    <x v="2"/>
    <s v="John Gomez"/>
    <s v="Institution whom better end few financial nor quickly follow official raise."/>
    <n v="0"/>
  </r>
  <r>
    <x v="716"/>
    <s v="Hall's New Guinea Crocodile"/>
    <x v="17"/>
    <s v="Crocodylidae"/>
    <x v="0"/>
    <x v="159"/>
    <n v="146.1"/>
    <x v="2"/>
    <x v="0"/>
    <s v="13-10-2007"/>
    <x v="19"/>
    <x v="25"/>
    <x v="0"/>
    <s v="Chad Spencer"/>
    <s v="Figure father until leave contain site street benefit money reason."/>
    <n v="0"/>
  </r>
  <r>
    <x v="717"/>
    <s v="Freshwater Crocodile (Johnstone's)"/>
    <x v="15"/>
    <s v="Crocodylidae"/>
    <x v="0"/>
    <x v="33"/>
    <n v="68.5"/>
    <x v="2"/>
    <x v="2"/>
    <s v="05-09-2024"/>
    <x v="20"/>
    <x v="24"/>
    <x v="0"/>
    <s v="Melinda Howard"/>
    <s v="Into inside improve agree next whatever."/>
    <n v="0"/>
  </r>
  <r>
    <x v="718"/>
    <s v="Mugger Crocodile (Marsh Crocodile)"/>
    <x v="3"/>
    <s v="Crocodylidae"/>
    <x v="0"/>
    <x v="343"/>
    <n v="292.8"/>
    <x v="0"/>
    <x v="0"/>
    <s v="02-01-2010"/>
    <x v="17"/>
    <x v="12"/>
    <x v="1"/>
    <s v="Peter Gilbert"/>
    <s v="Skill oil health per tonight there."/>
    <n v="0"/>
  </r>
  <r>
    <x v="719"/>
    <s v="Hall's New Guinea Crocodile"/>
    <x v="17"/>
    <s v="Crocodylidae"/>
    <x v="0"/>
    <x v="116"/>
    <n v="198.2"/>
    <x v="0"/>
    <x v="2"/>
    <s v="23-06-2009"/>
    <x v="19"/>
    <x v="3"/>
    <x v="0"/>
    <s v="Ryan Martinez"/>
    <s v="Leg several military stuff."/>
    <n v="0"/>
  </r>
  <r>
    <x v="720"/>
    <s v="New Guinea Crocodile"/>
    <x v="13"/>
    <s v="Crocodylidae"/>
    <x v="0"/>
    <x v="42"/>
    <n v="106.7"/>
    <x v="2"/>
    <x v="0"/>
    <s v="12-05-2019"/>
    <x v="19"/>
    <x v="0"/>
    <x v="0"/>
    <s v="Devin Andersen"/>
    <s v="Four best fact loss."/>
    <n v="0"/>
  </r>
  <r>
    <x v="721"/>
    <s v="West African Crocodile"/>
    <x v="6"/>
    <s v="Crocodylidae"/>
    <x v="0"/>
    <x v="344"/>
    <n v="34.799999999999997"/>
    <x v="1"/>
    <x v="2"/>
    <s v="20-01-2011"/>
    <x v="37"/>
    <x v="15"/>
    <x v="0"/>
    <s v="Antonio Yang"/>
    <s v="School apply day century science manager difference put system feeling."/>
    <n v="0"/>
  </r>
  <r>
    <x v="722"/>
    <s v="American Crocodile"/>
    <x v="1"/>
    <s v="Crocodylidae"/>
    <x v="0"/>
    <x v="77"/>
    <n v="167.6"/>
    <x v="2"/>
    <x v="0"/>
    <s v="18-08-2023"/>
    <x v="2"/>
    <x v="22"/>
    <x v="1"/>
    <s v="William Smith"/>
    <s v="Perhaps customer attack check they mind easy billion agency media hospital unit feel low."/>
    <n v="0"/>
  </r>
  <r>
    <x v="723"/>
    <s v="New Guinea Crocodile"/>
    <x v="13"/>
    <s v="Crocodylidae"/>
    <x v="0"/>
    <x v="207"/>
    <n v="100.5"/>
    <x v="0"/>
    <x v="2"/>
    <s v="15-12-2012"/>
    <x v="26"/>
    <x v="7"/>
    <x v="0"/>
    <s v="David Abbott"/>
    <s v="Start race teacher pay it player continue stand price color score national live."/>
    <n v="0"/>
  </r>
  <r>
    <x v="724"/>
    <s v="Philippine Crocodile"/>
    <x v="12"/>
    <s v="Crocodylidae"/>
    <x v="0"/>
    <x v="109"/>
    <n v="44.6"/>
    <x v="0"/>
    <x v="1"/>
    <s v="06-07-2023"/>
    <x v="11"/>
    <x v="13"/>
    <x v="2"/>
    <s v="Michael Haley"/>
    <s v="Happen every history son less spend challenge exist build."/>
    <n v="0"/>
  </r>
  <r>
    <x v="725"/>
    <s v="West African Slender-snouted Crocodile"/>
    <x v="14"/>
    <s v="Crocodylidae"/>
    <x v="2"/>
    <x v="23"/>
    <n v="121.4"/>
    <x v="0"/>
    <x v="0"/>
    <s v="25-03-2019"/>
    <x v="9"/>
    <x v="17"/>
    <x v="2"/>
    <s v="Kevin Johnson"/>
    <s v="Know traditional great cause think learn across citizen."/>
    <n v="0"/>
  </r>
  <r>
    <x v="726"/>
    <s v="Philippine Crocodile"/>
    <x v="12"/>
    <s v="Crocodylidae"/>
    <x v="0"/>
    <x v="274"/>
    <n v="20"/>
    <x v="1"/>
    <x v="1"/>
    <s v="09-12-2017"/>
    <x v="11"/>
    <x v="3"/>
    <x v="2"/>
    <s v="Shannon Clark"/>
    <s v="Hospital artist pretty goal rest fund resource skill everything several field hour trouble."/>
    <n v="0"/>
  </r>
  <r>
    <x v="727"/>
    <s v="Nile Crocodile"/>
    <x v="8"/>
    <s v="Crocodylidae"/>
    <x v="0"/>
    <x v="345"/>
    <n v="578.9"/>
    <x v="2"/>
    <x v="2"/>
    <s v="18-07-2007"/>
    <x v="44"/>
    <x v="4"/>
    <x v="0"/>
    <s v="Jamie Ruiz"/>
    <s v="Office until simple moment can food western give pay."/>
    <n v="0"/>
  </r>
  <r>
    <x v="728"/>
    <s v="Hall's New Guinea Crocodile"/>
    <x v="17"/>
    <s v="Crocodylidae"/>
    <x v="0"/>
    <x v="346"/>
    <n v="97.9"/>
    <x v="0"/>
    <x v="2"/>
    <s v="23-03-2019"/>
    <x v="19"/>
    <x v="25"/>
    <x v="0"/>
    <s v="Andrew Christian"/>
    <s v="Discuss professor material quickly food."/>
    <n v="0"/>
  </r>
  <r>
    <x v="729"/>
    <s v="Morelet's Crocodile"/>
    <x v="0"/>
    <s v="Crocodylidae"/>
    <x v="0"/>
    <x v="77"/>
    <n v="115.5"/>
    <x v="0"/>
    <x v="1"/>
    <s v="03-07-2011"/>
    <x v="0"/>
    <x v="0"/>
    <x v="0"/>
    <s v="Raymond Stark"/>
    <s v="Black thing rock himself wind two artist economy."/>
    <n v="0"/>
  </r>
  <r>
    <x v="730"/>
    <s v="West African Slender-snouted Crocodile"/>
    <x v="14"/>
    <s v="Crocodylidae"/>
    <x v="2"/>
    <x v="45"/>
    <n v="107.8"/>
    <x v="0"/>
    <x v="2"/>
    <s v="06-04-2014"/>
    <x v="28"/>
    <x v="0"/>
    <x v="2"/>
    <s v="Paul Alexander"/>
    <s v="Paper subject type fly recognize help."/>
    <n v="0"/>
  </r>
  <r>
    <x v="731"/>
    <s v="Hall's New Guinea Crocodile"/>
    <x v="17"/>
    <s v="Crocodylidae"/>
    <x v="0"/>
    <x v="321"/>
    <n v="167.1"/>
    <x v="0"/>
    <x v="2"/>
    <s v="07-02-2020"/>
    <x v="19"/>
    <x v="25"/>
    <x v="0"/>
    <s v="Laura Gonzalez MD"/>
    <s v="Quickly different score its more so beat agency where benefit almost cell accept."/>
    <n v="0"/>
  </r>
  <r>
    <x v="732"/>
    <s v="Saltwater Crocodile"/>
    <x v="10"/>
    <s v="Crocodylidae"/>
    <x v="0"/>
    <x v="134"/>
    <n v="527.9"/>
    <x v="0"/>
    <x v="2"/>
    <s v="05-06-2010"/>
    <x v="11"/>
    <x v="18"/>
    <x v="0"/>
    <s v="Laura Lin"/>
    <s v="Continue role treat politics many strategy now list goal."/>
    <n v="0"/>
  </r>
  <r>
    <x v="733"/>
    <s v="West African Crocodile"/>
    <x v="6"/>
    <s v="Crocodylidae"/>
    <x v="0"/>
    <x v="276"/>
    <n v="179.1"/>
    <x v="0"/>
    <x v="0"/>
    <s v="16-01-2014"/>
    <x v="37"/>
    <x v="15"/>
    <x v="0"/>
    <s v="Kristin Taylor"/>
    <s v="Keep personal them notice camera."/>
    <n v="0"/>
  </r>
  <r>
    <x v="734"/>
    <s v="Borneo Crocodile (disputed)"/>
    <x v="9"/>
    <s v="Crocodylidae"/>
    <x v="0"/>
    <x v="113"/>
    <n v="180.2"/>
    <x v="2"/>
    <x v="1"/>
    <s v="26-07-2008"/>
    <x v="12"/>
    <x v="3"/>
    <x v="3"/>
    <s v="Ashlee Jimenez"/>
    <s v="Own former difference wait."/>
    <n v="0"/>
  </r>
  <r>
    <x v="735"/>
    <s v="American Crocodile"/>
    <x v="1"/>
    <s v="Crocodylidae"/>
    <x v="0"/>
    <x v="214"/>
    <n v="418.1"/>
    <x v="0"/>
    <x v="2"/>
    <s v="09-03-2009"/>
    <x v="15"/>
    <x v="11"/>
    <x v="1"/>
    <s v="Danielle Warner"/>
    <s v="Their citizen explain move drop military."/>
    <n v="0"/>
  </r>
  <r>
    <x v="736"/>
    <s v="Philippine Crocodile"/>
    <x v="12"/>
    <s v="Crocodylidae"/>
    <x v="0"/>
    <x v="198"/>
    <n v="53.9"/>
    <x v="0"/>
    <x v="2"/>
    <s v="11-11-2006"/>
    <x v="11"/>
    <x v="28"/>
    <x v="2"/>
    <s v="Emily Montgomery"/>
    <s v="Recently book likely true enjoy air full."/>
    <n v="0"/>
  </r>
  <r>
    <x v="737"/>
    <s v="Morelet's Crocodile"/>
    <x v="0"/>
    <s v="Crocodylidae"/>
    <x v="0"/>
    <x v="231"/>
    <n v="34.5"/>
    <x v="1"/>
    <x v="0"/>
    <s v="07-10-2013"/>
    <x v="2"/>
    <x v="3"/>
    <x v="0"/>
    <s v="George Hubbard"/>
    <s v="Daughter stage form serious."/>
    <n v="0"/>
  </r>
  <r>
    <x v="738"/>
    <s v="Borneo Crocodile (disputed)"/>
    <x v="9"/>
    <s v="Crocodylidae"/>
    <x v="0"/>
    <x v="347"/>
    <n v="200.2"/>
    <x v="2"/>
    <x v="0"/>
    <s v="14-09-2011"/>
    <x v="10"/>
    <x v="3"/>
    <x v="3"/>
    <s v="Amy Snyder"/>
    <s v="Toward reflect she along wonder wear our."/>
    <n v="0"/>
  </r>
  <r>
    <x v="739"/>
    <s v="Morelet's Crocodile"/>
    <x v="0"/>
    <s v="Crocodylidae"/>
    <x v="0"/>
    <x v="45"/>
    <n v="95.5"/>
    <x v="0"/>
    <x v="0"/>
    <s v="06-08-2018"/>
    <x v="2"/>
    <x v="8"/>
    <x v="0"/>
    <s v="Angela Arnold"/>
    <s v="Establish among along medical."/>
    <n v="0"/>
  </r>
  <r>
    <x v="740"/>
    <s v="West African Dwarf Crocodile"/>
    <x v="7"/>
    <s v="Crocodylidae"/>
    <x v="1"/>
    <x v="278"/>
    <n v="19"/>
    <x v="0"/>
    <x v="0"/>
    <s v="02-01-2011"/>
    <x v="7"/>
    <x v="9"/>
    <x v="1"/>
    <s v="Jessica Turner"/>
    <s v="Again area similar specific move team radio scene."/>
    <n v="0"/>
  </r>
  <r>
    <x v="741"/>
    <s v="American Crocodile"/>
    <x v="1"/>
    <s v="Crocodylidae"/>
    <x v="0"/>
    <x v="39"/>
    <n v="238.3"/>
    <x v="0"/>
    <x v="2"/>
    <s v="08-09-2025"/>
    <x v="15"/>
    <x v="1"/>
    <x v="1"/>
    <s v="Amy Cannon"/>
    <s v="Involve interview case just today work."/>
    <n v="0"/>
  </r>
  <r>
    <x v="742"/>
    <s v="Philippine Crocodile"/>
    <x v="12"/>
    <s v="Crocodylidae"/>
    <x v="0"/>
    <x v="310"/>
    <n v="86.5"/>
    <x v="0"/>
    <x v="2"/>
    <s v="19-09-2008"/>
    <x v="11"/>
    <x v="28"/>
    <x v="2"/>
    <s v="Cory Kim"/>
    <s v="Draw begin act including sell space movie animal."/>
    <n v="0"/>
  </r>
  <r>
    <x v="743"/>
    <s v="Borneo Crocodile (disputed)"/>
    <x v="9"/>
    <s v="Crocodylidae"/>
    <x v="0"/>
    <x v="348"/>
    <n v="164"/>
    <x v="0"/>
    <x v="2"/>
    <s v="20-02-2025"/>
    <x v="10"/>
    <x v="10"/>
    <x v="3"/>
    <s v="Shelley Wright"/>
    <s v="Baby camera Congress analysis glass."/>
    <n v="0"/>
  </r>
  <r>
    <x v="744"/>
    <s v="Saltwater Crocodile"/>
    <x v="10"/>
    <s v="Crocodylidae"/>
    <x v="0"/>
    <x v="349"/>
    <n v="535.1"/>
    <x v="2"/>
    <x v="2"/>
    <s v="28-09-2022"/>
    <x v="3"/>
    <x v="26"/>
    <x v="0"/>
    <s v="Dana Carter"/>
    <s v="Huge price prevent baby voice day relate spend today teach kitchen few."/>
    <n v="0"/>
  </r>
  <r>
    <x v="745"/>
    <s v="American Crocodile"/>
    <x v="1"/>
    <s v="Crocodylidae"/>
    <x v="0"/>
    <x v="350"/>
    <n v="211.9"/>
    <x v="0"/>
    <x v="1"/>
    <s v="18-05-2012"/>
    <x v="15"/>
    <x v="20"/>
    <x v="1"/>
    <s v="Juan Melton"/>
    <s v="Money environment recently me approach too relationship perform evidence data."/>
    <n v="0"/>
  </r>
  <r>
    <x v="746"/>
    <s v="Mugger Crocodile (Marsh Crocodile)"/>
    <x v="3"/>
    <s v="Crocodylidae"/>
    <x v="0"/>
    <x v="218"/>
    <n v="214.5"/>
    <x v="2"/>
    <x v="1"/>
    <s v="05-09-2006"/>
    <x v="40"/>
    <x v="12"/>
    <x v="1"/>
    <s v="William Hall"/>
    <s v="Decision head staff center within recognize practice law box material almost everyone his still be."/>
    <n v="0"/>
  </r>
  <r>
    <x v="747"/>
    <s v="New Guinea Crocodile"/>
    <x v="13"/>
    <s v="Crocodylidae"/>
    <x v="0"/>
    <x v="53"/>
    <n v="101.3"/>
    <x v="2"/>
    <x v="0"/>
    <s v="05-12-2017"/>
    <x v="19"/>
    <x v="0"/>
    <x v="0"/>
    <s v="Leonard Simpson"/>
    <s v="His and day continue issue appear."/>
    <n v="0"/>
  </r>
  <r>
    <x v="748"/>
    <s v="Nile Crocodile"/>
    <x v="8"/>
    <s v="Crocodylidae"/>
    <x v="0"/>
    <x v="183"/>
    <n v="296.2"/>
    <x v="1"/>
    <x v="2"/>
    <s v="12-02-2012"/>
    <x v="6"/>
    <x v="12"/>
    <x v="0"/>
    <s v="Joshua Bailey"/>
    <s v="Travel senior from stock energy send describe."/>
    <n v="0"/>
  </r>
  <r>
    <x v="749"/>
    <s v="American Crocodile"/>
    <x v="1"/>
    <s v="Crocodylidae"/>
    <x v="0"/>
    <x v="210"/>
    <n v="280"/>
    <x v="2"/>
    <x v="0"/>
    <s v="29-11-2023"/>
    <x v="38"/>
    <x v="22"/>
    <x v="1"/>
    <s v="Nicholas Howell"/>
    <s v="Site up sell southern network weight."/>
    <n v="0"/>
  </r>
  <r>
    <x v="750"/>
    <s v="Mugger Crocodile (Marsh Crocodile)"/>
    <x v="3"/>
    <s v="Crocodylidae"/>
    <x v="0"/>
    <x v="42"/>
    <n v="109.2"/>
    <x v="1"/>
    <x v="1"/>
    <s v="10-02-2005"/>
    <x v="3"/>
    <x v="4"/>
    <x v="1"/>
    <s v="Donna Ritter"/>
    <s v="Less occur nothing million class high second."/>
    <n v="0"/>
  </r>
  <r>
    <x v="751"/>
    <s v="Morelet's Crocodile"/>
    <x v="0"/>
    <s v="Crocodylidae"/>
    <x v="0"/>
    <x v="257"/>
    <n v="120.3"/>
    <x v="2"/>
    <x v="1"/>
    <s v="03-05-2015"/>
    <x v="2"/>
    <x v="0"/>
    <x v="0"/>
    <s v="Bonnie Smith"/>
    <s v="Beat economic myself front house past gun process site special."/>
    <n v="0"/>
  </r>
  <r>
    <x v="752"/>
    <s v="Cuban Crocodile"/>
    <x v="11"/>
    <s v="Crocodylidae"/>
    <x v="0"/>
    <x v="35"/>
    <n v="139.6"/>
    <x v="0"/>
    <x v="1"/>
    <s v="29-12-2015"/>
    <x v="15"/>
    <x v="0"/>
    <x v="2"/>
    <s v="Becky Carroll"/>
    <s v="Structure summer kitchen admit across already grow point news impact often bag today."/>
    <n v="0"/>
  </r>
  <r>
    <x v="753"/>
    <s v="Mugger Crocodile (Marsh Crocodile)"/>
    <x v="3"/>
    <s v="Crocodylidae"/>
    <x v="0"/>
    <x v="176"/>
    <n v="91.7"/>
    <x v="1"/>
    <x v="1"/>
    <s v="02-10-2006"/>
    <x v="3"/>
    <x v="12"/>
    <x v="1"/>
    <s v="Tiffany Alexander"/>
    <s v="She everybody than camera piece."/>
    <n v="0"/>
  </r>
  <r>
    <x v="754"/>
    <s v="Philippine Crocodile"/>
    <x v="12"/>
    <s v="Crocodylidae"/>
    <x v="0"/>
    <x v="239"/>
    <n v="43.5"/>
    <x v="0"/>
    <x v="2"/>
    <s v="21-01-2022"/>
    <x v="11"/>
    <x v="28"/>
    <x v="2"/>
    <s v="Luke Williams"/>
    <s v="Pressure contain medical key fish network direction weight yeah."/>
    <n v="0"/>
  </r>
  <r>
    <x v="755"/>
    <s v="Cuban Crocodile"/>
    <x v="11"/>
    <s v="Crocodylidae"/>
    <x v="0"/>
    <x v="10"/>
    <n v="41.4"/>
    <x v="1"/>
    <x v="2"/>
    <s v="07-09-2008"/>
    <x v="15"/>
    <x v="25"/>
    <x v="2"/>
    <s v="Alexis Kirk"/>
    <s v="Music and doctor board medical both back daughter."/>
    <n v="0"/>
  </r>
  <r>
    <x v="756"/>
    <s v="West African Slender-snouted Crocodile"/>
    <x v="14"/>
    <s v="Crocodylidae"/>
    <x v="2"/>
    <x v="250"/>
    <n v="40.299999999999997"/>
    <x v="3"/>
    <x v="2"/>
    <s v="28-08-2007"/>
    <x v="42"/>
    <x v="17"/>
    <x v="2"/>
    <s v="Sandra Becker"/>
    <s v="Politics then central force small friend impact."/>
    <n v="0"/>
  </r>
  <r>
    <x v="757"/>
    <s v="Borneo Crocodile (disputed)"/>
    <x v="9"/>
    <s v="Crocodylidae"/>
    <x v="0"/>
    <x v="33"/>
    <n v="78.7"/>
    <x v="2"/>
    <x v="2"/>
    <s v="08-05-2009"/>
    <x v="12"/>
    <x v="3"/>
    <x v="3"/>
    <s v="Julie Beltran"/>
    <s v="All happy fact change option blood deep finish respond score situation require vote her old price."/>
    <n v="0"/>
  </r>
  <r>
    <x v="758"/>
    <s v="Orinoco Crocodile"/>
    <x v="2"/>
    <s v="Crocodylidae"/>
    <x v="0"/>
    <x v="307"/>
    <n v="413.2"/>
    <x v="0"/>
    <x v="0"/>
    <s v="04-12-2009"/>
    <x v="1"/>
    <x v="16"/>
    <x v="2"/>
    <s v="Phillip Banks"/>
    <s v="When yeah not young."/>
    <n v="0"/>
  </r>
  <r>
    <x v="759"/>
    <s v="Siamese Crocodile"/>
    <x v="4"/>
    <s v="Crocodylidae"/>
    <x v="0"/>
    <x v="261"/>
    <n v="90.2"/>
    <x v="2"/>
    <x v="1"/>
    <s v="07-01-2011"/>
    <x v="30"/>
    <x v="5"/>
    <x v="2"/>
    <s v="Morgan Ryan"/>
    <s v="Summer month anything line modern kid."/>
    <n v="0"/>
  </r>
  <r>
    <x v="760"/>
    <s v="Philippine Crocodile"/>
    <x v="12"/>
    <s v="Crocodylidae"/>
    <x v="0"/>
    <x v="351"/>
    <n v="44.7"/>
    <x v="0"/>
    <x v="1"/>
    <s v="15-12-2018"/>
    <x v="11"/>
    <x v="28"/>
    <x v="2"/>
    <s v="Russell Carter"/>
    <s v="Forget sometimes within discuss fire win realize knowledge whatever."/>
    <n v="0"/>
  </r>
  <r>
    <x v="761"/>
    <s v="Mugger Crocodile (Marsh Crocodile)"/>
    <x v="3"/>
    <s v="Crocodylidae"/>
    <x v="0"/>
    <x v="352"/>
    <n v="184.9"/>
    <x v="0"/>
    <x v="1"/>
    <s v="24-08-2015"/>
    <x v="17"/>
    <x v="4"/>
    <x v="1"/>
    <s v="Bobby Castro"/>
    <s v="Trip president painting large."/>
    <n v="0"/>
  </r>
  <r>
    <x v="762"/>
    <s v="Orinoco Crocodile"/>
    <x v="2"/>
    <s v="Crocodylidae"/>
    <x v="0"/>
    <x v="323"/>
    <n v="102.1"/>
    <x v="3"/>
    <x v="0"/>
    <s v="15-05-2023"/>
    <x v="1"/>
    <x v="2"/>
    <x v="2"/>
    <s v="Keith Serrano"/>
    <s v="Understand each training purpose program painting."/>
    <n v="0"/>
  </r>
  <r>
    <x v="763"/>
    <s v="West African Dwarf Crocodile"/>
    <x v="7"/>
    <s v="Crocodylidae"/>
    <x v="1"/>
    <x v="201"/>
    <n v="17"/>
    <x v="0"/>
    <x v="2"/>
    <s v="04-03-2013"/>
    <x v="9"/>
    <x v="6"/>
    <x v="1"/>
    <s v="Gloria Wilson"/>
    <s v="Inside work office plan significant tonight then administration building enjoy never us."/>
    <n v="0"/>
  </r>
  <r>
    <x v="764"/>
    <s v="Freshwater Crocodile (Johnstone's)"/>
    <x v="15"/>
    <s v="Crocodylidae"/>
    <x v="0"/>
    <x v="147"/>
    <n v="71.2"/>
    <x v="0"/>
    <x v="0"/>
    <s v="21-01-2011"/>
    <x v="20"/>
    <x v="14"/>
    <x v="0"/>
    <s v="Beth Johnson"/>
    <s v="Agency cold authority method more hold institution camera recent drop fall front station."/>
    <n v="0"/>
  </r>
  <r>
    <x v="765"/>
    <s v="Mugger Crocodile (Marsh Crocodile)"/>
    <x v="3"/>
    <s v="Crocodylidae"/>
    <x v="0"/>
    <x v="226"/>
    <n v="233.2"/>
    <x v="0"/>
    <x v="2"/>
    <s v="18-08-2009"/>
    <x v="3"/>
    <x v="3"/>
    <x v="1"/>
    <s v="Lee Rodriguez"/>
    <s v="Available TV wear treat piece scientist job."/>
    <n v="0"/>
  </r>
  <r>
    <x v="766"/>
    <s v="Morelet's Crocodile"/>
    <x v="0"/>
    <s v="Crocodylidae"/>
    <x v="0"/>
    <x v="5"/>
    <n v="117.3"/>
    <x v="2"/>
    <x v="2"/>
    <s v="20-03-2018"/>
    <x v="0"/>
    <x v="3"/>
    <x v="0"/>
    <s v="Melissa Quinn"/>
    <s v="Trouble view base time order have power here just meet open war best."/>
    <n v="0"/>
  </r>
  <r>
    <x v="767"/>
    <s v="Philippine Crocodile"/>
    <x v="12"/>
    <s v="Crocodylidae"/>
    <x v="0"/>
    <x v="89"/>
    <n v="87.5"/>
    <x v="2"/>
    <x v="2"/>
    <s v="22-06-2007"/>
    <x v="11"/>
    <x v="3"/>
    <x v="2"/>
    <s v="Glenn Elliott"/>
    <s v="Oil such interview follow five condition century sport same writer."/>
    <n v="0"/>
  </r>
  <r>
    <x v="768"/>
    <s v="West African Slender-snouted Crocodile"/>
    <x v="14"/>
    <s v="Crocodylidae"/>
    <x v="2"/>
    <x v="176"/>
    <n v="75.900000000000006"/>
    <x v="2"/>
    <x v="2"/>
    <s v="02-12-2005"/>
    <x v="25"/>
    <x v="0"/>
    <x v="2"/>
    <s v="Joseph Andrews"/>
    <s v="Fire girl close explain main difference college voice else."/>
    <n v="0"/>
  </r>
  <r>
    <x v="769"/>
    <s v="Saltwater Crocodile"/>
    <x v="10"/>
    <s v="Crocodylidae"/>
    <x v="0"/>
    <x v="152"/>
    <n v="498.9"/>
    <x v="1"/>
    <x v="1"/>
    <s v="04-12-2019"/>
    <x v="11"/>
    <x v="1"/>
    <x v="0"/>
    <s v="Ashley Hall"/>
    <s v="Cell deal stuff senior agree total."/>
    <n v="0"/>
  </r>
  <r>
    <x v="770"/>
    <s v="Siamese Crocodile"/>
    <x v="4"/>
    <s v="Crocodylidae"/>
    <x v="0"/>
    <x v="125"/>
    <n v="29"/>
    <x v="3"/>
    <x v="1"/>
    <s v="16-04-2019"/>
    <x v="30"/>
    <x v="0"/>
    <x v="2"/>
    <s v="Kimberly Lloyd"/>
    <s v="Major state hard example way interview know."/>
    <n v="0"/>
  </r>
  <r>
    <x v="771"/>
    <s v="Morelet's Crocodile"/>
    <x v="0"/>
    <s v="Crocodylidae"/>
    <x v="0"/>
    <x v="35"/>
    <n v="132"/>
    <x v="0"/>
    <x v="1"/>
    <s v="15-02-2008"/>
    <x v="23"/>
    <x v="0"/>
    <x v="0"/>
    <s v="Jesse Hardin"/>
    <s v="Know it enjoy ten year rule bring."/>
    <n v="0"/>
  </r>
  <r>
    <x v="772"/>
    <s v="Cuban Crocodile"/>
    <x v="11"/>
    <s v="Crocodylidae"/>
    <x v="0"/>
    <x v="353"/>
    <n v="83.9"/>
    <x v="2"/>
    <x v="2"/>
    <s v="26-02-2007"/>
    <x v="15"/>
    <x v="0"/>
    <x v="2"/>
    <s v="Bob Mcguire"/>
    <s v="Force medical everybody piece mention since religious."/>
    <n v="0"/>
  </r>
  <r>
    <x v="773"/>
    <s v="West African Dwarf Crocodile"/>
    <x v="7"/>
    <s v="Crocodylidae"/>
    <x v="1"/>
    <x v="14"/>
    <n v="14.6"/>
    <x v="0"/>
    <x v="2"/>
    <s v="26-12-2006"/>
    <x v="25"/>
    <x v="9"/>
    <x v="1"/>
    <s v="Tim Hamilton"/>
    <s v="Fish success produce there along play account carry heavy wall pull."/>
    <n v="0"/>
  </r>
  <r>
    <x v="774"/>
    <s v="West African Dwarf Crocodile"/>
    <x v="7"/>
    <s v="Crocodylidae"/>
    <x v="1"/>
    <x v="136"/>
    <n v="9.5"/>
    <x v="0"/>
    <x v="0"/>
    <s v="14-01-2014"/>
    <x v="31"/>
    <x v="6"/>
    <x v="1"/>
    <s v="Christian Cervantes"/>
    <s v="Executive cup then week tax see about attack newspaper decade concern industry enjoy herself on."/>
    <n v="0"/>
  </r>
  <r>
    <x v="775"/>
    <s v="West African Dwarf Crocodile"/>
    <x v="7"/>
    <s v="Crocodylidae"/>
    <x v="1"/>
    <x v="354"/>
    <n v="9.4"/>
    <x v="2"/>
    <x v="2"/>
    <s v="28-06-2020"/>
    <x v="7"/>
    <x v="6"/>
    <x v="1"/>
    <s v="Kari Sandoval"/>
    <s v="There subject themselves property make."/>
    <n v="0"/>
  </r>
  <r>
    <x v="776"/>
    <s v="West African Dwarf Crocodile"/>
    <x v="7"/>
    <s v="Crocodylidae"/>
    <x v="1"/>
    <x v="264"/>
    <n v="10.4"/>
    <x v="0"/>
    <x v="0"/>
    <s v="01-10-2011"/>
    <x v="31"/>
    <x v="9"/>
    <x v="1"/>
    <s v="Linda Daniels"/>
    <s v="Benefit both thing sense expert."/>
    <n v="0"/>
  </r>
  <r>
    <x v="777"/>
    <s v="Central African Slender-snouted Crocodile"/>
    <x v="16"/>
    <s v="Crocodylidae"/>
    <x v="2"/>
    <x v="220"/>
    <n v="190.5"/>
    <x v="0"/>
    <x v="0"/>
    <s v="01-08-2009"/>
    <x v="31"/>
    <x v="0"/>
    <x v="4"/>
    <s v="Erika Bates"/>
    <s v="Computer what produce girl."/>
    <n v="0"/>
  </r>
  <r>
    <x v="778"/>
    <s v="West African Dwarf Crocodile"/>
    <x v="7"/>
    <s v="Crocodylidae"/>
    <x v="1"/>
    <x v="135"/>
    <n v="25.2"/>
    <x v="0"/>
    <x v="1"/>
    <s v="03-11-2010"/>
    <x v="42"/>
    <x v="9"/>
    <x v="1"/>
    <s v="Carl Khan"/>
    <s v="Over reach ahead environmental Democrat surface important no."/>
    <n v="0"/>
  </r>
  <r>
    <x v="779"/>
    <s v="Borneo Crocodile (disputed)"/>
    <x v="9"/>
    <s v="Crocodylidae"/>
    <x v="0"/>
    <x v="109"/>
    <n v="43.4"/>
    <x v="1"/>
    <x v="0"/>
    <s v="17-03-2018"/>
    <x v="12"/>
    <x v="10"/>
    <x v="3"/>
    <s v="Michael Jenkins"/>
    <s v="Interesting end area magazine despite player animal language determine then movie."/>
    <n v="0"/>
  </r>
  <r>
    <x v="780"/>
    <s v="West African Crocodile"/>
    <x v="6"/>
    <s v="Crocodylidae"/>
    <x v="0"/>
    <x v="51"/>
    <n v="74.099999999999994"/>
    <x v="2"/>
    <x v="1"/>
    <s v="17-10-2011"/>
    <x v="34"/>
    <x v="15"/>
    <x v="0"/>
    <s v="Ashley Donaldson"/>
    <s v="Form painting after reveal sort bed relate treatment short need pressure million gun cup church movie teacher."/>
    <n v="0"/>
  </r>
  <r>
    <x v="781"/>
    <s v="Saltwater Crocodile"/>
    <x v="10"/>
    <s v="Crocodylidae"/>
    <x v="0"/>
    <x v="214"/>
    <n v="517.9"/>
    <x v="0"/>
    <x v="1"/>
    <s v="23-09-2009"/>
    <x v="29"/>
    <x v="18"/>
    <x v="0"/>
    <s v="Robert Lozano"/>
    <s v="Including need eat add suddenly sense money may social amount executive agency place read."/>
    <n v="0"/>
  </r>
  <r>
    <x v="782"/>
    <s v="American Crocodile"/>
    <x v="1"/>
    <s v="Crocodylidae"/>
    <x v="0"/>
    <x v="174"/>
    <n v="164"/>
    <x v="0"/>
    <x v="0"/>
    <s v="31-03-2011"/>
    <x v="18"/>
    <x v="1"/>
    <x v="1"/>
    <s v="Paul Hess"/>
    <s v="Pretty capital scientist establish be available reveal several indeed address store painting."/>
    <n v="0"/>
  </r>
  <r>
    <x v="783"/>
    <s v="American Crocodile"/>
    <x v="1"/>
    <s v="Crocodylidae"/>
    <x v="0"/>
    <x v="24"/>
    <n v="215"/>
    <x v="0"/>
    <x v="1"/>
    <s v="25-10-2010"/>
    <x v="15"/>
    <x v="1"/>
    <x v="1"/>
    <s v="Noah Sparks"/>
    <s v="Story teacher size interesting sea few learn between wide."/>
    <n v="0"/>
  </r>
  <r>
    <x v="784"/>
    <s v="West African Crocodile"/>
    <x v="6"/>
    <s v="Crocodylidae"/>
    <x v="0"/>
    <x v="118"/>
    <n v="91.9"/>
    <x v="2"/>
    <x v="1"/>
    <s v="05-11-2022"/>
    <x v="43"/>
    <x v="3"/>
    <x v="0"/>
    <s v="Jamie Jordan"/>
    <s v="Whom night low traditional mouth each admit."/>
    <n v="0"/>
  </r>
  <r>
    <x v="785"/>
    <s v="West African Crocodile"/>
    <x v="6"/>
    <s v="Crocodylidae"/>
    <x v="0"/>
    <x v="355"/>
    <n v="197.9"/>
    <x v="0"/>
    <x v="0"/>
    <s v="27-11-2014"/>
    <x v="37"/>
    <x v="15"/>
    <x v="0"/>
    <s v="James Watson MD"/>
    <s v="Laugh official agent side."/>
    <n v="0"/>
  </r>
  <r>
    <x v="786"/>
    <s v="Orinoco Crocodile"/>
    <x v="2"/>
    <s v="Crocodylidae"/>
    <x v="0"/>
    <x v="356"/>
    <n v="113.1"/>
    <x v="1"/>
    <x v="2"/>
    <s v="22-01-2010"/>
    <x v="1"/>
    <x v="16"/>
    <x v="2"/>
    <s v="John Rodriguez"/>
    <s v="Forward special wish believe college ten majority economic center pattern list."/>
    <n v="0"/>
  </r>
  <r>
    <x v="787"/>
    <s v="West African Dwarf Crocodile"/>
    <x v="7"/>
    <s v="Crocodylidae"/>
    <x v="1"/>
    <x v="357"/>
    <n v="16.899999999999999"/>
    <x v="0"/>
    <x v="2"/>
    <s v="15-05-2022"/>
    <x v="9"/>
    <x v="6"/>
    <x v="1"/>
    <s v="Lacey Hall"/>
    <s v="Edge find full character focus north image accept real sense some nation fine."/>
    <n v="0"/>
  </r>
  <r>
    <x v="788"/>
    <s v="Orinoco Crocodile"/>
    <x v="2"/>
    <s v="Crocodylidae"/>
    <x v="0"/>
    <x v="12"/>
    <n v="193.2"/>
    <x v="1"/>
    <x v="2"/>
    <s v="15-11-2018"/>
    <x v="1"/>
    <x v="16"/>
    <x v="2"/>
    <s v="Erica Fletcher"/>
    <s v="Never science run TV international back camera add mind building culture thank box those manager phone."/>
    <n v="0"/>
  </r>
  <r>
    <x v="789"/>
    <s v="Borneo Crocodile (disputed)"/>
    <x v="9"/>
    <s v="Crocodylidae"/>
    <x v="0"/>
    <x v="19"/>
    <n v="40.9"/>
    <x v="1"/>
    <x v="1"/>
    <s v="03-06-2012"/>
    <x v="10"/>
    <x v="3"/>
    <x v="3"/>
    <s v="Brenda Sawyer"/>
    <s v="Human father itself family two quality mission past he practice center."/>
    <n v="0"/>
  </r>
  <r>
    <x v="790"/>
    <s v="Siamese Crocodile"/>
    <x v="4"/>
    <s v="Crocodylidae"/>
    <x v="0"/>
    <x v="77"/>
    <n v="129.6"/>
    <x v="0"/>
    <x v="1"/>
    <s v="20-03-2016"/>
    <x v="41"/>
    <x v="0"/>
    <x v="2"/>
    <s v="Christine Mendez"/>
    <s v="Mind economy leg view until result."/>
    <n v="0"/>
  </r>
  <r>
    <x v="791"/>
    <s v="Congo Dwarf Crocodile"/>
    <x v="5"/>
    <s v="Crocodylidae"/>
    <x v="1"/>
    <x v="335"/>
    <n v="4.7"/>
    <x v="3"/>
    <x v="2"/>
    <s v="01-12-2024"/>
    <x v="14"/>
    <x v="6"/>
    <x v="3"/>
    <s v="Brandy Warren"/>
    <s v="Act indicate change attack with find could really Mrs former."/>
    <n v="0"/>
  </r>
  <r>
    <x v="792"/>
    <s v="Congo Dwarf Crocodile"/>
    <x v="5"/>
    <s v="Crocodylidae"/>
    <x v="1"/>
    <x v="358"/>
    <n v="38.4"/>
    <x v="0"/>
    <x v="1"/>
    <s v="08-10-2020"/>
    <x v="14"/>
    <x v="19"/>
    <x v="3"/>
    <s v="John Moore"/>
    <s v="Player third general add cover exist treatment."/>
    <n v="0"/>
  </r>
  <r>
    <x v="793"/>
    <s v="Borneo Crocodile (disputed)"/>
    <x v="9"/>
    <s v="Crocodylidae"/>
    <x v="0"/>
    <x v="154"/>
    <n v="69.599999999999994"/>
    <x v="2"/>
    <x v="1"/>
    <s v="20-01-2010"/>
    <x v="12"/>
    <x v="10"/>
    <x v="3"/>
    <s v="Nicholas Richardson"/>
    <s v="Various night political dark or bill describe condition nor camera mission population him offer."/>
    <n v="0"/>
  </r>
  <r>
    <x v="794"/>
    <s v="Freshwater Crocodile (Johnstone's)"/>
    <x v="15"/>
    <s v="Crocodylidae"/>
    <x v="0"/>
    <x v="86"/>
    <n v="87.4"/>
    <x v="0"/>
    <x v="0"/>
    <s v="25-12-2016"/>
    <x v="20"/>
    <x v="24"/>
    <x v="0"/>
    <s v="Lisa Levy"/>
    <s v="Protect list collection situation writer before sound chair."/>
    <n v="0"/>
  </r>
  <r>
    <x v="795"/>
    <s v="Congo Dwarf Crocodile"/>
    <x v="5"/>
    <s v="Crocodylidae"/>
    <x v="1"/>
    <x v="356"/>
    <n v="23.6"/>
    <x v="0"/>
    <x v="0"/>
    <s v="28-10-2014"/>
    <x v="14"/>
    <x v="19"/>
    <x v="3"/>
    <s v="Shannon Morris"/>
    <s v="Case southern international line few service drive."/>
    <n v="0"/>
  </r>
  <r>
    <x v="796"/>
    <s v="Philippine Crocodile"/>
    <x v="12"/>
    <s v="Crocodylidae"/>
    <x v="0"/>
    <x v="267"/>
    <n v="73.8"/>
    <x v="2"/>
    <x v="1"/>
    <s v="28-09-2017"/>
    <x v="11"/>
    <x v="13"/>
    <x v="2"/>
    <s v="Raymond Mccarthy"/>
    <s v="Find miss most third success western watch street represent."/>
    <n v="0"/>
  </r>
  <r>
    <x v="797"/>
    <s v="Saltwater Crocodile"/>
    <x v="10"/>
    <s v="Crocodylidae"/>
    <x v="0"/>
    <x v="337"/>
    <n v="660.4"/>
    <x v="2"/>
    <x v="0"/>
    <s v="23-09-2019"/>
    <x v="20"/>
    <x v="11"/>
    <x v="0"/>
    <s v="Kristina Henry"/>
    <s v="Rate newspaper itself give agent hand letter prove rock."/>
    <n v="0"/>
  </r>
  <r>
    <x v="798"/>
    <s v="Congo Dwarf Crocodile"/>
    <x v="5"/>
    <s v="Crocodylidae"/>
    <x v="1"/>
    <x v="359"/>
    <n v="14"/>
    <x v="2"/>
    <x v="1"/>
    <s v="26-07-2011"/>
    <x v="14"/>
    <x v="19"/>
    <x v="3"/>
    <s v="Justin Cuevas"/>
    <s v="Him condition section action kind moment accept financial behind."/>
    <n v="0"/>
  </r>
  <r>
    <x v="799"/>
    <s v="Congo Dwarf Crocodile"/>
    <x v="5"/>
    <s v="Crocodylidae"/>
    <x v="1"/>
    <x v="264"/>
    <n v="11.5"/>
    <x v="1"/>
    <x v="1"/>
    <s v="27-05-2017"/>
    <x v="14"/>
    <x v="6"/>
    <x v="3"/>
    <s v="David Dorsey"/>
    <s v="Event positive politics huge yet region ever arm occur air responsibility likely parent lawyer community."/>
    <n v="0"/>
  </r>
  <r>
    <x v="800"/>
    <s v="Cuban Crocodile"/>
    <x v="11"/>
    <s v="Crocodylidae"/>
    <x v="0"/>
    <x v="153"/>
    <n v="38"/>
    <x v="3"/>
    <x v="1"/>
    <s v="14-08-2013"/>
    <x v="15"/>
    <x v="25"/>
    <x v="2"/>
    <s v="Maria Gardner"/>
    <s v="Although ahead thus check."/>
    <n v="0"/>
  </r>
  <r>
    <x v="801"/>
    <s v="Siamese Crocodile"/>
    <x v="4"/>
    <s v="Crocodylidae"/>
    <x v="0"/>
    <x v="16"/>
    <n v="69.599999999999994"/>
    <x v="0"/>
    <x v="1"/>
    <s v="05-03-2006"/>
    <x v="41"/>
    <x v="5"/>
    <x v="2"/>
    <s v="Shelby Anderson"/>
    <s v="Street budget kitchen report fire teach everyone system pretty scene four public tonight today college."/>
    <n v="0"/>
  </r>
  <r>
    <x v="802"/>
    <s v="Hall's New Guinea Crocodile"/>
    <x v="17"/>
    <s v="Crocodylidae"/>
    <x v="0"/>
    <x v="63"/>
    <n v="104.1"/>
    <x v="0"/>
    <x v="1"/>
    <s v="26-09-2014"/>
    <x v="19"/>
    <x v="25"/>
    <x v="0"/>
    <s v="Dr. Holly Smith"/>
    <s v="Indicate property article cover seven challenge entire."/>
    <n v="0"/>
  </r>
  <r>
    <x v="803"/>
    <s v="Congo Dwarf Crocodile"/>
    <x v="5"/>
    <s v="Crocodylidae"/>
    <x v="1"/>
    <x v="338"/>
    <n v="19"/>
    <x v="2"/>
    <x v="1"/>
    <s v="01-11-2010"/>
    <x v="14"/>
    <x v="19"/>
    <x v="3"/>
    <s v="Andrew Franklin"/>
    <s v="Important play success wait find night brother letter structure beat us because truth consumer beat fish."/>
    <n v="0"/>
  </r>
  <r>
    <x v="804"/>
    <s v="Mugger Crocodile (Marsh Crocodile)"/>
    <x v="3"/>
    <s v="Crocodylidae"/>
    <x v="0"/>
    <x v="276"/>
    <n v="164.6"/>
    <x v="2"/>
    <x v="2"/>
    <s v="11-01-2011"/>
    <x v="46"/>
    <x v="7"/>
    <x v="1"/>
    <s v="Alicia Jackson"/>
    <s v="Design hear ball right."/>
    <n v="0"/>
  </r>
  <r>
    <x v="805"/>
    <s v="Freshwater Crocodile (Johnstone's)"/>
    <x v="15"/>
    <s v="Crocodylidae"/>
    <x v="0"/>
    <x v="108"/>
    <n v="65.5"/>
    <x v="2"/>
    <x v="2"/>
    <s v="22-04-2019"/>
    <x v="20"/>
    <x v="23"/>
    <x v="0"/>
    <s v="Ryan May"/>
    <s v="Section scene financial here expert."/>
    <n v="0"/>
  </r>
  <r>
    <x v="806"/>
    <s v="American Crocodile"/>
    <x v="1"/>
    <s v="Crocodylidae"/>
    <x v="0"/>
    <x v="360"/>
    <n v="201.3"/>
    <x v="0"/>
    <x v="2"/>
    <s v="28-10-2010"/>
    <x v="24"/>
    <x v="11"/>
    <x v="1"/>
    <s v="Karl Gutierrez"/>
    <s v="Evening current without else keep begin great."/>
    <n v="0"/>
  </r>
  <r>
    <x v="807"/>
    <s v="Orinoco Crocodile"/>
    <x v="2"/>
    <s v="Crocodylidae"/>
    <x v="0"/>
    <x v="234"/>
    <n v="389.4"/>
    <x v="0"/>
    <x v="2"/>
    <s v="03-01-2018"/>
    <x v="24"/>
    <x v="16"/>
    <x v="2"/>
    <s v="Raymond Mills"/>
    <s v="Reach color wear one choose notice year its position radio eye garden why necessary sea especially message decision design."/>
    <n v="0"/>
  </r>
  <r>
    <x v="808"/>
    <s v="Mugger Crocodile (Marsh Crocodile)"/>
    <x v="3"/>
    <s v="Crocodylidae"/>
    <x v="0"/>
    <x v="103"/>
    <n v="135.6"/>
    <x v="0"/>
    <x v="2"/>
    <s v="14-02-2017"/>
    <x v="3"/>
    <x v="3"/>
    <x v="1"/>
    <s v="Thomas Holmes"/>
    <s v="Cost cause only head help open almost red picture thank account instead friend possible beyond."/>
    <n v="0"/>
  </r>
  <r>
    <x v="809"/>
    <s v="Morelet's Crocodile"/>
    <x v="0"/>
    <s v="Crocodylidae"/>
    <x v="0"/>
    <x v="137"/>
    <n v="115.1"/>
    <x v="2"/>
    <x v="1"/>
    <s v="26-07-2014"/>
    <x v="0"/>
    <x v="0"/>
    <x v="0"/>
    <s v="Elizabeth Owens"/>
    <s v="Sell keep pattern order."/>
    <n v="0"/>
  </r>
  <r>
    <x v="810"/>
    <s v="New Guinea Crocodile"/>
    <x v="13"/>
    <s v="Crocodylidae"/>
    <x v="0"/>
    <x v="184"/>
    <n v="28.4"/>
    <x v="3"/>
    <x v="0"/>
    <s v="15-06-2025"/>
    <x v="19"/>
    <x v="7"/>
    <x v="0"/>
    <s v="Monica Wells"/>
    <s v="Education health full question feel wife theory shake."/>
    <n v="0"/>
  </r>
  <r>
    <x v="811"/>
    <s v="New Guinea Crocodile"/>
    <x v="13"/>
    <s v="Crocodylidae"/>
    <x v="0"/>
    <x v="222"/>
    <n v="49.2"/>
    <x v="1"/>
    <x v="1"/>
    <s v="14-05-2008"/>
    <x v="26"/>
    <x v="3"/>
    <x v="0"/>
    <s v="Katie Fisher"/>
    <s v="West husband agreement mention two though."/>
    <n v="0"/>
  </r>
  <r>
    <x v="812"/>
    <s v="American Crocodile"/>
    <x v="1"/>
    <s v="Crocodylidae"/>
    <x v="0"/>
    <x v="300"/>
    <n v="349.6"/>
    <x v="0"/>
    <x v="1"/>
    <s v="11-06-2021"/>
    <x v="2"/>
    <x v="22"/>
    <x v="1"/>
    <s v="Terri Gonzalez"/>
    <s v="Sell candidate four whether wife finally she soon learn close a challenge third feeling ball door data."/>
    <n v="0"/>
  </r>
  <r>
    <x v="813"/>
    <s v="West African Dwarf Crocodile"/>
    <x v="7"/>
    <s v="Crocodylidae"/>
    <x v="1"/>
    <x v="213"/>
    <n v="20.100000000000001"/>
    <x v="2"/>
    <x v="0"/>
    <s v="24-03-2015"/>
    <x v="7"/>
    <x v="6"/>
    <x v="1"/>
    <s v="David Cohen"/>
    <s v="Above city beyond near hour defense line heavy less."/>
    <n v="0"/>
  </r>
  <r>
    <x v="814"/>
    <s v="West African Slender-snouted Crocodile"/>
    <x v="14"/>
    <s v="Crocodylidae"/>
    <x v="2"/>
    <x v="93"/>
    <n v="183.9"/>
    <x v="0"/>
    <x v="1"/>
    <s v="11-11-2015"/>
    <x v="42"/>
    <x v="17"/>
    <x v="2"/>
    <s v="Thomas Hughes"/>
    <s v="Several card significant today star room interesting hour author major science only develop."/>
    <n v="0"/>
  </r>
  <r>
    <x v="815"/>
    <s v="Borneo Crocodile (disputed)"/>
    <x v="9"/>
    <s v="Crocodylidae"/>
    <x v="0"/>
    <x v="140"/>
    <n v="152.6"/>
    <x v="0"/>
    <x v="1"/>
    <s v="03-11-2010"/>
    <x v="12"/>
    <x v="10"/>
    <x v="3"/>
    <s v="Patricia Wood"/>
    <s v="May ability out huge back discover matter analysis few behavior himself."/>
    <n v="0"/>
  </r>
  <r>
    <x v="816"/>
    <s v="Morelet's Crocodile"/>
    <x v="0"/>
    <s v="Crocodylidae"/>
    <x v="0"/>
    <x v="304"/>
    <n v="61.7"/>
    <x v="0"/>
    <x v="0"/>
    <s v="28-09-2008"/>
    <x v="2"/>
    <x v="3"/>
    <x v="0"/>
    <s v="Chris Collins"/>
    <s v="Alone when instead clear radio strong let bar rather big television sound."/>
    <n v="0"/>
  </r>
  <r>
    <x v="817"/>
    <s v="Congo Dwarf Crocodile"/>
    <x v="5"/>
    <s v="Crocodylidae"/>
    <x v="1"/>
    <x v="361"/>
    <n v="4.4000000000000004"/>
    <x v="3"/>
    <x v="1"/>
    <s v="11-06-2024"/>
    <x v="5"/>
    <x v="19"/>
    <x v="3"/>
    <s v="Francis Andrews"/>
    <s v="Rather activity president prove institution approach interesting score break southern traditional."/>
    <n v="0"/>
  </r>
  <r>
    <x v="818"/>
    <s v="Cuban Crocodile"/>
    <x v="11"/>
    <s v="Crocodylidae"/>
    <x v="0"/>
    <x v="353"/>
    <n v="79.5"/>
    <x v="0"/>
    <x v="1"/>
    <s v="06-01-2006"/>
    <x v="15"/>
    <x v="0"/>
    <x v="2"/>
    <s v="Priscilla Joseph"/>
    <s v="Will born condition interest service that bag according way remain election method pass the itself let."/>
    <n v="0"/>
  </r>
  <r>
    <x v="819"/>
    <s v="Borneo Crocodile (disputed)"/>
    <x v="9"/>
    <s v="Crocodylidae"/>
    <x v="0"/>
    <x v="362"/>
    <n v="185.8"/>
    <x v="0"/>
    <x v="1"/>
    <s v="07-03-2022"/>
    <x v="10"/>
    <x v="3"/>
    <x v="3"/>
    <s v="Sean Stevens"/>
    <s v="Threat rather education."/>
    <n v="0"/>
  </r>
  <r>
    <x v="820"/>
    <s v="Hall's New Guinea Crocodile"/>
    <x v="17"/>
    <s v="Crocodylidae"/>
    <x v="0"/>
    <x v="49"/>
    <n v="117.6"/>
    <x v="2"/>
    <x v="2"/>
    <s v="26-08-2012"/>
    <x v="19"/>
    <x v="3"/>
    <x v="0"/>
    <s v="Edward Fuentes"/>
    <s v="Environment fall indicate land fear along born rule most how compare movement."/>
    <n v="0"/>
  </r>
  <r>
    <x v="821"/>
    <s v="New Guinea Crocodile"/>
    <x v="13"/>
    <s v="Crocodylidae"/>
    <x v="0"/>
    <x v="78"/>
    <n v="84.4"/>
    <x v="0"/>
    <x v="2"/>
    <s v="26-03-2007"/>
    <x v="26"/>
    <x v="0"/>
    <x v="0"/>
    <s v="Charles Snyder"/>
    <s v="Generation leader pay try tough usually star."/>
    <n v="0"/>
  </r>
  <r>
    <x v="822"/>
    <s v="Morelet's Crocodile"/>
    <x v="0"/>
    <s v="Crocodylidae"/>
    <x v="0"/>
    <x v="53"/>
    <n v="87"/>
    <x v="2"/>
    <x v="0"/>
    <s v="13-12-2019"/>
    <x v="0"/>
    <x v="0"/>
    <x v="0"/>
    <s v="Amanda Nguyen"/>
    <s v="Chair with point think."/>
    <n v="0"/>
  </r>
  <r>
    <x v="823"/>
    <s v="Philippine Crocodile"/>
    <x v="12"/>
    <s v="Crocodylidae"/>
    <x v="0"/>
    <x v="41"/>
    <n v="73.5"/>
    <x v="0"/>
    <x v="1"/>
    <s v="03-12-2022"/>
    <x v="11"/>
    <x v="13"/>
    <x v="2"/>
    <s v="William Miller"/>
    <s v="Institution against wear either present third student item bring court end field."/>
    <n v="0"/>
  </r>
  <r>
    <x v="824"/>
    <s v="Nile Crocodile"/>
    <x v="8"/>
    <s v="Crocodylidae"/>
    <x v="0"/>
    <x v="363"/>
    <n v="515.70000000000005"/>
    <x v="0"/>
    <x v="1"/>
    <s v="04-11-2020"/>
    <x v="6"/>
    <x v="3"/>
    <x v="0"/>
    <s v="Sarah Sanchez"/>
    <s v="Hear list set join section sing everybody provide."/>
    <n v="0"/>
  </r>
  <r>
    <x v="825"/>
    <s v="Borneo Crocodile (disputed)"/>
    <x v="9"/>
    <s v="Crocodylidae"/>
    <x v="0"/>
    <x v="364"/>
    <n v="220.9"/>
    <x v="0"/>
    <x v="0"/>
    <s v="11-09-2021"/>
    <x v="10"/>
    <x v="3"/>
    <x v="3"/>
    <s v="Susan Gregory"/>
    <s v="Above debate site price ever leg so play best different."/>
    <n v="0"/>
  </r>
  <r>
    <x v="826"/>
    <s v="Orinoco Crocodile"/>
    <x v="2"/>
    <s v="Crocodylidae"/>
    <x v="0"/>
    <x v="39"/>
    <n v="353"/>
    <x v="0"/>
    <x v="2"/>
    <s v="05-01-2025"/>
    <x v="1"/>
    <x v="2"/>
    <x v="2"/>
    <s v="Connie Carr"/>
    <s v="Step onto play forget home upon actually future get."/>
    <n v="0"/>
  </r>
  <r>
    <x v="827"/>
    <s v="West African Dwarf Crocodile"/>
    <x v="7"/>
    <s v="Crocodylidae"/>
    <x v="1"/>
    <x v="365"/>
    <n v="11.1"/>
    <x v="0"/>
    <x v="0"/>
    <s v="08-07-2010"/>
    <x v="25"/>
    <x v="9"/>
    <x v="1"/>
    <s v="Joel Newton"/>
    <s v="Mother color hope idea produce number bad."/>
    <n v="0"/>
  </r>
  <r>
    <x v="828"/>
    <s v="Philippine Crocodile"/>
    <x v="12"/>
    <s v="Crocodylidae"/>
    <x v="0"/>
    <x v="34"/>
    <n v="42.6"/>
    <x v="1"/>
    <x v="1"/>
    <s v="23-10-2021"/>
    <x v="11"/>
    <x v="13"/>
    <x v="2"/>
    <s v="Dr. Bradley Adkins"/>
    <s v="Hard factor firm purpose ahead person coach goal it yet age wind news make doctor."/>
    <n v="0"/>
  </r>
  <r>
    <x v="829"/>
    <s v="American Crocodile"/>
    <x v="1"/>
    <s v="Crocodylidae"/>
    <x v="0"/>
    <x v="157"/>
    <n v="84.7"/>
    <x v="1"/>
    <x v="0"/>
    <s v="09-09-2024"/>
    <x v="38"/>
    <x v="11"/>
    <x v="1"/>
    <s v="Bonnie Lawson"/>
    <s v="Best design yeah number condition city since."/>
    <n v="0"/>
  </r>
  <r>
    <x v="830"/>
    <s v="Central African Slender-snouted Crocodile"/>
    <x v="16"/>
    <s v="Crocodylidae"/>
    <x v="2"/>
    <x v="286"/>
    <n v="73.599999999999994"/>
    <x v="1"/>
    <x v="2"/>
    <s v="31-05-2014"/>
    <x v="35"/>
    <x v="0"/>
    <x v="4"/>
    <s v="Jennifer Ortiz"/>
    <s v="Industry out floor guy black those whether."/>
    <n v="0"/>
  </r>
  <r>
    <x v="831"/>
    <s v="Borneo Crocodile (disputed)"/>
    <x v="9"/>
    <s v="Crocodylidae"/>
    <x v="0"/>
    <x v="366"/>
    <n v="118.4"/>
    <x v="0"/>
    <x v="2"/>
    <s v="05-11-2023"/>
    <x v="12"/>
    <x v="10"/>
    <x v="3"/>
    <s v="Emily Nichols"/>
    <s v="Different identify series experience under church them hundred about."/>
    <n v="0"/>
  </r>
  <r>
    <x v="832"/>
    <s v="Nile Crocodile"/>
    <x v="8"/>
    <s v="Crocodylidae"/>
    <x v="0"/>
    <x v="320"/>
    <n v="310.10000000000002"/>
    <x v="0"/>
    <x v="2"/>
    <s v="21-02-2020"/>
    <x v="13"/>
    <x v="4"/>
    <x v="0"/>
    <s v="Pamela Douglas"/>
    <s v="Himself president wind improve player peace catch people."/>
    <n v="0"/>
  </r>
  <r>
    <x v="833"/>
    <s v="West African Slender-snouted Crocodile"/>
    <x v="14"/>
    <s v="Crocodylidae"/>
    <x v="2"/>
    <x v="27"/>
    <n v="187.6"/>
    <x v="0"/>
    <x v="0"/>
    <s v="03-12-2011"/>
    <x v="9"/>
    <x v="0"/>
    <x v="2"/>
    <s v="Ms. Monique Dougherty MD"/>
    <s v="Coach personal range weight age over smile hope."/>
    <n v="0"/>
  </r>
  <r>
    <x v="834"/>
    <s v="Orinoco Crocodile"/>
    <x v="2"/>
    <s v="Crocodylidae"/>
    <x v="0"/>
    <x v="200"/>
    <n v="162.69999999999999"/>
    <x v="1"/>
    <x v="0"/>
    <s v="31-12-2022"/>
    <x v="24"/>
    <x v="16"/>
    <x v="2"/>
    <s v="Cheryl Gentry"/>
    <s v="Hard themselves compare view TV follow fall thus debate leave each owner."/>
    <n v="0"/>
  </r>
  <r>
    <x v="835"/>
    <s v="Hall's New Guinea Crocodile"/>
    <x v="17"/>
    <s v="Crocodylidae"/>
    <x v="0"/>
    <x v="367"/>
    <n v="33.9"/>
    <x v="1"/>
    <x v="1"/>
    <s v="22-02-2010"/>
    <x v="19"/>
    <x v="25"/>
    <x v="0"/>
    <s v="Rebecca Kaufman DDS"/>
    <s v="Sound study the training each reveal attorney security."/>
    <n v="0"/>
  </r>
  <r>
    <x v="836"/>
    <s v="New Guinea Crocodile"/>
    <x v="13"/>
    <s v="Crocodylidae"/>
    <x v="0"/>
    <x v="295"/>
    <n v="84.2"/>
    <x v="0"/>
    <x v="2"/>
    <s v="13-12-2005"/>
    <x v="19"/>
    <x v="0"/>
    <x v="0"/>
    <s v="Jennifer Meyer"/>
    <s v="Television audience indicate employee respond building since positive move agency lose rise."/>
    <n v="0"/>
  </r>
  <r>
    <x v="837"/>
    <s v="Nile Crocodile"/>
    <x v="8"/>
    <s v="Crocodylidae"/>
    <x v="0"/>
    <x v="283"/>
    <n v="482.8"/>
    <x v="0"/>
    <x v="1"/>
    <s v="27-12-2013"/>
    <x v="44"/>
    <x v="12"/>
    <x v="0"/>
    <s v="James Short"/>
    <s v="Guy respond memory power."/>
    <n v="0"/>
  </r>
  <r>
    <x v="838"/>
    <s v="American Crocodile"/>
    <x v="1"/>
    <s v="Crocodylidae"/>
    <x v="0"/>
    <x v="86"/>
    <n v="124.6"/>
    <x v="0"/>
    <x v="1"/>
    <s v="12-08-2025"/>
    <x v="15"/>
    <x v="22"/>
    <x v="1"/>
    <s v="Caleb Thomas"/>
    <s v="Serious often social reveal hand prevent center during lot enough form."/>
    <n v="0"/>
  </r>
  <r>
    <x v="839"/>
    <s v="Philippine Crocodile"/>
    <x v="12"/>
    <s v="Crocodylidae"/>
    <x v="0"/>
    <x v="222"/>
    <n v="47.5"/>
    <x v="2"/>
    <x v="1"/>
    <s v="04-12-2017"/>
    <x v="11"/>
    <x v="3"/>
    <x v="2"/>
    <s v="Judy Fletcher"/>
    <s v="Serious garden ready former late election every along cause."/>
    <n v="0"/>
  </r>
  <r>
    <x v="840"/>
    <s v="Borneo Crocodile (disputed)"/>
    <x v="9"/>
    <s v="Crocodylidae"/>
    <x v="0"/>
    <x v="368"/>
    <n v="100.9"/>
    <x v="0"/>
    <x v="0"/>
    <s v="30-07-2013"/>
    <x v="10"/>
    <x v="10"/>
    <x v="3"/>
    <s v="Allison Beard"/>
    <s v="Guy fact war citizen plant little key far season reason chair factor his PM agreement."/>
    <n v="0"/>
  </r>
  <r>
    <x v="841"/>
    <s v="Hall's New Guinea Crocodile"/>
    <x v="17"/>
    <s v="Crocodylidae"/>
    <x v="0"/>
    <x v="369"/>
    <n v="133.69999999999999"/>
    <x v="0"/>
    <x v="2"/>
    <s v="18-04-2013"/>
    <x v="19"/>
    <x v="25"/>
    <x v="0"/>
    <s v="Eric Silva"/>
    <s v="Hair meet thank might local tonight win popular onto."/>
    <n v="0"/>
  </r>
  <r>
    <x v="842"/>
    <s v="New Guinea Crocodile"/>
    <x v="13"/>
    <s v="Crocodylidae"/>
    <x v="0"/>
    <x v="107"/>
    <n v="115.5"/>
    <x v="0"/>
    <x v="1"/>
    <s v="10-08-2010"/>
    <x v="19"/>
    <x v="7"/>
    <x v="0"/>
    <s v="Kelly Gray"/>
    <s v="Possible that lot low here protect ask different deal change part rock build culture."/>
    <n v="0"/>
  </r>
  <r>
    <x v="843"/>
    <s v="Central African Slender-snouted Crocodile"/>
    <x v="16"/>
    <s v="Crocodylidae"/>
    <x v="2"/>
    <x v="20"/>
    <n v="123.3"/>
    <x v="0"/>
    <x v="0"/>
    <s v="18-03-2012"/>
    <x v="32"/>
    <x v="0"/>
    <x v="4"/>
    <s v="Mr. Mark Smith DDS"/>
    <s v="Together scientist hair allow phone weight medical."/>
    <n v="0"/>
  </r>
  <r>
    <x v="844"/>
    <s v="Siamese Crocodile"/>
    <x v="4"/>
    <s v="Crocodylidae"/>
    <x v="0"/>
    <x v="20"/>
    <n v="108.4"/>
    <x v="0"/>
    <x v="2"/>
    <s v="08-05-2015"/>
    <x v="30"/>
    <x v="27"/>
    <x v="2"/>
    <s v="Tyrone Bradford"/>
    <s v="Their wife argue note easy eight school ready practice each ready lay American participant necessary before couple."/>
    <n v="0"/>
  </r>
  <r>
    <x v="845"/>
    <s v="American Crocodile"/>
    <x v="1"/>
    <s v="Crocodylidae"/>
    <x v="0"/>
    <x v="95"/>
    <n v="112.5"/>
    <x v="1"/>
    <x v="2"/>
    <s v="09-02-2016"/>
    <x v="15"/>
    <x v="20"/>
    <x v="1"/>
    <s v="Amy Leach"/>
    <s v="Few debate during seven local better think anything so authority."/>
    <n v="0"/>
  </r>
  <r>
    <x v="846"/>
    <s v="Congo Dwarf Crocodile"/>
    <x v="5"/>
    <s v="Crocodylidae"/>
    <x v="1"/>
    <x v="19"/>
    <n v="29.5"/>
    <x v="0"/>
    <x v="2"/>
    <s v="20-09-2016"/>
    <x v="5"/>
    <x v="19"/>
    <x v="3"/>
    <s v="Jeremy Alvarez"/>
    <s v="My Democrat maintain notice ok."/>
    <n v="0"/>
  </r>
  <r>
    <x v="847"/>
    <s v="Cuban Crocodile"/>
    <x v="11"/>
    <s v="Crocodylidae"/>
    <x v="0"/>
    <x v="258"/>
    <n v="76.400000000000006"/>
    <x v="0"/>
    <x v="2"/>
    <s v="20-05-2015"/>
    <x v="15"/>
    <x v="0"/>
    <x v="2"/>
    <s v="Ashley Tanner"/>
    <s v="Open play sense yeah edge imagine."/>
    <n v="0"/>
  </r>
  <r>
    <x v="848"/>
    <s v="Orinoco Crocodile"/>
    <x v="2"/>
    <s v="Crocodylidae"/>
    <x v="0"/>
    <x v="225"/>
    <n v="216.9"/>
    <x v="1"/>
    <x v="0"/>
    <s v="21-06-2009"/>
    <x v="1"/>
    <x v="2"/>
    <x v="2"/>
    <s v="Mark Murphy"/>
    <s v="Method week federal test eat every night final key with watch maintain five."/>
    <n v="0"/>
  </r>
  <r>
    <x v="849"/>
    <s v="Morelet's Crocodile"/>
    <x v="0"/>
    <s v="Crocodylidae"/>
    <x v="0"/>
    <x v="109"/>
    <n v="50.9"/>
    <x v="1"/>
    <x v="2"/>
    <s v="18-05-2011"/>
    <x v="0"/>
    <x v="8"/>
    <x v="0"/>
    <s v="Julie Martin"/>
    <s v="Set pull behind television garden reach."/>
    <n v="0"/>
  </r>
  <r>
    <x v="850"/>
    <s v="Hall's New Guinea Crocodile"/>
    <x v="17"/>
    <s v="Crocodylidae"/>
    <x v="0"/>
    <x v="126"/>
    <n v="35.799999999999997"/>
    <x v="1"/>
    <x v="2"/>
    <s v="31-12-2008"/>
    <x v="19"/>
    <x v="25"/>
    <x v="0"/>
    <s v="Cheryl Rodriguez"/>
    <s v="Degree maybe floor most bill feel participant."/>
    <n v="0"/>
  </r>
  <r>
    <x v="851"/>
    <s v="West African Dwarf Crocodile"/>
    <x v="7"/>
    <s v="Crocodylidae"/>
    <x v="1"/>
    <x v="209"/>
    <n v="19.8"/>
    <x v="2"/>
    <x v="1"/>
    <s v="24-05-2025"/>
    <x v="9"/>
    <x v="6"/>
    <x v="1"/>
    <s v="Brittney Moore"/>
    <s v="Skill system particular church what wonder president small."/>
    <n v="0"/>
  </r>
  <r>
    <x v="852"/>
    <s v="Nile Crocodile"/>
    <x v="8"/>
    <s v="Crocodylidae"/>
    <x v="0"/>
    <x v="71"/>
    <n v="283.5"/>
    <x v="1"/>
    <x v="0"/>
    <s v="28-01-2008"/>
    <x v="28"/>
    <x v="4"/>
    <x v="0"/>
    <s v="Debra Cantu"/>
    <s v="Various strong he fill risk stop firm final none several accept vote area impact."/>
    <n v="0"/>
  </r>
  <r>
    <x v="853"/>
    <s v="Central African Slender-snouted Crocodile"/>
    <x v="16"/>
    <s v="Crocodylidae"/>
    <x v="2"/>
    <x v="127"/>
    <n v="83.9"/>
    <x v="2"/>
    <x v="1"/>
    <s v="10-02-2012"/>
    <x v="32"/>
    <x v="21"/>
    <x v="4"/>
    <s v="Brenda Bryant"/>
    <s v="Affect region decade respond far health focus so."/>
    <n v="0"/>
  </r>
  <r>
    <x v="854"/>
    <s v="Orinoco Crocodile"/>
    <x v="2"/>
    <s v="Crocodylidae"/>
    <x v="0"/>
    <x v="331"/>
    <n v="445.1"/>
    <x v="0"/>
    <x v="1"/>
    <s v="07-03-2025"/>
    <x v="24"/>
    <x v="2"/>
    <x v="2"/>
    <s v="Justin Gonzalez"/>
    <s v="Pay key ever avoid civil reveal."/>
    <n v="0"/>
  </r>
  <r>
    <x v="855"/>
    <s v="Nile Crocodile"/>
    <x v="8"/>
    <s v="Crocodylidae"/>
    <x v="0"/>
    <x v="370"/>
    <n v="604.79999999999995"/>
    <x v="0"/>
    <x v="0"/>
    <s v="31-07-2013"/>
    <x v="13"/>
    <x v="7"/>
    <x v="0"/>
    <s v="Leslie Crane"/>
    <s v="Sit hope where."/>
    <n v="0"/>
  </r>
  <r>
    <x v="856"/>
    <s v="Philippine Crocodile"/>
    <x v="12"/>
    <s v="Crocodylidae"/>
    <x v="0"/>
    <x v="68"/>
    <n v="51.5"/>
    <x v="2"/>
    <x v="1"/>
    <s v="15-02-2011"/>
    <x v="11"/>
    <x v="28"/>
    <x v="2"/>
    <s v="Danielle Benitez"/>
    <s v="Heart big policy everybody hard type book care seek foot simple including charge."/>
    <n v="0"/>
  </r>
  <r>
    <x v="857"/>
    <s v="Central African Slender-snouted Crocodile"/>
    <x v="16"/>
    <s v="Crocodylidae"/>
    <x v="2"/>
    <x v="154"/>
    <n v="79.099999999999994"/>
    <x v="0"/>
    <x v="0"/>
    <s v="12-05-2024"/>
    <x v="32"/>
    <x v="0"/>
    <x v="4"/>
    <s v="Edwin Gonzalez"/>
    <s v="Just foreign national produce news stage ready cell show."/>
    <n v="0"/>
  </r>
  <r>
    <x v="858"/>
    <s v="Central African Slender-snouted Crocodile"/>
    <x v="16"/>
    <s v="Crocodylidae"/>
    <x v="2"/>
    <x v="295"/>
    <n v="105.8"/>
    <x v="2"/>
    <x v="1"/>
    <s v="06-07-2021"/>
    <x v="31"/>
    <x v="21"/>
    <x v="4"/>
    <s v="Melissa Stevenson"/>
    <s v="Toward knowledge this contain life leave four."/>
    <n v="0"/>
  </r>
  <r>
    <x v="859"/>
    <s v="Borneo Crocodile (disputed)"/>
    <x v="9"/>
    <s v="Crocodylidae"/>
    <x v="0"/>
    <x v="371"/>
    <n v="155.19999999999999"/>
    <x v="0"/>
    <x v="1"/>
    <s v="09-10-2018"/>
    <x v="10"/>
    <x v="10"/>
    <x v="3"/>
    <s v="Michele Scott"/>
    <s v="Cell politics interview south something story."/>
    <n v="0"/>
  </r>
  <r>
    <x v="860"/>
    <s v="Orinoco Crocodile"/>
    <x v="2"/>
    <s v="Crocodylidae"/>
    <x v="0"/>
    <x v="372"/>
    <n v="636.5"/>
    <x v="0"/>
    <x v="0"/>
    <s v="14-11-2008"/>
    <x v="24"/>
    <x v="16"/>
    <x v="2"/>
    <s v="William Brooks"/>
    <s v="Join allow mean sometimes so man offer plant same north wind sister mother."/>
    <n v="0"/>
  </r>
  <r>
    <x v="861"/>
    <s v="Philippine Crocodile"/>
    <x v="12"/>
    <s v="Crocodylidae"/>
    <x v="0"/>
    <x v="112"/>
    <n v="51.7"/>
    <x v="2"/>
    <x v="2"/>
    <s v="29-09-2017"/>
    <x v="11"/>
    <x v="28"/>
    <x v="2"/>
    <s v="Sarah Miller"/>
    <s v="Particular year sell short issue everybody later thing school practice authority possible fund month realize."/>
    <n v="0"/>
  </r>
  <r>
    <x v="862"/>
    <s v="American Crocodile"/>
    <x v="1"/>
    <s v="Crocodylidae"/>
    <x v="0"/>
    <x v="181"/>
    <n v="157.6"/>
    <x v="0"/>
    <x v="0"/>
    <s v="10-09-2022"/>
    <x v="2"/>
    <x v="11"/>
    <x v="1"/>
    <s v="Jessica Smith"/>
    <s v="Family perhaps hope across follow character talk once should mother president customer start understand."/>
    <n v="0"/>
  </r>
  <r>
    <x v="863"/>
    <s v="West African Slender-snouted Crocodile"/>
    <x v="14"/>
    <s v="Crocodylidae"/>
    <x v="2"/>
    <x v="207"/>
    <n v="122.3"/>
    <x v="0"/>
    <x v="0"/>
    <s v="06-10-2021"/>
    <x v="28"/>
    <x v="17"/>
    <x v="2"/>
    <s v="Michelle Ray"/>
    <s v="Significant deal consider ago own suddenly single music."/>
    <n v="0"/>
  </r>
  <r>
    <x v="864"/>
    <s v="Saltwater Crocodile"/>
    <x v="10"/>
    <s v="Crocodylidae"/>
    <x v="0"/>
    <x v="373"/>
    <n v="751.3"/>
    <x v="0"/>
    <x v="2"/>
    <s v="26-10-2024"/>
    <x v="3"/>
    <x v="1"/>
    <x v="0"/>
    <s v="Erin Stewart"/>
    <s v="Probably cut clear yard do turn sign agree."/>
    <n v="0"/>
  </r>
  <r>
    <x v="865"/>
    <s v="Siamese Crocodile"/>
    <x v="4"/>
    <s v="Crocodylidae"/>
    <x v="0"/>
    <x v="183"/>
    <n v="145.6"/>
    <x v="0"/>
    <x v="2"/>
    <s v="10-08-2023"/>
    <x v="4"/>
    <x v="5"/>
    <x v="2"/>
    <s v="Terry Martinez"/>
    <s v="Agent test take decade any just cup side opportunity by wide medical."/>
    <n v="0"/>
  </r>
  <r>
    <x v="866"/>
    <s v="Cuban Crocodile"/>
    <x v="11"/>
    <s v="Crocodylidae"/>
    <x v="0"/>
    <x v="207"/>
    <n v="108.1"/>
    <x v="0"/>
    <x v="0"/>
    <s v="04-09-2012"/>
    <x v="15"/>
    <x v="25"/>
    <x v="2"/>
    <s v="Kelli Martin"/>
    <s v="Build major painting see first course world son growth effort born lead."/>
    <n v="0"/>
  </r>
  <r>
    <x v="867"/>
    <s v="Philippine Crocodile"/>
    <x v="12"/>
    <s v="Crocodylidae"/>
    <x v="0"/>
    <x v="280"/>
    <n v="40.4"/>
    <x v="0"/>
    <x v="2"/>
    <s v="24-08-2017"/>
    <x v="11"/>
    <x v="28"/>
    <x v="2"/>
    <s v="Robert Ross"/>
    <s v="Great watch student its."/>
    <n v="0"/>
  </r>
  <r>
    <x v="868"/>
    <s v="New Guinea Crocodile"/>
    <x v="13"/>
    <s v="Crocodylidae"/>
    <x v="0"/>
    <x v="16"/>
    <n v="58.9"/>
    <x v="1"/>
    <x v="2"/>
    <s v="07-04-2017"/>
    <x v="19"/>
    <x v="7"/>
    <x v="0"/>
    <s v="Elizabeth Key"/>
    <s v="Practice special then administration who role today animal suggest."/>
    <n v="0"/>
  </r>
  <r>
    <x v="869"/>
    <s v="West African Slender-snouted Crocodile"/>
    <x v="14"/>
    <s v="Crocodylidae"/>
    <x v="2"/>
    <x v="271"/>
    <n v="120.6"/>
    <x v="0"/>
    <x v="1"/>
    <s v="30-07-2012"/>
    <x v="9"/>
    <x v="0"/>
    <x v="2"/>
    <s v="Adam Stone"/>
    <s v="Reason several article sort term produce he."/>
    <n v="0"/>
  </r>
  <r>
    <x v="870"/>
    <s v="Saltwater Crocodile"/>
    <x v="10"/>
    <s v="Crocodylidae"/>
    <x v="0"/>
    <x v="130"/>
    <n v="918.4"/>
    <x v="0"/>
    <x v="2"/>
    <s v="21-04-2018"/>
    <x v="20"/>
    <x v="1"/>
    <x v="0"/>
    <s v="Christopher Thompson"/>
    <s v="Whole score special consider these body class marriage fill personal training enter fly situation former threat alone."/>
    <n v="0"/>
  </r>
  <r>
    <x v="871"/>
    <s v="Orinoco Crocodile"/>
    <x v="2"/>
    <s v="Crocodylidae"/>
    <x v="0"/>
    <x v="307"/>
    <n v="427.3"/>
    <x v="2"/>
    <x v="2"/>
    <s v="18-11-2013"/>
    <x v="1"/>
    <x v="2"/>
    <x v="2"/>
    <s v="Susan Williams"/>
    <s v="Several reveal college beyond give development."/>
    <n v="0"/>
  </r>
  <r>
    <x v="872"/>
    <s v="Cuban Crocodile"/>
    <x v="11"/>
    <s v="Crocodylidae"/>
    <x v="0"/>
    <x v="103"/>
    <n v="102.7"/>
    <x v="2"/>
    <x v="1"/>
    <s v="20-12-2023"/>
    <x v="15"/>
    <x v="25"/>
    <x v="2"/>
    <s v="Austin Novak"/>
    <s v="Work task Mr care owner PM find light total campaign prevent half party respond local."/>
    <n v="0"/>
  </r>
  <r>
    <x v="873"/>
    <s v="Orinoco Crocodile"/>
    <x v="2"/>
    <s v="Crocodylidae"/>
    <x v="0"/>
    <x v="352"/>
    <n v="307.39999999999998"/>
    <x v="0"/>
    <x v="2"/>
    <s v="03-11-2020"/>
    <x v="1"/>
    <x v="16"/>
    <x v="2"/>
    <s v="Sarah Gonzalez"/>
    <s v="Method south central process sea response executive past economic economy."/>
    <n v="0"/>
  </r>
  <r>
    <x v="874"/>
    <s v="Cuban Crocodile"/>
    <x v="11"/>
    <s v="Crocodylidae"/>
    <x v="0"/>
    <x v="53"/>
    <n v="97.8"/>
    <x v="0"/>
    <x v="2"/>
    <s v="23-05-2018"/>
    <x v="15"/>
    <x v="25"/>
    <x v="2"/>
    <s v="Elizabeth Page"/>
    <s v="Property mind officer third service capital instead product often various alone town his."/>
    <n v="0"/>
  </r>
  <r>
    <x v="875"/>
    <s v="Central African Slender-snouted Crocodile"/>
    <x v="16"/>
    <s v="Crocodylidae"/>
    <x v="2"/>
    <x v="70"/>
    <n v="37.700000000000003"/>
    <x v="1"/>
    <x v="0"/>
    <s v="11-09-2018"/>
    <x v="32"/>
    <x v="0"/>
    <x v="4"/>
    <s v="Craig White"/>
    <s v="Play structure down however activity."/>
    <n v="0"/>
  </r>
  <r>
    <x v="876"/>
    <s v="Mugger Crocodile (Marsh Crocodile)"/>
    <x v="3"/>
    <s v="Crocodylidae"/>
    <x v="0"/>
    <x v="93"/>
    <n v="157.5"/>
    <x v="0"/>
    <x v="2"/>
    <s v="19-05-2008"/>
    <x v="46"/>
    <x v="4"/>
    <x v="1"/>
    <s v="Dr. Cody Kane"/>
    <s v="If yeah law enjoy key seat pretty method front you control game the sign lead."/>
    <n v="0"/>
  </r>
  <r>
    <x v="877"/>
    <s v="Central African Slender-snouted Crocodile"/>
    <x v="16"/>
    <s v="Crocodylidae"/>
    <x v="2"/>
    <x v="143"/>
    <n v="78.2"/>
    <x v="0"/>
    <x v="2"/>
    <s v="31-01-2023"/>
    <x v="31"/>
    <x v="0"/>
    <x v="4"/>
    <s v="Scott Hines"/>
    <s v="As half politics who call dinner."/>
    <n v="0"/>
  </r>
  <r>
    <x v="878"/>
    <s v="West African Crocodile"/>
    <x v="6"/>
    <s v="Crocodylidae"/>
    <x v="0"/>
    <x v="103"/>
    <n v="132"/>
    <x v="0"/>
    <x v="2"/>
    <s v="23-06-2014"/>
    <x v="34"/>
    <x v="7"/>
    <x v="0"/>
    <s v="Brian Pierce"/>
    <s v="Call girl laugh network vote whom will consumer star those memory."/>
    <n v="0"/>
  </r>
  <r>
    <x v="879"/>
    <s v="Siamese Crocodile"/>
    <x v="4"/>
    <s v="Crocodylidae"/>
    <x v="0"/>
    <x v="140"/>
    <n v="178.7"/>
    <x v="0"/>
    <x v="2"/>
    <s v="04-07-2007"/>
    <x v="4"/>
    <x v="0"/>
    <x v="2"/>
    <s v="Michael Parsons"/>
    <s v="Safe government over charge teacher modern song guy discover water most."/>
    <n v="0"/>
  </r>
  <r>
    <x v="880"/>
    <s v="West African Crocodile"/>
    <x v="6"/>
    <s v="Crocodylidae"/>
    <x v="0"/>
    <x v="51"/>
    <n v="77"/>
    <x v="0"/>
    <x v="2"/>
    <s v="03-10-2014"/>
    <x v="34"/>
    <x v="7"/>
    <x v="0"/>
    <s v="Brett Martin"/>
    <s v="Difficult us respond must western interest dark any wide husband hope miss instead."/>
    <n v="0"/>
  </r>
  <r>
    <x v="881"/>
    <s v="Saltwater Crocodile"/>
    <x v="10"/>
    <s v="Crocodylidae"/>
    <x v="0"/>
    <x v="374"/>
    <n v="524.70000000000005"/>
    <x v="2"/>
    <x v="0"/>
    <s v="05-03-2017"/>
    <x v="29"/>
    <x v="1"/>
    <x v="0"/>
    <s v="Frank Griffith"/>
    <s v="A edge new find type party where arrive improve."/>
    <n v="0"/>
  </r>
  <r>
    <x v="882"/>
    <s v="Hall's New Guinea Crocodile"/>
    <x v="17"/>
    <s v="Crocodylidae"/>
    <x v="0"/>
    <x v="236"/>
    <n v="118.1"/>
    <x v="0"/>
    <x v="1"/>
    <s v="27-07-2021"/>
    <x v="19"/>
    <x v="25"/>
    <x v="0"/>
    <s v="Rodney Duran"/>
    <s v="Hospital city industry option eat go difficult."/>
    <n v="0"/>
  </r>
  <r>
    <x v="883"/>
    <s v="American Crocodile"/>
    <x v="1"/>
    <s v="Crocodylidae"/>
    <x v="0"/>
    <x v="159"/>
    <n v="187.3"/>
    <x v="2"/>
    <x v="1"/>
    <s v="28-05-2023"/>
    <x v="1"/>
    <x v="20"/>
    <x v="1"/>
    <s v="Brenda Morales"/>
    <s v="Want charge kitchen public set action bring find."/>
    <n v="0"/>
  </r>
  <r>
    <x v="884"/>
    <s v="American Crocodile"/>
    <x v="1"/>
    <s v="Crocodylidae"/>
    <x v="0"/>
    <x v="304"/>
    <n v="99.8"/>
    <x v="1"/>
    <x v="2"/>
    <s v="20-10-2025"/>
    <x v="18"/>
    <x v="1"/>
    <x v="1"/>
    <s v="Mark Ruiz"/>
    <s v="Federal by sea lawyer audience without treat game evening write high through both."/>
    <n v="0"/>
  </r>
  <r>
    <x v="885"/>
    <s v="West African Crocodile"/>
    <x v="6"/>
    <s v="Crocodylidae"/>
    <x v="0"/>
    <x v="33"/>
    <n v="102.4"/>
    <x v="0"/>
    <x v="2"/>
    <s v="12-08-2007"/>
    <x v="43"/>
    <x v="15"/>
    <x v="0"/>
    <s v="Kevin Walter"/>
    <s v="Serve different billion young owner out guy thank professor student white instead."/>
    <n v="0"/>
  </r>
  <r>
    <x v="886"/>
    <s v="Freshwater Crocodile (Johnstone's)"/>
    <x v="15"/>
    <s v="Crocodylidae"/>
    <x v="0"/>
    <x v="211"/>
    <n v="49.3"/>
    <x v="0"/>
    <x v="0"/>
    <s v="23-01-2022"/>
    <x v="20"/>
    <x v="23"/>
    <x v="0"/>
    <s v="Sharon Ramirez"/>
    <s v="Toward policy forget project economy ground actually."/>
    <n v="0"/>
  </r>
  <r>
    <x v="887"/>
    <s v="Siamese Crocodile"/>
    <x v="4"/>
    <s v="Crocodylidae"/>
    <x v="0"/>
    <x v="284"/>
    <n v="32.700000000000003"/>
    <x v="3"/>
    <x v="1"/>
    <s v="30-11-2007"/>
    <x v="41"/>
    <x v="0"/>
    <x v="2"/>
    <s v="Karla Willis"/>
    <s v="Opportunity program billion sit remain night study heart million understand him."/>
    <n v="0"/>
  </r>
  <r>
    <x v="888"/>
    <s v="New Guinea Crocodile"/>
    <x v="13"/>
    <s v="Crocodylidae"/>
    <x v="0"/>
    <x v="87"/>
    <n v="77.3"/>
    <x v="0"/>
    <x v="1"/>
    <s v="20-07-2023"/>
    <x v="26"/>
    <x v="3"/>
    <x v="0"/>
    <s v="Leslie Leon"/>
    <s v="Offer brother shake guess pull tough instead hour."/>
    <n v="0"/>
  </r>
  <r>
    <x v="889"/>
    <s v="New Guinea Crocodile"/>
    <x v="13"/>
    <s v="Crocodylidae"/>
    <x v="0"/>
    <x v="148"/>
    <n v="107.4"/>
    <x v="0"/>
    <x v="0"/>
    <s v="13-05-2015"/>
    <x v="26"/>
    <x v="7"/>
    <x v="0"/>
    <s v="Hannah French"/>
    <s v="Of mission vote spend physical sing protect agent note agency watch better turn soon rock support."/>
    <n v="0"/>
  </r>
  <r>
    <x v="890"/>
    <s v="Orinoco Crocodile"/>
    <x v="2"/>
    <s v="Crocodylidae"/>
    <x v="0"/>
    <x v="375"/>
    <n v="718.2"/>
    <x v="0"/>
    <x v="1"/>
    <s v="29-09-2012"/>
    <x v="1"/>
    <x v="16"/>
    <x v="2"/>
    <s v="Robert Cooper"/>
    <s v="Everybody situation foot recognize play shoulder civil next tell possible scientist send."/>
    <n v="0"/>
  </r>
  <r>
    <x v="891"/>
    <s v="Hall's New Guinea Crocodile"/>
    <x v="17"/>
    <s v="Crocodylidae"/>
    <x v="0"/>
    <x v="148"/>
    <n v="96.4"/>
    <x v="0"/>
    <x v="1"/>
    <s v="20-11-2012"/>
    <x v="19"/>
    <x v="3"/>
    <x v="0"/>
    <s v="Carolyn Porter"/>
    <s v="Free pattern science structure."/>
    <n v="0"/>
  </r>
  <r>
    <x v="892"/>
    <s v="Freshwater Crocodile (Johnstone's)"/>
    <x v="15"/>
    <s v="Crocodylidae"/>
    <x v="0"/>
    <x v="65"/>
    <n v="78.2"/>
    <x v="0"/>
    <x v="0"/>
    <s v="06-03-2007"/>
    <x v="20"/>
    <x v="14"/>
    <x v="0"/>
    <s v="Ronald Garcia"/>
    <s v="Police fine market control him enter."/>
    <n v="0"/>
  </r>
  <r>
    <x v="893"/>
    <s v="Morelet's Crocodile"/>
    <x v="0"/>
    <s v="Crocodylidae"/>
    <x v="0"/>
    <x v="295"/>
    <n v="89.8"/>
    <x v="2"/>
    <x v="2"/>
    <s v="13-03-2025"/>
    <x v="23"/>
    <x v="3"/>
    <x v="0"/>
    <s v="Heather Shaffer"/>
    <s v="Senior where follow born ok training record night series Mrs huge."/>
    <n v="0"/>
  </r>
  <r>
    <x v="894"/>
    <s v="Hall's New Guinea Crocodile"/>
    <x v="17"/>
    <s v="Crocodylidae"/>
    <x v="0"/>
    <x v="319"/>
    <n v="119.8"/>
    <x v="0"/>
    <x v="1"/>
    <s v="18-10-2013"/>
    <x v="19"/>
    <x v="3"/>
    <x v="0"/>
    <s v="Christina Davis"/>
    <s v="Trip production system certainly future government card history suddenly save theory sometimes party wife food different step."/>
    <n v="0"/>
  </r>
  <r>
    <x v="895"/>
    <s v="West African Slender-snouted Crocodile"/>
    <x v="14"/>
    <s v="Crocodylidae"/>
    <x v="2"/>
    <x v="227"/>
    <n v="44.6"/>
    <x v="3"/>
    <x v="1"/>
    <s v="12-11-2008"/>
    <x v="28"/>
    <x v="17"/>
    <x v="2"/>
    <s v="Christopher Haney"/>
    <s v="Manager street work early difficult possible democratic."/>
    <n v="0"/>
  </r>
  <r>
    <x v="896"/>
    <s v="Borneo Crocodile (disputed)"/>
    <x v="9"/>
    <s v="Crocodylidae"/>
    <x v="0"/>
    <x v="376"/>
    <n v="263.2"/>
    <x v="0"/>
    <x v="1"/>
    <s v="03-03-2014"/>
    <x v="10"/>
    <x v="10"/>
    <x v="3"/>
    <s v="David Smith"/>
    <s v="Low keep news your court control million hundred offer total hit end."/>
    <n v="0"/>
  </r>
  <r>
    <x v="897"/>
    <s v="Orinoco Crocodile"/>
    <x v="2"/>
    <s v="Crocodylidae"/>
    <x v="0"/>
    <x v="377"/>
    <n v="593.9"/>
    <x v="0"/>
    <x v="1"/>
    <s v="25-09-2013"/>
    <x v="1"/>
    <x v="16"/>
    <x v="2"/>
    <s v="Helen Solis"/>
    <s v="Have tonight view floor ground when care team worry east Mrs can wonder six."/>
    <n v="0"/>
  </r>
  <r>
    <x v="898"/>
    <s v="Hall's New Guinea Crocodile"/>
    <x v="17"/>
    <s v="Crocodylidae"/>
    <x v="0"/>
    <x v="323"/>
    <n v="27.7"/>
    <x v="1"/>
    <x v="1"/>
    <s v="06-05-2015"/>
    <x v="19"/>
    <x v="25"/>
    <x v="0"/>
    <s v="Karen Edwards"/>
    <s v="Direction give reduce with start difference especially student least just opportunity ask yet against large practice time."/>
    <n v="0"/>
  </r>
  <r>
    <x v="899"/>
    <s v="Mugger Crocodile (Marsh Crocodile)"/>
    <x v="3"/>
    <s v="Crocodylidae"/>
    <x v="0"/>
    <x v="378"/>
    <n v="225.8"/>
    <x v="2"/>
    <x v="2"/>
    <s v="13-03-2021"/>
    <x v="3"/>
    <x v="7"/>
    <x v="1"/>
    <s v="Michael Brown"/>
    <s v="Assume rest now water road require."/>
    <n v="0"/>
  </r>
  <r>
    <x v="900"/>
    <s v="Borneo Crocodile (disputed)"/>
    <x v="9"/>
    <s v="Crocodylidae"/>
    <x v="0"/>
    <x v="200"/>
    <n v="70.2"/>
    <x v="1"/>
    <x v="1"/>
    <s v="12-01-2021"/>
    <x v="10"/>
    <x v="10"/>
    <x v="3"/>
    <s v="Michael Bender DVM"/>
    <s v="Product finally recent fight discussion sometimes meet imagine short woman only."/>
    <n v="0"/>
  </r>
  <r>
    <x v="901"/>
    <s v="Saltwater Crocodile"/>
    <x v="10"/>
    <s v="Crocodylidae"/>
    <x v="0"/>
    <x v="238"/>
    <n v="514.5"/>
    <x v="0"/>
    <x v="1"/>
    <s v="11-02-2019"/>
    <x v="36"/>
    <x v="18"/>
    <x v="0"/>
    <s v="Tricia Brown"/>
    <s v="Onto simple audience as including claim create woman similar writer structure ahead."/>
    <n v="0"/>
  </r>
  <r>
    <x v="902"/>
    <s v="Morelet's Crocodile"/>
    <x v="0"/>
    <s v="Crocodylidae"/>
    <x v="0"/>
    <x v="199"/>
    <n v="57.8"/>
    <x v="0"/>
    <x v="2"/>
    <s v="06-04-2014"/>
    <x v="23"/>
    <x v="3"/>
    <x v="0"/>
    <s v="Monica Rivera"/>
    <s v="Watch off we hold imagine."/>
    <n v="0"/>
  </r>
  <r>
    <x v="903"/>
    <s v="Mugger Crocodile (Marsh Crocodile)"/>
    <x v="3"/>
    <s v="Crocodylidae"/>
    <x v="0"/>
    <x v="10"/>
    <n v="54.4"/>
    <x v="1"/>
    <x v="2"/>
    <s v="01-06-2012"/>
    <x v="17"/>
    <x v="4"/>
    <x v="1"/>
    <s v="Brenda Cooper"/>
    <s v="Find concern involve edge before employee customer."/>
    <n v="0"/>
  </r>
  <r>
    <x v="904"/>
    <s v="Saltwater Crocodile"/>
    <x v="10"/>
    <s v="Crocodylidae"/>
    <x v="0"/>
    <x v="379"/>
    <n v="639.9"/>
    <x v="0"/>
    <x v="0"/>
    <s v="25-09-2017"/>
    <x v="36"/>
    <x v="26"/>
    <x v="0"/>
    <s v="Matthew Miller"/>
    <s v="Sell model after paper word arrive health collection white more above his agree toward nor."/>
    <n v="0"/>
  </r>
  <r>
    <x v="905"/>
    <s v="West African Slender-snouted Crocodile"/>
    <x v="14"/>
    <s v="Crocodylidae"/>
    <x v="2"/>
    <x v="253"/>
    <n v="77"/>
    <x v="1"/>
    <x v="0"/>
    <s v="08-02-2018"/>
    <x v="27"/>
    <x v="0"/>
    <x v="2"/>
    <s v="Tina Lopez"/>
    <s v="Marriage movement wish best raise choice hear computer key suffer sign medical sport knowledge performance."/>
    <n v="0"/>
  </r>
  <r>
    <x v="906"/>
    <s v="West African Dwarf Crocodile"/>
    <x v="7"/>
    <s v="Crocodylidae"/>
    <x v="1"/>
    <x v="31"/>
    <n v="11.6"/>
    <x v="2"/>
    <x v="2"/>
    <s v="27-09-2016"/>
    <x v="7"/>
    <x v="9"/>
    <x v="1"/>
    <s v="Stacy Leon"/>
    <s v="Southern find fact give Congress million too marriage page."/>
    <n v="0"/>
  </r>
  <r>
    <x v="907"/>
    <s v="Orinoco Crocodile"/>
    <x v="2"/>
    <s v="Crocodylidae"/>
    <x v="0"/>
    <x v="234"/>
    <n v="404.5"/>
    <x v="0"/>
    <x v="1"/>
    <s v="14-09-2022"/>
    <x v="1"/>
    <x v="16"/>
    <x v="2"/>
    <s v="Tamara Pace DVM"/>
    <s v="Story six want protect assume east center whether make some among around word lose."/>
    <n v="0"/>
  </r>
  <r>
    <x v="908"/>
    <s v="Central African Slender-snouted Crocodile"/>
    <x v="16"/>
    <s v="Crocodylidae"/>
    <x v="2"/>
    <x v="193"/>
    <n v="86.9"/>
    <x v="0"/>
    <x v="1"/>
    <s v="22-02-2025"/>
    <x v="31"/>
    <x v="21"/>
    <x v="4"/>
    <s v="Mary Webster"/>
    <s v="Better mind professional fly month offer mother hour national cut fly language cup want."/>
    <n v="0"/>
  </r>
  <r>
    <x v="909"/>
    <s v="Saltwater Crocodile"/>
    <x v="10"/>
    <s v="Crocodylidae"/>
    <x v="0"/>
    <x v="380"/>
    <n v="765.1"/>
    <x v="0"/>
    <x v="1"/>
    <s v="23-01-2017"/>
    <x v="20"/>
    <x v="11"/>
    <x v="0"/>
    <s v="Jeffrey Miller"/>
    <s v="Make focus machine home marriage skill expert range."/>
    <n v="0"/>
  </r>
  <r>
    <x v="910"/>
    <s v="West African Dwarf Crocodile"/>
    <x v="7"/>
    <s v="Crocodylidae"/>
    <x v="1"/>
    <x v="323"/>
    <n v="7.7"/>
    <x v="1"/>
    <x v="0"/>
    <s v="31-08-2018"/>
    <x v="7"/>
    <x v="9"/>
    <x v="1"/>
    <s v="Ronald Lopez"/>
    <s v="Film onto too myself."/>
    <n v="0"/>
  </r>
  <r>
    <x v="911"/>
    <s v="Philippine Crocodile"/>
    <x v="12"/>
    <s v="Crocodylidae"/>
    <x v="0"/>
    <x v="261"/>
    <n v="79.400000000000006"/>
    <x v="0"/>
    <x v="2"/>
    <s v="01-06-2015"/>
    <x v="11"/>
    <x v="28"/>
    <x v="2"/>
    <s v="Nancy Ferguson"/>
    <s v="Whom his goal."/>
    <n v="0"/>
  </r>
  <r>
    <x v="912"/>
    <s v="New Guinea Crocodile"/>
    <x v="13"/>
    <s v="Crocodylidae"/>
    <x v="0"/>
    <x v="129"/>
    <n v="117.5"/>
    <x v="0"/>
    <x v="2"/>
    <s v="08-10-2017"/>
    <x v="19"/>
    <x v="3"/>
    <x v="0"/>
    <s v="Samantha Sutton"/>
    <s v="School model condition he recognize treat better wear throughout Republican authority data deal."/>
    <n v="0"/>
  </r>
  <r>
    <x v="913"/>
    <s v="Morelet's Crocodile"/>
    <x v="0"/>
    <s v="Crocodylidae"/>
    <x v="0"/>
    <x v="242"/>
    <n v="105.9"/>
    <x v="0"/>
    <x v="0"/>
    <s v="25-08-2010"/>
    <x v="0"/>
    <x v="8"/>
    <x v="0"/>
    <s v="Alexis Weeks"/>
    <s v="Too break fact toward process trip former computer."/>
    <n v="0"/>
  </r>
  <r>
    <x v="914"/>
    <s v="Central African Slender-snouted Crocodile"/>
    <x v="16"/>
    <s v="Crocodylidae"/>
    <x v="2"/>
    <x v="89"/>
    <n v="88.4"/>
    <x v="2"/>
    <x v="1"/>
    <s v="03-08-2017"/>
    <x v="32"/>
    <x v="0"/>
    <x v="4"/>
    <s v="Darryl Lowery"/>
    <s v="And center east protect think institution now tell phone daughter these say evening real."/>
    <n v="0"/>
  </r>
  <r>
    <x v="915"/>
    <s v="Morelet's Crocodile"/>
    <x v="0"/>
    <s v="Crocodylidae"/>
    <x v="0"/>
    <x v="63"/>
    <n v="126.3"/>
    <x v="2"/>
    <x v="1"/>
    <s v="29-05-2020"/>
    <x v="23"/>
    <x v="0"/>
    <x v="0"/>
    <s v="Jason Ramirez"/>
    <s v="Stage major outside phone house receive last."/>
    <n v="0"/>
  </r>
  <r>
    <x v="916"/>
    <s v="Morelet's Crocodile"/>
    <x v="0"/>
    <s v="Crocodylidae"/>
    <x v="0"/>
    <x v="339"/>
    <n v="86.4"/>
    <x v="0"/>
    <x v="1"/>
    <s v="27-01-2020"/>
    <x v="2"/>
    <x v="3"/>
    <x v="0"/>
    <s v="Courtney Walsh"/>
    <s v="City social at Mr cold."/>
    <n v="0"/>
  </r>
  <r>
    <x v="917"/>
    <s v="Philippine Crocodile"/>
    <x v="12"/>
    <s v="Crocodylidae"/>
    <x v="0"/>
    <x v="253"/>
    <n v="49.8"/>
    <x v="0"/>
    <x v="2"/>
    <s v="29-08-2019"/>
    <x v="11"/>
    <x v="28"/>
    <x v="2"/>
    <s v="Tina Espinoza"/>
    <s v="Expect expert talk end set house those dark beat suffer customer."/>
    <n v="0"/>
  </r>
  <r>
    <x v="918"/>
    <s v="Mugger Crocodile (Marsh Crocodile)"/>
    <x v="3"/>
    <s v="Crocodylidae"/>
    <x v="0"/>
    <x v="276"/>
    <n v="155.1"/>
    <x v="2"/>
    <x v="2"/>
    <s v="30-03-2006"/>
    <x v="17"/>
    <x v="4"/>
    <x v="1"/>
    <s v="Amanda Mendoza"/>
    <s v="Director strategy continue several southern."/>
    <n v="0"/>
  </r>
  <r>
    <x v="919"/>
    <s v="West African Slender-snouted Crocodile"/>
    <x v="14"/>
    <s v="Crocodylidae"/>
    <x v="2"/>
    <x v="77"/>
    <n v="137.80000000000001"/>
    <x v="2"/>
    <x v="1"/>
    <s v="30-07-2021"/>
    <x v="25"/>
    <x v="17"/>
    <x v="2"/>
    <s v="Luis Kim"/>
    <s v="Kind shoulder production mean window shoulder right analysis add check."/>
    <n v="0"/>
  </r>
  <r>
    <x v="920"/>
    <s v="West African Slender-snouted Crocodile"/>
    <x v="14"/>
    <s v="Crocodylidae"/>
    <x v="2"/>
    <x v="325"/>
    <n v="120.8"/>
    <x v="0"/>
    <x v="0"/>
    <s v="10-07-2022"/>
    <x v="28"/>
    <x v="0"/>
    <x v="2"/>
    <s v="Danielle Thompson"/>
    <s v="Customer popular hospital check factor as contain create price keep the attorney early more news."/>
    <n v="0"/>
  </r>
  <r>
    <x v="921"/>
    <s v="Mugger Crocodile (Marsh Crocodile)"/>
    <x v="3"/>
    <s v="Crocodylidae"/>
    <x v="0"/>
    <x v="49"/>
    <n v="174.6"/>
    <x v="2"/>
    <x v="0"/>
    <s v="02-08-2015"/>
    <x v="45"/>
    <x v="7"/>
    <x v="1"/>
    <s v="Victor Brown"/>
    <s v="Improve move peace college usually have century."/>
    <n v="0"/>
  </r>
  <r>
    <x v="922"/>
    <s v="Borneo Crocodile (disputed)"/>
    <x v="9"/>
    <s v="Crocodylidae"/>
    <x v="0"/>
    <x v="224"/>
    <n v="108"/>
    <x v="2"/>
    <x v="1"/>
    <s v="06-11-2010"/>
    <x v="12"/>
    <x v="3"/>
    <x v="3"/>
    <s v="David James"/>
    <s v="Around hold note tax several along nation after station live."/>
    <n v="0"/>
  </r>
  <r>
    <x v="923"/>
    <s v="American Crocodile"/>
    <x v="1"/>
    <s v="Crocodylidae"/>
    <x v="0"/>
    <x v="270"/>
    <n v="252"/>
    <x v="0"/>
    <x v="1"/>
    <s v="03-11-2024"/>
    <x v="15"/>
    <x v="11"/>
    <x v="1"/>
    <s v="Jasmin Jennings"/>
    <s v="Last security raise partner generation write lawyer try check movie growth."/>
    <n v="0"/>
  </r>
  <r>
    <x v="924"/>
    <s v="West African Slender-snouted Crocodile"/>
    <x v="14"/>
    <s v="Crocodylidae"/>
    <x v="2"/>
    <x v="137"/>
    <n v="138.1"/>
    <x v="0"/>
    <x v="0"/>
    <s v="24-02-2008"/>
    <x v="27"/>
    <x v="0"/>
    <x v="2"/>
    <s v="Mark Thompson"/>
    <s v="Yourself think happy again south century least represent must dinner I style good."/>
    <n v="0"/>
  </r>
  <r>
    <x v="925"/>
    <s v="West African Crocodile"/>
    <x v="6"/>
    <s v="Crocodylidae"/>
    <x v="0"/>
    <x v="170"/>
    <n v="192.7"/>
    <x v="0"/>
    <x v="2"/>
    <s v="21-09-2022"/>
    <x v="6"/>
    <x v="7"/>
    <x v="0"/>
    <s v="Jennifer Butler"/>
    <s v="Know home hair for human rich day describe course create them."/>
    <n v="0"/>
  </r>
  <r>
    <x v="926"/>
    <s v="New Guinea Crocodile"/>
    <x v="13"/>
    <s v="Crocodylidae"/>
    <x v="0"/>
    <x v="111"/>
    <n v="130"/>
    <x v="0"/>
    <x v="1"/>
    <s v="25-12-2023"/>
    <x v="19"/>
    <x v="3"/>
    <x v="0"/>
    <s v="Lisa Mccullough"/>
    <s v="Television society hear fill hotel like myself laugh toward what thank include current front three process."/>
    <n v="0"/>
  </r>
  <r>
    <x v="927"/>
    <s v="Philippine Crocodile"/>
    <x v="12"/>
    <s v="Crocodylidae"/>
    <x v="0"/>
    <x v="89"/>
    <n v="79.3"/>
    <x v="0"/>
    <x v="1"/>
    <s v="31-05-2008"/>
    <x v="11"/>
    <x v="13"/>
    <x v="2"/>
    <s v="Jessica Hahn"/>
    <s v="Really history project event second."/>
    <n v="0"/>
  </r>
  <r>
    <x v="928"/>
    <s v="New Guinea Crocodile"/>
    <x v="13"/>
    <s v="Crocodylidae"/>
    <x v="0"/>
    <x v="58"/>
    <n v="78.8"/>
    <x v="2"/>
    <x v="2"/>
    <s v="04-06-2005"/>
    <x v="19"/>
    <x v="7"/>
    <x v="0"/>
    <s v="Brittney Morales"/>
    <s v="Character first early school several main particular shake most."/>
    <n v="0"/>
  </r>
  <r>
    <x v="929"/>
    <s v="Borneo Crocodile (disputed)"/>
    <x v="9"/>
    <s v="Crocodylidae"/>
    <x v="0"/>
    <x v="95"/>
    <n v="96.9"/>
    <x v="0"/>
    <x v="0"/>
    <s v="09-04-2022"/>
    <x v="12"/>
    <x v="3"/>
    <x v="3"/>
    <s v="Amanda Davis"/>
    <s v="Beat across television apply system finish."/>
    <n v="0"/>
  </r>
  <r>
    <x v="930"/>
    <s v="Cuban Crocodile"/>
    <x v="11"/>
    <s v="Crocodylidae"/>
    <x v="0"/>
    <x v="172"/>
    <n v="173"/>
    <x v="0"/>
    <x v="1"/>
    <s v="26-10-2012"/>
    <x v="15"/>
    <x v="0"/>
    <x v="2"/>
    <s v="Christina Hernandez"/>
    <s v="Film at perhaps firm toward land full compare field."/>
    <n v="0"/>
  </r>
  <r>
    <x v="931"/>
    <s v="Mugger Crocodile (Marsh Crocodile)"/>
    <x v="3"/>
    <s v="Crocodylidae"/>
    <x v="0"/>
    <x v="381"/>
    <n v="269.89999999999998"/>
    <x v="0"/>
    <x v="2"/>
    <s v="12-08-2005"/>
    <x v="45"/>
    <x v="12"/>
    <x v="1"/>
    <s v="Caitlin Gilmore"/>
    <s v="Indeed mother peace citizen need."/>
    <n v="0"/>
  </r>
  <r>
    <x v="932"/>
    <s v="West African Crocodile"/>
    <x v="6"/>
    <s v="Crocodylidae"/>
    <x v="0"/>
    <x v="242"/>
    <n v="111.8"/>
    <x v="0"/>
    <x v="1"/>
    <s v="09-04-2023"/>
    <x v="34"/>
    <x v="3"/>
    <x v="0"/>
    <s v="William Vaughn"/>
    <s v="Wish professional chair knowledge sense career herself."/>
    <n v="0"/>
  </r>
  <r>
    <x v="933"/>
    <s v="West African Dwarf Crocodile"/>
    <x v="7"/>
    <s v="Crocodylidae"/>
    <x v="1"/>
    <x v="338"/>
    <n v="17"/>
    <x v="0"/>
    <x v="2"/>
    <s v="24-04-2014"/>
    <x v="25"/>
    <x v="6"/>
    <x v="1"/>
    <s v="Christopher Smith"/>
    <s v="Us once consider thus wife water note."/>
    <n v="0"/>
  </r>
  <r>
    <x v="934"/>
    <s v="West African Dwarf Crocodile"/>
    <x v="7"/>
    <s v="Crocodylidae"/>
    <x v="1"/>
    <x v="177"/>
    <n v="18"/>
    <x v="0"/>
    <x v="2"/>
    <s v="26-03-2024"/>
    <x v="27"/>
    <x v="9"/>
    <x v="1"/>
    <s v="Victoria Tanner"/>
    <s v="Concern perhaps quality true book various whether."/>
    <n v="0"/>
  </r>
  <r>
    <x v="935"/>
    <s v="Freshwater Crocodile (Johnstone's)"/>
    <x v="15"/>
    <s v="Crocodylidae"/>
    <x v="0"/>
    <x v="85"/>
    <n v="72.3"/>
    <x v="0"/>
    <x v="2"/>
    <s v="07-01-2006"/>
    <x v="20"/>
    <x v="14"/>
    <x v="0"/>
    <s v="Mark Carter"/>
    <s v="Great worker manager perform opportunity."/>
    <n v="0"/>
  </r>
  <r>
    <x v="936"/>
    <s v="Nile Crocodile"/>
    <x v="8"/>
    <s v="Crocodylidae"/>
    <x v="0"/>
    <x v="281"/>
    <n v="317.89999999999998"/>
    <x v="0"/>
    <x v="1"/>
    <s v="29-10-2019"/>
    <x v="13"/>
    <x v="12"/>
    <x v="0"/>
    <s v="Holly King DDS"/>
    <s v="Toward age five cold power red enjoy you front evening yet prevent process four all."/>
    <n v="0"/>
  </r>
  <r>
    <x v="937"/>
    <s v="Orinoco Crocodile"/>
    <x v="2"/>
    <s v="Crocodylidae"/>
    <x v="0"/>
    <x v="291"/>
    <n v="364.2"/>
    <x v="0"/>
    <x v="2"/>
    <s v="19-09-2024"/>
    <x v="1"/>
    <x v="16"/>
    <x v="2"/>
    <s v="Tammy Smith"/>
    <s v="Affect herself toward here along public recent."/>
    <n v="0"/>
  </r>
  <r>
    <x v="938"/>
    <s v="Central African Slender-snouted Crocodile"/>
    <x v="16"/>
    <s v="Crocodylidae"/>
    <x v="2"/>
    <x v="382"/>
    <n v="25.8"/>
    <x v="3"/>
    <x v="2"/>
    <s v="08-10-2005"/>
    <x v="32"/>
    <x v="21"/>
    <x v="4"/>
    <s v="Robert Nash"/>
    <s v="Imagine garden wall rest need major entire tree try be program five meeting."/>
    <n v="0"/>
  </r>
  <r>
    <x v="939"/>
    <s v="Saltwater Crocodile"/>
    <x v="10"/>
    <s v="Crocodylidae"/>
    <x v="0"/>
    <x v="383"/>
    <n v="509.2"/>
    <x v="2"/>
    <x v="0"/>
    <s v="10-07-2007"/>
    <x v="19"/>
    <x v="18"/>
    <x v="0"/>
    <s v="Robert Drake"/>
    <s v="Drug computer assume occur down beautiful away rich."/>
    <n v="0"/>
  </r>
  <r>
    <x v="940"/>
    <s v="Congo Dwarf Crocodile"/>
    <x v="5"/>
    <s v="Crocodylidae"/>
    <x v="1"/>
    <x v="197"/>
    <n v="20.5"/>
    <x v="2"/>
    <x v="1"/>
    <s v="25-01-2021"/>
    <x v="14"/>
    <x v="19"/>
    <x v="3"/>
    <s v="Glenda Stout"/>
    <s v="Choose personal the leave them skill black business."/>
    <n v="0"/>
  </r>
  <r>
    <x v="941"/>
    <s v="Philippine Crocodile"/>
    <x v="12"/>
    <s v="Crocodylidae"/>
    <x v="0"/>
    <x v="16"/>
    <n v="56.1"/>
    <x v="2"/>
    <x v="2"/>
    <s v="21-02-2009"/>
    <x v="11"/>
    <x v="3"/>
    <x v="2"/>
    <s v="Christina Reese"/>
    <s v="Control responsibility before item rate decision response hit personal."/>
    <n v="0"/>
  </r>
  <r>
    <x v="942"/>
    <s v="West African Dwarf Crocodile"/>
    <x v="7"/>
    <s v="Crocodylidae"/>
    <x v="1"/>
    <x v="31"/>
    <n v="11.3"/>
    <x v="2"/>
    <x v="0"/>
    <s v="11-10-2021"/>
    <x v="9"/>
    <x v="6"/>
    <x v="1"/>
    <s v="Robert Erickson"/>
    <s v="Painting control explain put ten article continue according compare culture century."/>
    <n v="0"/>
  </r>
  <r>
    <x v="943"/>
    <s v="Orinoco Crocodile"/>
    <x v="2"/>
    <s v="Crocodylidae"/>
    <x v="0"/>
    <x v="129"/>
    <n v="204.8"/>
    <x v="0"/>
    <x v="0"/>
    <s v="07-02-2019"/>
    <x v="24"/>
    <x v="2"/>
    <x v="2"/>
    <s v="Valerie Graves"/>
    <s v="Could support series direction house structure."/>
    <n v="0"/>
  </r>
  <r>
    <x v="944"/>
    <s v="West African Slender-snouted Crocodile"/>
    <x v="14"/>
    <s v="Crocodylidae"/>
    <x v="2"/>
    <x v="384"/>
    <n v="219.8"/>
    <x v="0"/>
    <x v="2"/>
    <s v="07-01-2025"/>
    <x v="25"/>
    <x v="0"/>
    <x v="2"/>
    <s v="Jason Davidson"/>
    <s v="Interview station save most pressure why edge senior ask."/>
    <n v="0"/>
  </r>
  <r>
    <x v="945"/>
    <s v="Central African Slender-snouted Crocodile"/>
    <x v="16"/>
    <s v="Crocodylidae"/>
    <x v="2"/>
    <x v="46"/>
    <n v="111.5"/>
    <x v="2"/>
    <x v="0"/>
    <s v="09-03-2017"/>
    <x v="31"/>
    <x v="21"/>
    <x v="4"/>
    <s v="Gregory Quinn"/>
    <s v="Sense involve purpose together knowledge with purpose five sign trial recently painting."/>
    <n v="0"/>
  </r>
  <r>
    <x v="946"/>
    <s v="West African Slender-snouted Crocodile"/>
    <x v="14"/>
    <s v="Crocodylidae"/>
    <x v="2"/>
    <x v="188"/>
    <n v="185.2"/>
    <x v="0"/>
    <x v="1"/>
    <s v="04-02-2009"/>
    <x v="9"/>
    <x v="17"/>
    <x v="2"/>
    <s v="Laura Acosta"/>
    <s v="Late score lose matter shake finish yourself couple."/>
    <n v="0"/>
  </r>
  <r>
    <x v="947"/>
    <s v="Mugger Crocodile (Marsh Crocodile)"/>
    <x v="3"/>
    <s v="Crocodylidae"/>
    <x v="0"/>
    <x v="303"/>
    <n v="51.1"/>
    <x v="3"/>
    <x v="1"/>
    <s v="27-11-2016"/>
    <x v="45"/>
    <x v="4"/>
    <x v="1"/>
    <s v="Amanda Gomez"/>
    <s v="They food someone war idea than less check scene."/>
    <n v="0"/>
  </r>
  <r>
    <x v="948"/>
    <s v="Morelet's Crocodile"/>
    <x v="0"/>
    <s v="Crocodylidae"/>
    <x v="0"/>
    <x v="125"/>
    <n v="35.4"/>
    <x v="1"/>
    <x v="2"/>
    <s v="26-08-2011"/>
    <x v="0"/>
    <x v="8"/>
    <x v="0"/>
    <s v="Travis Marks"/>
    <s v="High that change hand its stage town character watch describe administration line."/>
    <n v="0"/>
  </r>
  <r>
    <x v="949"/>
    <s v="Central African Slender-snouted Crocodile"/>
    <x v="16"/>
    <s v="Crocodylidae"/>
    <x v="2"/>
    <x v="103"/>
    <n v="125.3"/>
    <x v="0"/>
    <x v="1"/>
    <s v="28-04-2018"/>
    <x v="31"/>
    <x v="21"/>
    <x v="4"/>
    <s v="Craig Crawford"/>
    <s v="Field western near direction main rich item water civil."/>
    <n v="0"/>
  </r>
  <r>
    <x v="950"/>
    <s v="Cuban Crocodile"/>
    <x v="11"/>
    <s v="Crocodylidae"/>
    <x v="0"/>
    <x v="169"/>
    <n v="65.599999999999994"/>
    <x v="1"/>
    <x v="2"/>
    <s v="07-04-2018"/>
    <x v="15"/>
    <x v="25"/>
    <x v="2"/>
    <s v="Amy Ali"/>
    <s v="Well relationship part center million management describe."/>
    <n v="0"/>
  </r>
  <r>
    <x v="951"/>
    <s v="American Crocodile"/>
    <x v="1"/>
    <s v="Crocodylidae"/>
    <x v="0"/>
    <x v="385"/>
    <n v="269.8"/>
    <x v="0"/>
    <x v="1"/>
    <s v="28-05-2008"/>
    <x v="15"/>
    <x v="20"/>
    <x v="1"/>
    <s v="Tyler Welch MD"/>
    <s v="Range investment business can example right southern."/>
    <n v="0"/>
  </r>
  <r>
    <x v="952"/>
    <s v="Siamese Crocodile"/>
    <x v="4"/>
    <s v="Crocodylidae"/>
    <x v="0"/>
    <x v="103"/>
    <n v="131.4"/>
    <x v="0"/>
    <x v="2"/>
    <s v="11-06-2023"/>
    <x v="8"/>
    <x v="27"/>
    <x v="2"/>
    <s v="Jaclyn Waller"/>
    <s v="Adult have early war read travel total plant."/>
    <n v="0"/>
  </r>
  <r>
    <x v="953"/>
    <s v="Cuban Crocodile"/>
    <x v="11"/>
    <s v="Crocodylidae"/>
    <x v="0"/>
    <x v="92"/>
    <n v="83.1"/>
    <x v="0"/>
    <x v="0"/>
    <s v="23-01-2019"/>
    <x v="15"/>
    <x v="0"/>
    <x v="2"/>
    <s v="Karen Ramirez"/>
    <s v="Officer former create camera focus plan wife director."/>
    <n v="0"/>
  </r>
  <r>
    <x v="954"/>
    <s v="Central African Slender-snouted Crocodile"/>
    <x v="16"/>
    <s v="Crocodylidae"/>
    <x v="2"/>
    <x v="71"/>
    <n v="179.1"/>
    <x v="0"/>
    <x v="2"/>
    <s v="31-05-2010"/>
    <x v="32"/>
    <x v="0"/>
    <x v="4"/>
    <s v="Cynthia Weiss"/>
    <s v="None three finish thing his chance focus more leg too water road at hope."/>
    <n v="0"/>
  </r>
  <r>
    <x v="955"/>
    <s v="Borneo Crocodile (disputed)"/>
    <x v="9"/>
    <s v="Crocodylidae"/>
    <x v="0"/>
    <x v="147"/>
    <n v="81.8"/>
    <x v="0"/>
    <x v="1"/>
    <s v="23-05-2016"/>
    <x v="12"/>
    <x v="10"/>
    <x v="3"/>
    <s v="Randy Joseph"/>
    <s v="Summer arrive east plan force station lot certainly evening floor."/>
    <n v="0"/>
  </r>
  <r>
    <x v="956"/>
    <s v="Hall's New Guinea Crocodile"/>
    <x v="17"/>
    <s v="Crocodylidae"/>
    <x v="0"/>
    <x v="56"/>
    <n v="61.7"/>
    <x v="1"/>
    <x v="1"/>
    <s v="10-08-2018"/>
    <x v="19"/>
    <x v="3"/>
    <x v="0"/>
    <s v="Miss Kimberly Holloway"/>
    <s v="Whatever our build safe save."/>
    <n v="0"/>
  </r>
  <r>
    <x v="957"/>
    <s v="Morelet's Crocodile"/>
    <x v="0"/>
    <s v="Crocodylidae"/>
    <x v="0"/>
    <x v="128"/>
    <n v="143.30000000000001"/>
    <x v="0"/>
    <x v="1"/>
    <s v="18-06-2014"/>
    <x v="0"/>
    <x v="8"/>
    <x v="0"/>
    <s v="Robert Campbell"/>
    <s v="Institution stand action end century agent."/>
    <n v="0"/>
  </r>
  <r>
    <x v="958"/>
    <s v="Hall's New Guinea Crocodile"/>
    <x v="17"/>
    <s v="Crocodylidae"/>
    <x v="0"/>
    <x v="276"/>
    <n v="141.4"/>
    <x v="2"/>
    <x v="2"/>
    <s v="04-01-2020"/>
    <x v="19"/>
    <x v="25"/>
    <x v="0"/>
    <s v="Pamela Miller"/>
    <s v="Simply year land high church know finish view lay."/>
    <n v="0"/>
  </r>
  <r>
    <x v="959"/>
    <s v="Nile Crocodile"/>
    <x v="8"/>
    <s v="Crocodylidae"/>
    <x v="0"/>
    <x v="386"/>
    <n v="598.5"/>
    <x v="2"/>
    <x v="1"/>
    <s v="19-09-2012"/>
    <x v="13"/>
    <x v="7"/>
    <x v="0"/>
    <s v="Lawrence Mitchell"/>
    <s v="Campaign what buy test need hard firm result nearly pick position how force."/>
    <n v="0"/>
  </r>
  <r>
    <x v="960"/>
    <s v="West African Slender-snouted Crocodile"/>
    <x v="14"/>
    <s v="Crocodylidae"/>
    <x v="2"/>
    <x v="34"/>
    <n v="63.6"/>
    <x v="1"/>
    <x v="1"/>
    <s v="21-03-2012"/>
    <x v="28"/>
    <x v="0"/>
    <x v="2"/>
    <s v="Amanda Campbell"/>
    <s v="Series always memory reveal require market until cause bill clear research begin growth ground."/>
    <n v="0"/>
  </r>
  <r>
    <x v="961"/>
    <s v="Orinoco Crocodile"/>
    <x v="2"/>
    <s v="Crocodylidae"/>
    <x v="0"/>
    <x v="386"/>
    <n v="581"/>
    <x v="0"/>
    <x v="0"/>
    <s v="07-02-2012"/>
    <x v="24"/>
    <x v="16"/>
    <x v="2"/>
    <s v="Greg Jones"/>
    <s v="Nation modern politics how choice state sport."/>
    <n v="0"/>
  </r>
  <r>
    <x v="962"/>
    <s v="West African Crocodile"/>
    <x v="6"/>
    <s v="Crocodylidae"/>
    <x v="0"/>
    <x v="63"/>
    <n v="146.4"/>
    <x v="0"/>
    <x v="2"/>
    <s v="23-07-2012"/>
    <x v="39"/>
    <x v="7"/>
    <x v="0"/>
    <s v="Brian Pruitt"/>
    <s v="Dinner argue raise agency poor recently long."/>
    <n v="0"/>
  </r>
  <r>
    <x v="963"/>
    <s v="Orinoco Crocodile"/>
    <x v="2"/>
    <s v="Crocodylidae"/>
    <x v="0"/>
    <x v="320"/>
    <n v="310.3"/>
    <x v="0"/>
    <x v="1"/>
    <s v="27-01-2017"/>
    <x v="1"/>
    <x v="2"/>
    <x v="2"/>
    <s v="Peter Dodson"/>
    <s v="May follow series prove affect."/>
    <n v="0"/>
  </r>
  <r>
    <x v="964"/>
    <s v="Philippine Crocodile"/>
    <x v="12"/>
    <s v="Crocodylidae"/>
    <x v="0"/>
    <x v="118"/>
    <n v="78.2"/>
    <x v="2"/>
    <x v="2"/>
    <s v="05-10-2018"/>
    <x v="11"/>
    <x v="3"/>
    <x v="2"/>
    <s v="Katherine Caldwell"/>
    <s v="Nearly always operation decade old according reduce ok happy together."/>
    <n v="0"/>
  </r>
  <r>
    <x v="965"/>
    <s v="West African Slender-snouted Crocodile"/>
    <x v="14"/>
    <s v="Crocodylidae"/>
    <x v="2"/>
    <x v="56"/>
    <n v="76"/>
    <x v="1"/>
    <x v="0"/>
    <s v="05-04-2008"/>
    <x v="27"/>
    <x v="0"/>
    <x v="2"/>
    <s v="Daniel Herrera"/>
    <s v="Season example news memory civil cut parent free force employee budget experience."/>
    <n v="0"/>
  </r>
  <r>
    <x v="966"/>
    <s v="Nile Crocodile"/>
    <x v="8"/>
    <s v="Crocodylidae"/>
    <x v="0"/>
    <x v="98"/>
    <n v="661.7"/>
    <x v="0"/>
    <x v="2"/>
    <s v="01-10-2021"/>
    <x v="13"/>
    <x v="12"/>
    <x v="0"/>
    <s v="Larry Curtis"/>
    <s v="Show daughter both hold blood value day service save fear ready Democrat."/>
    <n v="0"/>
  </r>
  <r>
    <x v="967"/>
    <s v="Borneo Crocodile (disputed)"/>
    <x v="9"/>
    <s v="Crocodylidae"/>
    <x v="0"/>
    <x v="71"/>
    <n v="133.1"/>
    <x v="0"/>
    <x v="1"/>
    <s v="16-07-2010"/>
    <x v="10"/>
    <x v="3"/>
    <x v="3"/>
    <s v="Elizabeth Ford"/>
    <s v="Discover three such describe agency actually stop team deal water home force worker own close man night experience would."/>
    <n v="0"/>
  </r>
  <r>
    <x v="968"/>
    <s v="Central African Slender-snouted Crocodile"/>
    <x v="16"/>
    <s v="Crocodylidae"/>
    <x v="2"/>
    <x v="366"/>
    <n v="146.69999999999999"/>
    <x v="0"/>
    <x v="0"/>
    <s v="09-06-2015"/>
    <x v="35"/>
    <x v="21"/>
    <x v="4"/>
    <s v="Danielle Jensen"/>
    <s v="System people tax water us field high."/>
    <n v="0"/>
  </r>
  <r>
    <x v="969"/>
    <s v="West African Slender-snouted Crocodile"/>
    <x v="14"/>
    <s v="Crocodylidae"/>
    <x v="2"/>
    <x v="387"/>
    <n v="138.19999999999999"/>
    <x v="2"/>
    <x v="1"/>
    <s v="13-12-2012"/>
    <x v="27"/>
    <x v="0"/>
    <x v="2"/>
    <s v="Caitlin Brown"/>
    <s v="Position wife score health evidence president father alone."/>
    <n v="0"/>
  </r>
  <r>
    <x v="970"/>
    <s v="Nile Crocodile"/>
    <x v="8"/>
    <s v="Crocodylidae"/>
    <x v="0"/>
    <x v="108"/>
    <n v="202.3"/>
    <x v="1"/>
    <x v="1"/>
    <s v="01-11-2011"/>
    <x v="13"/>
    <x v="7"/>
    <x v="0"/>
    <s v="Charles Bryant"/>
    <s v="Build PM weight society they usually company both right lay though reason."/>
    <n v="0"/>
  </r>
  <r>
    <x v="971"/>
    <s v="Borneo Crocodile (disputed)"/>
    <x v="9"/>
    <s v="Crocodylidae"/>
    <x v="0"/>
    <x v="388"/>
    <n v="76"/>
    <x v="0"/>
    <x v="1"/>
    <s v="03-12-2021"/>
    <x v="12"/>
    <x v="3"/>
    <x v="3"/>
    <s v="Alexander Hart"/>
    <s v="Rule check assume question."/>
    <n v="0"/>
  </r>
  <r>
    <x v="972"/>
    <s v="American Crocodile"/>
    <x v="1"/>
    <s v="Crocodylidae"/>
    <x v="0"/>
    <x v="38"/>
    <n v="204.5"/>
    <x v="0"/>
    <x v="0"/>
    <s v="30-09-2023"/>
    <x v="15"/>
    <x v="22"/>
    <x v="1"/>
    <s v="Jonathan Rivas"/>
    <s v="Company actually today prevent where then report rest dark environment provide white could ready."/>
    <n v="0"/>
  </r>
  <r>
    <x v="973"/>
    <s v="Morelet's Crocodile"/>
    <x v="0"/>
    <s v="Crocodylidae"/>
    <x v="0"/>
    <x v="249"/>
    <n v="92.5"/>
    <x v="0"/>
    <x v="2"/>
    <s v="15-08-2020"/>
    <x v="0"/>
    <x v="0"/>
    <x v="0"/>
    <s v="Whitney Williams"/>
    <s v="Structure itself weight major discuss summer another hair our lead line clearly probably he."/>
    <n v="0"/>
  </r>
  <r>
    <x v="974"/>
    <s v="Orinoco Crocodile"/>
    <x v="2"/>
    <s v="Crocodylidae"/>
    <x v="0"/>
    <x v="217"/>
    <n v="117.2"/>
    <x v="1"/>
    <x v="1"/>
    <s v="14-03-2019"/>
    <x v="1"/>
    <x v="2"/>
    <x v="2"/>
    <s v="Brianna Moss"/>
    <s v="Imagine oil head work should challenge pull threat put imagine which beat education."/>
    <n v="0"/>
  </r>
  <r>
    <x v="975"/>
    <s v="Morelet's Crocodile"/>
    <x v="0"/>
    <s v="Crocodylidae"/>
    <x v="0"/>
    <x v="142"/>
    <n v="78.2"/>
    <x v="2"/>
    <x v="1"/>
    <s v="14-04-2005"/>
    <x v="2"/>
    <x v="3"/>
    <x v="0"/>
    <s v="Tim Brewer"/>
    <s v="Send technology clearly amount media teacher person out music story city sometimes cause staff."/>
    <n v="0"/>
  </r>
  <r>
    <x v="976"/>
    <s v="Freshwater Crocodile (Johnstone's)"/>
    <x v="15"/>
    <s v="Crocodylidae"/>
    <x v="0"/>
    <x v="14"/>
    <n v="27.3"/>
    <x v="1"/>
    <x v="0"/>
    <s v="29-09-2012"/>
    <x v="20"/>
    <x v="24"/>
    <x v="0"/>
    <s v="Michael Miller"/>
    <s v="Thing wrong name mind offer effort nearly walk science."/>
    <n v="0"/>
  </r>
  <r>
    <x v="977"/>
    <s v="Hall's New Guinea Crocodile"/>
    <x v="17"/>
    <s v="Crocodylidae"/>
    <x v="0"/>
    <x v="176"/>
    <n v="52.1"/>
    <x v="1"/>
    <x v="0"/>
    <s v="23-12-2025"/>
    <x v="19"/>
    <x v="3"/>
    <x v="0"/>
    <s v="Rachel Burns"/>
    <s v="Rule someone nature house prevent hotel officer seek reach write."/>
    <n v="0"/>
  </r>
  <r>
    <x v="978"/>
    <s v="Morelet's Crocodile"/>
    <x v="0"/>
    <s v="Crocodylidae"/>
    <x v="0"/>
    <x v="314"/>
    <n v="80.3"/>
    <x v="0"/>
    <x v="1"/>
    <s v="20-08-2025"/>
    <x v="0"/>
    <x v="3"/>
    <x v="0"/>
    <s v="Mathew Moore"/>
    <s v="Respond throw wide son manager trouble reason fill sense field decide."/>
    <n v="0"/>
  </r>
  <r>
    <x v="979"/>
    <s v="West African Crocodile"/>
    <x v="6"/>
    <s v="Crocodylidae"/>
    <x v="0"/>
    <x v="77"/>
    <n v="121.2"/>
    <x v="2"/>
    <x v="0"/>
    <s v="23-07-2025"/>
    <x v="39"/>
    <x v="15"/>
    <x v="0"/>
    <s v="Tiffany Lee"/>
    <s v="All building control simply."/>
    <n v="0"/>
  </r>
  <r>
    <x v="980"/>
    <s v="West African Dwarf Crocodile"/>
    <x v="7"/>
    <s v="Crocodylidae"/>
    <x v="1"/>
    <x v="31"/>
    <n v="11.3"/>
    <x v="0"/>
    <x v="2"/>
    <s v="09-03-2012"/>
    <x v="25"/>
    <x v="9"/>
    <x v="1"/>
    <s v="David Tapia"/>
    <s v="War product action our gas heart field people try play."/>
    <n v="0"/>
  </r>
  <r>
    <x v="981"/>
    <s v="Freshwater Crocodile (Johnstone's)"/>
    <x v="15"/>
    <s v="Crocodylidae"/>
    <x v="0"/>
    <x v="178"/>
    <n v="57.7"/>
    <x v="0"/>
    <x v="2"/>
    <s v="16-04-2022"/>
    <x v="20"/>
    <x v="24"/>
    <x v="0"/>
    <s v="Meghan Rowland"/>
    <s v="Floor all red technology himself much better."/>
    <n v="0"/>
  </r>
  <r>
    <x v="982"/>
    <s v="Philippine Crocodile"/>
    <x v="12"/>
    <s v="Crocodylidae"/>
    <x v="0"/>
    <x v="29"/>
    <n v="69"/>
    <x v="0"/>
    <x v="0"/>
    <s v="18-10-2011"/>
    <x v="11"/>
    <x v="13"/>
    <x v="2"/>
    <s v="Lisa Bell"/>
    <s v="Yes here while service beautiful edge begin early store piece behind here front."/>
    <n v="0"/>
  </r>
  <r>
    <x v="983"/>
    <s v="Congo Dwarf Crocodile"/>
    <x v="5"/>
    <s v="Crocodylidae"/>
    <x v="1"/>
    <x v="125"/>
    <n v="6.8"/>
    <x v="1"/>
    <x v="0"/>
    <s v="20-03-2007"/>
    <x v="5"/>
    <x v="6"/>
    <x v="3"/>
    <s v="Julie Morris"/>
    <s v="Since take describe improve act campaign television sit very know maybe."/>
    <n v="0"/>
  </r>
  <r>
    <x v="984"/>
    <s v="New Guinea Crocodile"/>
    <x v="13"/>
    <s v="Crocodylidae"/>
    <x v="0"/>
    <x v="42"/>
    <n v="80.400000000000006"/>
    <x v="0"/>
    <x v="0"/>
    <s v="12-03-2025"/>
    <x v="19"/>
    <x v="0"/>
    <x v="0"/>
    <s v="Michael Price"/>
    <s v="President any one recently make total fall."/>
    <n v="0"/>
  </r>
  <r>
    <x v="985"/>
    <s v="Mugger Crocodile (Marsh Crocodile)"/>
    <x v="3"/>
    <s v="Crocodylidae"/>
    <x v="0"/>
    <x v="65"/>
    <n v="113.2"/>
    <x v="1"/>
    <x v="0"/>
    <s v="06-03-2008"/>
    <x v="40"/>
    <x v="3"/>
    <x v="1"/>
    <s v="Dylan Rivera"/>
    <s v="Rather why baby lot eat hold season."/>
    <n v="0"/>
  </r>
  <r>
    <x v="986"/>
    <s v="Borneo Crocodile (disputed)"/>
    <x v="9"/>
    <s v="Crocodylidae"/>
    <x v="0"/>
    <x v="262"/>
    <n v="272.3"/>
    <x v="0"/>
    <x v="0"/>
    <s v="27-04-2023"/>
    <x v="12"/>
    <x v="10"/>
    <x v="3"/>
    <s v="Cassandra Bennett"/>
    <s v="Consumer future raise suffer director."/>
    <n v="0"/>
  </r>
  <r>
    <x v="987"/>
    <s v="West African Crocodile"/>
    <x v="6"/>
    <s v="Crocodylidae"/>
    <x v="0"/>
    <x v="389"/>
    <n v="37.6"/>
    <x v="1"/>
    <x v="0"/>
    <s v="11-02-2009"/>
    <x v="6"/>
    <x v="7"/>
    <x v="0"/>
    <s v="Michael Buck"/>
    <s v="Clearly car without painting age."/>
    <n v="0"/>
  </r>
  <r>
    <x v="988"/>
    <s v="Siamese Crocodile"/>
    <x v="4"/>
    <s v="Crocodylidae"/>
    <x v="0"/>
    <x v="43"/>
    <n v="163.6"/>
    <x v="0"/>
    <x v="2"/>
    <s v="17-06-2023"/>
    <x v="4"/>
    <x v="5"/>
    <x v="2"/>
    <s v="Robert Jordan DDS"/>
    <s v="Play blood list everything newspaper institution assume enjoy we group husband try trade then."/>
    <n v="0"/>
  </r>
  <r>
    <x v="989"/>
    <s v="Central African Slender-snouted Crocodile"/>
    <x v="16"/>
    <s v="Crocodylidae"/>
    <x v="2"/>
    <x v="7"/>
    <n v="26.5"/>
    <x v="3"/>
    <x v="1"/>
    <s v="02-02-2023"/>
    <x v="31"/>
    <x v="21"/>
    <x v="4"/>
    <s v="Christopher Hudson"/>
    <s v="Land you health enjoy at so control including nice discussion."/>
    <n v="0"/>
  </r>
  <r>
    <x v="990"/>
    <s v="Hall's New Guinea Crocodile"/>
    <x v="17"/>
    <s v="Crocodylidae"/>
    <x v="0"/>
    <x v="148"/>
    <n v="121.5"/>
    <x v="0"/>
    <x v="0"/>
    <s v="28-03-2022"/>
    <x v="19"/>
    <x v="3"/>
    <x v="0"/>
    <s v="Casey Miles"/>
    <s v="Head member activity."/>
    <n v="0"/>
  </r>
  <r>
    <x v="991"/>
    <s v="Nile Crocodile"/>
    <x v="8"/>
    <s v="Crocodylidae"/>
    <x v="0"/>
    <x v="121"/>
    <n v="285.8"/>
    <x v="2"/>
    <x v="0"/>
    <s v="14-07-2012"/>
    <x v="33"/>
    <x v="4"/>
    <x v="0"/>
    <s v="Deborah Moreno"/>
    <s v="They case TV team song."/>
    <n v="0"/>
  </r>
  <r>
    <x v="992"/>
    <s v="West African Slender-snouted Crocodile"/>
    <x v="14"/>
    <s v="Crocodylidae"/>
    <x v="2"/>
    <x v="33"/>
    <n v="88.5"/>
    <x v="0"/>
    <x v="0"/>
    <s v="02-07-2007"/>
    <x v="28"/>
    <x v="17"/>
    <x v="2"/>
    <s v="John Mendoza"/>
    <s v="Common need phone teach audience project tax certainly."/>
    <n v="0"/>
  </r>
  <r>
    <x v="993"/>
    <s v="West African Dwarf Crocodile"/>
    <x v="7"/>
    <s v="Crocodylidae"/>
    <x v="1"/>
    <x v="298"/>
    <n v="4.9000000000000004"/>
    <x v="1"/>
    <x v="2"/>
    <s v="29-01-2005"/>
    <x v="42"/>
    <x v="6"/>
    <x v="1"/>
    <s v="Karen Fritz"/>
    <s v="Not east send style gun different energy arrive."/>
    <n v="0"/>
  </r>
  <r>
    <x v="994"/>
    <s v="Morelet's Crocodile"/>
    <x v="0"/>
    <s v="Crocodylidae"/>
    <x v="0"/>
    <x v="44"/>
    <n v="159.5"/>
    <x v="0"/>
    <x v="2"/>
    <s v="26-10-2017"/>
    <x v="23"/>
    <x v="3"/>
    <x v="0"/>
    <s v="Seth Norman"/>
    <s v="Cover risk health last student different."/>
    <n v="0"/>
  </r>
  <r>
    <x v="995"/>
    <s v="West African Crocodile"/>
    <x v="6"/>
    <s v="Crocodylidae"/>
    <x v="0"/>
    <x v="265"/>
    <n v="112.3"/>
    <x v="0"/>
    <x v="2"/>
    <s v="01-10-2015"/>
    <x v="43"/>
    <x v="7"/>
    <x v="0"/>
    <s v="Karen Avery"/>
    <s v="Thousand position sense church out explain significant item all at be through certainly political hard hotel let."/>
    <n v="0"/>
  </r>
  <r>
    <x v="996"/>
    <s v="Hall's New Guinea Crocodile"/>
    <x v="17"/>
    <s v="Crocodylidae"/>
    <x v="0"/>
    <x v="89"/>
    <n v="80.3"/>
    <x v="2"/>
    <x v="2"/>
    <s v="25-01-2023"/>
    <x v="19"/>
    <x v="25"/>
    <x v="0"/>
    <s v="Sylvia Turner"/>
    <s v="Painting try talk like maintain serious style."/>
    <n v="0"/>
  </r>
  <r>
    <x v="997"/>
    <s v="West African Slender-snouted Crocodile"/>
    <x v="14"/>
    <s v="Crocodylidae"/>
    <x v="2"/>
    <x v="261"/>
    <n v="93.5"/>
    <x v="0"/>
    <x v="0"/>
    <s v="07-02-2014"/>
    <x v="9"/>
    <x v="0"/>
    <x v="2"/>
    <s v="Kristin Fleming"/>
    <s v="Produce off light before majority garden military place edge environmental even eye message fine town trade not."/>
    <n v="0"/>
  </r>
  <r>
    <x v="998"/>
    <s v="West African Slender-snouted Crocodile"/>
    <x v="14"/>
    <s v="Crocodylidae"/>
    <x v="2"/>
    <x v="76"/>
    <n v="147.6"/>
    <x v="0"/>
    <x v="0"/>
    <s v="09-07-2010"/>
    <x v="25"/>
    <x v="17"/>
    <x v="2"/>
    <s v="Eric Petersen"/>
    <s v="Put everything our prove could party skin soon read couple rather."/>
    <n v="0"/>
  </r>
  <r>
    <x v="999"/>
    <s v="Hall's New Guinea Crocodile"/>
    <x v="17"/>
    <s v="Crocodylidae"/>
    <x v="0"/>
    <x v="217"/>
    <n v="47.4"/>
    <x v="1"/>
    <x v="1"/>
    <s v="31-03-2014"/>
    <x v="19"/>
    <x v="25"/>
    <x v="0"/>
    <s v="Kristen Harris"/>
    <s v="Ok community right then police day so store consumer positive."/>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0C3B86-8213-EE47-B704-70C60F12AEE6}" name="KPI_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6">
    <pivotField dataField="1" numFmtId="1"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showAll="0"/>
    <pivotField numFmtId="49" showAll="0"/>
  </pivotFields>
  <rowItems count="1">
    <i/>
  </rowItems>
  <colItems count="1">
    <i/>
  </colItems>
  <dataFields count="1">
    <dataField name="Number Observations" fld="0" subtotal="count" baseField="0" baseItem="0"/>
  </dataFields>
  <formats count="3">
    <format dxfId="5">
      <pivotArea outline="0" collapsedLevelsAreSubtotals="1" fieldPosition="0"/>
    </format>
    <format dxfId="3">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E011A0-5DAC-DE4E-B770-4F7DC6E6C97A}" name="avg_weight_specie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pecies">
  <location ref="A65:B84" firstHeaderRow="1" firstDataRow="1" firstDataCol="1"/>
  <pivotFields count="16">
    <pivotField numFmtId="1" showAll="0"/>
    <pivotField showAll="0"/>
    <pivotField axis="axisRow" showAll="0">
      <items count="19">
        <item x="1"/>
        <item x="17"/>
        <item x="2"/>
        <item x="15"/>
        <item x="12"/>
        <item x="0"/>
        <item x="8"/>
        <item x="13"/>
        <item x="3"/>
        <item x="10"/>
        <item x="9"/>
        <item x="11"/>
        <item x="4"/>
        <item x="6"/>
        <item x="14"/>
        <item x="16"/>
        <item x="5"/>
        <item x="7"/>
        <item t="default"/>
      </items>
    </pivotField>
    <pivotField showAll="0"/>
    <pivotField showAll="0">
      <items count="4">
        <item x="0"/>
        <item x="2"/>
        <item x="1"/>
        <item t="default"/>
      </items>
    </pivotField>
    <pivotField numFmtId="2" showAll="0"/>
    <pivotField dataField="1" numFmtId="2" showAll="0"/>
    <pivotField showAll="0"/>
    <pivotField showAll="0"/>
    <pivotField showAll="0"/>
    <pivotField showAll="0"/>
    <pivotField showAll="0"/>
    <pivotField showAll="0"/>
    <pivotField showAll="0"/>
    <pivotField showAll="0"/>
    <pivotField numFmtId="49"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Observed Weight (kg)" fld="6" subtotal="average" baseField="0" baseItem="0" numFmtId="164"/>
  </dataFields>
  <formats count="1">
    <format dxfId="3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B6C053-13E0-7241-A8D3-4E83E09BC858}" name="avg_length_specie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pecies">
  <location ref="A41:B60" firstHeaderRow="1" firstDataRow="1" firstDataCol="1"/>
  <pivotFields count="16">
    <pivotField numFmtId="1" showAll="0"/>
    <pivotField showAll="0"/>
    <pivotField axis="axisRow" showAll="0">
      <items count="19">
        <item x="1"/>
        <item x="17"/>
        <item x="2"/>
        <item x="15"/>
        <item x="12"/>
        <item x="0"/>
        <item x="8"/>
        <item x="13"/>
        <item x="3"/>
        <item x="10"/>
        <item x="9"/>
        <item x="11"/>
        <item x="4"/>
        <item x="6"/>
        <item x="14"/>
        <item x="16"/>
        <item x="5"/>
        <item x="7"/>
        <item t="default"/>
      </items>
    </pivotField>
    <pivotField showAll="0"/>
    <pivotField showAll="0">
      <items count="4">
        <item x="0"/>
        <item x="2"/>
        <item x="1"/>
        <item t="default"/>
      </items>
    </pivotField>
    <pivotField dataField="1" numFmtId="2" showAll="0">
      <items count="391">
        <item x="361"/>
        <item x="232"/>
        <item x="123"/>
        <item x="335"/>
        <item x="382"/>
        <item x="327"/>
        <item x="228"/>
        <item x="292"/>
        <item x="284"/>
        <item x="289"/>
        <item x="40"/>
        <item x="306"/>
        <item x="163"/>
        <item x="25"/>
        <item x="7"/>
        <item x="133"/>
        <item x="313"/>
        <item x="184"/>
        <item x="298"/>
        <item x="301"/>
        <item x="50"/>
        <item x="252"/>
        <item x="303"/>
        <item x="254"/>
        <item x="260"/>
        <item x="144"/>
        <item x="250"/>
        <item x="153"/>
        <item x="288"/>
        <item x="190"/>
        <item x="125"/>
        <item x="227"/>
        <item x="246"/>
        <item x="231"/>
        <item x="336"/>
        <item x="274"/>
        <item x="328"/>
        <item x="221"/>
        <item x="344"/>
        <item x="32"/>
        <item x="237"/>
        <item x="74"/>
        <item x="323"/>
        <item x="340"/>
        <item x="171"/>
        <item x="240"/>
        <item x="102"/>
        <item x="146"/>
        <item x="120"/>
        <item x="229"/>
        <item x="277"/>
        <item x="389"/>
        <item x="161"/>
        <item x="126"/>
        <item x="367"/>
        <item x="47"/>
        <item x="296"/>
        <item x="354"/>
        <item x="150"/>
        <item x="149"/>
        <item x="31"/>
        <item x="145"/>
        <item x="136"/>
        <item x="36"/>
        <item x="264"/>
        <item x="18"/>
        <item x="2"/>
        <item x="230"/>
        <item x="70"/>
        <item x="205"/>
        <item x="138"/>
        <item x="132"/>
        <item x="365"/>
        <item x="359"/>
        <item x="312"/>
        <item x="54"/>
        <item x="62"/>
        <item x="82"/>
        <item x="10"/>
        <item x="75"/>
        <item x="182"/>
        <item x="57"/>
        <item x="357"/>
        <item x="197"/>
        <item x="322"/>
        <item x="338"/>
        <item x="201"/>
        <item x="14"/>
        <item x="272"/>
        <item x="213"/>
        <item x="209"/>
        <item x="203"/>
        <item x="104"/>
        <item x="334"/>
        <item x="168"/>
        <item x="356"/>
        <item x="179"/>
        <item x="278"/>
        <item x="177"/>
        <item x="117"/>
        <item x="34"/>
        <item x="135"/>
        <item x="157"/>
        <item x="109"/>
        <item x="119"/>
        <item x="266"/>
        <item x="19"/>
        <item x="189"/>
        <item x="110"/>
        <item x="244"/>
        <item x="97"/>
        <item x="72"/>
        <item x="239"/>
        <item x="317"/>
        <item x="208"/>
        <item x="162"/>
        <item x="247"/>
        <item x="215"/>
        <item x="280"/>
        <item x="68"/>
        <item x="341"/>
        <item x="358"/>
        <item x="217"/>
        <item x="173"/>
        <item x="219"/>
        <item x="199"/>
        <item x="22"/>
        <item x="198"/>
        <item x="169"/>
        <item x="351"/>
        <item x="304"/>
        <item x="245"/>
        <item x="156"/>
        <item x="11"/>
        <item x="60"/>
        <item x="222"/>
        <item x="286"/>
        <item x="175"/>
        <item x="253"/>
        <item x="0"/>
        <item x="248"/>
        <item x="167"/>
        <item x="56"/>
        <item x="112"/>
        <item x="268"/>
        <item x="81"/>
        <item x="324"/>
        <item x="16"/>
        <item x="176"/>
        <item x="15"/>
        <item x="143"/>
        <item x="200"/>
        <item x="164"/>
        <item x="29"/>
        <item x="51"/>
        <item x="211"/>
        <item x="108"/>
        <item x="193"/>
        <item x="267"/>
        <item x="142"/>
        <item x="256"/>
        <item x="353"/>
        <item x="67"/>
        <item x="178"/>
        <item x="66"/>
        <item x="258"/>
        <item x="118"/>
        <item x="147"/>
        <item x="269"/>
        <item x="87"/>
        <item x="127"/>
        <item x="58"/>
        <item x="285"/>
        <item x="154"/>
        <item x="33"/>
        <item x="89"/>
        <item x="92"/>
        <item x="202"/>
        <item x="314"/>
        <item x="73"/>
        <item x="310"/>
        <item x="41"/>
        <item x="261"/>
        <item x="295"/>
        <item x="114"/>
        <item x="388"/>
        <item x="368"/>
        <item x="308"/>
        <item x="85"/>
        <item x="249"/>
        <item x="3"/>
        <item x="45"/>
        <item x="23"/>
        <item x="78"/>
        <item x="95"/>
        <item x="339"/>
        <item x="207"/>
        <item x="346"/>
        <item x="42"/>
        <item x="46"/>
        <item x="20"/>
        <item x="325"/>
        <item x="65"/>
        <item x="265"/>
        <item x="53"/>
        <item x="94"/>
        <item x="90"/>
        <item x="224"/>
        <item x="242"/>
        <item x="160"/>
        <item x="271"/>
        <item x="12"/>
        <item x="5"/>
        <item x="366"/>
        <item x="257"/>
        <item x="195"/>
        <item x="192"/>
        <item x="103"/>
        <item x="83"/>
        <item x="86"/>
        <item x="37"/>
        <item x="216"/>
        <item x="148"/>
        <item x="129"/>
        <item x="77"/>
        <item x="165"/>
        <item x="166"/>
        <item x="137"/>
        <item x="181"/>
        <item x="111"/>
        <item x="76"/>
        <item x="319"/>
        <item x="387"/>
        <item x="6"/>
        <item x="183"/>
        <item x="106"/>
        <item x="107"/>
        <item x="151"/>
        <item x="63"/>
        <item x="263"/>
        <item x="212"/>
        <item x="91"/>
        <item x="174"/>
        <item x="225"/>
        <item x="35"/>
        <item x="49"/>
        <item x="140"/>
        <item x="170"/>
        <item x="220"/>
        <item x="276"/>
        <item x="71"/>
        <item x="236"/>
        <item x="43"/>
        <item x="8"/>
        <item x="188"/>
        <item x="93"/>
        <item x="84"/>
        <item x="159"/>
        <item x="128"/>
        <item x="113"/>
        <item x="251"/>
        <item x="121"/>
        <item x="172"/>
        <item x="206"/>
        <item x="371"/>
        <item x="348"/>
        <item x="24"/>
        <item x="105"/>
        <item x="384"/>
        <item x="27"/>
        <item x="362"/>
        <item x="369"/>
        <item x="38"/>
        <item x="352"/>
        <item x="122"/>
        <item x="233"/>
        <item x="347"/>
        <item x="218"/>
        <item x="79"/>
        <item x="355"/>
        <item x="259"/>
        <item x="320"/>
        <item x="9"/>
        <item x="44"/>
        <item x="116"/>
        <item x="321"/>
        <item x="281"/>
        <item x="255"/>
        <item x="360"/>
        <item x="326"/>
        <item x="364"/>
        <item x="226"/>
        <item x="186"/>
        <item x="279"/>
        <item x="187"/>
        <item x="180"/>
        <item x="185"/>
        <item x="39"/>
        <item x="152"/>
        <item x="96"/>
        <item x="376"/>
        <item x="291"/>
        <item x="210"/>
        <item x="350"/>
        <item x="13"/>
        <item x="59"/>
        <item x="385"/>
        <item x="115"/>
        <item x="290"/>
        <item x="139"/>
        <item x="318"/>
        <item x="378"/>
        <item x="270"/>
        <item x="4"/>
        <item x="287"/>
        <item x="55"/>
        <item x="342"/>
        <item x="349"/>
        <item x="223"/>
        <item x="275"/>
        <item x="131"/>
        <item x="273"/>
        <item x="80"/>
        <item x="307"/>
        <item x="262"/>
        <item x="26"/>
        <item x="294"/>
        <item x="381"/>
        <item x="331"/>
        <item x="191"/>
        <item x="383"/>
        <item x="329"/>
        <item x="343"/>
        <item x="241"/>
        <item x="1"/>
        <item x="238"/>
        <item x="30"/>
        <item x="363"/>
        <item x="234"/>
        <item x="300"/>
        <item x="196"/>
        <item x="134"/>
        <item x="283"/>
        <item x="374"/>
        <item x="299"/>
        <item x="330"/>
        <item x="311"/>
        <item x="214"/>
        <item x="64"/>
        <item x="305"/>
        <item x="17"/>
        <item x="345"/>
        <item x="293"/>
        <item x="316"/>
        <item x="370"/>
        <item x="386"/>
        <item x="333"/>
        <item x="377"/>
        <item x="100"/>
        <item x="155"/>
        <item x="21"/>
        <item x="98"/>
        <item x="315"/>
        <item x="28"/>
        <item x="337"/>
        <item x="235"/>
        <item x="375"/>
        <item x="372"/>
        <item x="379"/>
        <item x="88"/>
        <item x="61"/>
        <item x="204"/>
        <item x="309"/>
        <item x="332"/>
        <item x="69"/>
        <item x="99"/>
        <item x="380"/>
        <item x="194"/>
        <item x="373"/>
        <item x="101"/>
        <item x="282"/>
        <item x="141"/>
        <item x="302"/>
        <item x="52"/>
        <item x="130"/>
        <item x="297"/>
        <item x="48"/>
        <item x="158"/>
        <item x="124"/>
        <item x="243"/>
        <item t="default"/>
      </items>
    </pivotField>
    <pivotField numFmtId="2" showAll="0"/>
    <pivotField showAll="0"/>
    <pivotField showAll="0"/>
    <pivotField showAll="0"/>
    <pivotField showAll="0"/>
    <pivotField showAll="0"/>
    <pivotField showAll="0"/>
    <pivotField showAll="0"/>
    <pivotField showAll="0"/>
    <pivotField numFmtId="49"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Observed Length (m)" fld="5" subtotal="average" baseField="0" baseItem="0" numFmtId="164"/>
  </dataFields>
  <formats count="1">
    <format dxfId="3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F89209-85BB-2149-8A63-5C19457FF2D2}" name="sex_by_specie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x">
  <location ref="A104:B108" firstHeaderRow="1" firstDataRow="1" firstDataCol="1"/>
  <pivotFields count="16">
    <pivotField numFmtId="1" showAll="0"/>
    <pivotField showAll="0"/>
    <pivotField dataField="1" showAll="0"/>
    <pivotField showAll="0"/>
    <pivotField showAll="0"/>
    <pivotField numFmtId="2" showAll="0"/>
    <pivotField numFmtId="2" showAll="0"/>
    <pivotField showAll="0"/>
    <pivotField axis="axisRow" showAll="0">
      <items count="4">
        <item x="2"/>
        <item x="0"/>
        <item x="1"/>
        <item t="default"/>
      </items>
    </pivotField>
    <pivotField showAll="0"/>
    <pivotField showAll="0"/>
    <pivotField showAll="0"/>
    <pivotField showAll="0"/>
    <pivotField showAll="0"/>
    <pivotField showAll="0"/>
    <pivotField numFmtId="49" showAll="0"/>
  </pivotFields>
  <rowFields count="1">
    <field x="8"/>
  </rowFields>
  <rowItems count="4">
    <i>
      <x/>
    </i>
    <i>
      <x v="1"/>
    </i>
    <i>
      <x v="2"/>
    </i>
    <i t="grand">
      <x/>
    </i>
  </rowItems>
  <colItems count="1">
    <i/>
  </colItems>
  <dataFields count="1">
    <dataField name="Count of Scientific Nam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54943D-37C9-A541-9C8A-FA4792CE0B61}" name="age_clas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ge class">
  <location ref="A88:B93" firstHeaderRow="1" firstDataRow="1" firstDataCol="1"/>
  <pivotFields count="16">
    <pivotField numFmtId="1" showAll="0"/>
    <pivotField showAll="0"/>
    <pivotField dataField="1" showAll="0"/>
    <pivotField showAll="0"/>
    <pivotField showAll="0"/>
    <pivotField numFmtId="2" showAll="0"/>
    <pivotField numFmtId="2" showAll="0"/>
    <pivotField axis="axisRow" showAll="0">
      <items count="5">
        <item x="0"/>
        <item x="3"/>
        <item x="1"/>
        <item x="2"/>
        <item t="default"/>
      </items>
    </pivotField>
    <pivotField showAll="0"/>
    <pivotField showAll="0"/>
    <pivotField showAll="0"/>
    <pivotField showAll="0"/>
    <pivotField showAll="0"/>
    <pivotField showAll="0"/>
    <pivotField showAll="0"/>
    <pivotField numFmtId="49" showAll="0"/>
  </pivotFields>
  <rowFields count="1">
    <field x="7"/>
  </rowFields>
  <rowItems count="5">
    <i>
      <x/>
    </i>
    <i>
      <x v="1"/>
    </i>
    <i>
      <x v="2"/>
    </i>
    <i>
      <x v="3"/>
    </i>
    <i t="grand">
      <x/>
    </i>
  </rowItems>
  <colItems count="1">
    <i/>
  </colItems>
  <dataFields count="1">
    <dataField name="Cout of species"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BA5ABC-D0BD-254A-B014-0D326FA826D0}" name="count by genu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Genus">
  <location ref="A26:B30" firstHeaderRow="1" firstDataRow="1" firstDataCol="1"/>
  <pivotFields count="16">
    <pivotField numFmtId="1"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axis="axisRow" dataField="1" showAll="0">
      <items count="4">
        <item x="0"/>
        <item x="2"/>
        <item x="1"/>
        <item t="default"/>
      </items>
    </pivotField>
    <pivotField numFmtId="2" showAll="0"/>
    <pivotField numFmtId="2" showAll="0"/>
    <pivotField showAll="0"/>
    <pivotField showAll="0"/>
    <pivotField showAll="0"/>
    <pivotField showAll="0"/>
    <pivotField showAll="0"/>
    <pivotField showAll="0"/>
    <pivotField showAll="0"/>
    <pivotField showAll="0"/>
    <pivotField numFmtId="49" showAll="0"/>
  </pivotFields>
  <rowFields count="1">
    <field x="4"/>
  </rowFields>
  <rowItems count="4">
    <i>
      <x/>
    </i>
    <i>
      <x v="1"/>
    </i>
    <i>
      <x v="2"/>
    </i>
    <i t="grand">
      <x/>
    </i>
  </rowItems>
  <colItems count="1">
    <i/>
  </colItems>
  <dataFields count="1">
    <dataField name="Count of Genus" fld="4" subtotal="count" showDataAs="percentOfCol" baseField="4"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DE68EE-DB2A-D44E-B99E-E3B80B3F1CB7}" name="conservation_statu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onservation Status">
  <location ref="A208:C214" firstHeaderRow="0" firstDataRow="1" firstDataCol="1"/>
  <pivotFields count="16">
    <pivotField numFmtId="1" showAll="0"/>
    <pivotField showAll="0"/>
    <pivotField dataField="1" showAll="0"/>
    <pivotField showAll="0"/>
    <pivotField showAll="0"/>
    <pivotField numFmtId="2" showAll="0"/>
    <pivotField numFmtId="2" showAll="0"/>
    <pivotField showAll="0"/>
    <pivotField showAll="0"/>
    <pivotField showAll="0"/>
    <pivotField showAll="0"/>
    <pivotField showAll="0"/>
    <pivotField axis="axisRow" dataField="1" showAll="0">
      <items count="6">
        <item x="2"/>
        <item x="3"/>
        <item x="4"/>
        <item x="0"/>
        <item x="1"/>
        <item t="default"/>
      </items>
    </pivotField>
    <pivotField showAll="0"/>
    <pivotField showAll="0"/>
    <pivotField numFmtId="49" showAll="0"/>
  </pivotFields>
  <rowFields count="1">
    <field x="12"/>
  </rowFields>
  <rowItems count="6">
    <i>
      <x/>
    </i>
    <i>
      <x v="1"/>
    </i>
    <i>
      <x v="2"/>
    </i>
    <i>
      <x v="3"/>
    </i>
    <i>
      <x v="4"/>
    </i>
    <i t="grand">
      <x/>
    </i>
  </rowItems>
  <colFields count="1">
    <field x="-2"/>
  </colFields>
  <colItems count="2">
    <i>
      <x/>
    </i>
    <i i="1">
      <x v="1"/>
    </i>
  </colItems>
  <dataFields count="2">
    <dataField name="Count of Scientific Name" fld="2" subtotal="count" baseField="0" baseItem="0"/>
    <dataField name="Count of Conservation Status" fld="12" subtotal="count"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0" format="5">
      <pivotArea type="data" outline="0" fieldPosition="0">
        <references count="2">
          <reference field="4294967294" count="1" selected="0">
            <x v="0"/>
          </reference>
          <reference field="12" count="1" selected="0">
            <x v="3"/>
          </reference>
        </references>
      </pivotArea>
    </chartFormat>
    <chartFormat chart="0" format="6">
      <pivotArea type="data" outline="0" fieldPosition="0">
        <references count="2">
          <reference field="4294967294" count="1" selected="0">
            <x v="0"/>
          </reference>
          <reference field="12" count="1" selected="0">
            <x v="4"/>
          </reference>
        </references>
      </pivotArea>
    </chartFormat>
    <chartFormat chart="0" format="7">
      <pivotArea type="data" outline="0" fieldPosition="0">
        <references count="2">
          <reference field="4294967294" count="1" selected="0">
            <x v="1"/>
          </reference>
          <reference field="12" count="1" selected="0">
            <x v="0"/>
          </reference>
        </references>
      </pivotArea>
    </chartFormat>
    <chartFormat chart="0" format="8">
      <pivotArea type="data" outline="0" fieldPosition="0">
        <references count="2">
          <reference field="4294967294" count="1" selected="0">
            <x v="1"/>
          </reference>
          <reference field="12" count="1" selected="0">
            <x v="1"/>
          </reference>
        </references>
      </pivotArea>
    </chartFormat>
    <chartFormat chart="0" format="9">
      <pivotArea type="data" outline="0" fieldPosition="0">
        <references count="2">
          <reference field="4294967294" count="1" selected="0">
            <x v="1"/>
          </reference>
          <reference field="12" count="1" selected="0">
            <x v="2"/>
          </reference>
        </references>
      </pivotArea>
    </chartFormat>
    <chartFormat chart="0" format="10">
      <pivotArea type="data" outline="0" fieldPosition="0">
        <references count="2">
          <reference field="4294967294" count="1" selected="0">
            <x v="1"/>
          </reference>
          <reference field="12" count="1" selected="0">
            <x v="3"/>
          </reference>
        </references>
      </pivotArea>
    </chartFormat>
    <chartFormat chart="0" format="11">
      <pivotArea type="data" outline="0" fieldPosition="0">
        <references count="2">
          <reference field="4294967294" count="1" selected="0">
            <x v="1"/>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9F1458-9043-5F47-A97C-C8E27DDB7985}" name="habitat_type"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Habitat Type">
  <location ref="A174:B204" firstHeaderRow="1" firstDataRow="1" firstDataCol="1"/>
  <pivotFields count="16">
    <pivotField numFmtId="1" showAll="0"/>
    <pivotField showAll="0"/>
    <pivotField dataField="1" showAll="0"/>
    <pivotField showAll="0"/>
    <pivotField showAll="0"/>
    <pivotField numFmtId="2" showAll="0"/>
    <pivotField numFmtId="2" showAll="0"/>
    <pivotField showAll="0"/>
    <pivotField showAll="0"/>
    <pivotField showAll="0"/>
    <pivotField showAll="0"/>
    <pivotField axis="axisRow" showAll="0">
      <items count="30">
        <item x="23"/>
        <item x="20"/>
        <item x="22"/>
        <item x="18"/>
        <item x="11"/>
        <item x="10"/>
        <item x="2"/>
        <item x="21"/>
        <item x="6"/>
        <item x="13"/>
        <item x="14"/>
        <item x="25"/>
        <item x="24"/>
        <item x="8"/>
        <item x="7"/>
        <item x="16"/>
        <item x="1"/>
        <item x="12"/>
        <item x="15"/>
        <item x="27"/>
        <item x="28"/>
        <item x="4"/>
        <item x="3"/>
        <item x="17"/>
        <item x="5"/>
        <item x="19"/>
        <item x="9"/>
        <item x="0"/>
        <item x="26"/>
        <item t="default"/>
      </items>
    </pivotField>
    <pivotField showAll="0"/>
    <pivotField showAll="0"/>
    <pivotField showAll="0"/>
    <pivotField numFmtId="49" showAll="0"/>
  </pivotFields>
  <rowFields count="1">
    <field x="1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Scientific Name" fld="2"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800E7F-174B-0941-AC4A-45AEB857E302}" name="species_coun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pecies">
  <location ref="A3:B22" firstHeaderRow="1" firstDataRow="1" firstDataCol="1"/>
  <pivotFields count="16">
    <pivotField numFmtId="1" showAll="0"/>
    <pivotField showAll="0"/>
    <pivotField axis="axisRow" dataField="1" showAll="0" sortType="ascending">
      <items count="19">
        <item x="1"/>
        <item x="17"/>
        <item x="2"/>
        <item x="15"/>
        <item x="12"/>
        <item x="0"/>
        <item x="8"/>
        <item x="13"/>
        <item x="3"/>
        <item x="10"/>
        <item x="9"/>
        <item x="11"/>
        <item x="4"/>
        <item x="6"/>
        <item x="14"/>
        <item x="16"/>
        <item x="5"/>
        <item x="7"/>
        <item t="default"/>
      </items>
    </pivotField>
    <pivotField showAll="0"/>
    <pivotField showAll="0"/>
    <pivotField numFmtId="2" showAll="0"/>
    <pivotField numFmtId="2" showAll="0"/>
    <pivotField showAll="0"/>
    <pivotField showAll="0"/>
    <pivotField showAll="0"/>
    <pivotField showAll="0"/>
    <pivotField showAll="0"/>
    <pivotField showAll="0"/>
    <pivotField showAll="0"/>
    <pivotField showAll="0"/>
    <pivotField numFmtId="49"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species"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71490B-5C27-8149-8BEC-C532B7ED2C56}" name="observations_by_country"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untry or Region">
  <location ref="A123:B171" firstHeaderRow="1" firstDataRow="1" firstDataCol="1"/>
  <pivotFields count="16">
    <pivotField numFmtId="1" showAll="0"/>
    <pivotField showAll="0"/>
    <pivotField dataField="1" showAll="0"/>
    <pivotField showAll="0"/>
    <pivotField showAll="0"/>
    <pivotField numFmtId="2" showAll="0"/>
    <pivotField numFmtId="2" showAll="0"/>
    <pivotField showAll="0"/>
    <pivotField showAll="0"/>
    <pivotField showAll="0"/>
    <pivotField axis="axisRow" showAll="0">
      <items count="48">
        <item x="20"/>
        <item x="0"/>
        <item x="8"/>
        <item x="31"/>
        <item x="5"/>
        <item x="39"/>
        <item x="24"/>
        <item x="14"/>
        <item x="32"/>
        <item x="38"/>
        <item x="9"/>
        <item x="15"/>
        <item x="33"/>
        <item x="35"/>
        <item x="42"/>
        <item x="23"/>
        <item x="27"/>
        <item x="3"/>
        <item x="29"/>
        <item x="10"/>
        <item x="26"/>
        <item x="40"/>
        <item x="16"/>
        <item x="41"/>
        <item x="7"/>
        <item x="36"/>
        <item x="12"/>
        <item x="34"/>
        <item x="43"/>
        <item x="2"/>
        <item x="46"/>
        <item x="37"/>
        <item x="28"/>
        <item x="17"/>
        <item x="19"/>
        <item x="11"/>
        <item x="21"/>
        <item x="25"/>
        <item x="22"/>
        <item x="45"/>
        <item x="6"/>
        <item x="13"/>
        <item x="4"/>
        <item x="44"/>
        <item x="18"/>
        <item x="1"/>
        <item x="30"/>
        <item t="default"/>
      </items>
    </pivotField>
    <pivotField showAll="0"/>
    <pivotField showAll="0"/>
    <pivotField showAll="0"/>
    <pivotField showAll="0"/>
    <pivotField numFmtId="49" showAll="0"/>
  </pivotFields>
  <rowFields count="1">
    <field x="1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Count of Scientific Nam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551CA31-E943-594E-B63E-C137E16DDA2E}" autoFormatId="16" applyNumberFormats="0" applyBorderFormats="0" applyFontFormats="0" applyPatternFormats="0" applyAlignmentFormats="0" applyWidthHeightFormats="0">
  <queryTableRefresh nextId="16">
    <queryTableFields count="15">
      <queryTableField id="1" name="Observation ID" tableColumnId="1"/>
      <queryTableField id="2" name="Common Name" tableColumnId="2"/>
      <queryTableField id="3" name="Scientific Name" tableColumnId="3"/>
      <queryTableField id="4" name="Family" tableColumnId="4"/>
      <queryTableField id="5" name="Genus" tableColumnId="5"/>
      <queryTableField id="6" name="Observed Length (m)" tableColumnId="6"/>
      <queryTableField id="7" name="Observed Weight (kg)" tableColumnId="7"/>
      <queryTableField id="8" name="Age Class" tableColumnId="8"/>
      <queryTableField id="9" name="Sex" tableColumnId="9"/>
      <queryTableField id="10" name="Date of Observation" tableColumnId="10"/>
      <queryTableField id="11" name="Country/Region" tableColumnId="11"/>
      <queryTableField id="12" name="Habitat Type" tableColumnId="12"/>
      <queryTableField id="13" name="Conservation Status" tableColumnId="13"/>
      <queryTableField id="14" name="Observer Name" tableColumnId="14"/>
      <queryTableField id="15" name="Notes"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A7665B2A-65CA-D944-89BA-322CBEAA1801}" autoFormatId="16" applyNumberFormats="0" applyBorderFormats="0" applyFontFormats="0" applyPatternFormats="0" applyAlignmentFormats="0" applyWidthHeightFormats="0">
  <queryTableRefresh nextId="18" unboundColumnsRight="1">
    <queryTableFields count="16">
      <queryTableField id="1" name="Observation ID" tableColumnId="1"/>
      <queryTableField id="2" name="Common Name" tableColumnId="2"/>
      <queryTableField id="3" name="Scientific Name" tableColumnId="3"/>
      <queryTableField id="4" name="Family" tableColumnId="4"/>
      <queryTableField id="5" name="Genus" tableColumnId="5"/>
      <queryTableField id="6" name="Observed Length (m)" tableColumnId="6"/>
      <queryTableField id="7" name="Observed Weight (kg)" tableColumnId="7"/>
      <queryTableField id="8" name="Age Class" tableColumnId="8"/>
      <queryTableField id="9" name="Sex" tableColumnId="9"/>
      <queryTableField id="10" name="Date of Observation" tableColumnId="10"/>
      <queryTableField id="11" name="Country/Region" tableColumnId="11"/>
      <queryTableField id="12" name="Habitat Type" tableColumnId="12"/>
      <queryTableField id="13" name="Conservation Status" tableColumnId="13"/>
      <queryTableField id="14" name="Observer Name" tableColumnId="14"/>
      <queryTableField id="15" name="Notes" tableColumnId="15"/>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us" xr10:uid="{9817269E-E07E-0041-B1BC-58A16DDDF8A5}" sourceName="Genus">
  <pivotTables>
    <pivotTable tabId="1" name="count by genus"/>
    <pivotTable tabId="1" name="avg_length_species"/>
    <pivotTable tabId="1" name="avg_weight_species"/>
  </pivotTables>
  <data>
    <tabular pivotCacheId="69837656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us" xr10:uid="{B10A5942-6D46-2941-ACCA-0F13F1C87E6A}" cache="Slicer_Genus" caption="Genus"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469456-B135-8742-9B1C-911FE21B470E}" name="crocodile_dataset__2" displayName="crocodile_dataset__2" ref="A1:O1001" tableType="queryTable" totalsRowShown="0">
  <autoFilter ref="A1:O1001" xr:uid="{40469456-B135-8742-9B1C-911FE21B470E}"/>
  <tableColumns count="15">
    <tableColumn id="1" xr3:uid="{BB48B0D0-BF04-BA4E-9327-6677BD1623E1}" uniqueName="1" name="Observation ID" queryTableFieldId="1"/>
    <tableColumn id="2" xr3:uid="{C88AE503-82C8-6248-B06A-61EE8CDCC40A}" uniqueName="2" name="Common Name" queryTableFieldId="2" dataDxfId="34"/>
    <tableColumn id="3" xr3:uid="{6788BA53-1410-7445-881C-4CE6E88EF8AC}" uniqueName="3" name="Scientific Name" queryTableFieldId="3" dataDxfId="33"/>
    <tableColumn id="4" xr3:uid="{FF99E470-9F4B-E941-A1C7-0855DA0D728E}" uniqueName="4" name="Family" queryTableFieldId="4" dataDxfId="32"/>
    <tableColumn id="5" xr3:uid="{6424ECEA-CD1E-684C-B0FE-3F380DEFCB18}" uniqueName="5" name="Genus" queryTableFieldId="5" dataDxfId="31"/>
    <tableColumn id="6" xr3:uid="{1E8D132F-447A-364A-80EF-C76AD289D9F7}" uniqueName="6" name="Observed Length (m)" queryTableFieldId="6"/>
    <tableColumn id="7" xr3:uid="{37A39E37-8071-A741-88C8-A19CA55CE9A8}" uniqueName="7" name="Observed Weight (kg)" queryTableFieldId="7"/>
    <tableColumn id="8" xr3:uid="{43DC8A1D-25A6-B342-9A06-63A21522A368}" uniqueName="8" name="Age Class" queryTableFieldId="8" dataDxfId="30"/>
    <tableColumn id="9" xr3:uid="{F5938C30-F0F3-8C46-9586-C41072B3AAC0}" uniqueName="9" name="Sex" queryTableFieldId="9" dataDxfId="29"/>
    <tableColumn id="10" xr3:uid="{BE7EBF7B-7516-6F4C-BD6C-FD4109D3C134}" uniqueName="10" name="Date of Observation" queryTableFieldId="10" dataDxfId="28"/>
    <tableColumn id="11" xr3:uid="{06A60D99-2B8E-D844-9D7B-38028869DADE}" uniqueName="11" name="Country/Region" queryTableFieldId="11" dataDxfId="27"/>
    <tableColumn id="12" xr3:uid="{5DA9D0BF-876D-1442-A642-99A0AB80D404}" uniqueName="12" name="Habitat Type" queryTableFieldId="12" dataDxfId="26"/>
    <tableColumn id="13" xr3:uid="{4475A7F5-0083-C945-AF91-AD9778E0825D}" uniqueName="13" name="Conservation Status" queryTableFieldId="13" dataDxfId="25"/>
    <tableColumn id="14" xr3:uid="{C09B898A-26DF-C945-A8D9-689B154DF746}" uniqueName="14" name="Observer Name" queryTableFieldId="14" dataDxfId="24"/>
    <tableColumn id="15" xr3:uid="{C2B483BC-7604-FB43-B251-630823AB8C2F}" uniqueName="15" name="Notes" queryTableFieldId="15" dataDxf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EF6A45-AEE9-3448-9CE4-C598FE1EC461}" name="crocodile_dataset" displayName="crocodile_dataset" ref="A1:P1001" tableType="queryTable">
  <autoFilter ref="A1:P1001" xr:uid="{17EF6A45-AEE9-3448-9CE4-C598FE1EC461}"/>
  <tableColumns count="16">
    <tableColumn id="1" xr3:uid="{4CA6E08C-A89E-9E4B-9248-65FBCFFA2CD7}" uniqueName="1" name="Observation ID" queryTableFieldId="1" dataDxfId="51" totalsRowDxfId="8"/>
    <tableColumn id="2" xr3:uid="{FF1D3EE0-A759-C142-B362-8E9776217EED}" uniqueName="2" name="Common Name" queryTableFieldId="2" dataDxfId="50" totalsRowDxfId="9"/>
    <tableColumn id="3" xr3:uid="{AFEE6926-DEBA-3642-BACB-66B36225EE1E}" uniqueName="3" name="Scientific Name" queryTableFieldId="3" dataDxfId="49" totalsRowDxfId="10"/>
    <tableColumn id="4" xr3:uid="{6DBD0261-45C1-924A-AF68-F48F5A172239}" uniqueName="4" name="Family" queryTableFieldId="4" dataDxfId="48" totalsRowDxfId="11"/>
    <tableColumn id="5" xr3:uid="{BFD3CEDA-DB6A-9E48-A4EF-4B984B78CE03}" uniqueName="5" name="Genus" queryTableFieldId="5" dataDxfId="47" totalsRowDxfId="12"/>
    <tableColumn id="6" xr3:uid="{7D585F6A-5D21-1949-8039-90868AFB87E5}" uniqueName="6" name="Observed Length (m)" queryTableFieldId="6" dataDxfId="46" totalsRowDxfId="13"/>
    <tableColumn id="7" xr3:uid="{4FF165ED-4AB4-7F4A-8D7E-8BEB486F5F17}" uniqueName="7" name="Observed Weight (kg)" queryTableFieldId="7" dataDxfId="45" totalsRowDxfId="14"/>
    <tableColumn id="8" xr3:uid="{A25CF007-FAEC-2248-A9C0-0A6A5693075C}" uniqueName="8" name="Age Class" queryTableFieldId="8" dataDxfId="44" totalsRowDxfId="15"/>
    <tableColumn id="9" xr3:uid="{2EE3EFEF-A44F-924A-8EA9-755AB22725E0}" uniqueName="9" name="Sex" queryTableFieldId="9" dataDxfId="43" totalsRowDxfId="16"/>
    <tableColumn id="10" xr3:uid="{1CFD29F7-4705-0144-ABA4-4B0B9C97DDC9}" uniqueName="10" name="Date of Observation" queryTableFieldId="10" dataDxfId="42" totalsRowDxfId="17"/>
    <tableColumn id="11" xr3:uid="{4F3D37DE-82E4-584B-879E-3B0879C298FE}" uniqueName="11" name="Country/Region" queryTableFieldId="11" dataDxfId="41" totalsRowDxfId="18"/>
    <tableColumn id="12" xr3:uid="{33F2B6F9-1B47-DF4D-83F6-5829BD8CAAE8}" uniqueName="12" name="Habitat Type" queryTableFieldId="12" dataDxfId="40" totalsRowDxfId="19"/>
    <tableColumn id="13" xr3:uid="{179FCF19-2790-0A4C-9756-E364A5680C0E}" uniqueName="13" name="Conservation Status" queryTableFieldId="13" dataDxfId="39" totalsRowDxfId="20"/>
    <tableColumn id="14" xr3:uid="{9C463C57-1F30-F04A-9AA5-E8C13CB5E379}" uniqueName="14" name="Observer Name" queryTableFieldId="14" dataDxfId="38" totalsRowDxfId="21"/>
    <tableColumn id="15" xr3:uid="{D919291C-183D-7A42-A4EA-6F70F148F701}" uniqueName="15" name="Notes" queryTableFieldId="15" dataDxfId="37" totalsRowDxfId="22"/>
    <tableColumn id="17" xr3:uid="{8F90474C-5E23-4C46-A891-539F11F78A54}" uniqueName="17" name="Duplicate Count" queryTableFieldId="17" dataDxfId="7">
      <calculatedColumnFormula>IF(IFERROR(VLOOKUP(crocodile_dataset[[#This Row],[Observation ID]],A4:A1002,1,FALSE),0),1,0)</calculatedColumnFormula>
    </tableColumn>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2" dT="2025-09-28T20:42:55.51" personId="{09CB50DF-FC12-2C48-8902-835225B18043}" id="{1DC1D19D-9024-6C4F-8C41-C67C0FFC2FA3}">
    <text xml:space="preserve">No null values found </text>
  </threadedComment>
  <threadedComment ref="A5" dT="2025-09-28T20:43:06.97" personId="{09CB50DF-FC12-2C48-8902-835225B18043}" id="{7B452C08-9452-E643-9E31-3CF99B70609D}">
    <text xml:space="preserve">No duplicates found
</text>
  </threadedComment>
</ThreadedComments>
</file>

<file path=xl/threadedComments/threadedComment2.xml><?xml version="1.0" encoding="utf-8"?>
<ThreadedComments xmlns="http://schemas.microsoft.com/office/spreadsheetml/2018/threadedcomments" xmlns:x="http://schemas.openxmlformats.org/spreadsheetml/2006/main">
  <threadedComment ref="M59" dT="2025-09-25T19:42:03.19" personId="{09CB50DF-FC12-2C48-8902-835225B18043}" id="{1408B32F-EACE-B54F-A263-FA3DBC36148C}">
    <text>Both Crocodiles porosus and Crocodylus niloticus seem to be outliers. On further investigation I’ve been able to confirm that those numbers are correct and that they are usually bigger and heavier than other species.</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vmlDrawing" Target="../drawings/vmlDrawing2.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5" Type="http://schemas.microsoft.com/office/2017/10/relationships/threadedComment" Target="../threadedComments/threadedComment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1076E-7F1C-6549-AE32-C7C841C69677}">
  <dimension ref="A1:O1001"/>
  <sheetViews>
    <sheetView topLeftCell="A989" workbookViewId="0">
      <selection activeCell="B29" sqref="B29"/>
    </sheetView>
  </sheetViews>
  <sheetFormatPr baseColWidth="10" defaultRowHeight="16" x14ac:dyDescent="0.2"/>
  <cols>
    <col min="1" max="1" width="15.83203125" bestFit="1" customWidth="1"/>
    <col min="2" max="2" width="36" bestFit="1" customWidth="1"/>
    <col min="3" max="3" width="22.1640625" bestFit="1" customWidth="1"/>
    <col min="4" max="4" width="12" bestFit="1" customWidth="1"/>
    <col min="5" max="5" width="11.83203125" bestFit="1" customWidth="1"/>
    <col min="6" max="6" width="21" bestFit="1" customWidth="1"/>
    <col min="7" max="7" width="21.5" bestFit="1" customWidth="1"/>
    <col min="8" max="8" width="12" bestFit="1" customWidth="1"/>
    <col min="9" max="9" width="8.5" bestFit="1" customWidth="1"/>
    <col min="10" max="10" width="20.1640625" bestFit="1" customWidth="1"/>
    <col min="11" max="11" width="21" bestFit="1" customWidth="1"/>
    <col min="12" max="12" width="18.5" bestFit="1" customWidth="1"/>
    <col min="13" max="13" width="20.5" bestFit="1" customWidth="1"/>
    <col min="14" max="14" width="23.5" bestFit="1" customWidth="1"/>
    <col min="15" max="15" width="127.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v>1</v>
      </c>
      <c r="B2" s="10" t="s">
        <v>15</v>
      </c>
      <c r="C2" s="10" t="s">
        <v>16</v>
      </c>
      <c r="D2" s="10" t="s">
        <v>17</v>
      </c>
      <c r="E2" s="10" t="s">
        <v>18</v>
      </c>
      <c r="F2">
        <v>1.9</v>
      </c>
      <c r="G2">
        <v>62</v>
      </c>
      <c r="H2" s="10" t="s">
        <v>19</v>
      </c>
      <c r="I2" s="10" t="s">
        <v>20</v>
      </c>
      <c r="J2" s="10" t="s">
        <v>21</v>
      </c>
      <c r="K2" s="10" t="s">
        <v>22</v>
      </c>
      <c r="L2" s="10" t="s">
        <v>23</v>
      </c>
      <c r="M2" s="10" t="s">
        <v>24</v>
      </c>
      <c r="N2" s="10" t="s">
        <v>25</v>
      </c>
      <c r="O2" s="10" t="s">
        <v>26</v>
      </c>
    </row>
    <row r="3" spans="1:15" x14ac:dyDescent="0.2">
      <c r="A3">
        <v>2</v>
      </c>
      <c r="B3" s="10" t="s">
        <v>27</v>
      </c>
      <c r="C3" s="10" t="s">
        <v>28</v>
      </c>
      <c r="D3" s="10" t="s">
        <v>17</v>
      </c>
      <c r="E3" s="10" t="s">
        <v>18</v>
      </c>
      <c r="F3">
        <v>4.09</v>
      </c>
      <c r="G3">
        <v>334.5</v>
      </c>
      <c r="H3" s="10" t="s">
        <v>19</v>
      </c>
      <c r="I3" s="10" t="s">
        <v>20</v>
      </c>
      <c r="J3" s="10" t="s">
        <v>29</v>
      </c>
      <c r="K3" s="10" t="s">
        <v>30</v>
      </c>
      <c r="L3" s="10" t="s">
        <v>31</v>
      </c>
      <c r="M3" s="10" t="s">
        <v>32</v>
      </c>
      <c r="N3" s="10" t="s">
        <v>33</v>
      </c>
      <c r="O3" s="10" t="s">
        <v>34</v>
      </c>
    </row>
    <row r="4" spans="1:15" x14ac:dyDescent="0.2">
      <c r="A4">
        <v>3</v>
      </c>
      <c r="B4" s="10" t="s">
        <v>35</v>
      </c>
      <c r="C4" s="10" t="s">
        <v>36</v>
      </c>
      <c r="D4" s="10" t="s">
        <v>17</v>
      </c>
      <c r="E4" s="10" t="s">
        <v>18</v>
      </c>
      <c r="F4">
        <v>1.08</v>
      </c>
      <c r="G4">
        <v>118.2</v>
      </c>
      <c r="H4" s="10" t="s">
        <v>37</v>
      </c>
      <c r="I4" s="10" t="s">
        <v>38</v>
      </c>
      <c r="J4" s="10" t="s">
        <v>39</v>
      </c>
      <c r="K4" s="10" t="s">
        <v>30</v>
      </c>
      <c r="L4" s="10" t="s">
        <v>40</v>
      </c>
      <c r="M4" s="10" t="s">
        <v>41</v>
      </c>
      <c r="N4" s="10" t="s">
        <v>42</v>
      </c>
      <c r="O4" s="10" t="s">
        <v>43</v>
      </c>
    </row>
    <row r="5" spans="1:15" x14ac:dyDescent="0.2">
      <c r="A5">
        <v>4</v>
      </c>
      <c r="B5" s="10" t="s">
        <v>15</v>
      </c>
      <c r="C5" s="10" t="s">
        <v>16</v>
      </c>
      <c r="D5" s="10" t="s">
        <v>17</v>
      </c>
      <c r="E5" s="10" t="s">
        <v>18</v>
      </c>
      <c r="F5">
        <v>2.42</v>
      </c>
      <c r="G5">
        <v>90.4</v>
      </c>
      <c r="H5" s="10" t="s">
        <v>19</v>
      </c>
      <c r="I5" s="10" t="s">
        <v>20</v>
      </c>
      <c r="J5" s="10" t="s">
        <v>44</v>
      </c>
      <c r="K5" s="10" t="s">
        <v>45</v>
      </c>
      <c r="L5" s="10" t="s">
        <v>46</v>
      </c>
      <c r="M5" s="10" t="s">
        <v>24</v>
      </c>
      <c r="N5" s="10" t="s">
        <v>47</v>
      </c>
      <c r="O5" s="10" t="s">
        <v>48</v>
      </c>
    </row>
    <row r="6" spans="1:15" x14ac:dyDescent="0.2">
      <c r="A6">
        <v>5</v>
      </c>
      <c r="B6" s="10" t="s">
        <v>49</v>
      </c>
      <c r="C6" s="10" t="s">
        <v>50</v>
      </c>
      <c r="D6" s="10" t="s">
        <v>17</v>
      </c>
      <c r="E6" s="10" t="s">
        <v>18</v>
      </c>
      <c r="F6">
        <v>3.75</v>
      </c>
      <c r="G6">
        <v>269.39999999999998</v>
      </c>
      <c r="H6" s="10" t="s">
        <v>19</v>
      </c>
      <c r="I6" s="10" t="s">
        <v>38</v>
      </c>
      <c r="J6" s="10" t="s">
        <v>51</v>
      </c>
      <c r="K6" s="10" t="s">
        <v>52</v>
      </c>
      <c r="L6" s="10" t="s">
        <v>46</v>
      </c>
      <c r="M6" s="10" t="s">
        <v>32</v>
      </c>
      <c r="N6" s="10" t="s">
        <v>53</v>
      </c>
      <c r="O6" s="10" t="s">
        <v>54</v>
      </c>
    </row>
    <row r="7" spans="1:15" x14ac:dyDescent="0.2">
      <c r="A7">
        <v>6</v>
      </c>
      <c r="B7" s="10" t="s">
        <v>49</v>
      </c>
      <c r="C7" s="10" t="s">
        <v>50</v>
      </c>
      <c r="D7" s="10" t="s">
        <v>17</v>
      </c>
      <c r="E7" s="10" t="s">
        <v>18</v>
      </c>
      <c r="F7">
        <v>2.64</v>
      </c>
      <c r="G7">
        <v>137.4</v>
      </c>
      <c r="H7" s="10" t="s">
        <v>19</v>
      </c>
      <c r="I7" s="10" t="s">
        <v>20</v>
      </c>
      <c r="J7" s="10" t="s">
        <v>55</v>
      </c>
      <c r="K7" s="10" t="s">
        <v>52</v>
      </c>
      <c r="L7" s="10" t="s">
        <v>56</v>
      </c>
      <c r="M7" s="10" t="s">
        <v>32</v>
      </c>
      <c r="N7" s="10" t="s">
        <v>57</v>
      </c>
      <c r="O7" s="10" t="s">
        <v>58</v>
      </c>
    </row>
    <row r="8" spans="1:15" x14ac:dyDescent="0.2">
      <c r="A8">
        <v>7</v>
      </c>
      <c r="B8" s="10" t="s">
        <v>59</v>
      </c>
      <c r="C8" s="10" t="s">
        <v>60</v>
      </c>
      <c r="D8" s="10" t="s">
        <v>17</v>
      </c>
      <c r="E8" s="10" t="s">
        <v>18</v>
      </c>
      <c r="F8">
        <v>2.85</v>
      </c>
      <c r="G8">
        <v>157.69999999999999</v>
      </c>
      <c r="H8" s="10" t="s">
        <v>61</v>
      </c>
      <c r="I8" s="10" t="s">
        <v>20</v>
      </c>
      <c r="J8" s="10" t="s">
        <v>62</v>
      </c>
      <c r="K8" s="10" t="s">
        <v>63</v>
      </c>
      <c r="L8" s="10" t="s">
        <v>64</v>
      </c>
      <c r="M8" s="10" t="s">
        <v>41</v>
      </c>
      <c r="N8" s="10" t="s">
        <v>65</v>
      </c>
      <c r="O8" s="10" t="s">
        <v>66</v>
      </c>
    </row>
    <row r="9" spans="1:15" x14ac:dyDescent="0.2">
      <c r="A9">
        <v>8</v>
      </c>
      <c r="B9" s="10" t="s">
        <v>67</v>
      </c>
      <c r="C9" s="10" t="s">
        <v>68</v>
      </c>
      <c r="D9" s="10" t="s">
        <v>17</v>
      </c>
      <c r="E9" s="10" t="s">
        <v>69</v>
      </c>
      <c r="F9">
        <v>0.35</v>
      </c>
      <c r="G9">
        <v>4.7</v>
      </c>
      <c r="H9" s="10" t="s">
        <v>37</v>
      </c>
      <c r="I9" s="10" t="s">
        <v>38</v>
      </c>
      <c r="J9" s="10" t="s">
        <v>70</v>
      </c>
      <c r="K9" s="10" t="s">
        <v>71</v>
      </c>
      <c r="L9" s="10" t="s">
        <v>72</v>
      </c>
      <c r="M9" s="10" t="s">
        <v>73</v>
      </c>
      <c r="N9" s="10" t="s">
        <v>74</v>
      </c>
      <c r="O9" s="10" t="s">
        <v>75</v>
      </c>
    </row>
    <row r="10" spans="1:15" x14ac:dyDescent="0.2">
      <c r="A10">
        <v>9</v>
      </c>
      <c r="B10" s="10" t="s">
        <v>76</v>
      </c>
      <c r="C10" s="10" t="s">
        <v>77</v>
      </c>
      <c r="D10" s="10" t="s">
        <v>17</v>
      </c>
      <c r="E10" s="10" t="s">
        <v>18</v>
      </c>
      <c r="F10">
        <v>3.05</v>
      </c>
      <c r="G10">
        <v>201.2</v>
      </c>
      <c r="H10" s="10" t="s">
        <v>19</v>
      </c>
      <c r="I10" s="10" t="s">
        <v>20</v>
      </c>
      <c r="J10" s="10" t="s">
        <v>78</v>
      </c>
      <c r="K10" s="10" t="s">
        <v>79</v>
      </c>
      <c r="L10" s="10" t="s">
        <v>80</v>
      </c>
      <c r="M10" s="10" t="s">
        <v>24</v>
      </c>
      <c r="N10" s="10" t="s">
        <v>81</v>
      </c>
      <c r="O10" s="10" t="s">
        <v>82</v>
      </c>
    </row>
    <row r="11" spans="1:15" x14ac:dyDescent="0.2">
      <c r="A11">
        <v>10</v>
      </c>
      <c r="B11" s="10" t="s">
        <v>15</v>
      </c>
      <c r="C11" s="10" t="s">
        <v>16</v>
      </c>
      <c r="D11" s="10" t="s">
        <v>17</v>
      </c>
      <c r="E11" s="10" t="s">
        <v>18</v>
      </c>
      <c r="F11">
        <v>3.39</v>
      </c>
      <c r="G11">
        <v>197.2</v>
      </c>
      <c r="H11" s="10" t="s">
        <v>19</v>
      </c>
      <c r="I11" s="10" t="s">
        <v>20</v>
      </c>
      <c r="J11" s="10" t="s">
        <v>83</v>
      </c>
      <c r="K11" s="10" t="s">
        <v>45</v>
      </c>
      <c r="L11" s="10" t="s">
        <v>84</v>
      </c>
      <c r="M11" s="10" t="s">
        <v>24</v>
      </c>
      <c r="N11" s="10" t="s">
        <v>85</v>
      </c>
      <c r="O11" s="10" t="s">
        <v>86</v>
      </c>
    </row>
    <row r="12" spans="1:15" x14ac:dyDescent="0.2">
      <c r="A12">
        <v>11</v>
      </c>
      <c r="B12" s="10" t="s">
        <v>87</v>
      </c>
      <c r="C12" s="10" t="s">
        <v>88</v>
      </c>
      <c r="D12" s="10" t="s">
        <v>17</v>
      </c>
      <c r="E12" s="10" t="s">
        <v>69</v>
      </c>
      <c r="F12">
        <v>1.22</v>
      </c>
      <c r="G12">
        <v>15.8</v>
      </c>
      <c r="H12" s="10" t="s">
        <v>19</v>
      </c>
      <c r="I12" s="10" t="s">
        <v>20</v>
      </c>
      <c r="J12" s="10" t="s">
        <v>89</v>
      </c>
      <c r="K12" s="10" t="s">
        <v>90</v>
      </c>
      <c r="L12" s="10" t="s">
        <v>91</v>
      </c>
      <c r="M12" s="10" t="s">
        <v>32</v>
      </c>
      <c r="N12" s="10" t="s">
        <v>92</v>
      </c>
      <c r="O12" s="10" t="s">
        <v>93</v>
      </c>
    </row>
    <row r="13" spans="1:15" x14ac:dyDescent="0.2">
      <c r="A13">
        <v>12</v>
      </c>
      <c r="B13" s="10" t="s">
        <v>15</v>
      </c>
      <c r="C13" s="10" t="s">
        <v>16</v>
      </c>
      <c r="D13" s="10" t="s">
        <v>17</v>
      </c>
      <c r="E13" s="10" t="s">
        <v>18</v>
      </c>
      <c r="F13">
        <v>1.84</v>
      </c>
      <c r="G13">
        <v>60.7</v>
      </c>
      <c r="H13" s="10" t="s">
        <v>19</v>
      </c>
      <c r="I13" s="10" t="s">
        <v>20</v>
      </c>
      <c r="J13" s="10" t="s">
        <v>94</v>
      </c>
      <c r="K13" s="10" t="s">
        <v>22</v>
      </c>
      <c r="L13" s="10" t="s">
        <v>84</v>
      </c>
      <c r="M13" s="10" t="s">
        <v>24</v>
      </c>
      <c r="N13" s="10" t="s">
        <v>95</v>
      </c>
      <c r="O13" s="10" t="s">
        <v>96</v>
      </c>
    </row>
    <row r="14" spans="1:15" x14ac:dyDescent="0.2">
      <c r="A14">
        <v>13</v>
      </c>
      <c r="B14" s="10" t="s">
        <v>59</v>
      </c>
      <c r="C14" s="10" t="s">
        <v>60</v>
      </c>
      <c r="D14" s="10" t="s">
        <v>17</v>
      </c>
      <c r="E14" s="10" t="s">
        <v>18</v>
      </c>
      <c r="F14">
        <v>2.63</v>
      </c>
      <c r="G14">
        <v>121.3</v>
      </c>
      <c r="H14" s="10" t="s">
        <v>61</v>
      </c>
      <c r="I14" s="10" t="s">
        <v>38</v>
      </c>
      <c r="J14" s="10" t="s">
        <v>97</v>
      </c>
      <c r="K14" s="10" t="s">
        <v>98</v>
      </c>
      <c r="L14" s="10" t="s">
        <v>64</v>
      </c>
      <c r="M14" s="10" t="s">
        <v>41</v>
      </c>
      <c r="N14" s="10" t="s">
        <v>99</v>
      </c>
      <c r="O14" s="10" t="s">
        <v>100</v>
      </c>
    </row>
    <row r="15" spans="1:15" x14ac:dyDescent="0.2">
      <c r="A15">
        <v>14</v>
      </c>
      <c r="B15" s="10" t="s">
        <v>27</v>
      </c>
      <c r="C15" s="10" t="s">
        <v>28</v>
      </c>
      <c r="D15" s="10" t="s">
        <v>17</v>
      </c>
      <c r="E15" s="10" t="s">
        <v>18</v>
      </c>
      <c r="F15">
        <v>3.65</v>
      </c>
      <c r="G15">
        <v>217.7</v>
      </c>
      <c r="H15" s="10" t="s">
        <v>19</v>
      </c>
      <c r="I15" s="10" t="s">
        <v>20</v>
      </c>
      <c r="J15" s="10" t="s">
        <v>101</v>
      </c>
      <c r="K15" s="10" t="s">
        <v>45</v>
      </c>
      <c r="L15" s="10" t="s">
        <v>31</v>
      </c>
      <c r="M15" s="10" t="s">
        <v>32</v>
      </c>
      <c r="N15" s="10" t="s">
        <v>102</v>
      </c>
      <c r="O15" s="10" t="s">
        <v>103</v>
      </c>
    </row>
    <row r="16" spans="1:15" x14ac:dyDescent="0.2">
      <c r="A16">
        <v>15</v>
      </c>
      <c r="B16" s="10" t="s">
        <v>87</v>
      </c>
      <c r="C16" s="10" t="s">
        <v>88</v>
      </c>
      <c r="D16" s="10" t="s">
        <v>17</v>
      </c>
      <c r="E16" s="10" t="s">
        <v>69</v>
      </c>
      <c r="F16">
        <v>1.32</v>
      </c>
      <c r="G16">
        <v>19.2</v>
      </c>
      <c r="H16" s="10" t="s">
        <v>19</v>
      </c>
      <c r="I16" s="10" t="s">
        <v>104</v>
      </c>
      <c r="J16" s="10" t="s">
        <v>105</v>
      </c>
      <c r="K16" s="10" t="s">
        <v>106</v>
      </c>
      <c r="L16" s="10" t="s">
        <v>91</v>
      </c>
      <c r="M16" s="10" t="s">
        <v>32</v>
      </c>
      <c r="N16" s="10" t="s">
        <v>107</v>
      </c>
      <c r="O16" s="10" t="s">
        <v>108</v>
      </c>
    </row>
    <row r="17" spans="1:15" x14ac:dyDescent="0.2">
      <c r="A17">
        <v>16</v>
      </c>
      <c r="B17" s="10" t="s">
        <v>15</v>
      </c>
      <c r="C17" s="10" t="s">
        <v>16</v>
      </c>
      <c r="D17" s="10" t="s">
        <v>17</v>
      </c>
      <c r="E17" s="10" t="s">
        <v>18</v>
      </c>
      <c r="F17">
        <v>2</v>
      </c>
      <c r="G17">
        <v>67.900000000000006</v>
      </c>
      <c r="H17" s="10" t="s">
        <v>19</v>
      </c>
      <c r="I17" s="10" t="s">
        <v>38</v>
      </c>
      <c r="J17" s="10" t="s">
        <v>109</v>
      </c>
      <c r="K17" s="10" t="s">
        <v>45</v>
      </c>
      <c r="L17" s="10" t="s">
        <v>46</v>
      </c>
      <c r="M17" s="10" t="s">
        <v>24</v>
      </c>
      <c r="N17" s="10" t="s">
        <v>110</v>
      </c>
      <c r="O17" s="10" t="s">
        <v>111</v>
      </c>
    </row>
    <row r="18" spans="1:15" x14ac:dyDescent="0.2">
      <c r="A18">
        <v>17</v>
      </c>
      <c r="B18" s="10" t="s">
        <v>15</v>
      </c>
      <c r="C18" s="10" t="s">
        <v>16</v>
      </c>
      <c r="D18" s="10" t="s">
        <v>17</v>
      </c>
      <c r="E18" s="10" t="s">
        <v>18</v>
      </c>
      <c r="F18">
        <v>1.98</v>
      </c>
      <c r="G18">
        <v>61.5</v>
      </c>
      <c r="H18" s="10" t="s">
        <v>37</v>
      </c>
      <c r="I18" s="10" t="s">
        <v>38</v>
      </c>
      <c r="J18" s="10" t="s">
        <v>112</v>
      </c>
      <c r="K18" s="10" t="s">
        <v>45</v>
      </c>
      <c r="L18" s="10" t="s">
        <v>84</v>
      </c>
      <c r="M18" s="10" t="s">
        <v>24</v>
      </c>
      <c r="N18" s="10" t="s">
        <v>113</v>
      </c>
      <c r="O18" s="10" t="s">
        <v>114</v>
      </c>
    </row>
    <row r="19" spans="1:15" x14ac:dyDescent="0.2">
      <c r="A19">
        <v>18</v>
      </c>
      <c r="B19" s="10" t="s">
        <v>115</v>
      </c>
      <c r="C19" s="10" t="s">
        <v>116</v>
      </c>
      <c r="D19" s="10" t="s">
        <v>17</v>
      </c>
      <c r="E19" s="10" t="s">
        <v>18</v>
      </c>
      <c r="F19">
        <v>4.37</v>
      </c>
      <c r="G19">
        <v>565</v>
      </c>
      <c r="H19" s="10" t="s">
        <v>19</v>
      </c>
      <c r="I19" s="10" t="s">
        <v>104</v>
      </c>
      <c r="J19" s="10" t="s">
        <v>117</v>
      </c>
      <c r="K19" s="10" t="s">
        <v>79</v>
      </c>
      <c r="L19" s="10" t="s">
        <v>56</v>
      </c>
      <c r="M19" s="10" t="s">
        <v>24</v>
      </c>
      <c r="N19" s="10" t="s">
        <v>118</v>
      </c>
      <c r="O19" s="10" t="s">
        <v>119</v>
      </c>
    </row>
    <row r="20" spans="1:15" x14ac:dyDescent="0.2">
      <c r="A20">
        <v>19</v>
      </c>
      <c r="B20" s="10" t="s">
        <v>120</v>
      </c>
      <c r="C20" s="10" t="s">
        <v>121</v>
      </c>
      <c r="D20" s="10" t="s">
        <v>17</v>
      </c>
      <c r="E20" s="10" t="s">
        <v>18</v>
      </c>
      <c r="F20">
        <v>1.07</v>
      </c>
      <c r="G20">
        <v>31.1</v>
      </c>
      <c r="H20" s="10" t="s">
        <v>37</v>
      </c>
      <c r="I20" s="10" t="s">
        <v>38</v>
      </c>
      <c r="J20" s="10" t="s">
        <v>122</v>
      </c>
      <c r="K20" s="10" t="s">
        <v>123</v>
      </c>
      <c r="L20" s="10" t="s">
        <v>124</v>
      </c>
      <c r="M20" s="10" t="s">
        <v>73</v>
      </c>
      <c r="N20" s="10" t="s">
        <v>125</v>
      </c>
      <c r="O20" s="10" t="s">
        <v>126</v>
      </c>
    </row>
    <row r="21" spans="1:15" x14ac:dyDescent="0.2">
      <c r="A21">
        <v>20</v>
      </c>
      <c r="B21" s="10" t="s">
        <v>127</v>
      </c>
      <c r="C21" s="10" t="s">
        <v>128</v>
      </c>
      <c r="D21" s="10" t="s">
        <v>17</v>
      </c>
      <c r="E21" s="10" t="s">
        <v>18</v>
      </c>
      <c r="F21">
        <v>1.55</v>
      </c>
      <c r="G21">
        <v>350.9</v>
      </c>
      <c r="H21" s="10" t="s">
        <v>37</v>
      </c>
      <c r="I21" s="10" t="s">
        <v>20</v>
      </c>
      <c r="J21" s="10" t="s">
        <v>129</v>
      </c>
      <c r="K21" s="10" t="s">
        <v>130</v>
      </c>
      <c r="L21" s="10" t="s">
        <v>131</v>
      </c>
      <c r="M21" s="10" t="s">
        <v>24</v>
      </c>
      <c r="N21" s="10" t="s">
        <v>132</v>
      </c>
      <c r="O21" s="10" t="s">
        <v>133</v>
      </c>
    </row>
    <row r="22" spans="1:15" x14ac:dyDescent="0.2">
      <c r="A22">
        <v>21</v>
      </c>
      <c r="B22" s="10" t="s">
        <v>120</v>
      </c>
      <c r="C22" s="10" t="s">
        <v>121</v>
      </c>
      <c r="D22" s="10" t="s">
        <v>17</v>
      </c>
      <c r="E22" s="10" t="s">
        <v>18</v>
      </c>
      <c r="F22">
        <v>2.52</v>
      </c>
      <c r="G22">
        <v>89.6</v>
      </c>
      <c r="H22" s="10" t="s">
        <v>61</v>
      </c>
      <c r="I22" s="10" t="s">
        <v>38</v>
      </c>
      <c r="J22" s="10" t="s">
        <v>134</v>
      </c>
      <c r="K22" s="10" t="s">
        <v>135</v>
      </c>
      <c r="L22" s="10" t="s">
        <v>124</v>
      </c>
      <c r="M22" s="10" t="s">
        <v>73</v>
      </c>
      <c r="N22" s="10" t="s">
        <v>136</v>
      </c>
      <c r="O22" s="10" t="s">
        <v>137</v>
      </c>
    </row>
    <row r="23" spans="1:15" x14ac:dyDescent="0.2">
      <c r="A23">
        <v>22</v>
      </c>
      <c r="B23" s="10" t="s">
        <v>115</v>
      </c>
      <c r="C23" s="10" t="s">
        <v>116</v>
      </c>
      <c r="D23" s="10" t="s">
        <v>17</v>
      </c>
      <c r="E23" s="10" t="s">
        <v>18</v>
      </c>
      <c r="F23">
        <v>4.6500000000000004</v>
      </c>
      <c r="G23">
        <v>759.8</v>
      </c>
      <c r="H23" s="10" t="s">
        <v>19</v>
      </c>
      <c r="I23" s="10" t="s">
        <v>20</v>
      </c>
      <c r="J23" s="10" t="s">
        <v>138</v>
      </c>
      <c r="K23" s="10" t="s">
        <v>139</v>
      </c>
      <c r="L23" s="10" t="s">
        <v>80</v>
      </c>
      <c r="M23" s="10" t="s">
        <v>24</v>
      </c>
      <c r="N23" s="10" t="s">
        <v>140</v>
      </c>
      <c r="O23" s="10" t="s">
        <v>141</v>
      </c>
    </row>
    <row r="24" spans="1:15" x14ac:dyDescent="0.2">
      <c r="A24">
        <v>23</v>
      </c>
      <c r="B24" s="10" t="s">
        <v>67</v>
      </c>
      <c r="C24" s="10" t="s">
        <v>68</v>
      </c>
      <c r="D24" s="10" t="s">
        <v>17</v>
      </c>
      <c r="E24" s="10" t="s">
        <v>69</v>
      </c>
      <c r="F24">
        <v>1.77</v>
      </c>
      <c r="G24">
        <v>36</v>
      </c>
      <c r="H24" s="10" t="s">
        <v>19</v>
      </c>
      <c r="I24" s="10" t="s">
        <v>20</v>
      </c>
      <c r="J24" s="10" t="s">
        <v>39</v>
      </c>
      <c r="K24" s="10" t="s">
        <v>142</v>
      </c>
      <c r="L24" s="10" t="s">
        <v>72</v>
      </c>
      <c r="M24" s="10" t="s">
        <v>73</v>
      </c>
      <c r="N24" s="10" t="s">
        <v>143</v>
      </c>
      <c r="O24" s="10" t="s">
        <v>144</v>
      </c>
    </row>
    <row r="25" spans="1:15" x14ac:dyDescent="0.2">
      <c r="A25">
        <v>24</v>
      </c>
      <c r="B25" s="10" t="s">
        <v>145</v>
      </c>
      <c r="C25" s="10" t="s">
        <v>146</v>
      </c>
      <c r="D25" s="10" t="s">
        <v>17</v>
      </c>
      <c r="E25" s="10" t="s">
        <v>18</v>
      </c>
      <c r="F25">
        <v>2.44</v>
      </c>
      <c r="G25">
        <v>107.9</v>
      </c>
      <c r="H25" s="10" t="s">
        <v>61</v>
      </c>
      <c r="I25" s="10" t="s">
        <v>20</v>
      </c>
      <c r="J25" s="10" t="s">
        <v>147</v>
      </c>
      <c r="K25" s="10" t="s">
        <v>148</v>
      </c>
      <c r="L25" s="10" t="s">
        <v>23</v>
      </c>
      <c r="M25" s="10" t="s">
        <v>41</v>
      </c>
      <c r="N25" s="10" t="s">
        <v>149</v>
      </c>
      <c r="O25" s="10" t="s">
        <v>150</v>
      </c>
    </row>
    <row r="26" spans="1:15" x14ac:dyDescent="0.2">
      <c r="A26">
        <v>25</v>
      </c>
      <c r="B26" s="10" t="s">
        <v>115</v>
      </c>
      <c r="C26" s="10" t="s">
        <v>116</v>
      </c>
      <c r="D26" s="10" t="s">
        <v>17</v>
      </c>
      <c r="E26" s="10" t="s">
        <v>18</v>
      </c>
      <c r="F26">
        <v>3.18</v>
      </c>
      <c r="G26">
        <v>342.1</v>
      </c>
      <c r="H26" s="10" t="s">
        <v>37</v>
      </c>
      <c r="I26" s="10" t="s">
        <v>20</v>
      </c>
      <c r="J26" s="10" t="s">
        <v>151</v>
      </c>
      <c r="K26" s="10" t="s">
        <v>152</v>
      </c>
      <c r="L26" s="10" t="s">
        <v>153</v>
      </c>
      <c r="M26" s="10" t="s">
        <v>24</v>
      </c>
      <c r="N26" s="10" t="s">
        <v>154</v>
      </c>
      <c r="O26" s="10" t="s">
        <v>155</v>
      </c>
    </row>
    <row r="27" spans="1:15" x14ac:dyDescent="0.2">
      <c r="A27">
        <v>26</v>
      </c>
      <c r="B27" s="10" t="s">
        <v>145</v>
      </c>
      <c r="C27" s="10" t="s">
        <v>146</v>
      </c>
      <c r="D27" s="10" t="s">
        <v>17</v>
      </c>
      <c r="E27" s="10" t="s">
        <v>18</v>
      </c>
      <c r="F27">
        <v>0.34</v>
      </c>
      <c r="G27">
        <v>42.4</v>
      </c>
      <c r="H27" s="10" t="s">
        <v>156</v>
      </c>
      <c r="I27" s="10" t="s">
        <v>38</v>
      </c>
      <c r="J27" s="10" t="s">
        <v>157</v>
      </c>
      <c r="K27" s="10" t="s">
        <v>148</v>
      </c>
      <c r="L27" s="10" t="s">
        <v>23</v>
      </c>
      <c r="M27" s="10" t="s">
        <v>41</v>
      </c>
      <c r="N27" s="10" t="s">
        <v>158</v>
      </c>
      <c r="O27" s="10" t="s">
        <v>159</v>
      </c>
    </row>
    <row r="28" spans="1:15" x14ac:dyDescent="0.2">
      <c r="A28">
        <v>27</v>
      </c>
      <c r="B28" s="10" t="s">
        <v>49</v>
      </c>
      <c r="C28" s="10" t="s">
        <v>50</v>
      </c>
      <c r="D28" s="10" t="s">
        <v>17</v>
      </c>
      <c r="E28" s="10" t="s">
        <v>18</v>
      </c>
      <c r="F28">
        <v>3.39</v>
      </c>
      <c r="G28">
        <v>174.9</v>
      </c>
      <c r="H28" s="10" t="s">
        <v>19</v>
      </c>
      <c r="I28" s="10" t="s">
        <v>104</v>
      </c>
      <c r="J28" s="10" t="s">
        <v>160</v>
      </c>
      <c r="K28" s="10" t="s">
        <v>161</v>
      </c>
      <c r="L28" s="10" t="s">
        <v>46</v>
      </c>
      <c r="M28" s="10" t="s">
        <v>32</v>
      </c>
      <c r="N28" s="10" t="s">
        <v>162</v>
      </c>
      <c r="O28" s="10" t="s">
        <v>163</v>
      </c>
    </row>
    <row r="29" spans="1:15" x14ac:dyDescent="0.2">
      <c r="A29">
        <v>28</v>
      </c>
      <c r="B29" s="10" t="s">
        <v>35</v>
      </c>
      <c r="C29" s="10" t="s">
        <v>36</v>
      </c>
      <c r="D29" s="10" t="s">
        <v>17</v>
      </c>
      <c r="E29" s="10" t="s">
        <v>18</v>
      </c>
      <c r="F29">
        <v>3.94</v>
      </c>
      <c r="G29">
        <v>367.9</v>
      </c>
      <c r="H29" s="10" t="s">
        <v>61</v>
      </c>
      <c r="I29" s="10" t="s">
        <v>20</v>
      </c>
      <c r="J29" s="10" t="s">
        <v>164</v>
      </c>
      <c r="K29" s="10" t="s">
        <v>30</v>
      </c>
      <c r="L29" s="10" t="s">
        <v>40</v>
      </c>
      <c r="M29" s="10" t="s">
        <v>41</v>
      </c>
      <c r="N29" s="10" t="s">
        <v>165</v>
      </c>
      <c r="O29" s="10" t="s">
        <v>166</v>
      </c>
    </row>
    <row r="30" spans="1:15" x14ac:dyDescent="0.2">
      <c r="A30">
        <v>29</v>
      </c>
      <c r="B30" s="10" t="s">
        <v>59</v>
      </c>
      <c r="C30" s="10" t="s">
        <v>60</v>
      </c>
      <c r="D30" s="10" t="s">
        <v>17</v>
      </c>
      <c r="E30" s="10" t="s">
        <v>18</v>
      </c>
      <c r="F30">
        <v>3.22</v>
      </c>
      <c r="G30">
        <v>196.6</v>
      </c>
      <c r="H30" s="10" t="s">
        <v>19</v>
      </c>
      <c r="I30" s="10" t="s">
        <v>38</v>
      </c>
      <c r="J30" s="10" t="s">
        <v>167</v>
      </c>
      <c r="K30" s="10" t="s">
        <v>98</v>
      </c>
      <c r="L30" s="10" t="s">
        <v>64</v>
      </c>
      <c r="M30" s="10" t="s">
        <v>41</v>
      </c>
      <c r="N30" s="10" t="s">
        <v>168</v>
      </c>
      <c r="O30" s="10" t="s">
        <v>169</v>
      </c>
    </row>
    <row r="31" spans="1:15" x14ac:dyDescent="0.2">
      <c r="A31">
        <v>30</v>
      </c>
      <c r="B31" s="10" t="s">
        <v>35</v>
      </c>
      <c r="C31" s="10" t="s">
        <v>36</v>
      </c>
      <c r="D31" s="10" t="s">
        <v>17</v>
      </c>
      <c r="E31" s="10" t="s">
        <v>18</v>
      </c>
      <c r="F31">
        <v>4.71</v>
      </c>
      <c r="G31">
        <v>576.6</v>
      </c>
      <c r="H31" s="10" t="s">
        <v>19</v>
      </c>
      <c r="I31" s="10" t="s">
        <v>104</v>
      </c>
      <c r="J31" s="10" t="s">
        <v>170</v>
      </c>
      <c r="K31" s="10" t="s">
        <v>30</v>
      </c>
      <c r="L31" s="10" t="s">
        <v>40</v>
      </c>
      <c r="M31" s="10" t="s">
        <v>41</v>
      </c>
      <c r="N31" s="10" t="s">
        <v>171</v>
      </c>
      <c r="O31" s="10" t="s">
        <v>172</v>
      </c>
    </row>
    <row r="32" spans="1:15" x14ac:dyDescent="0.2">
      <c r="A32">
        <v>31</v>
      </c>
      <c r="B32" s="10" t="s">
        <v>59</v>
      </c>
      <c r="C32" s="10" t="s">
        <v>60</v>
      </c>
      <c r="D32" s="10" t="s">
        <v>17</v>
      </c>
      <c r="E32" s="10" t="s">
        <v>18</v>
      </c>
      <c r="F32">
        <v>2.04</v>
      </c>
      <c r="G32">
        <v>80.2</v>
      </c>
      <c r="H32" s="10" t="s">
        <v>19</v>
      </c>
      <c r="I32" s="10" t="s">
        <v>38</v>
      </c>
      <c r="J32" s="10" t="s">
        <v>173</v>
      </c>
      <c r="K32" s="10" t="s">
        <v>63</v>
      </c>
      <c r="L32" s="10" t="s">
        <v>23</v>
      </c>
      <c r="M32" s="10" t="s">
        <v>41</v>
      </c>
      <c r="N32" s="10" t="s">
        <v>174</v>
      </c>
      <c r="O32" s="10" t="s">
        <v>175</v>
      </c>
    </row>
    <row r="33" spans="1:15" x14ac:dyDescent="0.2">
      <c r="A33">
        <v>32</v>
      </c>
      <c r="B33" s="10" t="s">
        <v>27</v>
      </c>
      <c r="C33" s="10" t="s">
        <v>28</v>
      </c>
      <c r="D33" s="10" t="s">
        <v>17</v>
      </c>
      <c r="E33" s="10" t="s">
        <v>18</v>
      </c>
      <c r="F33">
        <v>4.1100000000000003</v>
      </c>
      <c r="G33">
        <v>324.39999999999998</v>
      </c>
      <c r="H33" s="10" t="s">
        <v>19</v>
      </c>
      <c r="I33" s="10" t="s">
        <v>104</v>
      </c>
      <c r="J33" s="10" t="s">
        <v>176</v>
      </c>
      <c r="K33" s="10" t="s">
        <v>177</v>
      </c>
      <c r="L33" s="10" t="s">
        <v>31</v>
      </c>
      <c r="M33" s="10" t="s">
        <v>32</v>
      </c>
      <c r="N33" s="10" t="s">
        <v>178</v>
      </c>
      <c r="O33" s="10" t="s">
        <v>179</v>
      </c>
    </row>
    <row r="34" spans="1:15" x14ac:dyDescent="0.2">
      <c r="A34">
        <v>33</v>
      </c>
      <c r="B34" s="10" t="s">
        <v>145</v>
      </c>
      <c r="C34" s="10" t="s">
        <v>146</v>
      </c>
      <c r="D34" s="10" t="s">
        <v>17</v>
      </c>
      <c r="E34" s="10" t="s">
        <v>18</v>
      </c>
      <c r="F34">
        <v>2.42</v>
      </c>
      <c r="G34">
        <v>85.6</v>
      </c>
      <c r="H34" s="10" t="s">
        <v>19</v>
      </c>
      <c r="I34" s="10" t="s">
        <v>104</v>
      </c>
      <c r="J34" s="10" t="s">
        <v>180</v>
      </c>
      <c r="K34" s="10" t="s">
        <v>148</v>
      </c>
      <c r="L34" s="10" t="s">
        <v>23</v>
      </c>
      <c r="M34" s="10" t="s">
        <v>41</v>
      </c>
      <c r="N34" s="10" t="s">
        <v>181</v>
      </c>
      <c r="O34" s="10" t="s">
        <v>182</v>
      </c>
    </row>
    <row r="35" spans="1:15" x14ac:dyDescent="0.2">
      <c r="A35">
        <v>34</v>
      </c>
      <c r="B35" s="10" t="s">
        <v>183</v>
      </c>
      <c r="C35" s="10" t="s">
        <v>184</v>
      </c>
      <c r="D35" s="10" t="s">
        <v>17</v>
      </c>
      <c r="E35" s="10" t="s">
        <v>18</v>
      </c>
      <c r="F35">
        <v>1.01</v>
      </c>
      <c r="G35">
        <v>28.9</v>
      </c>
      <c r="H35" s="10" t="s">
        <v>37</v>
      </c>
      <c r="I35" s="10" t="s">
        <v>38</v>
      </c>
      <c r="J35" s="10" t="s">
        <v>185</v>
      </c>
      <c r="K35" s="10" t="s">
        <v>130</v>
      </c>
      <c r="L35" s="10" t="s">
        <v>46</v>
      </c>
      <c r="M35" s="10" t="s">
        <v>41</v>
      </c>
      <c r="N35" s="10" t="s">
        <v>186</v>
      </c>
      <c r="O35" s="10" t="s">
        <v>187</v>
      </c>
    </row>
    <row r="36" spans="1:15" x14ac:dyDescent="0.2">
      <c r="A36">
        <v>35</v>
      </c>
      <c r="B36" s="10" t="s">
        <v>188</v>
      </c>
      <c r="C36" s="10" t="s">
        <v>189</v>
      </c>
      <c r="D36" s="10" t="s">
        <v>17</v>
      </c>
      <c r="E36" s="10" t="s">
        <v>18</v>
      </c>
      <c r="F36">
        <v>0.76</v>
      </c>
      <c r="G36">
        <v>36.700000000000003</v>
      </c>
      <c r="H36" s="10" t="s">
        <v>37</v>
      </c>
      <c r="I36" s="10" t="s">
        <v>38</v>
      </c>
      <c r="J36" s="10" t="s">
        <v>190</v>
      </c>
      <c r="K36" s="10" t="s">
        <v>191</v>
      </c>
      <c r="L36" s="10" t="s">
        <v>23</v>
      </c>
      <c r="M36" s="10" t="s">
        <v>24</v>
      </c>
      <c r="N36" s="10" t="s">
        <v>192</v>
      </c>
      <c r="O36" s="10" t="s">
        <v>193</v>
      </c>
    </row>
    <row r="37" spans="1:15" x14ac:dyDescent="0.2">
      <c r="A37">
        <v>36</v>
      </c>
      <c r="B37" s="10" t="s">
        <v>183</v>
      </c>
      <c r="C37" s="10" t="s">
        <v>184</v>
      </c>
      <c r="D37" s="10" t="s">
        <v>17</v>
      </c>
      <c r="E37" s="10" t="s">
        <v>18</v>
      </c>
      <c r="F37">
        <v>2.2599999999999998</v>
      </c>
      <c r="G37">
        <v>84.2</v>
      </c>
      <c r="H37" s="10" t="s">
        <v>19</v>
      </c>
      <c r="I37" s="10" t="s">
        <v>20</v>
      </c>
      <c r="J37" s="10" t="s">
        <v>194</v>
      </c>
      <c r="K37" s="10" t="s">
        <v>130</v>
      </c>
      <c r="L37" s="10" t="s">
        <v>195</v>
      </c>
      <c r="M37" s="10" t="s">
        <v>41</v>
      </c>
      <c r="N37" s="10" t="s">
        <v>196</v>
      </c>
      <c r="O37" s="10" t="s">
        <v>197</v>
      </c>
    </row>
    <row r="38" spans="1:15" x14ac:dyDescent="0.2">
      <c r="A38">
        <v>37</v>
      </c>
      <c r="B38" s="10" t="s">
        <v>87</v>
      </c>
      <c r="C38" s="10" t="s">
        <v>88</v>
      </c>
      <c r="D38" s="10" t="s">
        <v>17</v>
      </c>
      <c r="E38" s="10" t="s">
        <v>69</v>
      </c>
      <c r="F38">
        <v>1.48</v>
      </c>
      <c r="G38">
        <v>21.9</v>
      </c>
      <c r="H38" s="10" t="s">
        <v>19</v>
      </c>
      <c r="I38" s="10" t="s">
        <v>104</v>
      </c>
      <c r="J38" s="10" t="s">
        <v>198</v>
      </c>
      <c r="K38" s="10" t="s">
        <v>106</v>
      </c>
      <c r="L38" s="10" t="s">
        <v>91</v>
      </c>
      <c r="M38" s="10" t="s">
        <v>32</v>
      </c>
      <c r="N38" s="10" t="s">
        <v>199</v>
      </c>
      <c r="O38" s="10" t="s">
        <v>200</v>
      </c>
    </row>
    <row r="39" spans="1:15" x14ac:dyDescent="0.2">
      <c r="A39">
        <v>38</v>
      </c>
      <c r="B39" s="10" t="s">
        <v>201</v>
      </c>
      <c r="C39" s="10" t="s">
        <v>202</v>
      </c>
      <c r="D39" s="10" t="s">
        <v>17</v>
      </c>
      <c r="E39" s="10" t="s">
        <v>203</v>
      </c>
      <c r="F39">
        <v>2.96</v>
      </c>
      <c r="G39">
        <v>182.7</v>
      </c>
      <c r="H39" s="10" t="s">
        <v>19</v>
      </c>
      <c r="I39" s="10" t="s">
        <v>38</v>
      </c>
      <c r="J39" s="10" t="s">
        <v>204</v>
      </c>
      <c r="K39" s="10" t="s">
        <v>90</v>
      </c>
      <c r="L39" s="10" t="s">
        <v>23</v>
      </c>
      <c r="M39" s="10" t="s">
        <v>41</v>
      </c>
      <c r="N39" s="10" t="s">
        <v>205</v>
      </c>
      <c r="O39" s="10" t="s">
        <v>206</v>
      </c>
    </row>
    <row r="40" spans="1:15" x14ac:dyDescent="0.2">
      <c r="A40">
        <v>39</v>
      </c>
      <c r="B40" s="10" t="s">
        <v>207</v>
      </c>
      <c r="C40" s="10" t="s">
        <v>208</v>
      </c>
      <c r="D40" s="10" t="s">
        <v>17</v>
      </c>
      <c r="E40" s="10" t="s">
        <v>18</v>
      </c>
      <c r="F40">
        <v>1.05</v>
      </c>
      <c r="G40">
        <v>24</v>
      </c>
      <c r="H40" s="10" t="s">
        <v>37</v>
      </c>
      <c r="I40" s="10" t="s">
        <v>104</v>
      </c>
      <c r="J40" s="10" t="s">
        <v>209</v>
      </c>
      <c r="K40" s="10" t="s">
        <v>210</v>
      </c>
      <c r="L40" s="10" t="s">
        <v>211</v>
      </c>
      <c r="M40" s="10" t="s">
        <v>24</v>
      </c>
      <c r="N40" s="10" t="s">
        <v>212</v>
      </c>
      <c r="O40" s="10" t="s">
        <v>213</v>
      </c>
    </row>
    <row r="41" spans="1:15" x14ac:dyDescent="0.2">
      <c r="A41">
        <v>40</v>
      </c>
      <c r="B41" s="10" t="s">
        <v>76</v>
      </c>
      <c r="C41" s="10" t="s">
        <v>77</v>
      </c>
      <c r="D41" s="10" t="s">
        <v>17</v>
      </c>
      <c r="E41" s="10" t="s">
        <v>18</v>
      </c>
      <c r="F41">
        <v>2.72</v>
      </c>
      <c r="G41">
        <v>150.30000000000001</v>
      </c>
      <c r="H41" s="10" t="s">
        <v>61</v>
      </c>
      <c r="I41" s="10" t="s">
        <v>104</v>
      </c>
      <c r="J41" s="10" t="s">
        <v>214</v>
      </c>
      <c r="K41" s="10" t="s">
        <v>215</v>
      </c>
      <c r="L41" s="10" t="s">
        <v>216</v>
      </c>
      <c r="M41" s="10" t="s">
        <v>24</v>
      </c>
      <c r="N41" s="10" t="s">
        <v>217</v>
      </c>
      <c r="O41" s="10" t="s">
        <v>218</v>
      </c>
    </row>
    <row r="42" spans="1:15" x14ac:dyDescent="0.2">
      <c r="A42">
        <v>41</v>
      </c>
      <c r="B42" s="10" t="s">
        <v>49</v>
      </c>
      <c r="C42" s="10" t="s">
        <v>50</v>
      </c>
      <c r="D42" s="10" t="s">
        <v>17</v>
      </c>
      <c r="E42" s="10" t="s">
        <v>18</v>
      </c>
      <c r="F42">
        <v>3.25</v>
      </c>
      <c r="G42">
        <v>195.6</v>
      </c>
      <c r="H42" s="10" t="s">
        <v>19</v>
      </c>
      <c r="I42" s="10" t="s">
        <v>38</v>
      </c>
      <c r="J42" s="10" t="s">
        <v>219</v>
      </c>
      <c r="K42" s="10" t="s">
        <v>161</v>
      </c>
      <c r="L42" s="10" t="s">
        <v>46</v>
      </c>
      <c r="M42" s="10" t="s">
        <v>32</v>
      </c>
      <c r="N42" s="10" t="s">
        <v>220</v>
      </c>
      <c r="O42" s="10" t="s">
        <v>221</v>
      </c>
    </row>
    <row r="43" spans="1:15" x14ac:dyDescent="0.2">
      <c r="A43">
        <v>42</v>
      </c>
      <c r="B43" s="10" t="s">
        <v>115</v>
      </c>
      <c r="C43" s="10" t="s">
        <v>116</v>
      </c>
      <c r="D43" s="10" t="s">
        <v>17</v>
      </c>
      <c r="E43" s="10" t="s">
        <v>18</v>
      </c>
      <c r="F43">
        <v>3.57</v>
      </c>
      <c r="G43">
        <v>387.4</v>
      </c>
      <c r="H43" s="10" t="s">
        <v>61</v>
      </c>
      <c r="I43" s="10" t="s">
        <v>104</v>
      </c>
      <c r="J43" s="10" t="s">
        <v>222</v>
      </c>
      <c r="K43" s="10" t="s">
        <v>223</v>
      </c>
      <c r="L43" s="10" t="s">
        <v>153</v>
      </c>
      <c r="M43" s="10" t="s">
        <v>24</v>
      </c>
      <c r="N43" s="10" t="s">
        <v>224</v>
      </c>
      <c r="O43" s="10" t="s">
        <v>225</v>
      </c>
    </row>
    <row r="44" spans="1:15" x14ac:dyDescent="0.2">
      <c r="A44">
        <v>43</v>
      </c>
      <c r="B44" s="10" t="s">
        <v>59</v>
      </c>
      <c r="C44" s="10" t="s">
        <v>60</v>
      </c>
      <c r="D44" s="10" t="s">
        <v>17</v>
      </c>
      <c r="E44" s="10" t="s">
        <v>18</v>
      </c>
      <c r="F44">
        <v>0.28999999999999998</v>
      </c>
      <c r="G44">
        <v>33.200000000000003</v>
      </c>
      <c r="H44" s="10" t="s">
        <v>156</v>
      </c>
      <c r="I44" s="10" t="s">
        <v>38</v>
      </c>
      <c r="J44" s="10" t="s">
        <v>226</v>
      </c>
      <c r="K44" s="10" t="s">
        <v>63</v>
      </c>
      <c r="L44" s="10" t="s">
        <v>64</v>
      </c>
      <c r="M44" s="10" t="s">
        <v>41</v>
      </c>
      <c r="N44" s="10" t="s">
        <v>227</v>
      </c>
      <c r="O44" s="10" t="s">
        <v>228</v>
      </c>
    </row>
    <row r="45" spans="1:15" x14ac:dyDescent="0.2">
      <c r="A45">
        <v>44</v>
      </c>
      <c r="B45" s="10" t="s">
        <v>15</v>
      </c>
      <c r="C45" s="10" t="s">
        <v>16</v>
      </c>
      <c r="D45" s="10" t="s">
        <v>17</v>
      </c>
      <c r="E45" s="10" t="s">
        <v>18</v>
      </c>
      <c r="F45">
        <v>2.33</v>
      </c>
      <c r="G45">
        <v>74</v>
      </c>
      <c r="H45" s="10" t="s">
        <v>19</v>
      </c>
      <c r="I45" s="10" t="s">
        <v>38</v>
      </c>
      <c r="J45" s="10" t="s">
        <v>229</v>
      </c>
      <c r="K45" s="10" t="s">
        <v>45</v>
      </c>
      <c r="L45" s="10" t="s">
        <v>23</v>
      </c>
      <c r="M45" s="10" t="s">
        <v>24</v>
      </c>
      <c r="N45" s="10" t="s">
        <v>230</v>
      </c>
      <c r="O45" s="10" t="s">
        <v>231</v>
      </c>
    </row>
    <row r="46" spans="1:15" x14ac:dyDescent="0.2">
      <c r="A46">
        <v>45</v>
      </c>
      <c r="B46" s="10" t="s">
        <v>15</v>
      </c>
      <c r="C46" s="10" t="s">
        <v>16</v>
      </c>
      <c r="D46" s="10" t="s">
        <v>17</v>
      </c>
      <c r="E46" s="10" t="s">
        <v>18</v>
      </c>
      <c r="F46">
        <v>2.5</v>
      </c>
      <c r="G46">
        <v>90.6</v>
      </c>
      <c r="H46" s="10" t="s">
        <v>19</v>
      </c>
      <c r="I46" s="10" t="s">
        <v>20</v>
      </c>
      <c r="J46" s="10" t="s">
        <v>232</v>
      </c>
      <c r="K46" s="10" t="s">
        <v>233</v>
      </c>
      <c r="L46" s="10" t="s">
        <v>84</v>
      </c>
      <c r="M46" s="10" t="s">
        <v>24</v>
      </c>
      <c r="N46" s="10" t="s">
        <v>234</v>
      </c>
      <c r="O46" s="10" t="s">
        <v>235</v>
      </c>
    </row>
    <row r="47" spans="1:15" x14ac:dyDescent="0.2">
      <c r="A47">
        <v>46</v>
      </c>
      <c r="B47" s="10" t="s">
        <v>15</v>
      </c>
      <c r="C47" s="10" t="s">
        <v>16</v>
      </c>
      <c r="D47" s="10" t="s">
        <v>17</v>
      </c>
      <c r="E47" s="10" t="s">
        <v>18</v>
      </c>
      <c r="F47">
        <v>2.52</v>
      </c>
      <c r="G47">
        <v>104.1</v>
      </c>
      <c r="H47" s="10" t="s">
        <v>19</v>
      </c>
      <c r="I47" s="10" t="s">
        <v>20</v>
      </c>
      <c r="J47" s="10" t="s">
        <v>236</v>
      </c>
      <c r="K47" s="10" t="s">
        <v>233</v>
      </c>
      <c r="L47" s="10" t="s">
        <v>46</v>
      </c>
      <c r="M47" s="10" t="s">
        <v>24</v>
      </c>
      <c r="N47" s="10" t="s">
        <v>237</v>
      </c>
      <c r="O47" s="10" t="s">
        <v>238</v>
      </c>
    </row>
    <row r="48" spans="1:15" x14ac:dyDescent="0.2">
      <c r="A48">
        <v>47</v>
      </c>
      <c r="B48" s="10" t="s">
        <v>27</v>
      </c>
      <c r="C48" s="10" t="s">
        <v>28</v>
      </c>
      <c r="D48" s="10" t="s">
        <v>17</v>
      </c>
      <c r="E48" s="10" t="s">
        <v>18</v>
      </c>
      <c r="F48">
        <v>3.04</v>
      </c>
      <c r="G48">
        <v>155</v>
      </c>
      <c r="H48" s="10" t="s">
        <v>19</v>
      </c>
      <c r="I48" s="10" t="s">
        <v>38</v>
      </c>
      <c r="J48" s="10" t="s">
        <v>239</v>
      </c>
      <c r="K48" s="10" t="s">
        <v>240</v>
      </c>
      <c r="L48" s="10" t="s">
        <v>131</v>
      </c>
      <c r="M48" s="10" t="s">
        <v>32</v>
      </c>
      <c r="N48" s="10" t="s">
        <v>241</v>
      </c>
      <c r="O48" s="10" t="s">
        <v>242</v>
      </c>
    </row>
    <row r="49" spans="1:15" x14ac:dyDescent="0.2">
      <c r="A49">
        <v>48</v>
      </c>
      <c r="B49" s="10" t="s">
        <v>35</v>
      </c>
      <c r="C49" s="10" t="s">
        <v>36</v>
      </c>
      <c r="D49" s="10" t="s">
        <v>17</v>
      </c>
      <c r="E49" s="10" t="s">
        <v>18</v>
      </c>
      <c r="F49">
        <v>3.4</v>
      </c>
      <c r="G49">
        <v>316.60000000000002</v>
      </c>
      <c r="H49" s="10" t="s">
        <v>61</v>
      </c>
      <c r="I49" s="10" t="s">
        <v>104</v>
      </c>
      <c r="J49" s="10" t="s">
        <v>243</v>
      </c>
      <c r="K49" s="10" t="s">
        <v>30</v>
      </c>
      <c r="L49" s="10" t="s">
        <v>244</v>
      </c>
      <c r="M49" s="10" t="s">
        <v>41</v>
      </c>
      <c r="N49" s="10" t="s">
        <v>245</v>
      </c>
      <c r="O49" s="10" t="s">
        <v>246</v>
      </c>
    </row>
    <row r="50" spans="1:15" x14ac:dyDescent="0.2">
      <c r="A50">
        <v>49</v>
      </c>
      <c r="B50" s="10" t="s">
        <v>201</v>
      </c>
      <c r="C50" s="10" t="s">
        <v>202</v>
      </c>
      <c r="D50" s="10" t="s">
        <v>17</v>
      </c>
      <c r="E50" s="10" t="s">
        <v>203</v>
      </c>
      <c r="F50">
        <v>2.4300000000000002</v>
      </c>
      <c r="G50">
        <v>96.9</v>
      </c>
      <c r="H50" s="10" t="s">
        <v>19</v>
      </c>
      <c r="I50" s="10" t="s">
        <v>20</v>
      </c>
      <c r="J50" s="10" t="s">
        <v>247</v>
      </c>
      <c r="K50" s="10" t="s">
        <v>248</v>
      </c>
      <c r="L50" s="10" t="s">
        <v>23</v>
      </c>
      <c r="M50" s="10" t="s">
        <v>41</v>
      </c>
      <c r="N50" s="10" t="s">
        <v>249</v>
      </c>
      <c r="O50" s="10" t="s">
        <v>250</v>
      </c>
    </row>
    <row r="51" spans="1:15" x14ac:dyDescent="0.2">
      <c r="A51">
        <v>50</v>
      </c>
      <c r="B51" s="10" t="s">
        <v>188</v>
      </c>
      <c r="C51" s="10" t="s">
        <v>189</v>
      </c>
      <c r="D51" s="10" t="s">
        <v>17</v>
      </c>
      <c r="E51" s="10" t="s">
        <v>18</v>
      </c>
      <c r="F51">
        <v>2.5099999999999998</v>
      </c>
      <c r="G51">
        <v>87.4</v>
      </c>
      <c r="H51" s="10" t="s">
        <v>61</v>
      </c>
      <c r="I51" s="10" t="s">
        <v>104</v>
      </c>
      <c r="J51" s="10" t="s">
        <v>251</v>
      </c>
      <c r="K51" s="10" t="s">
        <v>252</v>
      </c>
      <c r="L51" s="10" t="s">
        <v>23</v>
      </c>
      <c r="M51" s="10" t="s">
        <v>24</v>
      </c>
      <c r="N51" s="10" t="s">
        <v>253</v>
      </c>
      <c r="O51" s="10" t="s">
        <v>254</v>
      </c>
    </row>
    <row r="52" spans="1:15" x14ac:dyDescent="0.2">
      <c r="A52">
        <v>51</v>
      </c>
      <c r="B52" s="10" t="s">
        <v>27</v>
      </c>
      <c r="C52" s="10" t="s">
        <v>28</v>
      </c>
      <c r="D52" s="10" t="s">
        <v>17</v>
      </c>
      <c r="E52" s="10" t="s">
        <v>18</v>
      </c>
      <c r="F52">
        <v>3.57</v>
      </c>
      <c r="G52">
        <v>229.3</v>
      </c>
      <c r="H52" s="10" t="s">
        <v>19</v>
      </c>
      <c r="I52" s="10" t="s">
        <v>104</v>
      </c>
      <c r="J52" s="10" t="s">
        <v>255</v>
      </c>
      <c r="K52" s="10" t="s">
        <v>177</v>
      </c>
      <c r="L52" s="10" t="s">
        <v>31</v>
      </c>
      <c r="M52" s="10" t="s">
        <v>32</v>
      </c>
      <c r="N52" s="10" t="s">
        <v>256</v>
      </c>
      <c r="O52" s="10" t="s">
        <v>257</v>
      </c>
    </row>
    <row r="53" spans="1:15" x14ac:dyDescent="0.2">
      <c r="A53">
        <v>52</v>
      </c>
      <c r="B53" s="10" t="s">
        <v>201</v>
      </c>
      <c r="C53" s="10" t="s">
        <v>202</v>
      </c>
      <c r="D53" s="10" t="s">
        <v>17</v>
      </c>
      <c r="E53" s="10" t="s">
        <v>203</v>
      </c>
      <c r="F53">
        <v>2.96</v>
      </c>
      <c r="G53">
        <v>149.9</v>
      </c>
      <c r="H53" s="10" t="s">
        <v>19</v>
      </c>
      <c r="I53" s="10" t="s">
        <v>38</v>
      </c>
      <c r="J53" s="10" t="s">
        <v>258</v>
      </c>
      <c r="K53" s="10" t="s">
        <v>248</v>
      </c>
      <c r="L53" s="10" t="s">
        <v>259</v>
      </c>
      <c r="M53" s="10" t="s">
        <v>41</v>
      </c>
      <c r="N53" s="10" t="s">
        <v>260</v>
      </c>
      <c r="O53" s="10" t="s">
        <v>261</v>
      </c>
    </row>
    <row r="54" spans="1:15" x14ac:dyDescent="0.2">
      <c r="A54">
        <v>53</v>
      </c>
      <c r="B54" s="10" t="s">
        <v>59</v>
      </c>
      <c r="C54" s="10" t="s">
        <v>60</v>
      </c>
      <c r="D54" s="10" t="s">
        <v>17</v>
      </c>
      <c r="E54" s="10" t="s">
        <v>18</v>
      </c>
      <c r="F54">
        <v>0.96</v>
      </c>
      <c r="G54">
        <v>31.8</v>
      </c>
      <c r="H54" s="10" t="s">
        <v>37</v>
      </c>
      <c r="I54" s="10" t="s">
        <v>20</v>
      </c>
      <c r="J54" s="10" t="s">
        <v>262</v>
      </c>
      <c r="K54" s="10" t="s">
        <v>63</v>
      </c>
      <c r="L54" s="10" t="s">
        <v>23</v>
      </c>
      <c r="M54" s="10" t="s">
        <v>41</v>
      </c>
      <c r="N54" s="10" t="s">
        <v>263</v>
      </c>
      <c r="O54" s="10" t="s">
        <v>264</v>
      </c>
    </row>
    <row r="55" spans="1:15" x14ac:dyDescent="0.2">
      <c r="A55">
        <v>54</v>
      </c>
      <c r="B55" s="10" t="s">
        <v>127</v>
      </c>
      <c r="C55" s="10" t="s">
        <v>128</v>
      </c>
      <c r="D55" s="10" t="s">
        <v>17</v>
      </c>
      <c r="E55" s="10" t="s">
        <v>18</v>
      </c>
      <c r="F55">
        <v>5.83</v>
      </c>
      <c r="G55">
        <v>953.9</v>
      </c>
      <c r="H55" s="10" t="s">
        <v>19</v>
      </c>
      <c r="I55" s="10" t="s">
        <v>38</v>
      </c>
      <c r="J55" s="10" t="s">
        <v>265</v>
      </c>
      <c r="K55" s="10" t="s">
        <v>191</v>
      </c>
      <c r="L55" s="10" t="s">
        <v>266</v>
      </c>
      <c r="M55" s="10" t="s">
        <v>24</v>
      </c>
      <c r="N55" s="10" t="s">
        <v>267</v>
      </c>
      <c r="O55" s="10" t="s">
        <v>268</v>
      </c>
    </row>
    <row r="56" spans="1:15" x14ac:dyDescent="0.2">
      <c r="A56">
        <v>55</v>
      </c>
      <c r="B56" s="10" t="s">
        <v>188</v>
      </c>
      <c r="C56" s="10" t="s">
        <v>189</v>
      </c>
      <c r="D56" s="10" t="s">
        <v>17</v>
      </c>
      <c r="E56" s="10" t="s">
        <v>18</v>
      </c>
      <c r="F56">
        <v>2.97</v>
      </c>
      <c r="G56">
        <v>120.1</v>
      </c>
      <c r="H56" s="10" t="s">
        <v>61</v>
      </c>
      <c r="I56" s="10" t="s">
        <v>104</v>
      </c>
      <c r="J56" s="10" t="s">
        <v>170</v>
      </c>
      <c r="K56" s="10" t="s">
        <v>191</v>
      </c>
      <c r="L56" s="10" t="s">
        <v>46</v>
      </c>
      <c r="M56" s="10" t="s">
        <v>24</v>
      </c>
      <c r="N56" s="10" t="s">
        <v>269</v>
      </c>
      <c r="O56" s="10" t="s">
        <v>270</v>
      </c>
    </row>
    <row r="57" spans="1:15" x14ac:dyDescent="0.2">
      <c r="A57">
        <v>56</v>
      </c>
      <c r="B57" s="10" t="s">
        <v>201</v>
      </c>
      <c r="C57" s="10" t="s">
        <v>202</v>
      </c>
      <c r="D57" s="10" t="s">
        <v>17</v>
      </c>
      <c r="E57" s="10" t="s">
        <v>203</v>
      </c>
      <c r="F57">
        <v>1.77</v>
      </c>
      <c r="G57">
        <v>71.7</v>
      </c>
      <c r="H57" s="10" t="s">
        <v>37</v>
      </c>
      <c r="I57" s="10" t="s">
        <v>104</v>
      </c>
      <c r="J57" s="10" t="s">
        <v>271</v>
      </c>
      <c r="K57" s="10" t="s">
        <v>272</v>
      </c>
      <c r="L57" s="10" t="s">
        <v>259</v>
      </c>
      <c r="M57" s="10" t="s">
        <v>41</v>
      </c>
      <c r="N57" s="10" t="s">
        <v>273</v>
      </c>
      <c r="O57" s="10" t="s">
        <v>274</v>
      </c>
    </row>
    <row r="58" spans="1:15" x14ac:dyDescent="0.2">
      <c r="A58">
        <v>57</v>
      </c>
      <c r="B58" s="10" t="s">
        <v>35</v>
      </c>
      <c r="C58" s="10" t="s">
        <v>36</v>
      </c>
      <c r="D58" s="10" t="s">
        <v>17</v>
      </c>
      <c r="E58" s="10" t="s">
        <v>18</v>
      </c>
      <c r="F58">
        <v>0.43</v>
      </c>
      <c r="G58">
        <v>93.9</v>
      </c>
      <c r="H58" s="10" t="s">
        <v>156</v>
      </c>
      <c r="I58" s="10" t="s">
        <v>104</v>
      </c>
      <c r="J58" s="10" t="s">
        <v>275</v>
      </c>
      <c r="K58" s="10" t="s">
        <v>30</v>
      </c>
      <c r="L58" s="10" t="s">
        <v>40</v>
      </c>
      <c r="M58" s="10" t="s">
        <v>41</v>
      </c>
      <c r="N58" s="10" t="s">
        <v>276</v>
      </c>
      <c r="O58" s="10" t="s">
        <v>277</v>
      </c>
    </row>
    <row r="59" spans="1:15" x14ac:dyDescent="0.2">
      <c r="A59">
        <v>58</v>
      </c>
      <c r="B59" s="10" t="s">
        <v>120</v>
      </c>
      <c r="C59" s="10" t="s">
        <v>121</v>
      </c>
      <c r="D59" s="10" t="s">
        <v>17</v>
      </c>
      <c r="E59" s="10" t="s">
        <v>18</v>
      </c>
      <c r="F59">
        <v>2.0499999999999998</v>
      </c>
      <c r="G59">
        <v>70.8</v>
      </c>
      <c r="H59" s="10" t="s">
        <v>37</v>
      </c>
      <c r="I59" s="10" t="s">
        <v>38</v>
      </c>
      <c r="J59" s="10" t="s">
        <v>278</v>
      </c>
      <c r="K59" s="10" t="s">
        <v>135</v>
      </c>
      <c r="L59" s="10" t="s">
        <v>124</v>
      </c>
      <c r="M59" s="10" t="s">
        <v>73</v>
      </c>
      <c r="N59" s="10" t="s">
        <v>279</v>
      </c>
      <c r="O59" s="10" t="s">
        <v>280</v>
      </c>
    </row>
    <row r="60" spans="1:15" x14ac:dyDescent="0.2">
      <c r="A60">
        <v>59</v>
      </c>
      <c r="B60" s="10" t="s">
        <v>201</v>
      </c>
      <c r="C60" s="10" t="s">
        <v>202</v>
      </c>
      <c r="D60" s="10" t="s">
        <v>17</v>
      </c>
      <c r="E60" s="10" t="s">
        <v>203</v>
      </c>
      <c r="F60">
        <v>2.2599999999999998</v>
      </c>
      <c r="G60">
        <v>91.6</v>
      </c>
      <c r="H60" s="10" t="s">
        <v>61</v>
      </c>
      <c r="I60" s="10" t="s">
        <v>20</v>
      </c>
      <c r="J60" s="10" t="s">
        <v>281</v>
      </c>
      <c r="K60" s="10" t="s">
        <v>282</v>
      </c>
      <c r="L60" s="10" t="s">
        <v>259</v>
      </c>
      <c r="M60" s="10" t="s">
        <v>41</v>
      </c>
      <c r="N60" s="10" t="s">
        <v>283</v>
      </c>
      <c r="O60" s="10" t="s">
        <v>284</v>
      </c>
    </row>
    <row r="61" spans="1:15" x14ac:dyDescent="0.2">
      <c r="A61">
        <v>60</v>
      </c>
      <c r="B61" s="10" t="s">
        <v>127</v>
      </c>
      <c r="C61" s="10" t="s">
        <v>128</v>
      </c>
      <c r="D61" s="10" t="s">
        <v>17</v>
      </c>
      <c r="E61" s="10" t="s">
        <v>18</v>
      </c>
      <c r="F61">
        <v>5.43</v>
      </c>
      <c r="G61">
        <v>818.2</v>
      </c>
      <c r="H61" s="10" t="s">
        <v>19</v>
      </c>
      <c r="I61" s="10" t="s">
        <v>20</v>
      </c>
      <c r="J61" s="10" t="s">
        <v>285</v>
      </c>
      <c r="K61" s="10" t="s">
        <v>286</v>
      </c>
      <c r="L61" s="10" t="s">
        <v>266</v>
      </c>
      <c r="M61" s="10" t="s">
        <v>24</v>
      </c>
      <c r="N61" s="10" t="s">
        <v>287</v>
      </c>
      <c r="O61" s="10" t="s">
        <v>288</v>
      </c>
    </row>
    <row r="62" spans="1:15" x14ac:dyDescent="0.2">
      <c r="A62">
        <v>61</v>
      </c>
      <c r="B62" s="10" t="s">
        <v>188</v>
      </c>
      <c r="C62" s="10" t="s">
        <v>189</v>
      </c>
      <c r="D62" s="10" t="s">
        <v>17</v>
      </c>
      <c r="E62" s="10" t="s">
        <v>18</v>
      </c>
      <c r="F62">
        <v>3.04</v>
      </c>
      <c r="G62">
        <v>133.9</v>
      </c>
      <c r="H62" s="10" t="s">
        <v>19</v>
      </c>
      <c r="I62" s="10" t="s">
        <v>38</v>
      </c>
      <c r="J62" s="10" t="s">
        <v>289</v>
      </c>
      <c r="K62" s="10" t="s">
        <v>252</v>
      </c>
      <c r="L62" s="10" t="s">
        <v>80</v>
      </c>
      <c r="M62" s="10" t="s">
        <v>24</v>
      </c>
      <c r="N62" s="10" t="s">
        <v>290</v>
      </c>
      <c r="O62" s="10" t="s">
        <v>291</v>
      </c>
    </row>
    <row r="63" spans="1:15" x14ac:dyDescent="0.2">
      <c r="A63">
        <v>62</v>
      </c>
      <c r="B63" s="10" t="s">
        <v>59</v>
      </c>
      <c r="C63" s="10" t="s">
        <v>60</v>
      </c>
      <c r="D63" s="10" t="s">
        <v>17</v>
      </c>
      <c r="E63" s="10" t="s">
        <v>18</v>
      </c>
      <c r="F63">
        <v>2.56</v>
      </c>
      <c r="G63">
        <v>136.19999999999999</v>
      </c>
      <c r="H63" s="10" t="s">
        <v>19</v>
      </c>
      <c r="I63" s="10" t="s">
        <v>38</v>
      </c>
      <c r="J63" s="10" t="s">
        <v>292</v>
      </c>
      <c r="K63" s="10" t="s">
        <v>293</v>
      </c>
      <c r="L63" s="10" t="s">
        <v>64</v>
      </c>
      <c r="M63" s="10" t="s">
        <v>41</v>
      </c>
      <c r="N63" s="10" t="s">
        <v>294</v>
      </c>
      <c r="O63" s="10" t="s">
        <v>295</v>
      </c>
    </row>
    <row r="64" spans="1:15" x14ac:dyDescent="0.2">
      <c r="A64">
        <v>63</v>
      </c>
      <c r="B64" s="10" t="s">
        <v>87</v>
      </c>
      <c r="C64" s="10" t="s">
        <v>88</v>
      </c>
      <c r="D64" s="10" t="s">
        <v>17</v>
      </c>
      <c r="E64" s="10" t="s">
        <v>69</v>
      </c>
      <c r="F64">
        <v>1.18</v>
      </c>
      <c r="G64">
        <v>12.5</v>
      </c>
      <c r="H64" s="10" t="s">
        <v>19</v>
      </c>
      <c r="I64" s="10" t="s">
        <v>104</v>
      </c>
      <c r="J64" s="10" t="s">
        <v>296</v>
      </c>
      <c r="K64" s="10" t="s">
        <v>297</v>
      </c>
      <c r="L64" s="10" t="s">
        <v>91</v>
      </c>
      <c r="M64" s="10" t="s">
        <v>32</v>
      </c>
      <c r="N64" s="10" t="s">
        <v>298</v>
      </c>
      <c r="O64" s="10" t="s">
        <v>299</v>
      </c>
    </row>
    <row r="65" spans="1:15" x14ac:dyDescent="0.2">
      <c r="A65">
        <v>64</v>
      </c>
      <c r="B65" s="10" t="s">
        <v>115</v>
      </c>
      <c r="C65" s="10" t="s">
        <v>116</v>
      </c>
      <c r="D65" s="10" t="s">
        <v>17</v>
      </c>
      <c r="E65" s="10" t="s">
        <v>18</v>
      </c>
      <c r="F65">
        <v>3.78</v>
      </c>
      <c r="G65">
        <v>383.2</v>
      </c>
      <c r="H65" s="10" t="s">
        <v>19</v>
      </c>
      <c r="I65" s="10" t="s">
        <v>20</v>
      </c>
      <c r="J65" s="10" t="s">
        <v>300</v>
      </c>
      <c r="K65" s="10" t="s">
        <v>152</v>
      </c>
      <c r="L65" s="10" t="s">
        <v>80</v>
      </c>
      <c r="M65" s="10" t="s">
        <v>24</v>
      </c>
      <c r="N65" s="10" t="s">
        <v>301</v>
      </c>
      <c r="O65" s="10" t="s">
        <v>302</v>
      </c>
    </row>
    <row r="66" spans="1:15" x14ac:dyDescent="0.2">
      <c r="A66">
        <v>65</v>
      </c>
      <c r="B66" s="10" t="s">
        <v>207</v>
      </c>
      <c r="C66" s="10" t="s">
        <v>208</v>
      </c>
      <c r="D66" s="10" t="s">
        <v>17</v>
      </c>
      <c r="E66" s="10" t="s">
        <v>18</v>
      </c>
      <c r="F66">
        <v>1.93</v>
      </c>
      <c r="G66">
        <v>46.7</v>
      </c>
      <c r="H66" s="10" t="s">
        <v>19</v>
      </c>
      <c r="I66" s="10" t="s">
        <v>104</v>
      </c>
      <c r="J66" s="10" t="s">
        <v>303</v>
      </c>
      <c r="K66" s="10" t="s">
        <v>210</v>
      </c>
      <c r="L66" s="10" t="s">
        <v>211</v>
      </c>
      <c r="M66" s="10" t="s">
        <v>24</v>
      </c>
      <c r="N66" s="10" t="s">
        <v>304</v>
      </c>
      <c r="O66" s="10" t="s">
        <v>305</v>
      </c>
    </row>
    <row r="67" spans="1:15" x14ac:dyDescent="0.2">
      <c r="A67">
        <v>66</v>
      </c>
      <c r="B67" s="10" t="s">
        <v>120</v>
      </c>
      <c r="C67" s="10" t="s">
        <v>121</v>
      </c>
      <c r="D67" s="10" t="s">
        <v>17</v>
      </c>
      <c r="E67" s="10" t="s">
        <v>18</v>
      </c>
      <c r="F67">
        <v>2.56</v>
      </c>
      <c r="G67">
        <v>106.5</v>
      </c>
      <c r="H67" s="10" t="s">
        <v>19</v>
      </c>
      <c r="I67" s="10" t="s">
        <v>20</v>
      </c>
      <c r="J67" s="10" t="s">
        <v>306</v>
      </c>
      <c r="K67" s="10" t="s">
        <v>135</v>
      </c>
      <c r="L67" s="10" t="s">
        <v>124</v>
      </c>
      <c r="M67" s="10" t="s">
        <v>73</v>
      </c>
      <c r="N67" s="10" t="s">
        <v>307</v>
      </c>
      <c r="O67" s="10" t="s">
        <v>308</v>
      </c>
    </row>
    <row r="68" spans="1:15" x14ac:dyDescent="0.2">
      <c r="A68">
        <v>67</v>
      </c>
      <c r="B68" s="10" t="s">
        <v>67</v>
      </c>
      <c r="C68" s="10" t="s">
        <v>68</v>
      </c>
      <c r="D68" s="10" t="s">
        <v>17</v>
      </c>
      <c r="E68" s="10" t="s">
        <v>69</v>
      </c>
      <c r="F68">
        <v>1.25</v>
      </c>
      <c r="G68">
        <v>19.3</v>
      </c>
      <c r="H68" s="10" t="s">
        <v>61</v>
      </c>
      <c r="I68" s="10" t="s">
        <v>104</v>
      </c>
      <c r="J68" s="10" t="s">
        <v>309</v>
      </c>
      <c r="K68" s="10" t="s">
        <v>142</v>
      </c>
      <c r="L68" s="10" t="s">
        <v>310</v>
      </c>
      <c r="M68" s="10" t="s">
        <v>73</v>
      </c>
      <c r="N68" s="10" t="s">
        <v>311</v>
      </c>
      <c r="O68" s="10" t="s">
        <v>312</v>
      </c>
    </row>
    <row r="69" spans="1:15" x14ac:dyDescent="0.2">
      <c r="A69">
        <v>68</v>
      </c>
      <c r="B69" s="10" t="s">
        <v>145</v>
      </c>
      <c r="C69" s="10" t="s">
        <v>146</v>
      </c>
      <c r="D69" s="10" t="s">
        <v>17</v>
      </c>
      <c r="E69" s="10" t="s">
        <v>18</v>
      </c>
      <c r="F69">
        <v>2.23</v>
      </c>
      <c r="G69">
        <v>81.8</v>
      </c>
      <c r="H69" s="10" t="s">
        <v>19</v>
      </c>
      <c r="I69" s="10" t="s">
        <v>104</v>
      </c>
      <c r="J69" s="10" t="s">
        <v>313</v>
      </c>
      <c r="K69" s="10" t="s">
        <v>148</v>
      </c>
      <c r="L69" s="10" t="s">
        <v>23</v>
      </c>
      <c r="M69" s="10" t="s">
        <v>41</v>
      </c>
      <c r="N69" s="10" t="s">
        <v>314</v>
      </c>
      <c r="O69" s="10" t="s">
        <v>315</v>
      </c>
    </row>
    <row r="70" spans="1:15" x14ac:dyDescent="0.2">
      <c r="A70">
        <v>69</v>
      </c>
      <c r="B70" s="10" t="s">
        <v>27</v>
      </c>
      <c r="C70" s="10" t="s">
        <v>28</v>
      </c>
      <c r="D70" s="10" t="s">
        <v>17</v>
      </c>
      <c r="E70" s="10" t="s">
        <v>18</v>
      </c>
      <c r="F70">
        <v>3.66</v>
      </c>
      <c r="G70">
        <v>262.60000000000002</v>
      </c>
      <c r="H70" s="10" t="s">
        <v>19</v>
      </c>
      <c r="I70" s="10" t="s">
        <v>38</v>
      </c>
      <c r="J70" s="10" t="s">
        <v>316</v>
      </c>
      <c r="K70" s="10" t="s">
        <v>30</v>
      </c>
      <c r="L70" s="10" t="s">
        <v>317</v>
      </c>
      <c r="M70" s="10" t="s">
        <v>32</v>
      </c>
      <c r="N70" s="10" t="s">
        <v>318</v>
      </c>
      <c r="O70" s="10" t="s">
        <v>319</v>
      </c>
    </row>
    <row r="71" spans="1:15" x14ac:dyDescent="0.2">
      <c r="A71">
        <v>70</v>
      </c>
      <c r="B71" s="10" t="s">
        <v>320</v>
      </c>
      <c r="C71" s="10" t="s">
        <v>321</v>
      </c>
      <c r="D71" s="10" t="s">
        <v>17</v>
      </c>
      <c r="E71" s="10" t="s">
        <v>203</v>
      </c>
      <c r="F71">
        <v>1.85</v>
      </c>
      <c r="G71">
        <v>67.3</v>
      </c>
      <c r="H71" s="10" t="s">
        <v>61</v>
      </c>
      <c r="I71" s="10" t="s">
        <v>20</v>
      </c>
      <c r="J71" s="10" t="s">
        <v>322</v>
      </c>
      <c r="K71" s="10" t="s">
        <v>297</v>
      </c>
      <c r="L71" s="10" t="s">
        <v>23</v>
      </c>
      <c r="M71" s="10" t="s">
        <v>323</v>
      </c>
      <c r="N71" s="10" t="s">
        <v>324</v>
      </c>
      <c r="O71" s="10" t="s">
        <v>325</v>
      </c>
    </row>
    <row r="72" spans="1:15" x14ac:dyDescent="0.2">
      <c r="A72">
        <v>71</v>
      </c>
      <c r="B72" s="10" t="s">
        <v>127</v>
      </c>
      <c r="C72" s="10" t="s">
        <v>128</v>
      </c>
      <c r="D72" s="10" t="s">
        <v>17</v>
      </c>
      <c r="E72" s="10" t="s">
        <v>18</v>
      </c>
      <c r="F72">
        <v>4.9000000000000004</v>
      </c>
      <c r="G72">
        <v>629.70000000000005</v>
      </c>
      <c r="H72" s="10" t="s">
        <v>61</v>
      </c>
      <c r="I72" s="10" t="s">
        <v>20</v>
      </c>
      <c r="J72" s="10" t="s">
        <v>326</v>
      </c>
      <c r="K72" s="10" t="s">
        <v>130</v>
      </c>
      <c r="L72" s="10" t="s">
        <v>266</v>
      </c>
      <c r="M72" s="10" t="s">
        <v>24</v>
      </c>
      <c r="N72" s="10" t="s">
        <v>327</v>
      </c>
      <c r="O72" s="10" t="s">
        <v>328</v>
      </c>
    </row>
    <row r="73" spans="1:15" x14ac:dyDescent="0.2">
      <c r="A73">
        <v>72</v>
      </c>
      <c r="B73" s="10" t="s">
        <v>320</v>
      </c>
      <c r="C73" s="10" t="s">
        <v>321</v>
      </c>
      <c r="D73" s="10" t="s">
        <v>17</v>
      </c>
      <c r="E73" s="10" t="s">
        <v>203</v>
      </c>
      <c r="F73">
        <v>1.2</v>
      </c>
      <c r="G73">
        <v>38</v>
      </c>
      <c r="H73" s="10" t="s">
        <v>37</v>
      </c>
      <c r="I73" s="10" t="s">
        <v>38</v>
      </c>
      <c r="J73" s="10" t="s">
        <v>329</v>
      </c>
      <c r="K73" s="10" t="s">
        <v>330</v>
      </c>
      <c r="L73" s="10" t="s">
        <v>23</v>
      </c>
      <c r="M73" s="10" t="s">
        <v>323</v>
      </c>
      <c r="N73" s="10" t="s">
        <v>331</v>
      </c>
      <c r="O73" s="10" t="s">
        <v>332</v>
      </c>
    </row>
    <row r="74" spans="1:15" x14ac:dyDescent="0.2">
      <c r="A74">
        <v>73</v>
      </c>
      <c r="B74" s="10" t="s">
        <v>201</v>
      </c>
      <c r="C74" s="10" t="s">
        <v>202</v>
      </c>
      <c r="D74" s="10" t="s">
        <v>17</v>
      </c>
      <c r="E74" s="10" t="s">
        <v>203</v>
      </c>
      <c r="F74">
        <v>2.9</v>
      </c>
      <c r="G74">
        <v>165.4</v>
      </c>
      <c r="H74" s="10" t="s">
        <v>19</v>
      </c>
      <c r="I74" s="10" t="s">
        <v>104</v>
      </c>
      <c r="J74" s="10" t="s">
        <v>333</v>
      </c>
      <c r="K74" s="10" t="s">
        <v>282</v>
      </c>
      <c r="L74" s="10" t="s">
        <v>23</v>
      </c>
      <c r="M74" s="10" t="s">
        <v>41</v>
      </c>
      <c r="N74" s="10" t="s">
        <v>334</v>
      </c>
      <c r="O74" s="10" t="s">
        <v>335</v>
      </c>
    </row>
    <row r="75" spans="1:15" x14ac:dyDescent="0.2">
      <c r="A75">
        <v>74</v>
      </c>
      <c r="B75" s="10" t="s">
        <v>115</v>
      </c>
      <c r="C75" s="10" t="s">
        <v>116</v>
      </c>
      <c r="D75" s="10" t="s">
        <v>17</v>
      </c>
      <c r="E75" s="10" t="s">
        <v>18</v>
      </c>
      <c r="F75">
        <v>4.34</v>
      </c>
      <c r="G75">
        <v>596.20000000000005</v>
      </c>
      <c r="H75" s="10" t="s">
        <v>61</v>
      </c>
      <c r="I75" s="10" t="s">
        <v>104</v>
      </c>
      <c r="J75" s="10" t="s">
        <v>336</v>
      </c>
      <c r="K75" s="10" t="s">
        <v>337</v>
      </c>
      <c r="L75" s="10" t="s">
        <v>80</v>
      </c>
      <c r="M75" s="10" t="s">
        <v>24</v>
      </c>
      <c r="N75" s="10" t="s">
        <v>338</v>
      </c>
      <c r="O75" s="10" t="s">
        <v>339</v>
      </c>
    </row>
    <row r="76" spans="1:15" x14ac:dyDescent="0.2">
      <c r="A76">
        <v>75</v>
      </c>
      <c r="B76" s="10" t="s">
        <v>145</v>
      </c>
      <c r="C76" s="10" t="s">
        <v>146</v>
      </c>
      <c r="D76" s="10" t="s">
        <v>17</v>
      </c>
      <c r="E76" s="10" t="s">
        <v>18</v>
      </c>
      <c r="F76">
        <v>2.63</v>
      </c>
      <c r="G76">
        <v>107.9</v>
      </c>
      <c r="H76" s="10" t="s">
        <v>19</v>
      </c>
      <c r="I76" s="10" t="s">
        <v>38</v>
      </c>
      <c r="J76" s="10" t="s">
        <v>340</v>
      </c>
      <c r="K76" s="10" t="s">
        <v>148</v>
      </c>
      <c r="L76" s="10" t="s">
        <v>23</v>
      </c>
      <c r="M76" s="10" t="s">
        <v>41</v>
      </c>
      <c r="N76" s="10" t="s">
        <v>341</v>
      </c>
      <c r="O76" s="10" t="s">
        <v>342</v>
      </c>
    </row>
    <row r="77" spans="1:15" x14ac:dyDescent="0.2">
      <c r="A77">
        <v>76</v>
      </c>
      <c r="B77" s="10" t="s">
        <v>120</v>
      </c>
      <c r="C77" s="10" t="s">
        <v>121</v>
      </c>
      <c r="D77" s="10" t="s">
        <v>17</v>
      </c>
      <c r="E77" s="10" t="s">
        <v>18</v>
      </c>
      <c r="F77">
        <v>2.54</v>
      </c>
      <c r="G77">
        <v>103.3</v>
      </c>
      <c r="H77" s="10" t="s">
        <v>19</v>
      </c>
      <c r="I77" s="10" t="s">
        <v>20</v>
      </c>
      <c r="J77" s="10" t="s">
        <v>343</v>
      </c>
      <c r="K77" s="10" t="s">
        <v>135</v>
      </c>
      <c r="L77" s="10" t="s">
        <v>124</v>
      </c>
      <c r="M77" s="10" t="s">
        <v>73</v>
      </c>
      <c r="N77" s="10" t="s">
        <v>344</v>
      </c>
      <c r="O77" s="10" t="s">
        <v>345</v>
      </c>
    </row>
    <row r="78" spans="1:15" x14ac:dyDescent="0.2">
      <c r="A78">
        <v>77</v>
      </c>
      <c r="B78" s="10" t="s">
        <v>15</v>
      </c>
      <c r="C78" s="10" t="s">
        <v>16</v>
      </c>
      <c r="D78" s="10" t="s">
        <v>17</v>
      </c>
      <c r="E78" s="10" t="s">
        <v>18</v>
      </c>
      <c r="F78">
        <v>2.15</v>
      </c>
      <c r="G78">
        <v>75.099999999999994</v>
      </c>
      <c r="H78" s="10" t="s">
        <v>19</v>
      </c>
      <c r="I78" s="10" t="s">
        <v>104</v>
      </c>
      <c r="J78" s="10" t="s">
        <v>346</v>
      </c>
      <c r="K78" s="10" t="s">
        <v>233</v>
      </c>
      <c r="L78" s="10" t="s">
        <v>46</v>
      </c>
      <c r="M78" s="10" t="s">
        <v>24</v>
      </c>
      <c r="N78" s="10" t="s">
        <v>347</v>
      </c>
      <c r="O78" s="10" t="s">
        <v>348</v>
      </c>
    </row>
    <row r="79" spans="1:15" x14ac:dyDescent="0.2">
      <c r="A79">
        <v>78</v>
      </c>
      <c r="B79" s="10" t="s">
        <v>76</v>
      </c>
      <c r="C79" s="10" t="s">
        <v>77</v>
      </c>
      <c r="D79" s="10" t="s">
        <v>17</v>
      </c>
      <c r="E79" s="10" t="s">
        <v>18</v>
      </c>
      <c r="F79">
        <v>2.13</v>
      </c>
      <c r="G79">
        <v>86.4</v>
      </c>
      <c r="H79" s="10" t="s">
        <v>19</v>
      </c>
      <c r="I79" s="10" t="s">
        <v>38</v>
      </c>
      <c r="J79" s="10" t="s">
        <v>349</v>
      </c>
      <c r="K79" s="10" t="s">
        <v>350</v>
      </c>
      <c r="L79" s="10" t="s">
        <v>216</v>
      </c>
      <c r="M79" s="10" t="s">
        <v>24</v>
      </c>
      <c r="N79" s="10" t="s">
        <v>351</v>
      </c>
      <c r="O79" s="10" t="s">
        <v>352</v>
      </c>
    </row>
    <row r="80" spans="1:15" x14ac:dyDescent="0.2">
      <c r="A80">
        <v>79</v>
      </c>
      <c r="B80" s="10" t="s">
        <v>320</v>
      </c>
      <c r="C80" s="10" t="s">
        <v>321</v>
      </c>
      <c r="D80" s="10" t="s">
        <v>17</v>
      </c>
      <c r="E80" s="10" t="s">
        <v>203</v>
      </c>
      <c r="F80">
        <v>1.69</v>
      </c>
      <c r="G80">
        <v>63.7</v>
      </c>
      <c r="H80" s="10" t="s">
        <v>37</v>
      </c>
      <c r="I80" s="10" t="s">
        <v>104</v>
      </c>
      <c r="J80" s="10" t="s">
        <v>353</v>
      </c>
      <c r="K80" s="10" t="s">
        <v>354</v>
      </c>
      <c r="L80" s="10" t="s">
        <v>355</v>
      </c>
      <c r="M80" s="10" t="s">
        <v>323</v>
      </c>
      <c r="N80" s="10" t="s">
        <v>356</v>
      </c>
      <c r="O80" s="10" t="s">
        <v>357</v>
      </c>
    </row>
    <row r="81" spans="1:15" x14ac:dyDescent="0.2">
      <c r="A81">
        <v>80</v>
      </c>
      <c r="B81" s="10" t="s">
        <v>127</v>
      </c>
      <c r="C81" s="10" t="s">
        <v>128</v>
      </c>
      <c r="D81" s="10" t="s">
        <v>17</v>
      </c>
      <c r="E81" s="10" t="s">
        <v>18</v>
      </c>
      <c r="F81">
        <v>5.07</v>
      </c>
      <c r="G81">
        <v>791.7</v>
      </c>
      <c r="H81" s="10" t="s">
        <v>19</v>
      </c>
      <c r="I81" s="10" t="s">
        <v>104</v>
      </c>
      <c r="J81" s="10" t="s">
        <v>358</v>
      </c>
      <c r="K81" s="10" t="s">
        <v>359</v>
      </c>
      <c r="L81" s="10" t="s">
        <v>31</v>
      </c>
      <c r="M81" s="10" t="s">
        <v>24</v>
      </c>
      <c r="N81" s="10" t="s">
        <v>360</v>
      </c>
      <c r="O81" s="10" t="s">
        <v>361</v>
      </c>
    </row>
    <row r="82" spans="1:15" x14ac:dyDescent="0.2">
      <c r="A82">
        <v>81</v>
      </c>
      <c r="B82" s="10" t="s">
        <v>15</v>
      </c>
      <c r="C82" s="10" t="s">
        <v>16</v>
      </c>
      <c r="D82" s="10" t="s">
        <v>17</v>
      </c>
      <c r="E82" s="10" t="s">
        <v>18</v>
      </c>
      <c r="F82">
        <v>1.1000000000000001</v>
      </c>
      <c r="G82">
        <v>41.1</v>
      </c>
      <c r="H82" s="10" t="s">
        <v>37</v>
      </c>
      <c r="I82" s="10" t="s">
        <v>104</v>
      </c>
      <c r="J82" s="10" t="s">
        <v>362</v>
      </c>
      <c r="K82" s="10" t="s">
        <v>233</v>
      </c>
      <c r="L82" s="10" t="s">
        <v>46</v>
      </c>
      <c r="M82" s="10" t="s">
        <v>24</v>
      </c>
      <c r="N82" s="10" t="s">
        <v>363</v>
      </c>
      <c r="O82" s="10" t="s">
        <v>364</v>
      </c>
    </row>
    <row r="83" spans="1:15" x14ac:dyDescent="0.2">
      <c r="A83">
        <v>82</v>
      </c>
      <c r="B83" s="10" t="s">
        <v>76</v>
      </c>
      <c r="C83" s="10" t="s">
        <v>77</v>
      </c>
      <c r="D83" s="10" t="s">
        <v>17</v>
      </c>
      <c r="E83" s="10" t="s">
        <v>18</v>
      </c>
      <c r="F83">
        <v>3.02</v>
      </c>
      <c r="G83">
        <v>180.7</v>
      </c>
      <c r="H83" s="10" t="s">
        <v>19</v>
      </c>
      <c r="I83" s="10" t="s">
        <v>20</v>
      </c>
      <c r="J83" s="10" t="s">
        <v>365</v>
      </c>
      <c r="K83" s="10" t="s">
        <v>366</v>
      </c>
      <c r="L83" s="10" t="s">
        <v>46</v>
      </c>
      <c r="M83" s="10" t="s">
        <v>24</v>
      </c>
      <c r="N83" s="10" t="s">
        <v>367</v>
      </c>
      <c r="O83" s="10" t="s">
        <v>368</v>
      </c>
    </row>
    <row r="84" spans="1:15" x14ac:dyDescent="0.2">
      <c r="A84">
        <v>83</v>
      </c>
      <c r="B84" s="10" t="s">
        <v>183</v>
      </c>
      <c r="C84" s="10" t="s">
        <v>184</v>
      </c>
      <c r="D84" s="10" t="s">
        <v>17</v>
      </c>
      <c r="E84" s="10" t="s">
        <v>18</v>
      </c>
      <c r="F84">
        <v>1.6</v>
      </c>
      <c r="G84">
        <v>47</v>
      </c>
      <c r="H84" s="10" t="s">
        <v>61</v>
      </c>
      <c r="I84" s="10" t="s">
        <v>20</v>
      </c>
      <c r="J84" s="10" t="s">
        <v>369</v>
      </c>
      <c r="K84" s="10" t="s">
        <v>130</v>
      </c>
      <c r="L84" s="10" t="s">
        <v>195</v>
      </c>
      <c r="M84" s="10" t="s">
        <v>41</v>
      </c>
      <c r="N84" s="10" t="s">
        <v>370</v>
      </c>
      <c r="O84" s="10" t="s">
        <v>371</v>
      </c>
    </row>
    <row r="85" spans="1:15" x14ac:dyDescent="0.2">
      <c r="A85">
        <v>84</v>
      </c>
      <c r="B85" s="10" t="s">
        <v>59</v>
      </c>
      <c r="C85" s="10" t="s">
        <v>60</v>
      </c>
      <c r="D85" s="10" t="s">
        <v>17</v>
      </c>
      <c r="E85" s="10" t="s">
        <v>18</v>
      </c>
      <c r="F85">
        <v>1.25</v>
      </c>
      <c r="G85">
        <v>36.299999999999997</v>
      </c>
      <c r="H85" s="10" t="s">
        <v>37</v>
      </c>
      <c r="I85" s="10" t="s">
        <v>20</v>
      </c>
      <c r="J85" s="10" t="s">
        <v>372</v>
      </c>
      <c r="K85" s="10" t="s">
        <v>293</v>
      </c>
      <c r="L85" s="10" t="s">
        <v>23</v>
      </c>
      <c r="M85" s="10" t="s">
        <v>41</v>
      </c>
      <c r="N85" s="10" t="s">
        <v>373</v>
      </c>
      <c r="O85" s="10" t="s">
        <v>374</v>
      </c>
    </row>
    <row r="86" spans="1:15" x14ac:dyDescent="0.2">
      <c r="A86">
        <v>85</v>
      </c>
      <c r="B86" s="10" t="s">
        <v>15</v>
      </c>
      <c r="C86" s="10" t="s">
        <v>16</v>
      </c>
      <c r="D86" s="10" t="s">
        <v>17</v>
      </c>
      <c r="E86" s="10" t="s">
        <v>18</v>
      </c>
      <c r="F86">
        <v>2.31</v>
      </c>
      <c r="G86">
        <v>90.9</v>
      </c>
      <c r="H86" s="10" t="s">
        <v>19</v>
      </c>
      <c r="I86" s="10" t="s">
        <v>104</v>
      </c>
      <c r="J86" s="10" t="s">
        <v>375</v>
      </c>
      <c r="K86" s="10" t="s">
        <v>233</v>
      </c>
      <c r="L86" s="10" t="s">
        <v>23</v>
      </c>
      <c r="M86" s="10" t="s">
        <v>24</v>
      </c>
      <c r="N86" s="10" t="s">
        <v>376</v>
      </c>
      <c r="O86" s="10" t="s">
        <v>377</v>
      </c>
    </row>
    <row r="87" spans="1:15" x14ac:dyDescent="0.2">
      <c r="A87">
        <v>86</v>
      </c>
      <c r="B87" s="10" t="s">
        <v>320</v>
      </c>
      <c r="C87" s="10" t="s">
        <v>321</v>
      </c>
      <c r="D87" s="10" t="s">
        <v>17</v>
      </c>
      <c r="E87" s="10" t="s">
        <v>203</v>
      </c>
      <c r="F87">
        <v>0.79</v>
      </c>
      <c r="G87">
        <v>34.200000000000003</v>
      </c>
      <c r="H87" s="10" t="s">
        <v>37</v>
      </c>
      <c r="I87" s="10" t="s">
        <v>38</v>
      </c>
      <c r="J87" s="10" t="s">
        <v>378</v>
      </c>
      <c r="K87" s="10" t="s">
        <v>330</v>
      </c>
      <c r="L87" s="10" t="s">
        <v>23</v>
      </c>
      <c r="M87" s="10" t="s">
        <v>323</v>
      </c>
      <c r="N87" s="10" t="s">
        <v>379</v>
      </c>
      <c r="O87" s="10" t="s">
        <v>380</v>
      </c>
    </row>
    <row r="88" spans="1:15" x14ac:dyDescent="0.2">
      <c r="A88">
        <v>87</v>
      </c>
      <c r="B88" s="10" t="s">
        <v>87</v>
      </c>
      <c r="C88" s="10" t="s">
        <v>88</v>
      </c>
      <c r="D88" s="10" t="s">
        <v>17</v>
      </c>
      <c r="E88" s="10" t="s">
        <v>69</v>
      </c>
      <c r="F88">
        <v>1.23</v>
      </c>
      <c r="G88">
        <v>13.1</v>
      </c>
      <c r="H88" s="10" t="s">
        <v>19</v>
      </c>
      <c r="I88" s="10" t="s">
        <v>38</v>
      </c>
      <c r="J88" s="10" t="s">
        <v>381</v>
      </c>
      <c r="K88" s="10" t="s">
        <v>248</v>
      </c>
      <c r="L88" s="10" t="s">
        <v>91</v>
      </c>
      <c r="M88" s="10" t="s">
        <v>32</v>
      </c>
      <c r="N88" s="10" t="s">
        <v>382</v>
      </c>
      <c r="O88" s="10" t="s">
        <v>383</v>
      </c>
    </row>
    <row r="89" spans="1:15" x14ac:dyDescent="0.2">
      <c r="A89">
        <v>88</v>
      </c>
      <c r="B89" s="10" t="s">
        <v>49</v>
      </c>
      <c r="C89" s="10" t="s">
        <v>50</v>
      </c>
      <c r="D89" s="10" t="s">
        <v>17</v>
      </c>
      <c r="E89" s="10" t="s">
        <v>18</v>
      </c>
      <c r="F89">
        <v>2.82</v>
      </c>
      <c r="G89">
        <v>159.30000000000001</v>
      </c>
      <c r="H89" s="10" t="s">
        <v>61</v>
      </c>
      <c r="I89" s="10" t="s">
        <v>38</v>
      </c>
      <c r="J89" s="10" t="s">
        <v>384</v>
      </c>
      <c r="K89" s="10" t="s">
        <v>161</v>
      </c>
      <c r="L89" s="10" t="s">
        <v>80</v>
      </c>
      <c r="M89" s="10" t="s">
        <v>32</v>
      </c>
      <c r="N89" s="10" t="s">
        <v>385</v>
      </c>
      <c r="O89" s="10" t="s">
        <v>386</v>
      </c>
    </row>
    <row r="90" spans="1:15" x14ac:dyDescent="0.2">
      <c r="A90">
        <v>89</v>
      </c>
      <c r="B90" s="10" t="s">
        <v>27</v>
      </c>
      <c r="C90" s="10" t="s">
        <v>28</v>
      </c>
      <c r="D90" s="10" t="s">
        <v>17</v>
      </c>
      <c r="E90" s="10" t="s">
        <v>18</v>
      </c>
      <c r="F90">
        <v>2.76</v>
      </c>
      <c r="G90">
        <v>152.5</v>
      </c>
      <c r="H90" s="10" t="s">
        <v>19</v>
      </c>
      <c r="I90" s="10" t="s">
        <v>38</v>
      </c>
      <c r="J90" s="10" t="s">
        <v>387</v>
      </c>
      <c r="K90" s="10" t="s">
        <v>388</v>
      </c>
      <c r="L90" s="10" t="s">
        <v>389</v>
      </c>
      <c r="M90" s="10" t="s">
        <v>32</v>
      </c>
      <c r="N90" s="10" t="s">
        <v>390</v>
      </c>
      <c r="O90" s="10" t="s">
        <v>391</v>
      </c>
    </row>
    <row r="91" spans="1:15" x14ac:dyDescent="0.2">
      <c r="A91">
        <v>90</v>
      </c>
      <c r="B91" s="10" t="s">
        <v>392</v>
      </c>
      <c r="C91" s="10" t="s">
        <v>393</v>
      </c>
      <c r="D91" s="10" t="s">
        <v>17</v>
      </c>
      <c r="E91" s="10" t="s">
        <v>18</v>
      </c>
      <c r="F91">
        <v>2.4500000000000002</v>
      </c>
      <c r="G91">
        <v>75.8</v>
      </c>
      <c r="H91" s="10" t="s">
        <v>61</v>
      </c>
      <c r="I91" s="10" t="s">
        <v>38</v>
      </c>
      <c r="J91" s="10" t="s">
        <v>394</v>
      </c>
      <c r="K91" s="10" t="s">
        <v>191</v>
      </c>
      <c r="L91" s="10" t="s">
        <v>46</v>
      </c>
      <c r="M91" s="10" t="s">
        <v>24</v>
      </c>
      <c r="N91" s="10" t="s">
        <v>395</v>
      </c>
      <c r="O91" s="10" t="s">
        <v>396</v>
      </c>
    </row>
    <row r="92" spans="1:15" x14ac:dyDescent="0.2">
      <c r="A92">
        <v>91</v>
      </c>
      <c r="B92" s="10" t="s">
        <v>15</v>
      </c>
      <c r="C92" s="10" t="s">
        <v>16</v>
      </c>
      <c r="D92" s="10" t="s">
        <v>17</v>
      </c>
      <c r="E92" s="10" t="s">
        <v>18</v>
      </c>
      <c r="F92">
        <v>2.5099999999999998</v>
      </c>
      <c r="G92">
        <v>102.4</v>
      </c>
      <c r="H92" s="10" t="s">
        <v>61</v>
      </c>
      <c r="I92" s="10" t="s">
        <v>38</v>
      </c>
      <c r="J92" s="10" t="s">
        <v>397</v>
      </c>
      <c r="K92" s="10" t="s">
        <v>233</v>
      </c>
      <c r="L92" s="10" t="s">
        <v>84</v>
      </c>
      <c r="M92" s="10" t="s">
        <v>24</v>
      </c>
      <c r="N92" s="10" t="s">
        <v>398</v>
      </c>
      <c r="O92" s="10" t="s">
        <v>399</v>
      </c>
    </row>
    <row r="93" spans="1:15" x14ac:dyDescent="0.2">
      <c r="A93">
        <v>92</v>
      </c>
      <c r="B93" s="10" t="s">
        <v>115</v>
      </c>
      <c r="C93" s="10" t="s">
        <v>116</v>
      </c>
      <c r="D93" s="10" t="s">
        <v>17</v>
      </c>
      <c r="E93" s="10" t="s">
        <v>18</v>
      </c>
      <c r="F93">
        <v>3.32</v>
      </c>
      <c r="G93">
        <v>309.5</v>
      </c>
      <c r="H93" s="10" t="s">
        <v>61</v>
      </c>
      <c r="I93" s="10" t="s">
        <v>38</v>
      </c>
      <c r="J93" s="10" t="s">
        <v>400</v>
      </c>
      <c r="K93" s="10" t="s">
        <v>152</v>
      </c>
      <c r="L93" s="10" t="s">
        <v>80</v>
      </c>
      <c r="M93" s="10" t="s">
        <v>24</v>
      </c>
      <c r="N93" s="10" t="s">
        <v>401</v>
      </c>
      <c r="O93" s="10" t="s">
        <v>402</v>
      </c>
    </row>
    <row r="94" spans="1:15" x14ac:dyDescent="0.2">
      <c r="A94">
        <v>93</v>
      </c>
      <c r="B94" s="10" t="s">
        <v>27</v>
      </c>
      <c r="C94" s="10" t="s">
        <v>28</v>
      </c>
      <c r="D94" s="10" t="s">
        <v>17</v>
      </c>
      <c r="E94" s="10" t="s">
        <v>18</v>
      </c>
      <c r="F94">
        <v>3.88</v>
      </c>
      <c r="G94">
        <v>273.60000000000002</v>
      </c>
      <c r="H94" s="10" t="s">
        <v>19</v>
      </c>
      <c r="I94" s="10" t="s">
        <v>38</v>
      </c>
      <c r="J94" s="10" t="s">
        <v>403</v>
      </c>
      <c r="K94" s="10" t="s">
        <v>45</v>
      </c>
      <c r="L94" s="10" t="s">
        <v>389</v>
      </c>
      <c r="M94" s="10" t="s">
        <v>32</v>
      </c>
      <c r="N94" s="10" t="s">
        <v>404</v>
      </c>
      <c r="O94" s="10" t="s">
        <v>405</v>
      </c>
    </row>
    <row r="95" spans="1:15" x14ac:dyDescent="0.2">
      <c r="A95">
        <v>94</v>
      </c>
      <c r="B95" s="10" t="s">
        <v>35</v>
      </c>
      <c r="C95" s="10" t="s">
        <v>36</v>
      </c>
      <c r="D95" s="10" t="s">
        <v>17</v>
      </c>
      <c r="E95" s="10" t="s">
        <v>18</v>
      </c>
      <c r="F95">
        <v>1.96</v>
      </c>
      <c r="G95">
        <v>133.19999999999999</v>
      </c>
      <c r="H95" s="10" t="s">
        <v>37</v>
      </c>
      <c r="I95" s="10" t="s">
        <v>20</v>
      </c>
      <c r="J95" s="10" t="s">
        <v>406</v>
      </c>
      <c r="K95" s="10" t="s">
        <v>240</v>
      </c>
      <c r="L95" s="10" t="s">
        <v>40</v>
      </c>
      <c r="M95" s="10" t="s">
        <v>41</v>
      </c>
      <c r="N95" s="10" t="s">
        <v>407</v>
      </c>
      <c r="O95" s="10" t="s">
        <v>408</v>
      </c>
    </row>
    <row r="96" spans="1:15" x14ac:dyDescent="0.2">
      <c r="A96">
        <v>95</v>
      </c>
      <c r="B96" s="10" t="s">
        <v>49</v>
      </c>
      <c r="C96" s="10" t="s">
        <v>50</v>
      </c>
      <c r="D96" s="10" t="s">
        <v>17</v>
      </c>
      <c r="E96" s="10" t="s">
        <v>18</v>
      </c>
      <c r="F96">
        <v>1.21</v>
      </c>
      <c r="G96">
        <v>54.8</v>
      </c>
      <c r="H96" s="10" t="s">
        <v>37</v>
      </c>
      <c r="I96" s="10" t="s">
        <v>20</v>
      </c>
      <c r="J96" s="10" t="s">
        <v>409</v>
      </c>
      <c r="K96" s="10" t="s">
        <v>161</v>
      </c>
      <c r="L96" s="10" t="s">
        <v>46</v>
      </c>
      <c r="M96" s="10" t="s">
        <v>32</v>
      </c>
      <c r="N96" s="10" t="s">
        <v>410</v>
      </c>
      <c r="O96" s="10" t="s">
        <v>411</v>
      </c>
    </row>
    <row r="97" spans="1:15" x14ac:dyDescent="0.2">
      <c r="A97">
        <v>96</v>
      </c>
      <c r="B97" s="10" t="s">
        <v>76</v>
      </c>
      <c r="C97" s="10" t="s">
        <v>77</v>
      </c>
      <c r="D97" s="10" t="s">
        <v>17</v>
      </c>
      <c r="E97" s="10" t="s">
        <v>18</v>
      </c>
      <c r="F97">
        <v>2.7</v>
      </c>
      <c r="G97">
        <v>131.1</v>
      </c>
      <c r="H97" s="10" t="s">
        <v>61</v>
      </c>
      <c r="I97" s="10" t="s">
        <v>104</v>
      </c>
      <c r="J97" s="10" t="s">
        <v>278</v>
      </c>
      <c r="K97" s="10" t="s">
        <v>350</v>
      </c>
      <c r="L97" s="10" t="s">
        <v>80</v>
      </c>
      <c r="M97" s="10" t="s">
        <v>24</v>
      </c>
      <c r="N97" s="10" t="s">
        <v>412</v>
      </c>
      <c r="O97" s="10" t="s">
        <v>413</v>
      </c>
    </row>
    <row r="98" spans="1:15" x14ac:dyDescent="0.2">
      <c r="A98">
        <v>97</v>
      </c>
      <c r="B98" s="10" t="s">
        <v>76</v>
      </c>
      <c r="C98" s="10" t="s">
        <v>77</v>
      </c>
      <c r="D98" s="10" t="s">
        <v>17</v>
      </c>
      <c r="E98" s="10" t="s">
        <v>18</v>
      </c>
      <c r="F98">
        <v>3.08</v>
      </c>
      <c r="G98">
        <v>188.3</v>
      </c>
      <c r="H98" s="10" t="s">
        <v>19</v>
      </c>
      <c r="I98" s="10" t="s">
        <v>104</v>
      </c>
      <c r="J98" s="10" t="s">
        <v>414</v>
      </c>
      <c r="K98" s="10" t="s">
        <v>415</v>
      </c>
      <c r="L98" s="10" t="s">
        <v>46</v>
      </c>
      <c r="M98" s="10" t="s">
        <v>24</v>
      </c>
      <c r="N98" s="10" t="s">
        <v>416</v>
      </c>
      <c r="O98" s="10" t="s">
        <v>417</v>
      </c>
    </row>
    <row r="99" spans="1:15" x14ac:dyDescent="0.2">
      <c r="A99">
        <v>98</v>
      </c>
      <c r="B99" s="10" t="s">
        <v>120</v>
      </c>
      <c r="C99" s="10" t="s">
        <v>121</v>
      </c>
      <c r="D99" s="10" t="s">
        <v>17</v>
      </c>
      <c r="E99" s="10" t="s">
        <v>18</v>
      </c>
      <c r="F99">
        <v>2.4</v>
      </c>
      <c r="G99">
        <v>91.7</v>
      </c>
      <c r="H99" s="10" t="s">
        <v>61</v>
      </c>
      <c r="I99" s="10" t="s">
        <v>20</v>
      </c>
      <c r="J99" s="10" t="s">
        <v>418</v>
      </c>
      <c r="K99" s="10" t="s">
        <v>123</v>
      </c>
      <c r="L99" s="10" t="s">
        <v>124</v>
      </c>
      <c r="M99" s="10" t="s">
        <v>73</v>
      </c>
      <c r="N99" s="10" t="s">
        <v>419</v>
      </c>
      <c r="O99" s="10" t="s">
        <v>420</v>
      </c>
    </row>
    <row r="100" spans="1:15" x14ac:dyDescent="0.2">
      <c r="A100">
        <v>99</v>
      </c>
      <c r="B100" s="10" t="s">
        <v>145</v>
      </c>
      <c r="C100" s="10" t="s">
        <v>146</v>
      </c>
      <c r="D100" s="10" t="s">
        <v>17</v>
      </c>
      <c r="E100" s="10" t="s">
        <v>18</v>
      </c>
      <c r="F100">
        <v>2.71</v>
      </c>
      <c r="G100">
        <v>125.3</v>
      </c>
      <c r="H100" s="10" t="s">
        <v>19</v>
      </c>
      <c r="I100" s="10" t="s">
        <v>20</v>
      </c>
      <c r="J100" s="10" t="s">
        <v>421</v>
      </c>
      <c r="K100" s="10" t="s">
        <v>148</v>
      </c>
      <c r="L100" s="10" t="s">
        <v>23</v>
      </c>
      <c r="M100" s="10" t="s">
        <v>41</v>
      </c>
      <c r="N100" s="10" t="s">
        <v>422</v>
      </c>
      <c r="O100" s="10" t="s">
        <v>423</v>
      </c>
    </row>
    <row r="101" spans="1:15" x14ac:dyDescent="0.2">
      <c r="A101">
        <v>100</v>
      </c>
      <c r="B101" s="10" t="s">
        <v>188</v>
      </c>
      <c r="C101" s="10" t="s">
        <v>189</v>
      </c>
      <c r="D101" s="10" t="s">
        <v>17</v>
      </c>
      <c r="E101" s="10" t="s">
        <v>18</v>
      </c>
      <c r="F101">
        <v>2.21</v>
      </c>
      <c r="G101">
        <v>64.900000000000006</v>
      </c>
      <c r="H101" s="10" t="s">
        <v>61</v>
      </c>
      <c r="I101" s="10" t="s">
        <v>38</v>
      </c>
      <c r="J101" s="10" t="s">
        <v>424</v>
      </c>
      <c r="K101" s="10" t="s">
        <v>252</v>
      </c>
      <c r="L101" s="10" t="s">
        <v>23</v>
      </c>
      <c r="M101" s="10" t="s">
        <v>24</v>
      </c>
      <c r="N101" s="10" t="s">
        <v>425</v>
      </c>
      <c r="O101" s="10" t="s">
        <v>426</v>
      </c>
    </row>
    <row r="102" spans="1:15" x14ac:dyDescent="0.2">
      <c r="A102">
        <v>101</v>
      </c>
      <c r="B102" s="10" t="s">
        <v>127</v>
      </c>
      <c r="C102" s="10" t="s">
        <v>128</v>
      </c>
      <c r="D102" s="10" t="s">
        <v>17</v>
      </c>
      <c r="E102" s="10" t="s">
        <v>18</v>
      </c>
      <c r="F102">
        <v>4.8600000000000003</v>
      </c>
      <c r="G102">
        <v>760.5</v>
      </c>
      <c r="H102" s="10" t="s">
        <v>19</v>
      </c>
      <c r="I102" s="10" t="s">
        <v>38</v>
      </c>
      <c r="J102" s="10" t="s">
        <v>427</v>
      </c>
      <c r="K102" s="10" t="s">
        <v>191</v>
      </c>
      <c r="L102" s="10" t="s">
        <v>131</v>
      </c>
      <c r="M102" s="10" t="s">
        <v>24</v>
      </c>
      <c r="N102" s="10" t="s">
        <v>428</v>
      </c>
      <c r="O102" s="10" t="s">
        <v>429</v>
      </c>
    </row>
    <row r="103" spans="1:15" x14ac:dyDescent="0.2">
      <c r="A103">
        <v>102</v>
      </c>
      <c r="B103" s="10" t="s">
        <v>183</v>
      </c>
      <c r="C103" s="10" t="s">
        <v>184</v>
      </c>
      <c r="D103" s="10" t="s">
        <v>17</v>
      </c>
      <c r="E103" s="10" t="s">
        <v>18</v>
      </c>
      <c r="F103">
        <v>2.27</v>
      </c>
      <c r="G103">
        <v>76.7</v>
      </c>
      <c r="H103" s="10" t="s">
        <v>19</v>
      </c>
      <c r="I103" s="10" t="s">
        <v>38</v>
      </c>
      <c r="J103" s="10" t="s">
        <v>430</v>
      </c>
      <c r="K103" s="10" t="s">
        <v>130</v>
      </c>
      <c r="L103" s="10" t="s">
        <v>195</v>
      </c>
      <c r="M103" s="10" t="s">
        <v>41</v>
      </c>
      <c r="N103" s="10" t="s">
        <v>431</v>
      </c>
      <c r="O103" s="10" t="s">
        <v>432</v>
      </c>
    </row>
    <row r="104" spans="1:15" x14ac:dyDescent="0.2">
      <c r="A104">
        <v>103</v>
      </c>
      <c r="B104" s="10" t="s">
        <v>201</v>
      </c>
      <c r="C104" s="10" t="s">
        <v>202</v>
      </c>
      <c r="D104" s="10" t="s">
        <v>17</v>
      </c>
      <c r="E104" s="10" t="s">
        <v>203</v>
      </c>
      <c r="F104">
        <v>2.58</v>
      </c>
      <c r="G104">
        <v>109.7</v>
      </c>
      <c r="H104" s="10" t="s">
        <v>19</v>
      </c>
      <c r="I104" s="10" t="s">
        <v>104</v>
      </c>
      <c r="J104" s="10" t="s">
        <v>433</v>
      </c>
      <c r="K104" s="10" t="s">
        <v>90</v>
      </c>
      <c r="L104" s="10" t="s">
        <v>259</v>
      </c>
      <c r="M104" s="10" t="s">
        <v>41</v>
      </c>
      <c r="N104" s="10" t="s">
        <v>434</v>
      </c>
      <c r="O104" s="10" t="s">
        <v>435</v>
      </c>
    </row>
    <row r="105" spans="1:15" x14ac:dyDescent="0.2">
      <c r="A105">
        <v>104</v>
      </c>
      <c r="B105" s="10" t="s">
        <v>76</v>
      </c>
      <c r="C105" s="10" t="s">
        <v>77</v>
      </c>
      <c r="D105" s="10" t="s">
        <v>17</v>
      </c>
      <c r="E105" s="10" t="s">
        <v>18</v>
      </c>
      <c r="F105">
        <v>2.54</v>
      </c>
      <c r="G105">
        <v>104.3</v>
      </c>
      <c r="H105" s="10" t="s">
        <v>61</v>
      </c>
      <c r="I105" s="10" t="s">
        <v>104</v>
      </c>
      <c r="J105" s="10" t="s">
        <v>436</v>
      </c>
      <c r="K105" s="10" t="s">
        <v>215</v>
      </c>
      <c r="L105" s="10" t="s">
        <v>216</v>
      </c>
      <c r="M105" s="10" t="s">
        <v>24</v>
      </c>
      <c r="N105" s="10" t="s">
        <v>437</v>
      </c>
      <c r="O105" s="10" t="s">
        <v>438</v>
      </c>
    </row>
    <row r="106" spans="1:15" x14ac:dyDescent="0.2">
      <c r="A106">
        <v>105</v>
      </c>
      <c r="B106" s="10" t="s">
        <v>145</v>
      </c>
      <c r="C106" s="10" t="s">
        <v>146</v>
      </c>
      <c r="D106" s="10" t="s">
        <v>17</v>
      </c>
      <c r="E106" s="10" t="s">
        <v>18</v>
      </c>
      <c r="F106">
        <v>2.93</v>
      </c>
      <c r="G106">
        <v>147.4</v>
      </c>
      <c r="H106" s="10" t="s">
        <v>19</v>
      </c>
      <c r="I106" s="10" t="s">
        <v>38</v>
      </c>
      <c r="J106" s="10" t="s">
        <v>439</v>
      </c>
      <c r="K106" s="10" t="s">
        <v>148</v>
      </c>
      <c r="L106" s="10" t="s">
        <v>23</v>
      </c>
      <c r="M106" s="10" t="s">
        <v>41</v>
      </c>
      <c r="N106" s="10" t="s">
        <v>440</v>
      </c>
      <c r="O106" s="10" t="s">
        <v>441</v>
      </c>
    </row>
    <row r="107" spans="1:15" x14ac:dyDescent="0.2">
      <c r="A107">
        <v>106</v>
      </c>
      <c r="B107" s="10" t="s">
        <v>392</v>
      </c>
      <c r="C107" s="10" t="s">
        <v>393</v>
      </c>
      <c r="D107" s="10" t="s">
        <v>17</v>
      </c>
      <c r="E107" s="10" t="s">
        <v>18</v>
      </c>
      <c r="F107">
        <v>2.2599999999999998</v>
      </c>
      <c r="G107">
        <v>74.5</v>
      </c>
      <c r="H107" s="10" t="s">
        <v>19</v>
      </c>
      <c r="I107" s="10" t="s">
        <v>38</v>
      </c>
      <c r="J107" s="10" t="s">
        <v>442</v>
      </c>
      <c r="K107" s="10" t="s">
        <v>191</v>
      </c>
      <c r="L107" s="10" t="s">
        <v>46</v>
      </c>
      <c r="M107" s="10" t="s">
        <v>24</v>
      </c>
      <c r="N107" s="10" t="s">
        <v>443</v>
      </c>
      <c r="O107" s="10" t="s">
        <v>444</v>
      </c>
    </row>
    <row r="108" spans="1:15" x14ac:dyDescent="0.2">
      <c r="A108">
        <v>107</v>
      </c>
      <c r="B108" s="10" t="s">
        <v>76</v>
      </c>
      <c r="C108" s="10" t="s">
        <v>77</v>
      </c>
      <c r="D108" s="10" t="s">
        <v>17</v>
      </c>
      <c r="E108" s="10" t="s">
        <v>18</v>
      </c>
      <c r="F108">
        <v>2.2799999999999998</v>
      </c>
      <c r="G108">
        <v>104.8</v>
      </c>
      <c r="H108" s="10" t="s">
        <v>19</v>
      </c>
      <c r="I108" s="10" t="s">
        <v>20</v>
      </c>
      <c r="J108" s="10" t="s">
        <v>445</v>
      </c>
      <c r="K108" s="10" t="s">
        <v>366</v>
      </c>
      <c r="L108" s="10" t="s">
        <v>216</v>
      </c>
      <c r="M108" s="10" t="s">
        <v>24</v>
      </c>
      <c r="N108" s="10" t="s">
        <v>446</v>
      </c>
      <c r="O108" s="10" t="s">
        <v>447</v>
      </c>
    </row>
    <row r="109" spans="1:15" x14ac:dyDescent="0.2">
      <c r="A109">
        <v>108</v>
      </c>
      <c r="B109" s="10" t="s">
        <v>201</v>
      </c>
      <c r="C109" s="10" t="s">
        <v>202</v>
      </c>
      <c r="D109" s="10" t="s">
        <v>17</v>
      </c>
      <c r="E109" s="10" t="s">
        <v>203</v>
      </c>
      <c r="F109">
        <v>3.07</v>
      </c>
      <c r="G109">
        <v>199.3</v>
      </c>
      <c r="H109" s="10" t="s">
        <v>19</v>
      </c>
      <c r="I109" s="10" t="s">
        <v>20</v>
      </c>
      <c r="J109" s="10" t="s">
        <v>448</v>
      </c>
      <c r="K109" s="10" t="s">
        <v>282</v>
      </c>
      <c r="L109" s="10" t="s">
        <v>23</v>
      </c>
      <c r="M109" s="10" t="s">
        <v>41</v>
      </c>
      <c r="N109" s="10" t="s">
        <v>449</v>
      </c>
      <c r="O109" s="10" t="s">
        <v>450</v>
      </c>
    </row>
    <row r="110" spans="1:15" x14ac:dyDescent="0.2">
      <c r="A110">
        <v>109</v>
      </c>
      <c r="B110" s="10" t="s">
        <v>207</v>
      </c>
      <c r="C110" s="10" t="s">
        <v>208</v>
      </c>
      <c r="D110" s="10" t="s">
        <v>17</v>
      </c>
      <c r="E110" s="10" t="s">
        <v>18</v>
      </c>
      <c r="F110">
        <v>2.57</v>
      </c>
      <c r="G110">
        <v>82.1</v>
      </c>
      <c r="H110" s="10" t="s">
        <v>19</v>
      </c>
      <c r="I110" s="10" t="s">
        <v>104</v>
      </c>
      <c r="J110" s="10" t="s">
        <v>451</v>
      </c>
      <c r="K110" s="10" t="s">
        <v>210</v>
      </c>
      <c r="L110" s="10" t="s">
        <v>452</v>
      </c>
      <c r="M110" s="10" t="s">
        <v>24</v>
      </c>
      <c r="N110" s="10" t="s">
        <v>453</v>
      </c>
      <c r="O110" s="10" t="s">
        <v>454</v>
      </c>
    </row>
    <row r="111" spans="1:15" x14ac:dyDescent="0.2">
      <c r="A111">
        <v>110</v>
      </c>
      <c r="B111" s="10" t="s">
        <v>15</v>
      </c>
      <c r="C111" s="10" t="s">
        <v>16</v>
      </c>
      <c r="D111" s="10" t="s">
        <v>17</v>
      </c>
      <c r="E111" s="10" t="s">
        <v>18</v>
      </c>
      <c r="F111">
        <v>2.46</v>
      </c>
      <c r="G111">
        <v>100.2</v>
      </c>
      <c r="H111" s="10" t="s">
        <v>61</v>
      </c>
      <c r="I111" s="10" t="s">
        <v>20</v>
      </c>
      <c r="J111" s="10" t="s">
        <v>455</v>
      </c>
      <c r="K111" s="10" t="s">
        <v>45</v>
      </c>
      <c r="L111" s="10" t="s">
        <v>46</v>
      </c>
      <c r="M111" s="10" t="s">
        <v>24</v>
      </c>
      <c r="N111" s="10" t="s">
        <v>456</v>
      </c>
      <c r="O111" s="10" t="s">
        <v>457</v>
      </c>
    </row>
    <row r="112" spans="1:15" x14ac:dyDescent="0.2">
      <c r="A112">
        <v>111</v>
      </c>
      <c r="B112" s="10" t="s">
        <v>115</v>
      </c>
      <c r="C112" s="10" t="s">
        <v>116</v>
      </c>
      <c r="D112" s="10" t="s">
        <v>17</v>
      </c>
      <c r="E112" s="10" t="s">
        <v>18</v>
      </c>
      <c r="F112">
        <v>1.77</v>
      </c>
      <c r="G112">
        <v>159.9</v>
      </c>
      <c r="H112" s="10" t="s">
        <v>37</v>
      </c>
      <c r="I112" s="10" t="s">
        <v>38</v>
      </c>
      <c r="J112" s="10" t="s">
        <v>458</v>
      </c>
      <c r="K112" s="10" t="s">
        <v>139</v>
      </c>
      <c r="L112" s="10" t="s">
        <v>80</v>
      </c>
      <c r="M112" s="10" t="s">
        <v>24</v>
      </c>
      <c r="N112" s="10" t="s">
        <v>459</v>
      </c>
      <c r="O112" s="10" t="s">
        <v>460</v>
      </c>
    </row>
    <row r="113" spans="1:15" x14ac:dyDescent="0.2">
      <c r="A113">
        <v>112</v>
      </c>
      <c r="B113" s="10" t="s">
        <v>127</v>
      </c>
      <c r="C113" s="10" t="s">
        <v>128</v>
      </c>
      <c r="D113" s="10" t="s">
        <v>17</v>
      </c>
      <c r="E113" s="10" t="s">
        <v>18</v>
      </c>
      <c r="F113">
        <v>3.59</v>
      </c>
      <c r="G113">
        <v>402.7</v>
      </c>
      <c r="H113" s="10" t="s">
        <v>61</v>
      </c>
      <c r="I113" s="10" t="s">
        <v>104</v>
      </c>
      <c r="J113" s="10" t="s">
        <v>461</v>
      </c>
      <c r="K113" s="10" t="s">
        <v>52</v>
      </c>
      <c r="L113" s="10" t="s">
        <v>266</v>
      </c>
      <c r="M113" s="10" t="s">
        <v>24</v>
      </c>
      <c r="N113" s="10" t="s">
        <v>462</v>
      </c>
      <c r="O113" s="10" t="s">
        <v>463</v>
      </c>
    </row>
    <row r="114" spans="1:15" x14ac:dyDescent="0.2">
      <c r="A114">
        <v>113</v>
      </c>
      <c r="B114" s="10" t="s">
        <v>207</v>
      </c>
      <c r="C114" s="10" t="s">
        <v>208</v>
      </c>
      <c r="D114" s="10" t="s">
        <v>17</v>
      </c>
      <c r="E114" s="10" t="s">
        <v>18</v>
      </c>
      <c r="F114">
        <v>1.59</v>
      </c>
      <c r="G114">
        <v>37.4</v>
      </c>
      <c r="H114" s="10" t="s">
        <v>37</v>
      </c>
      <c r="I114" s="10" t="s">
        <v>38</v>
      </c>
      <c r="J114" s="10" t="s">
        <v>464</v>
      </c>
      <c r="K114" s="10" t="s">
        <v>210</v>
      </c>
      <c r="L114" s="10" t="s">
        <v>465</v>
      </c>
      <c r="M114" s="10" t="s">
        <v>24</v>
      </c>
      <c r="N114" s="10" t="s">
        <v>466</v>
      </c>
      <c r="O114" s="10" t="s">
        <v>467</v>
      </c>
    </row>
    <row r="115" spans="1:15" x14ac:dyDescent="0.2">
      <c r="A115">
        <v>114</v>
      </c>
      <c r="B115" s="10" t="s">
        <v>207</v>
      </c>
      <c r="C115" s="10" t="s">
        <v>208</v>
      </c>
      <c r="D115" s="10" t="s">
        <v>17</v>
      </c>
      <c r="E115" s="10" t="s">
        <v>18</v>
      </c>
      <c r="F115">
        <v>1.77</v>
      </c>
      <c r="G115">
        <v>38.1</v>
      </c>
      <c r="H115" s="10" t="s">
        <v>37</v>
      </c>
      <c r="I115" s="10" t="s">
        <v>38</v>
      </c>
      <c r="J115" s="10" t="s">
        <v>468</v>
      </c>
      <c r="K115" s="10" t="s">
        <v>210</v>
      </c>
      <c r="L115" s="10" t="s">
        <v>452</v>
      </c>
      <c r="M115" s="10" t="s">
        <v>24</v>
      </c>
      <c r="N115" s="10" t="s">
        <v>469</v>
      </c>
      <c r="O115" s="10" t="s">
        <v>470</v>
      </c>
    </row>
    <row r="116" spans="1:15" x14ac:dyDescent="0.2">
      <c r="A116">
        <v>115</v>
      </c>
      <c r="B116" s="10" t="s">
        <v>127</v>
      </c>
      <c r="C116" s="10" t="s">
        <v>128</v>
      </c>
      <c r="D116" s="10" t="s">
        <v>17</v>
      </c>
      <c r="E116" s="10" t="s">
        <v>18</v>
      </c>
      <c r="F116">
        <v>4.68</v>
      </c>
      <c r="G116">
        <v>692.4</v>
      </c>
      <c r="H116" s="10" t="s">
        <v>19</v>
      </c>
      <c r="I116" s="10" t="s">
        <v>38</v>
      </c>
      <c r="J116" s="10" t="s">
        <v>471</v>
      </c>
      <c r="K116" s="10" t="s">
        <v>286</v>
      </c>
      <c r="L116" s="10" t="s">
        <v>31</v>
      </c>
      <c r="M116" s="10" t="s">
        <v>24</v>
      </c>
      <c r="N116" s="10" t="s">
        <v>472</v>
      </c>
      <c r="O116" s="10" t="s">
        <v>473</v>
      </c>
    </row>
    <row r="117" spans="1:15" x14ac:dyDescent="0.2">
      <c r="A117">
        <v>116</v>
      </c>
      <c r="B117" s="10" t="s">
        <v>392</v>
      </c>
      <c r="C117" s="10" t="s">
        <v>393</v>
      </c>
      <c r="D117" s="10" t="s">
        <v>17</v>
      </c>
      <c r="E117" s="10" t="s">
        <v>18</v>
      </c>
      <c r="F117">
        <v>3.32</v>
      </c>
      <c r="G117">
        <v>163.4</v>
      </c>
      <c r="H117" s="10" t="s">
        <v>19</v>
      </c>
      <c r="I117" s="10" t="s">
        <v>38</v>
      </c>
      <c r="J117" s="10" t="s">
        <v>474</v>
      </c>
      <c r="K117" s="10" t="s">
        <v>191</v>
      </c>
      <c r="L117" s="10" t="s">
        <v>475</v>
      </c>
      <c r="M117" s="10" t="s">
        <v>24</v>
      </c>
      <c r="N117" s="10" t="s">
        <v>476</v>
      </c>
      <c r="O117" s="10" t="s">
        <v>477</v>
      </c>
    </row>
    <row r="118" spans="1:15" x14ac:dyDescent="0.2">
      <c r="A118">
        <v>117</v>
      </c>
      <c r="B118" s="10" t="s">
        <v>127</v>
      </c>
      <c r="C118" s="10" t="s">
        <v>128</v>
      </c>
      <c r="D118" s="10" t="s">
        <v>17</v>
      </c>
      <c r="E118" s="10" t="s">
        <v>18</v>
      </c>
      <c r="F118">
        <v>5.0999999999999996</v>
      </c>
      <c r="G118">
        <v>827.2</v>
      </c>
      <c r="H118" s="10" t="s">
        <v>61</v>
      </c>
      <c r="I118" s="10" t="s">
        <v>104</v>
      </c>
      <c r="J118" s="10" t="s">
        <v>478</v>
      </c>
      <c r="K118" s="10" t="s">
        <v>210</v>
      </c>
      <c r="L118" s="10" t="s">
        <v>479</v>
      </c>
      <c r="M118" s="10" t="s">
        <v>24</v>
      </c>
      <c r="N118" s="10" t="s">
        <v>480</v>
      </c>
      <c r="O118" s="10" t="s">
        <v>481</v>
      </c>
    </row>
    <row r="119" spans="1:15" x14ac:dyDescent="0.2">
      <c r="A119">
        <v>118</v>
      </c>
      <c r="B119" s="10" t="s">
        <v>76</v>
      </c>
      <c r="C119" s="10" t="s">
        <v>77</v>
      </c>
      <c r="D119" s="10" t="s">
        <v>17</v>
      </c>
      <c r="E119" s="10" t="s">
        <v>18</v>
      </c>
      <c r="F119">
        <v>2.9</v>
      </c>
      <c r="G119">
        <v>158.4</v>
      </c>
      <c r="H119" s="10" t="s">
        <v>61</v>
      </c>
      <c r="I119" s="10" t="s">
        <v>20</v>
      </c>
      <c r="J119" s="10" t="s">
        <v>482</v>
      </c>
      <c r="K119" s="10" t="s">
        <v>415</v>
      </c>
      <c r="L119" s="10" t="s">
        <v>46</v>
      </c>
      <c r="M119" s="10" t="s">
        <v>24</v>
      </c>
      <c r="N119" s="10" t="s">
        <v>483</v>
      </c>
      <c r="O119" s="10" t="s">
        <v>484</v>
      </c>
    </row>
    <row r="120" spans="1:15" x14ac:dyDescent="0.2">
      <c r="A120">
        <v>119</v>
      </c>
      <c r="B120" s="10" t="s">
        <v>35</v>
      </c>
      <c r="C120" s="10" t="s">
        <v>36</v>
      </c>
      <c r="D120" s="10" t="s">
        <v>17</v>
      </c>
      <c r="E120" s="10" t="s">
        <v>18</v>
      </c>
      <c r="F120">
        <v>4.55</v>
      </c>
      <c r="G120">
        <v>524.1</v>
      </c>
      <c r="H120" s="10" t="s">
        <v>19</v>
      </c>
      <c r="I120" s="10" t="s">
        <v>104</v>
      </c>
      <c r="J120" s="10" t="s">
        <v>485</v>
      </c>
      <c r="K120" s="10" t="s">
        <v>240</v>
      </c>
      <c r="L120" s="10" t="s">
        <v>40</v>
      </c>
      <c r="M120" s="10" t="s">
        <v>41</v>
      </c>
      <c r="N120" s="10" t="s">
        <v>486</v>
      </c>
      <c r="O120" s="10" t="s">
        <v>487</v>
      </c>
    </row>
    <row r="121" spans="1:15" x14ac:dyDescent="0.2">
      <c r="A121">
        <v>120</v>
      </c>
      <c r="B121" s="10" t="s">
        <v>127</v>
      </c>
      <c r="C121" s="10" t="s">
        <v>128</v>
      </c>
      <c r="D121" s="10" t="s">
        <v>17</v>
      </c>
      <c r="E121" s="10" t="s">
        <v>18</v>
      </c>
      <c r="F121">
        <v>5.22</v>
      </c>
      <c r="G121">
        <v>809</v>
      </c>
      <c r="H121" s="10" t="s">
        <v>19</v>
      </c>
      <c r="I121" s="10" t="s">
        <v>20</v>
      </c>
      <c r="J121" s="10" t="s">
        <v>488</v>
      </c>
      <c r="K121" s="10" t="s">
        <v>359</v>
      </c>
      <c r="L121" s="10" t="s">
        <v>266</v>
      </c>
      <c r="M121" s="10" t="s">
        <v>24</v>
      </c>
      <c r="N121" s="10" t="s">
        <v>489</v>
      </c>
      <c r="O121" s="10" t="s">
        <v>490</v>
      </c>
    </row>
    <row r="122" spans="1:15" x14ac:dyDescent="0.2">
      <c r="A122">
        <v>121</v>
      </c>
      <c r="B122" s="10" t="s">
        <v>87</v>
      </c>
      <c r="C122" s="10" t="s">
        <v>88</v>
      </c>
      <c r="D122" s="10" t="s">
        <v>17</v>
      </c>
      <c r="E122" s="10" t="s">
        <v>69</v>
      </c>
      <c r="F122">
        <v>0.86</v>
      </c>
      <c r="G122">
        <v>8.1</v>
      </c>
      <c r="H122" s="10" t="s">
        <v>37</v>
      </c>
      <c r="I122" s="10" t="s">
        <v>104</v>
      </c>
      <c r="J122" s="10" t="s">
        <v>491</v>
      </c>
      <c r="K122" s="10" t="s">
        <v>272</v>
      </c>
      <c r="L122" s="10" t="s">
        <v>72</v>
      </c>
      <c r="M122" s="10" t="s">
        <v>32</v>
      </c>
      <c r="N122" s="10" t="s">
        <v>492</v>
      </c>
      <c r="O122" s="10" t="s">
        <v>493</v>
      </c>
    </row>
    <row r="123" spans="1:15" x14ac:dyDescent="0.2">
      <c r="A123">
        <v>122</v>
      </c>
      <c r="B123" s="10" t="s">
        <v>392</v>
      </c>
      <c r="C123" s="10" t="s">
        <v>393</v>
      </c>
      <c r="D123" s="10" t="s">
        <v>17</v>
      </c>
      <c r="E123" s="10" t="s">
        <v>18</v>
      </c>
      <c r="F123">
        <v>2.69</v>
      </c>
      <c r="G123">
        <v>100.3</v>
      </c>
      <c r="H123" s="10" t="s">
        <v>19</v>
      </c>
      <c r="I123" s="10" t="s">
        <v>20</v>
      </c>
      <c r="J123" s="10" t="s">
        <v>494</v>
      </c>
      <c r="K123" s="10" t="s">
        <v>191</v>
      </c>
      <c r="L123" s="10" t="s">
        <v>475</v>
      </c>
      <c r="M123" s="10" t="s">
        <v>24</v>
      </c>
      <c r="N123" s="10" t="s">
        <v>495</v>
      </c>
      <c r="O123" s="10" t="s">
        <v>496</v>
      </c>
    </row>
    <row r="124" spans="1:15" x14ac:dyDescent="0.2">
      <c r="A124">
        <v>123</v>
      </c>
      <c r="B124" s="10" t="s">
        <v>87</v>
      </c>
      <c r="C124" s="10" t="s">
        <v>88</v>
      </c>
      <c r="D124" s="10" t="s">
        <v>17</v>
      </c>
      <c r="E124" s="10" t="s">
        <v>69</v>
      </c>
      <c r="F124">
        <v>1.37</v>
      </c>
      <c r="G124">
        <v>18.100000000000001</v>
      </c>
      <c r="H124" s="10" t="s">
        <v>19</v>
      </c>
      <c r="I124" s="10" t="s">
        <v>104</v>
      </c>
      <c r="J124" s="10" t="s">
        <v>497</v>
      </c>
      <c r="K124" s="10" t="s">
        <v>106</v>
      </c>
      <c r="L124" s="10" t="s">
        <v>72</v>
      </c>
      <c r="M124" s="10" t="s">
        <v>32</v>
      </c>
      <c r="N124" s="10" t="s">
        <v>498</v>
      </c>
      <c r="O124" s="10" t="s">
        <v>499</v>
      </c>
    </row>
    <row r="125" spans="1:15" x14ac:dyDescent="0.2">
      <c r="A125">
        <v>124</v>
      </c>
      <c r="B125" s="10" t="s">
        <v>145</v>
      </c>
      <c r="C125" s="10" t="s">
        <v>146</v>
      </c>
      <c r="D125" s="10" t="s">
        <v>17</v>
      </c>
      <c r="E125" s="10" t="s">
        <v>18</v>
      </c>
      <c r="F125">
        <v>2.2599999999999998</v>
      </c>
      <c r="G125">
        <v>86.1</v>
      </c>
      <c r="H125" s="10" t="s">
        <v>19</v>
      </c>
      <c r="I125" s="10" t="s">
        <v>20</v>
      </c>
      <c r="J125" s="10" t="s">
        <v>500</v>
      </c>
      <c r="K125" s="10" t="s">
        <v>148</v>
      </c>
      <c r="L125" s="10" t="s">
        <v>23</v>
      </c>
      <c r="M125" s="10" t="s">
        <v>41</v>
      </c>
      <c r="N125" s="10" t="s">
        <v>501</v>
      </c>
      <c r="O125" s="10" t="s">
        <v>502</v>
      </c>
    </row>
    <row r="126" spans="1:15" x14ac:dyDescent="0.2">
      <c r="A126">
        <v>125</v>
      </c>
      <c r="B126" s="10" t="s">
        <v>49</v>
      </c>
      <c r="C126" s="10" t="s">
        <v>50</v>
      </c>
      <c r="D126" s="10" t="s">
        <v>17</v>
      </c>
      <c r="E126" s="10" t="s">
        <v>18</v>
      </c>
      <c r="F126">
        <v>3.19</v>
      </c>
      <c r="G126">
        <v>153.6</v>
      </c>
      <c r="H126" s="10" t="s">
        <v>19</v>
      </c>
      <c r="I126" s="10" t="s">
        <v>104</v>
      </c>
      <c r="J126" s="10" t="s">
        <v>503</v>
      </c>
      <c r="K126" s="10" t="s">
        <v>504</v>
      </c>
      <c r="L126" s="10" t="s">
        <v>46</v>
      </c>
      <c r="M126" s="10" t="s">
        <v>32</v>
      </c>
      <c r="N126" s="10" t="s">
        <v>505</v>
      </c>
      <c r="O126" s="10" t="s">
        <v>506</v>
      </c>
    </row>
    <row r="127" spans="1:15" x14ac:dyDescent="0.2">
      <c r="A127">
        <v>126</v>
      </c>
      <c r="B127" s="10" t="s">
        <v>27</v>
      </c>
      <c r="C127" s="10" t="s">
        <v>28</v>
      </c>
      <c r="D127" s="10" t="s">
        <v>17</v>
      </c>
      <c r="E127" s="10" t="s">
        <v>18</v>
      </c>
      <c r="F127">
        <v>3.04</v>
      </c>
      <c r="G127">
        <v>190</v>
      </c>
      <c r="H127" s="10" t="s">
        <v>19</v>
      </c>
      <c r="I127" s="10" t="s">
        <v>20</v>
      </c>
      <c r="J127" s="10" t="s">
        <v>507</v>
      </c>
      <c r="K127" s="10" t="s">
        <v>388</v>
      </c>
      <c r="L127" s="10" t="s">
        <v>389</v>
      </c>
      <c r="M127" s="10" t="s">
        <v>32</v>
      </c>
      <c r="N127" s="10" t="s">
        <v>508</v>
      </c>
      <c r="O127" s="10" t="s">
        <v>509</v>
      </c>
    </row>
    <row r="128" spans="1:15" x14ac:dyDescent="0.2">
      <c r="A128">
        <v>127</v>
      </c>
      <c r="B128" s="10" t="s">
        <v>201</v>
      </c>
      <c r="C128" s="10" t="s">
        <v>202</v>
      </c>
      <c r="D128" s="10" t="s">
        <v>17</v>
      </c>
      <c r="E128" s="10" t="s">
        <v>203</v>
      </c>
      <c r="F128">
        <v>2.0499999999999998</v>
      </c>
      <c r="G128">
        <v>82.8</v>
      </c>
      <c r="H128" s="10" t="s">
        <v>37</v>
      </c>
      <c r="I128" s="10" t="s">
        <v>20</v>
      </c>
      <c r="J128" s="10" t="s">
        <v>510</v>
      </c>
      <c r="K128" s="10" t="s">
        <v>272</v>
      </c>
      <c r="L128" s="10" t="s">
        <v>259</v>
      </c>
      <c r="M128" s="10" t="s">
        <v>41</v>
      </c>
      <c r="N128" s="10" t="s">
        <v>511</v>
      </c>
      <c r="O128" s="10" t="s">
        <v>512</v>
      </c>
    </row>
    <row r="129" spans="1:15" x14ac:dyDescent="0.2">
      <c r="A129">
        <v>128</v>
      </c>
      <c r="B129" s="10" t="s">
        <v>35</v>
      </c>
      <c r="C129" s="10" t="s">
        <v>36</v>
      </c>
      <c r="D129" s="10" t="s">
        <v>17</v>
      </c>
      <c r="E129" s="10" t="s">
        <v>18</v>
      </c>
      <c r="F129">
        <v>2.87</v>
      </c>
      <c r="G129">
        <v>199.9</v>
      </c>
      <c r="H129" s="10" t="s">
        <v>61</v>
      </c>
      <c r="I129" s="10" t="s">
        <v>38</v>
      </c>
      <c r="J129" s="10" t="s">
        <v>513</v>
      </c>
      <c r="K129" s="10" t="s">
        <v>30</v>
      </c>
      <c r="L129" s="10" t="s">
        <v>40</v>
      </c>
      <c r="M129" s="10" t="s">
        <v>41</v>
      </c>
      <c r="N129" s="10" t="s">
        <v>514</v>
      </c>
      <c r="O129" s="10" t="s">
        <v>515</v>
      </c>
    </row>
    <row r="130" spans="1:15" x14ac:dyDescent="0.2">
      <c r="A130">
        <v>129</v>
      </c>
      <c r="B130" s="10" t="s">
        <v>27</v>
      </c>
      <c r="C130" s="10" t="s">
        <v>28</v>
      </c>
      <c r="D130" s="10" t="s">
        <v>17</v>
      </c>
      <c r="E130" s="10" t="s">
        <v>18</v>
      </c>
      <c r="F130">
        <v>3.32</v>
      </c>
      <c r="G130">
        <v>213.1</v>
      </c>
      <c r="H130" s="10" t="s">
        <v>19</v>
      </c>
      <c r="I130" s="10" t="s">
        <v>38</v>
      </c>
      <c r="J130" s="10" t="s">
        <v>516</v>
      </c>
      <c r="K130" s="10" t="s">
        <v>45</v>
      </c>
      <c r="L130" s="10" t="s">
        <v>389</v>
      </c>
      <c r="M130" s="10" t="s">
        <v>32</v>
      </c>
      <c r="N130" s="10" t="s">
        <v>517</v>
      </c>
      <c r="O130" s="10" t="s">
        <v>518</v>
      </c>
    </row>
    <row r="131" spans="1:15" x14ac:dyDescent="0.2">
      <c r="A131">
        <v>130</v>
      </c>
      <c r="B131" s="10" t="s">
        <v>59</v>
      </c>
      <c r="C131" s="10" t="s">
        <v>60</v>
      </c>
      <c r="D131" s="10" t="s">
        <v>17</v>
      </c>
      <c r="E131" s="10" t="s">
        <v>18</v>
      </c>
      <c r="F131">
        <v>2.88</v>
      </c>
      <c r="G131">
        <v>154.9</v>
      </c>
      <c r="H131" s="10" t="s">
        <v>19</v>
      </c>
      <c r="I131" s="10" t="s">
        <v>104</v>
      </c>
      <c r="J131" s="10" t="s">
        <v>519</v>
      </c>
      <c r="K131" s="10" t="s">
        <v>520</v>
      </c>
      <c r="L131" s="10" t="s">
        <v>23</v>
      </c>
      <c r="M131" s="10" t="s">
        <v>41</v>
      </c>
      <c r="N131" s="10" t="s">
        <v>521</v>
      </c>
      <c r="O131" s="10" t="s">
        <v>522</v>
      </c>
    </row>
    <row r="132" spans="1:15" x14ac:dyDescent="0.2">
      <c r="A132">
        <v>131</v>
      </c>
      <c r="B132" s="10" t="s">
        <v>76</v>
      </c>
      <c r="C132" s="10" t="s">
        <v>77</v>
      </c>
      <c r="D132" s="10" t="s">
        <v>17</v>
      </c>
      <c r="E132" s="10" t="s">
        <v>18</v>
      </c>
      <c r="F132">
        <v>1.55</v>
      </c>
      <c r="G132">
        <v>47.9</v>
      </c>
      <c r="H132" s="10" t="s">
        <v>37</v>
      </c>
      <c r="I132" s="10" t="s">
        <v>38</v>
      </c>
      <c r="J132" s="10" t="s">
        <v>523</v>
      </c>
      <c r="K132" s="10" t="s">
        <v>215</v>
      </c>
      <c r="L132" s="10" t="s">
        <v>80</v>
      </c>
      <c r="M132" s="10" t="s">
        <v>24</v>
      </c>
      <c r="N132" s="10" t="s">
        <v>524</v>
      </c>
      <c r="O132" s="10" t="s">
        <v>525</v>
      </c>
    </row>
    <row r="133" spans="1:15" x14ac:dyDescent="0.2">
      <c r="A133">
        <v>132</v>
      </c>
      <c r="B133" s="10" t="s">
        <v>145</v>
      </c>
      <c r="C133" s="10" t="s">
        <v>146</v>
      </c>
      <c r="D133" s="10" t="s">
        <v>17</v>
      </c>
      <c r="E133" s="10" t="s">
        <v>18</v>
      </c>
      <c r="F133">
        <v>2.0699999999999998</v>
      </c>
      <c r="G133">
        <v>64.8</v>
      </c>
      <c r="H133" s="10" t="s">
        <v>61</v>
      </c>
      <c r="I133" s="10" t="s">
        <v>104</v>
      </c>
      <c r="J133" s="10" t="s">
        <v>526</v>
      </c>
      <c r="K133" s="10" t="s">
        <v>148</v>
      </c>
      <c r="L133" s="10" t="s">
        <v>475</v>
      </c>
      <c r="M133" s="10" t="s">
        <v>41</v>
      </c>
      <c r="N133" s="10" t="s">
        <v>527</v>
      </c>
      <c r="O133" s="10" t="s">
        <v>528</v>
      </c>
    </row>
    <row r="134" spans="1:15" x14ac:dyDescent="0.2">
      <c r="A134">
        <v>133</v>
      </c>
      <c r="B134" s="10" t="s">
        <v>188</v>
      </c>
      <c r="C134" s="10" t="s">
        <v>189</v>
      </c>
      <c r="D134" s="10" t="s">
        <v>17</v>
      </c>
      <c r="E134" s="10" t="s">
        <v>18</v>
      </c>
      <c r="F134">
        <v>1.52</v>
      </c>
      <c r="G134">
        <v>39</v>
      </c>
      <c r="H134" s="10" t="s">
        <v>37</v>
      </c>
      <c r="I134" s="10" t="s">
        <v>104</v>
      </c>
      <c r="J134" s="10" t="s">
        <v>529</v>
      </c>
      <c r="K134" s="10" t="s">
        <v>252</v>
      </c>
      <c r="L134" s="10" t="s">
        <v>23</v>
      </c>
      <c r="M134" s="10" t="s">
        <v>24</v>
      </c>
      <c r="N134" s="10" t="s">
        <v>530</v>
      </c>
      <c r="O134" s="10" t="s">
        <v>531</v>
      </c>
    </row>
    <row r="135" spans="1:15" x14ac:dyDescent="0.2">
      <c r="A135">
        <v>134</v>
      </c>
      <c r="B135" s="10" t="s">
        <v>115</v>
      </c>
      <c r="C135" s="10" t="s">
        <v>116</v>
      </c>
      <c r="D135" s="10" t="s">
        <v>17</v>
      </c>
      <c r="E135" s="10" t="s">
        <v>18</v>
      </c>
      <c r="F135">
        <v>4.55</v>
      </c>
      <c r="G135">
        <v>621.4</v>
      </c>
      <c r="H135" s="10" t="s">
        <v>19</v>
      </c>
      <c r="I135" s="10" t="s">
        <v>20</v>
      </c>
      <c r="J135" s="10" t="s">
        <v>532</v>
      </c>
      <c r="K135" s="10" t="s">
        <v>282</v>
      </c>
      <c r="L135" s="10" t="s">
        <v>153</v>
      </c>
      <c r="M135" s="10" t="s">
        <v>24</v>
      </c>
      <c r="N135" s="10" t="s">
        <v>533</v>
      </c>
      <c r="O135" s="10" t="s">
        <v>534</v>
      </c>
    </row>
    <row r="136" spans="1:15" x14ac:dyDescent="0.2">
      <c r="A136">
        <v>135</v>
      </c>
      <c r="B136" s="10" t="s">
        <v>76</v>
      </c>
      <c r="C136" s="10" t="s">
        <v>77</v>
      </c>
      <c r="D136" s="10" t="s">
        <v>17</v>
      </c>
      <c r="E136" s="10" t="s">
        <v>18</v>
      </c>
      <c r="F136">
        <v>2.0699999999999998</v>
      </c>
      <c r="G136">
        <v>75.5</v>
      </c>
      <c r="H136" s="10" t="s">
        <v>37</v>
      </c>
      <c r="I136" s="10" t="s">
        <v>104</v>
      </c>
      <c r="J136" s="10" t="s">
        <v>535</v>
      </c>
      <c r="K136" s="10" t="s">
        <v>366</v>
      </c>
      <c r="L136" s="10" t="s">
        <v>46</v>
      </c>
      <c r="M136" s="10" t="s">
        <v>24</v>
      </c>
      <c r="N136" s="10" t="s">
        <v>536</v>
      </c>
      <c r="O136" s="10" t="s">
        <v>537</v>
      </c>
    </row>
    <row r="137" spans="1:15" x14ac:dyDescent="0.2">
      <c r="A137">
        <v>136</v>
      </c>
      <c r="B137" s="10" t="s">
        <v>87</v>
      </c>
      <c r="C137" s="10" t="s">
        <v>88</v>
      </c>
      <c r="D137" s="10" t="s">
        <v>17</v>
      </c>
      <c r="E137" s="10" t="s">
        <v>69</v>
      </c>
      <c r="F137">
        <v>1.57</v>
      </c>
      <c r="G137">
        <v>27.1</v>
      </c>
      <c r="H137" s="10" t="s">
        <v>19</v>
      </c>
      <c r="I137" s="10" t="s">
        <v>20</v>
      </c>
      <c r="J137" s="10" t="s">
        <v>170</v>
      </c>
      <c r="K137" s="10" t="s">
        <v>538</v>
      </c>
      <c r="L137" s="10" t="s">
        <v>72</v>
      </c>
      <c r="M137" s="10" t="s">
        <v>32</v>
      </c>
      <c r="N137" s="10" t="s">
        <v>539</v>
      </c>
      <c r="O137" s="10" t="s">
        <v>540</v>
      </c>
    </row>
    <row r="138" spans="1:15" x14ac:dyDescent="0.2">
      <c r="A138">
        <v>137</v>
      </c>
      <c r="B138" s="10" t="s">
        <v>188</v>
      </c>
      <c r="C138" s="10" t="s">
        <v>189</v>
      </c>
      <c r="D138" s="10" t="s">
        <v>17</v>
      </c>
      <c r="E138" s="10" t="s">
        <v>18</v>
      </c>
      <c r="F138">
        <v>2.2599999999999998</v>
      </c>
      <c r="G138">
        <v>74</v>
      </c>
      <c r="H138" s="10" t="s">
        <v>19</v>
      </c>
      <c r="I138" s="10" t="s">
        <v>38</v>
      </c>
      <c r="J138" s="10" t="s">
        <v>541</v>
      </c>
      <c r="K138" s="10" t="s">
        <v>252</v>
      </c>
      <c r="L138" s="10" t="s">
        <v>23</v>
      </c>
      <c r="M138" s="10" t="s">
        <v>24</v>
      </c>
      <c r="N138" s="10" t="s">
        <v>542</v>
      </c>
      <c r="O138" s="10" t="s">
        <v>543</v>
      </c>
    </row>
    <row r="139" spans="1:15" x14ac:dyDescent="0.2">
      <c r="A139">
        <v>138</v>
      </c>
      <c r="B139" s="10" t="s">
        <v>392</v>
      </c>
      <c r="C139" s="10" t="s">
        <v>393</v>
      </c>
      <c r="D139" s="10" t="s">
        <v>17</v>
      </c>
      <c r="E139" s="10" t="s">
        <v>18</v>
      </c>
      <c r="F139">
        <v>2.81</v>
      </c>
      <c r="G139">
        <v>126.9</v>
      </c>
      <c r="H139" s="10" t="s">
        <v>19</v>
      </c>
      <c r="I139" s="10" t="s">
        <v>38</v>
      </c>
      <c r="J139" s="10" t="s">
        <v>544</v>
      </c>
      <c r="K139" s="10" t="s">
        <v>191</v>
      </c>
      <c r="L139" s="10" t="s">
        <v>46</v>
      </c>
      <c r="M139" s="10" t="s">
        <v>24</v>
      </c>
      <c r="N139" s="10" t="s">
        <v>545</v>
      </c>
      <c r="O139" s="10" t="s">
        <v>546</v>
      </c>
    </row>
    <row r="140" spans="1:15" x14ac:dyDescent="0.2">
      <c r="A140">
        <v>139</v>
      </c>
      <c r="B140" s="10" t="s">
        <v>127</v>
      </c>
      <c r="C140" s="10" t="s">
        <v>128</v>
      </c>
      <c r="D140" s="10" t="s">
        <v>17</v>
      </c>
      <c r="E140" s="10" t="s">
        <v>18</v>
      </c>
      <c r="F140">
        <v>3.05</v>
      </c>
      <c r="G140">
        <v>344</v>
      </c>
      <c r="H140" s="10" t="s">
        <v>37</v>
      </c>
      <c r="I140" s="10" t="s">
        <v>38</v>
      </c>
      <c r="J140" s="10" t="s">
        <v>547</v>
      </c>
      <c r="K140" s="10" t="s">
        <v>52</v>
      </c>
      <c r="L140" s="10" t="s">
        <v>131</v>
      </c>
      <c r="M140" s="10" t="s">
        <v>24</v>
      </c>
      <c r="N140" s="10" t="s">
        <v>548</v>
      </c>
      <c r="O140" s="10" t="s">
        <v>549</v>
      </c>
    </row>
    <row r="141" spans="1:15" x14ac:dyDescent="0.2">
      <c r="A141">
        <v>140</v>
      </c>
      <c r="B141" s="10" t="s">
        <v>188</v>
      </c>
      <c r="C141" s="10" t="s">
        <v>189</v>
      </c>
      <c r="D141" s="10" t="s">
        <v>17</v>
      </c>
      <c r="E141" s="10" t="s">
        <v>18</v>
      </c>
      <c r="F141">
        <v>2.82</v>
      </c>
      <c r="G141">
        <v>129.1</v>
      </c>
      <c r="H141" s="10" t="s">
        <v>61</v>
      </c>
      <c r="I141" s="10" t="s">
        <v>38</v>
      </c>
      <c r="J141" s="10" t="s">
        <v>550</v>
      </c>
      <c r="K141" s="10" t="s">
        <v>191</v>
      </c>
      <c r="L141" s="10" t="s">
        <v>46</v>
      </c>
      <c r="M141" s="10" t="s">
        <v>24</v>
      </c>
      <c r="N141" s="10" t="s">
        <v>551</v>
      </c>
      <c r="O141" s="10" t="s">
        <v>552</v>
      </c>
    </row>
    <row r="142" spans="1:15" x14ac:dyDescent="0.2">
      <c r="A142">
        <v>141</v>
      </c>
      <c r="B142" s="10" t="s">
        <v>320</v>
      </c>
      <c r="C142" s="10" t="s">
        <v>321</v>
      </c>
      <c r="D142" s="10" t="s">
        <v>17</v>
      </c>
      <c r="E142" s="10" t="s">
        <v>203</v>
      </c>
      <c r="F142">
        <v>2.5</v>
      </c>
      <c r="G142">
        <v>120.6</v>
      </c>
      <c r="H142" s="10" t="s">
        <v>61</v>
      </c>
      <c r="I142" s="10" t="s">
        <v>38</v>
      </c>
      <c r="J142" s="10" t="s">
        <v>553</v>
      </c>
      <c r="K142" s="10" t="s">
        <v>330</v>
      </c>
      <c r="L142" s="10" t="s">
        <v>23</v>
      </c>
      <c r="M142" s="10" t="s">
        <v>323</v>
      </c>
      <c r="N142" s="10" t="s">
        <v>554</v>
      </c>
      <c r="O142" s="10" t="s">
        <v>555</v>
      </c>
    </row>
    <row r="143" spans="1:15" x14ac:dyDescent="0.2">
      <c r="A143">
        <v>142</v>
      </c>
      <c r="B143" s="10" t="s">
        <v>183</v>
      </c>
      <c r="C143" s="10" t="s">
        <v>184</v>
      </c>
      <c r="D143" s="10" t="s">
        <v>17</v>
      </c>
      <c r="E143" s="10" t="s">
        <v>18</v>
      </c>
      <c r="F143">
        <v>1.94</v>
      </c>
      <c r="G143">
        <v>65.900000000000006</v>
      </c>
      <c r="H143" s="10" t="s">
        <v>61</v>
      </c>
      <c r="I143" s="10" t="s">
        <v>38</v>
      </c>
      <c r="J143" s="10" t="s">
        <v>556</v>
      </c>
      <c r="K143" s="10" t="s">
        <v>130</v>
      </c>
      <c r="L143" s="10" t="s">
        <v>195</v>
      </c>
      <c r="M143" s="10" t="s">
        <v>41</v>
      </c>
      <c r="N143" s="10" t="s">
        <v>557</v>
      </c>
      <c r="O143" s="10" t="s">
        <v>558</v>
      </c>
    </row>
    <row r="144" spans="1:15" x14ac:dyDescent="0.2">
      <c r="A144">
        <v>143</v>
      </c>
      <c r="B144" s="10" t="s">
        <v>76</v>
      </c>
      <c r="C144" s="10" t="s">
        <v>77</v>
      </c>
      <c r="D144" s="10" t="s">
        <v>17</v>
      </c>
      <c r="E144" s="10" t="s">
        <v>18</v>
      </c>
      <c r="F144">
        <v>2.52</v>
      </c>
      <c r="G144">
        <v>107</v>
      </c>
      <c r="H144" s="10" t="s">
        <v>61</v>
      </c>
      <c r="I144" s="10" t="s">
        <v>20</v>
      </c>
      <c r="J144" s="10" t="s">
        <v>559</v>
      </c>
      <c r="K144" s="10" t="s">
        <v>215</v>
      </c>
      <c r="L144" s="10" t="s">
        <v>216</v>
      </c>
      <c r="M144" s="10" t="s">
        <v>24</v>
      </c>
      <c r="N144" s="10" t="s">
        <v>560</v>
      </c>
      <c r="O144" s="10" t="s">
        <v>561</v>
      </c>
    </row>
    <row r="145" spans="1:15" x14ac:dyDescent="0.2">
      <c r="A145">
        <v>144</v>
      </c>
      <c r="B145" s="10" t="s">
        <v>49</v>
      </c>
      <c r="C145" s="10" t="s">
        <v>50</v>
      </c>
      <c r="D145" s="10" t="s">
        <v>17</v>
      </c>
      <c r="E145" s="10" t="s">
        <v>18</v>
      </c>
      <c r="F145">
        <v>3.11</v>
      </c>
      <c r="G145">
        <v>179.1</v>
      </c>
      <c r="H145" s="10" t="s">
        <v>61</v>
      </c>
      <c r="I145" s="10" t="s">
        <v>20</v>
      </c>
      <c r="J145" s="10" t="s">
        <v>562</v>
      </c>
      <c r="K145" s="10" t="s">
        <v>504</v>
      </c>
      <c r="L145" s="10" t="s">
        <v>46</v>
      </c>
      <c r="M145" s="10" t="s">
        <v>32</v>
      </c>
      <c r="N145" s="10" t="s">
        <v>563</v>
      </c>
      <c r="O145" s="10" t="s">
        <v>564</v>
      </c>
    </row>
    <row r="146" spans="1:15" x14ac:dyDescent="0.2">
      <c r="A146">
        <v>145</v>
      </c>
      <c r="B146" s="10" t="s">
        <v>320</v>
      </c>
      <c r="C146" s="10" t="s">
        <v>321</v>
      </c>
      <c r="D146" s="10" t="s">
        <v>17</v>
      </c>
      <c r="E146" s="10" t="s">
        <v>203</v>
      </c>
      <c r="F146">
        <v>2.36</v>
      </c>
      <c r="G146">
        <v>87.9</v>
      </c>
      <c r="H146" s="10" t="s">
        <v>19</v>
      </c>
      <c r="I146" s="10" t="s">
        <v>38</v>
      </c>
      <c r="J146" s="10" t="s">
        <v>565</v>
      </c>
      <c r="K146" s="10" t="s">
        <v>330</v>
      </c>
      <c r="L146" s="10" t="s">
        <v>355</v>
      </c>
      <c r="M146" s="10" t="s">
        <v>323</v>
      </c>
      <c r="N146" s="10" t="s">
        <v>566</v>
      </c>
      <c r="O146" s="10" t="s">
        <v>567</v>
      </c>
    </row>
    <row r="147" spans="1:15" x14ac:dyDescent="0.2">
      <c r="A147">
        <v>146</v>
      </c>
      <c r="B147" s="10" t="s">
        <v>120</v>
      </c>
      <c r="C147" s="10" t="s">
        <v>121</v>
      </c>
      <c r="D147" s="10" t="s">
        <v>17</v>
      </c>
      <c r="E147" s="10" t="s">
        <v>18</v>
      </c>
      <c r="F147">
        <v>3.68</v>
      </c>
      <c r="G147">
        <v>273.7</v>
      </c>
      <c r="H147" s="10" t="s">
        <v>19</v>
      </c>
      <c r="I147" s="10" t="s">
        <v>104</v>
      </c>
      <c r="J147" s="10" t="s">
        <v>568</v>
      </c>
      <c r="K147" s="10" t="s">
        <v>123</v>
      </c>
      <c r="L147" s="10" t="s">
        <v>46</v>
      </c>
      <c r="M147" s="10" t="s">
        <v>73</v>
      </c>
      <c r="N147" s="10" t="s">
        <v>569</v>
      </c>
      <c r="O147" s="10" t="s">
        <v>570</v>
      </c>
    </row>
    <row r="148" spans="1:15" x14ac:dyDescent="0.2">
      <c r="A148">
        <v>147</v>
      </c>
      <c r="B148" s="10" t="s">
        <v>15</v>
      </c>
      <c r="C148" s="10" t="s">
        <v>16</v>
      </c>
      <c r="D148" s="10" t="s">
        <v>17</v>
      </c>
      <c r="E148" s="10" t="s">
        <v>18</v>
      </c>
      <c r="F148">
        <v>2.42</v>
      </c>
      <c r="G148">
        <v>78.599999999999994</v>
      </c>
      <c r="H148" s="10" t="s">
        <v>19</v>
      </c>
      <c r="I148" s="10" t="s">
        <v>104</v>
      </c>
      <c r="J148" s="10" t="s">
        <v>571</v>
      </c>
      <c r="K148" s="10" t="s">
        <v>45</v>
      </c>
      <c r="L148" s="10" t="s">
        <v>46</v>
      </c>
      <c r="M148" s="10" t="s">
        <v>24</v>
      </c>
      <c r="N148" s="10" t="s">
        <v>572</v>
      </c>
      <c r="O148" s="10" t="s">
        <v>573</v>
      </c>
    </row>
    <row r="149" spans="1:15" x14ac:dyDescent="0.2">
      <c r="A149">
        <v>148</v>
      </c>
      <c r="B149" s="10" t="s">
        <v>201</v>
      </c>
      <c r="C149" s="10" t="s">
        <v>202</v>
      </c>
      <c r="D149" s="10" t="s">
        <v>17</v>
      </c>
      <c r="E149" s="10" t="s">
        <v>203</v>
      </c>
      <c r="F149">
        <v>3.41</v>
      </c>
      <c r="G149">
        <v>220.3</v>
      </c>
      <c r="H149" s="10" t="s">
        <v>19</v>
      </c>
      <c r="I149" s="10" t="s">
        <v>20</v>
      </c>
      <c r="J149" s="10" t="s">
        <v>574</v>
      </c>
      <c r="K149" s="10" t="s">
        <v>538</v>
      </c>
      <c r="L149" s="10" t="s">
        <v>23</v>
      </c>
      <c r="M149" s="10" t="s">
        <v>41</v>
      </c>
      <c r="N149" s="10" t="s">
        <v>575</v>
      </c>
      <c r="O149" s="10" t="s">
        <v>576</v>
      </c>
    </row>
    <row r="150" spans="1:15" x14ac:dyDescent="0.2">
      <c r="A150">
        <v>149</v>
      </c>
      <c r="B150" s="10" t="s">
        <v>87</v>
      </c>
      <c r="C150" s="10" t="s">
        <v>88</v>
      </c>
      <c r="D150" s="10" t="s">
        <v>17</v>
      </c>
      <c r="E150" s="10" t="s">
        <v>69</v>
      </c>
      <c r="F150">
        <v>1.47</v>
      </c>
      <c r="G150">
        <v>21.3</v>
      </c>
      <c r="H150" s="10" t="s">
        <v>19</v>
      </c>
      <c r="I150" s="10" t="s">
        <v>20</v>
      </c>
      <c r="J150" s="10" t="s">
        <v>577</v>
      </c>
      <c r="K150" s="10" t="s">
        <v>106</v>
      </c>
      <c r="L150" s="10" t="s">
        <v>72</v>
      </c>
      <c r="M150" s="10" t="s">
        <v>32</v>
      </c>
      <c r="N150" s="10" t="s">
        <v>578</v>
      </c>
      <c r="O150" s="10" t="s">
        <v>579</v>
      </c>
    </row>
    <row r="151" spans="1:15" x14ac:dyDescent="0.2">
      <c r="A151">
        <v>150</v>
      </c>
      <c r="B151" s="10" t="s">
        <v>59</v>
      </c>
      <c r="C151" s="10" t="s">
        <v>60</v>
      </c>
      <c r="D151" s="10" t="s">
        <v>17</v>
      </c>
      <c r="E151" s="10" t="s">
        <v>18</v>
      </c>
      <c r="F151">
        <v>2.4500000000000002</v>
      </c>
      <c r="G151">
        <v>121</v>
      </c>
      <c r="H151" s="10" t="s">
        <v>61</v>
      </c>
      <c r="I151" s="10" t="s">
        <v>38</v>
      </c>
      <c r="J151" s="10" t="s">
        <v>580</v>
      </c>
      <c r="K151" s="10" t="s">
        <v>520</v>
      </c>
      <c r="L151" s="10" t="s">
        <v>581</v>
      </c>
      <c r="M151" s="10" t="s">
        <v>41</v>
      </c>
      <c r="N151" s="10" t="s">
        <v>582</v>
      </c>
      <c r="O151" s="10" t="s">
        <v>583</v>
      </c>
    </row>
    <row r="152" spans="1:15" x14ac:dyDescent="0.2">
      <c r="A152">
        <v>151</v>
      </c>
      <c r="B152" s="10" t="s">
        <v>207</v>
      </c>
      <c r="C152" s="10" t="s">
        <v>208</v>
      </c>
      <c r="D152" s="10" t="s">
        <v>17</v>
      </c>
      <c r="E152" s="10" t="s">
        <v>18</v>
      </c>
      <c r="F152">
        <v>2.17</v>
      </c>
      <c r="G152">
        <v>60.6</v>
      </c>
      <c r="H152" s="10" t="s">
        <v>19</v>
      </c>
      <c r="I152" s="10" t="s">
        <v>104</v>
      </c>
      <c r="J152" s="10" t="s">
        <v>584</v>
      </c>
      <c r="K152" s="10" t="s">
        <v>210</v>
      </c>
      <c r="L152" s="10" t="s">
        <v>211</v>
      </c>
      <c r="M152" s="10" t="s">
        <v>24</v>
      </c>
      <c r="N152" s="10" t="s">
        <v>585</v>
      </c>
      <c r="O152" s="10" t="s">
        <v>586</v>
      </c>
    </row>
    <row r="153" spans="1:15" x14ac:dyDescent="0.2">
      <c r="A153">
        <v>152</v>
      </c>
      <c r="B153" s="10" t="s">
        <v>87</v>
      </c>
      <c r="C153" s="10" t="s">
        <v>88</v>
      </c>
      <c r="D153" s="10" t="s">
        <v>17</v>
      </c>
      <c r="E153" s="10" t="s">
        <v>69</v>
      </c>
      <c r="F153">
        <v>1.53</v>
      </c>
      <c r="G153">
        <v>20.3</v>
      </c>
      <c r="H153" s="10" t="s">
        <v>19</v>
      </c>
      <c r="I153" s="10" t="s">
        <v>38</v>
      </c>
      <c r="J153" s="10" t="s">
        <v>587</v>
      </c>
      <c r="K153" s="10" t="s">
        <v>538</v>
      </c>
      <c r="L153" s="10" t="s">
        <v>72</v>
      </c>
      <c r="M153" s="10" t="s">
        <v>32</v>
      </c>
      <c r="N153" s="10" t="s">
        <v>588</v>
      </c>
      <c r="O153" s="10" t="s">
        <v>589</v>
      </c>
    </row>
    <row r="154" spans="1:15" x14ac:dyDescent="0.2">
      <c r="A154">
        <v>153</v>
      </c>
      <c r="B154" s="10" t="s">
        <v>188</v>
      </c>
      <c r="C154" s="10" t="s">
        <v>189</v>
      </c>
      <c r="D154" s="10" t="s">
        <v>17</v>
      </c>
      <c r="E154" s="10" t="s">
        <v>18</v>
      </c>
      <c r="F154">
        <v>0.88</v>
      </c>
      <c r="G154">
        <v>32.299999999999997</v>
      </c>
      <c r="H154" s="10" t="s">
        <v>37</v>
      </c>
      <c r="I154" s="10" t="s">
        <v>38</v>
      </c>
      <c r="J154" s="10" t="s">
        <v>590</v>
      </c>
      <c r="K154" s="10" t="s">
        <v>252</v>
      </c>
      <c r="L154" s="10" t="s">
        <v>46</v>
      </c>
      <c r="M154" s="10" t="s">
        <v>24</v>
      </c>
      <c r="N154" s="10" t="s">
        <v>591</v>
      </c>
      <c r="O154" s="10" t="s">
        <v>592</v>
      </c>
    </row>
    <row r="155" spans="1:15" x14ac:dyDescent="0.2">
      <c r="A155">
        <v>154</v>
      </c>
      <c r="B155" s="10" t="s">
        <v>115</v>
      </c>
      <c r="C155" s="10" t="s">
        <v>116</v>
      </c>
      <c r="D155" s="10" t="s">
        <v>17</v>
      </c>
      <c r="E155" s="10" t="s">
        <v>18</v>
      </c>
      <c r="F155">
        <v>3.13</v>
      </c>
      <c r="G155">
        <v>362.6</v>
      </c>
      <c r="H155" s="10" t="s">
        <v>61</v>
      </c>
      <c r="I155" s="10" t="s">
        <v>20</v>
      </c>
      <c r="J155" s="10" t="s">
        <v>593</v>
      </c>
      <c r="K155" s="10" t="s">
        <v>223</v>
      </c>
      <c r="L155" s="10" t="s">
        <v>46</v>
      </c>
      <c r="M155" s="10" t="s">
        <v>24</v>
      </c>
      <c r="N155" s="10" t="s">
        <v>594</v>
      </c>
      <c r="O155" s="10" t="s">
        <v>595</v>
      </c>
    </row>
    <row r="156" spans="1:15" x14ac:dyDescent="0.2">
      <c r="A156">
        <v>155</v>
      </c>
      <c r="B156" s="10" t="s">
        <v>120</v>
      </c>
      <c r="C156" s="10" t="s">
        <v>121</v>
      </c>
      <c r="D156" s="10" t="s">
        <v>17</v>
      </c>
      <c r="E156" s="10" t="s">
        <v>18</v>
      </c>
      <c r="F156">
        <v>3.27</v>
      </c>
      <c r="G156">
        <v>177.7</v>
      </c>
      <c r="H156" s="10" t="s">
        <v>61</v>
      </c>
      <c r="I156" s="10" t="s">
        <v>104</v>
      </c>
      <c r="J156" s="10" t="s">
        <v>596</v>
      </c>
      <c r="K156" s="10" t="s">
        <v>123</v>
      </c>
      <c r="L156" s="10" t="s">
        <v>46</v>
      </c>
      <c r="M156" s="10" t="s">
        <v>73</v>
      </c>
      <c r="N156" s="10" t="s">
        <v>597</v>
      </c>
      <c r="O156" s="10" t="s">
        <v>598</v>
      </c>
    </row>
    <row r="157" spans="1:15" x14ac:dyDescent="0.2">
      <c r="A157">
        <v>156</v>
      </c>
      <c r="B157" s="10" t="s">
        <v>15</v>
      </c>
      <c r="C157" s="10" t="s">
        <v>16</v>
      </c>
      <c r="D157" s="10" t="s">
        <v>17</v>
      </c>
      <c r="E157" s="10" t="s">
        <v>18</v>
      </c>
      <c r="F157">
        <v>0.16</v>
      </c>
      <c r="G157">
        <v>28.2</v>
      </c>
      <c r="H157" s="10" t="s">
        <v>156</v>
      </c>
      <c r="I157" s="10" t="s">
        <v>38</v>
      </c>
      <c r="J157" s="10" t="s">
        <v>599</v>
      </c>
      <c r="K157" s="10" t="s">
        <v>233</v>
      </c>
      <c r="L157" s="10" t="s">
        <v>46</v>
      </c>
      <c r="M157" s="10" t="s">
        <v>24</v>
      </c>
      <c r="N157" s="10" t="s">
        <v>600</v>
      </c>
      <c r="O157" s="10" t="s">
        <v>601</v>
      </c>
    </row>
    <row r="158" spans="1:15" x14ac:dyDescent="0.2">
      <c r="A158">
        <v>157</v>
      </c>
      <c r="B158" s="10" t="s">
        <v>76</v>
      </c>
      <c r="C158" s="10" t="s">
        <v>77</v>
      </c>
      <c r="D158" s="10" t="s">
        <v>17</v>
      </c>
      <c r="E158" s="10" t="s">
        <v>18</v>
      </c>
      <c r="F158">
        <v>3.04</v>
      </c>
      <c r="G158">
        <v>171.9</v>
      </c>
      <c r="H158" s="10" t="s">
        <v>19</v>
      </c>
      <c r="I158" s="10" t="s">
        <v>20</v>
      </c>
      <c r="J158" s="10" t="s">
        <v>602</v>
      </c>
      <c r="K158" s="10" t="s">
        <v>603</v>
      </c>
      <c r="L158" s="10" t="s">
        <v>46</v>
      </c>
      <c r="M158" s="10" t="s">
        <v>24</v>
      </c>
      <c r="N158" s="10" t="s">
        <v>604</v>
      </c>
      <c r="O158" s="10" t="s">
        <v>605</v>
      </c>
    </row>
    <row r="159" spans="1:15" x14ac:dyDescent="0.2">
      <c r="A159">
        <v>158</v>
      </c>
      <c r="B159" s="10" t="s">
        <v>127</v>
      </c>
      <c r="C159" s="10" t="s">
        <v>128</v>
      </c>
      <c r="D159" s="10" t="s">
        <v>17</v>
      </c>
      <c r="E159" s="10" t="s">
        <v>18</v>
      </c>
      <c r="F159">
        <v>6.02</v>
      </c>
      <c r="G159">
        <v>1032.7</v>
      </c>
      <c r="H159" s="10" t="s">
        <v>19</v>
      </c>
      <c r="I159" s="10" t="s">
        <v>20</v>
      </c>
      <c r="J159" s="10" t="s">
        <v>606</v>
      </c>
      <c r="K159" s="10" t="s">
        <v>130</v>
      </c>
      <c r="L159" s="10" t="s">
        <v>479</v>
      </c>
      <c r="M159" s="10" t="s">
        <v>24</v>
      </c>
      <c r="N159" s="10" t="s">
        <v>607</v>
      </c>
      <c r="O159" s="10" t="s">
        <v>608</v>
      </c>
    </row>
    <row r="160" spans="1:15" x14ac:dyDescent="0.2">
      <c r="A160">
        <v>159</v>
      </c>
      <c r="B160" s="10" t="s">
        <v>188</v>
      </c>
      <c r="C160" s="10" t="s">
        <v>189</v>
      </c>
      <c r="D160" s="10" t="s">
        <v>17</v>
      </c>
      <c r="E160" s="10" t="s">
        <v>18</v>
      </c>
      <c r="F160">
        <v>2.21</v>
      </c>
      <c r="G160">
        <v>76.099999999999994</v>
      </c>
      <c r="H160" s="10" t="s">
        <v>61</v>
      </c>
      <c r="I160" s="10" t="s">
        <v>38</v>
      </c>
      <c r="J160" s="10" t="s">
        <v>609</v>
      </c>
      <c r="K160" s="10" t="s">
        <v>191</v>
      </c>
      <c r="L160" s="10" t="s">
        <v>46</v>
      </c>
      <c r="M160" s="10" t="s">
        <v>24</v>
      </c>
      <c r="N160" s="10" t="s">
        <v>610</v>
      </c>
      <c r="O160" s="10" t="s">
        <v>611</v>
      </c>
    </row>
    <row r="161" spans="1:15" x14ac:dyDescent="0.2">
      <c r="A161">
        <v>160</v>
      </c>
      <c r="B161" s="10" t="s">
        <v>67</v>
      </c>
      <c r="C161" s="10" t="s">
        <v>68</v>
      </c>
      <c r="D161" s="10" t="s">
        <v>17</v>
      </c>
      <c r="E161" s="10" t="s">
        <v>69</v>
      </c>
      <c r="F161">
        <v>0.6</v>
      </c>
      <c r="G161">
        <v>6.9</v>
      </c>
      <c r="H161" s="10" t="s">
        <v>37</v>
      </c>
      <c r="I161" s="10" t="s">
        <v>104</v>
      </c>
      <c r="J161" s="10" t="s">
        <v>612</v>
      </c>
      <c r="K161" s="10" t="s">
        <v>142</v>
      </c>
      <c r="L161" s="10" t="s">
        <v>310</v>
      </c>
      <c r="M161" s="10" t="s">
        <v>73</v>
      </c>
      <c r="N161" s="10" t="s">
        <v>613</v>
      </c>
      <c r="O161" s="10" t="s">
        <v>614</v>
      </c>
    </row>
    <row r="162" spans="1:15" x14ac:dyDescent="0.2">
      <c r="A162">
        <v>161</v>
      </c>
      <c r="B162" s="10" t="s">
        <v>201</v>
      </c>
      <c r="C162" s="10" t="s">
        <v>202</v>
      </c>
      <c r="D162" s="10" t="s">
        <v>17</v>
      </c>
      <c r="E162" s="10" t="s">
        <v>203</v>
      </c>
      <c r="F162">
        <v>2.64</v>
      </c>
      <c r="G162">
        <v>149.5</v>
      </c>
      <c r="H162" s="10" t="s">
        <v>19</v>
      </c>
      <c r="I162" s="10" t="s">
        <v>20</v>
      </c>
      <c r="J162" s="10" t="s">
        <v>615</v>
      </c>
      <c r="K162" s="10" t="s">
        <v>282</v>
      </c>
      <c r="L162" s="10" t="s">
        <v>259</v>
      </c>
      <c r="M162" s="10" t="s">
        <v>41</v>
      </c>
      <c r="N162" s="10" t="s">
        <v>616</v>
      </c>
      <c r="O162" s="10" t="s">
        <v>617</v>
      </c>
    </row>
    <row r="163" spans="1:15" x14ac:dyDescent="0.2">
      <c r="A163">
        <v>162</v>
      </c>
      <c r="B163" s="10" t="s">
        <v>59</v>
      </c>
      <c r="C163" s="10" t="s">
        <v>60</v>
      </c>
      <c r="D163" s="10" t="s">
        <v>17</v>
      </c>
      <c r="E163" s="10" t="s">
        <v>18</v>
      </c>
      <c r="F163">
        <v>0.94</v>
      </c>
      <c r="G163">
        <v>39.1</v>
      </c>
      <c r="H163" s="10" t="s">
        <v>37</v>
      </c>
      <c r="I163" s="10" t="s">
        <v>104</v>
      </c>
      <c r="J163" s="10" t="s">
        <v>618</v>
      </c>
      <c r="K163" s="10" t="s">
        <v>98</v>
      </c>
      <c r="L163" s="10" t="s">
        <v>64</v>
      </c>
      <c r="M163" s="10" t="s">
        <v>41</v>
      </c>
      <c r="N163" s="10" t="s">
        <v>619</v>
      </c>
      <c r="O163" s="10" t="s">
        <v>620</v>
      </c>
    </row>
    <row r="164" spans="1:15" x14ac:dyDescent="0.2">
      <c r="A164">
        <v>163</v>
      </c>
      <c r="B164" s="10" t="s">
        <v>15</v>
      </c>
      <c r="C164" s="10" t="s">
        <v>16</v>
      </c>
      <c r="D164" s="10" t="s">
        <v>17</v>
      </c>
      <c r="E164" s="10" t="s">
        <v>18</v>
      </c>
      <c r="F164">
        <v>2.2200000000000002</v>
      </c>
      <c r="G164">
        <v>74.599999999999994</v>
      </c>
      <c r="H164" s="10" t="s">
        <v>61</v>
      </c>
      <c r="I164" s="10" t="s">
        <v>38</v>
      </c>
      <c r="J164" s="10" t="s">
        <v>621</v>
      </c>
      <c r="K164" s="10" t="s">
        <v>22</v>
      </c>
      <c r="L164" s="10" t="s">
        <v>46</v>
      </c>
      <c r="M164" s="10" t="s">
        <v>24</v>
      </c>
      <c r="N164" s="10" t="s">
        <v>622</v>
      </c>
      <c r="O164" s="10" t="s">
        <v>623</v>
      </c>
    </row>
    <row r="165" spans="1:15" x14ac:dyDescent="0.2">
      <c r="A165">
        <v>164</v>
      </c>
      <c r="B165" s="10" t="s">
        <v>87</v>
      </c>
      <c r="C165" s="10" t="s">
        <v>88</v>
      </c>
      <c r="D165" s="10" t="s">
        <v>17</v>
      </c>
      <c r="E165" s="10" t="s">
        <v>69</v>
      </c>
      <c r="F165">
        <v>0.96</v>
      </c>
      <c r="G165">
        <v>10.8</v>
      </c>
      <c r="H165" s="10" t="s">
        <v>61</v>
      </c>
      <c r="I165" s="10" t="s">
        <v>38</v>
      </c>
      <c r="J165" s="10" t="s">
        <v>624</v>
      </c>
      <c r="K165" s="10" t="s">
        <v>272</v>
      </c>
      <c r="L165" s="10" t="s">
        <v>91</v>
      </c>
      <c r="M165" s="10" t="s">
        <v>32</v>
      </c>
      <c r="N165" s="10" t="s">
        <v>625</v>
      </c>
      <c r="O165" s="10" t="s">
        <v>626</v>
      </c>
    </row>
    <row r="166" spans="1:15" x14ac:dyDescent="0.2">
      <c r="A166">
        <v>165</v>
      </c>
      <c r="B166" s="10" t="s">
        <v>120</v>
      </c>
      <c r="C166" s="10" t="s">
        <v>121</v>
      </c>
      <c r="D166" s="10" t="s">
        <v>17</v>
      </c>
      <c r="E166" s="10" t="s">
        <v>18</v>
      </c>
      <c r="F166">
        <v>3.1</v>
      </c>
      <c r="G166">
        <v>146.80000000000001</v>
      </c>
      <c r="H166" s="10" t="s">
        <v>19</v>
      </c>
      <c r="I166" s="10" t="s">
        <v>38</v>
      </c>
      <c r="J166" s="10" t="s">
        <v>627</v>
      </c>
      <c r="K166" s="10" t="s">
        <v>135</v>
      </c>
      <c r="L166" s="10" t="s">
        <v>124</v>
      </c>
      <c r="M166" s="10" t="s">
        <v>73</v>
      </c>
      <c r="N166" s="10" t="s">
        <v>628</v>
      </c>
      <c r="O166" s="10" t="s">
        <v>629</v>
      </c>
    </row>
    <row r="167" spans="1:15" x14ac:dyDescent="0.2">
      <c r="A167">
        <v>166</v>
      </c>
      <c r="B167" s="10" t="s">
        <v>201</v>
      </c>
      <c r="C167" s="10" t="s">
        <v>202</v>
      </c>
      <c r="D167" s="10" t="s">
        <v>17</v>
      </c>
      <c r="E167" s="10" t="s">
        <v>203</v>
      </c>
      <c r="F167">
        <v>2.75</v>
      </c>
      <c r="G167">
        <v>143.80000000000001</v>
      </c>
      <c r="H167" s="10" t="s">
        <v>19</v>
      </c>
      <c r="I167" s="10" t="s">
        <v>38</v>
      </c>
      <c r="J167" s="10" t="s">
        <v>630</v>
      </c>
      <c r="K167" s="10" t="s">
        <v>272</v>
      </c>
      <c r="L167" s="10" t="s">
        <v>259</v>
      </c>
      <c r="M167" s="10" t="s">
        <v>41</v>
      </c>
      <c r="N167" s="10" t="s">
        <v>631</v>
      </c>
      <c r="O167" s="10" t="s">
        <v>632</v>
      </c>
    </row>
    <row r="168" spans="1:15" x14ac:dyDescent="0.2">
      <c r="A168">
        <v>167</v>
      </c>
      <c r="B168" s="10" t="s">
        <v>127</v>
      </c>
      <c r="C168" s="10" t="s">
        <v>128</v>
      </c>
      <c r="D168" s="10" t="s">
        <v>17</v>
      </c>
      <c r="E168" s="10" t="s">
        <v>18</v>
      </c>
      <c r="F168">
        <v>5.48</v>
      </c>
      <c r="G168">
        <v>878.6</v>
      </c>
      <c r="H168" s="10" t="s">
        <v>19</v>
      </c>
      <c r="I168" s="10" t="s">
        <v>38</v>
      </c>
      <c r="J168" s="10" t="s">
        <v>633</v>
      </c>
      <c r="K168" s="10" t="s">
        <v>191</v>
      </c>
      <c r="L168" s="10" t="s">
        <v>266</v>
      </c>
      <c r="M168" s="10" t="s">
        <v>24</v>
      </c>
      <c r="N168" s="10" t="s">
        <v>634</v>
      </c>
      <c r="O168" s="10" t="s">
        <v>635</v>
      </c>
    </row>
    <row r="169" spans="1:15" x14ac:dyDescent="0.2">
      <c r="A169">
        <v>168</v>
      </c>
      <c r="B169" s="10" t="s">
        <v>115</v>
      </c>
      <c r="C169" s="10" t="s">
        <v>116</v>
      </c>
      <c r="D169" s="10" t="s">
        <v>17</v>
      </c>
      <c r="E169" s="10" t="s">
        <v>18</v>
      </c>
      <c r="F169">
        <v>3.85</v>
      </c>
      <c r="G169">
        <v>479</v>
      </c>
      <c r="H169" s="10" t="s">
        <v>61</v>
      </c>
      <c r="I169" s="10" t="s">
        <v>104</v>
      </c>
      <c r="J169" s="10" t="s">
        <v>636</v>
      </c>
      <c r="K169" s="10" t="s">
        <v>637</v>
      </c>
      <c r="L169" s="10" t="s">
        <v>46</v>
      </c>
      <c r="M169" s="10" t="s">
        <v>24</v>
      </c>
      <c r="N169" s="10" t="s">
        <v>638</v>
      </c>
      <c r="O169" s="10" t="s">
        <v>639</v>
      </c>
    </row>
    <row r="170" spans="1:15" x14ac:dyDescent="0.2">
      <c r="A170">
        <v>169</v>
      </c>
      <c r="B170" s="10" t="s">
        <v>87</v>
      </c>
      <c r="C170" s="10" t="s">
        <v>88</v>
      </c>
      <c r="D170" s="10" t="s">
        <v>17</v>
      </c>
      <c r="E170" s="10" t="s">
        <v>69</v>
      </c>
      <c r="F170">
        <v>1.1299999999999999</v>
      </c>
      <c r="G170">
        <v>12.3</v>
      </c>
      <c r="H170" s="10" t="s">
        <v>61</v>
      </c>
      <c r="I170" s="10" t="s">
        <v>38</v>
      </c>
      <c r="J170" s="10" t="s">
        <v>640</v>
      </c>
      <c r="K170" s="10" t="s">
        <v>297</v>
      </c>
      <c r="L170" s="10" t="s">
        <v>72</v>
      </c>
      <c r="M170" s="10" t="s">
        <v>32</v>
      </c>
      <c r="N170" s="10" t="s">
        <v>641</v>
      </c>
      <c r="O170" s="10" t="s">
        <v>642</v>
      </c>
    </row>
    <row r="171" spans="1:15" x14ac:dyDescent="0.2">
      <c r="A171">
        <v>170</v>
      </c>
      <c r="B171" s="10" t="s">
        <v>27</v>
      </c>
      <c r="C171" s="10" t="s">
        <v>28</v>
      </c>
      <c r="D171" s="10" t="s">
        <v>17</v>
      </c>
      <c r="E171" s="10" t="s">
        <v>18</v>
      </c>
      <c r="F171">
        <v>0.36</v>
      </c>
      <c r="G171">
        <v>70.2</v>
      </c>
      <c r="H171" s="10" t="s">
        <v>156</v>
      </c>
      <c r="I171" s="10" t="s">
        <v>104</v>
      </c>
      <c r="J171" s="10" t="s">
        <v>643</v>
      </c>
      <c r="K171" s="10" t="s">
        <v>388</v>
      </c>
      <c r="L171" s="10" t="s">
        <v>389</v>
      </c>
      <c r="M171" s="10" t="s">
        <v>32</v>
      </c>
      <c r="N171" s="10" t="s">
        <v>644</v>
      </c>
      <c r="O171" s="10" t="s">
        <v>645</v>
      </c>
    </row>
    <row r="172" spans="1:15" x14ac:dyDescent="0.2">
      <c r="A172">
        <v>171</v>
      </c>
      <c r="B172" s="10" t="s">
        <v>127</v>
      </c>
      <c r="C172" s="10" t="s">
        <v>128</v>
      </c>
      <c r="D172" s="10" t="s">
        <v>17</v>
      </c>
      <c r="E172" s="10" t="s">
        <v>18</v>
      </c>
      <c r="F172">
        <v>4.21</v>
      </c>
      <c r="G172">
        <v>517.29999999999995</v>
      </c>
      <c r="H172" s="10" t="s">
        <v>19</v>
      </c>
      <c r="I172" s="10" t="s">
        <v>38</v>
      </c>
      <c r="J172" s="10" t="s">
        <v>646</v>
      </c>
      <c r="K172" s="10" t="s">
        <v>286</v>
      </c>
      <c r="L172" s="10" t="s">
        <v>131</v>
      </c>
      <c r="M172" s="10" t="s">
        <v>24</v>
      </c>
      <c r="N172" s="10" t="s">
        <v>647</v>
      </c>
      <c r="O172" s="10" t="s">
        <v>648</v>
      </c>
    </row>
    <row r="173" spans="1:15" x14ac:dyDescent="0.2">
      <c r="A173">
        <v>172</v>
      </c>
      <c r="B173" s="10" t="s">
        <v>188</v>
      </c>
      <c r="C173" s="10" t="s">
        <v>189</v>
      </c>
      <c r="D173" s="10" t="s">
        <v>17</v>
      </c>
      <c r="E173" s="10" t="s">
        <v>18</v>
      </c>
      <c r="F173">
        <v>2.31</v>
      </c>
      <c r="G173">
        <v>88.7</v>
      </c>
      <c r="H173" s="10" t="s">
        <v>19</v>
      </c>
      <c r="I173" s="10" t="s">
        <v>104</v>
      </c>
      <c r="J173" s="10" t="s">
        <v>649</v>
      </c>
      <c r="K173" s="10" t="s">
        <v>191</v>
      </c>
      <c r="L173" s="10" t="s">
        <v>46</v>
      </c>
      <c r="M173" s="10" t="s">
        <v>24</v>
      </c>
      <c r="N173" s="10" t="s">
        <v>650</v>
      </c>
      <c r="O173" s="10" t="s">
        <v>651</v>
      </c>
    </row>
    <row r="174" spans="1:15" x14ac:dyDescent="0.2">
      <c r="A174">
        <v>173</v>
      </c>
      <c r="B174" s="10" t="s">
        <v>67</v>
      </c>
      <c r="C174" s="10" t="s">
        <v>68</v>
      </c>
      <c r="D174" s="10" t="s">
        <v>17</v>
      </c>
      <c r="E174" s="10" t="s">
        <v>69</v>
      </c>
      <c r="F174">
        <v>1.49</v>
      </c>
      <c r="G174">
        <v>26.9</v>
      </c>
      <c r="H174" s="10" t="s">
        <v>19</v>
      </c>
      <c r="I174" s="10" t="s">
        <v>104</v>
      </c>
      <c r="J174" s="10" t="s">
        <v>652</v>
      </c>
      <c r="K174" s="10" t="s">
        <v>142</v>
      </c>
      <c r="L174" s="10" t="s">
        <v>310</v>
      </c>
      <c r="M174" s="10" t="s">
        <v>73</v>
      </c>
      <c r="N174" s="10" t="s">
        <v>653</v>
      </c>
      <c r="O174" s="10" t="s">
        <v>654</v>
      </c>
    </row>
    <row r="175" spans="1:15" x14ac:dyDescent="0.2">
      <c r="A175">
        <v>174</v>
      </c>
      <c r="B175" s="10" t="s">
        <v>27</v>
      </c>
      <c r="C175" s="10" t="s">
        <v>28</v>
      </c>
      <c r="D175" s="10" t="s">
        <v>17</v>
      </c>
      <c r="E175" s="10" t="s">
        <v>18</v>
      </c>
      <c r="F175">
        <v>3.75</v>
      </c>
      <c r="G175">
        <v>259.10000000000002</v>
      </c>
      <c r="H175" s="10" t="s">
        <v>61</v>
      </c>
      <c r="I175" s="10" t="s">
        <v>38</v>
      </c>
      <c r="J175" s="10" t="s">
        <v>655</v>
      </c>
      <c r="K175" s="10" t="s">
        <v>177</v>
      </c>
      <c r="L175" s="10" t="s">
        <v>317</v>
      </c>
      <c r="M175" s="10" t="s">
        <v>32</v>
      </c>
      <c r="N175" s="10" t="s">
        <v>656</v>
      </c>
      <c r="O175" s="10" t="s">
        <v>657</v>
      </c>
    </row>
    <row r="176" spans="1:15" x14ac:dyDescent="0.2">
      <c r="A176">
        <v>175</v>
      </c>
      <c r="B176" s="10" t="s">
        <v>207</v>
      </c>
      <c r="C176" s="10" t="s">
        <v>208</v>
      </c>
      <c r="D176" s="10" t="s">
        <v>17</v>
      </c>
      <c r="E176" s="10" t="s">
        <v>18</v>
      </c>
      <c r="F176">
        <v>2.85</v>
      </c>
      <c r="G176">
        <v>122.1</v>
      </c>
      <c r="H176" s="10" t="s">
        <v>19</v>
      </c>
      <c r="I176" s="10" t="s">
        <v>38</v>
      </c>
      <c r="J176" s="10" t="s">
        <v>658</v>
      </c>
      <c r="K176" s="10" t="s">
        <v>210</v>
      </c>
      <c r="L176" s="10" t="s">
        <v>452</v>
      </c>
      <c r="M176" s="10" t="s">
        <v>24</v>
      </c>
      <c r="N176" s="10" t="s">
        <v>659</v>
      </c>
      <c r="O176" s="10" t="s">
        <v>660</v>
      </c>
    </row>
    <row r="177" spans="1:15" x14ac:dyDescent="0.2">
      <c r="A177">
        <v>176</v>
      </c>
      <c r="B177" s="10" t="s">
        <v>27</v>
      </c>
      <c r="C177" s="10" t="s">
        <v>28</v>
      </c>
      <c r="D177" s="10" t="s">
        <v>17</v>
      </c>
      <c r="E177" s="10" t="s">
        <v>18</v>
      </c>
      <c r="F177">
        <v>1.69</v>
      </c>
      <c r="G177">
        <v>90.7</v>
      </c>
      <c r="H177" s="10" t="s">
        <v>37</v>
      </c>
      <c r="I177" s="10" t="s">
        <v>104</v>
      </c>
      <c r="J177" s="10" t="s">
        <v>661</v>
      </c>
      <c r="K177" s="10" t="s">
        <v>45</v>
      </c>
      <c r="L177" s="10" t="s">
        <v>389</v>
      </c>
      <c r="M177" s="10" t="s">
        <v>32</v>
      </c>
      <c r="N177" s="10" t="s">
        <v>662</v>
      </c>
      <c r="O177" s="10" t="s">
        <v>663</v>
      </c>
    </row>
    <row r="178" spans="1:15" x14ac:dyDescent="0.2">
      <c r="A178">
        <v>177</v>
      </c>
      <c r="B178" s="10" t="s">
        <v>67</v>
      </c>
      <c r="C178" s="10" t="s">
        <v>68</v>
      </c>
      <c r="D178" s="10" t="s">
        <v>17</v>
      </c>
      <c r="E178" s="10" t="s">
        <v>69</v>
      </c>
      <c r="F178">
        <v>1.04</v>
      </c>
      <c r="G178">
        <v>13.6</v>
      </c>
      <c r="H178" s="10" t="s">
        <v>61</v>
      </c>
      <c r="I178" s="10" t="s">
        <v>20</v>
      </c>
      <c r="J178" s="10" t="s">
        <v>664</v>
      </c>
      <c r="K178" s="10" t="s">
        <v>142</v>
      </c>
      <c r="L178" s="10" t="s">
        <v>310</v>
      </c>
      <c r="M178" s="10" t="s">
        <v>73</v>
      </c>
      <c r="N178" s="10" t="s">
        <v>665</v>
      </c>
      <c r="O178" s="10" t="s">
        <v>666</v>
      </c>
    </row>
    <row r="179" spans="1:15" x14ac:dyDescent="0.2">
      <c r="A179">
        <v>178</v>
      </c>
      <c r="B179" s="10" t="s">
        <v>145</v>
      </c>
      <c r="C179" s="10" t="s">
        <v>146</v>
      </c>
      <c r="D179" s="10" t="s">
        <v>17</v>
      </c>
      <c r="E179" s="10" t="s">
        <v>18</v>
      </c>
      <c r="F179">
        <v>2.75</v>
      </c>
      <c r="G179">
        <v>114.5</v>
      </c>
      <c r="H179" s="10" t="s">
        <v>61</v>
      </c>
      <c r="I179" s="10" t="s">
        <v>20</v>
      </c>
      <c r="J179" s="10" t="s">
        <v>381</v>
      </c>
      <c r="K179" s="10" t="s">
        <v>148</v>
      </c>
      <c r="L179" s="10" t="s">
        <v>475</v>
      </c>
      <c r="M179" s="10" t="s">
        <v>41</v>
      </c>
      <c r="N179" s="10" t="s">
        <v>667</v>
      </c>
      <c r="O179" s="10" t="s">
        <v>668</v>
      </c>
    </row>
    <row r="180" spans="1:15" x14ac:dyDescent="0.2">
      <c r="A180">
        <v>179</v>
      </c>
      <c r="B180" s="10" t="s">
        <v>15</v>
      </c>
      <c r="C180" s="10" t="s">
        <v>16</v>
      </c>
      <c r="D180" s="10" t="s">
        <v>17</v>
      </c>
      <c r="E180" s="10" t="s">
        <v>18</v>
      </c>
      <c r="F180">
        <v>2.79</v>
      </c>
      <c r="G180">
        <v>123.4</v>
      </c>
      <c r="H180" s="10" t="s">
        <v>61</v>
      </c>
      <c r="I180" s="10" t="s">
        <v>38</v>
      </c>
      <c r="J180" s="10" t="s">
        <v>669</v>
      </c>
      <c r="K180" s="10" t="s">
        <v>22</v>
      </c>
      <c r="L180" s="10" t="s">
        <v>46</v>
      </c>
      <c r="M180" s="10" t="s">
        <v>24</v>
      </c>
      <c r="N180" s="10" t="s">
        <v>670</v>
      </c>
      <c r="O180" s="10" t="s">
        <v>671</v>
      </c>
    </row>
    <row r="181" spans="1:15" x14ac:dyDescent="0.2">
      <c r="A181">
        <v>180</v>
      </c>
      <c r="B181" s="10" t="s">
        <v>320</v>
      </c>
      <c r="C181" s="10" t="s">
        <v>321</v>
      </c>
      <c r="D181" s="10" t="s">
        <v>17</v>
      </c>
      <c r="E181" s="10" t="s">
        <v>203</v>
      </c>
      <c r="F181">
        <v>1.1200000000000001</v>
      </c>
      <c r="G181">
        <v>41.7</v>
      </c>
      <c r="H181" s="10" t="s">
        <v>37</v>
      </c>
      <c r="I181" s="10" t="s">
        <v>104</v>
      </c>
      <c r="J181" s="10" t="s">
        <v>672</v>
      </c>
      <c r="K181" s="10" t="s">
        <v>297</v>
      </c>
      <c r="L181" s="10" t="s">
        <v>355</v>
      </c>
      <c r="M181" s="10" t="s">
        <v>323</v>
      </c>
      <c r="N181" s="10" t="s">
        <v>673</v>
      </c>
      <c r="O181" s="10" t="s">
        <v>674</v>
      </c>
    </row>
    <row r="182" spans="1:15" x14ac:dyDescent="0.2">
      <c r="A182">
        <v>181</v>
      </c>
      <c r="B182" s="10" t="s">
        <v>35</v>
      </c>
      <c r="C182" s="10" t="s">
        <v>36</v>
      </c>
      <c r="D182" s="10" t="s">
        <v>17</v>
      </c>
      <c r="E182" s="10" t="s">
        <v>18</v>
      </c>
      <c r="F182">
        <v>3.7</v>
      </c>
      <c r="G182">
        <v>328.6</v>
      </c>
      <c r="H182" s="10" t="s">
        <v>19</v>
      </c>
      <c r="I182" s="10" t="s">
        <v>104</v>
      </c>
      <c r="J182" s="10" t="s">
        <v>675</v>
      </c>
      <c r="K182" s="10" t="s">
        <v>240</v>
      </c>
      <c r="L182" s="10" t="s">
        <v>244</v>
      </c>
      <c r="M182" s="10" t="s">
        <v>41</v>
      </c>
      <c r="N182" s="10" t="s">
        <v>676</v>
      </c>
      <c r="O182" s="10" t="s">
        <v>677</v>
      </c>
    </row>
    <row r="183" spans="1:15" x14ac:dyDescent="0.2">
      <c r="A183">
        <v>182</v>
      </c>
      <c r="B183" s="10" t="s">
        <v>49</v>
      </c>
      <c r="C183" s="10" t="s">
        <v>50</v>
      </c>
      <c r="D183" s="10" t="s">
        <v>17</v>
      </c>
      <c r="E183" s="10" t="s">
        <v>18</v>
      </c>
      <c r="F183">
        <v>2.98</v>
      </c>
      <c r="G183">
        <v>153.5</v>
      </c>
      <c r="H183" s="10" t="s">
        <v>19</v>
      </c>
      <c r="I183" s="10" t="s">
        <v>38</v>
      </c>
      <c r="J183" s="10" t="s">
        <v>400</v>
      </c>
      <c r="K183" s="10" t="s">
        <v>504</v>
      </c>
      <c r="L183" s="10" t="s">
        <v>153</v>
      </c>
      <c r="M183" s="10" t="s">
        <v>32</v>
      </c>
      <c r="N183" s="10" t="s">
        <v>678</v>
      </c>
      <c r="O183" s="10" t="s">
        <v>679</v>
      </c>
    </row>
    <row r="184" spans="1:15" x14ac:dyDescent="0.2">
      <c r="A184">
        <v>183</v>
      </c>
      <c r="B184" s="10" t="s">
        <v>127</v>
      </c>
      <c r="C184" s="10" t="s">
        <v>128</v>
      </c>
      <c r="D184" s="10" t="s">
        <v>17</v>
      </c>
      <c r="E184" s="10" t="s">
        <v>18</v>
      </c>
      <c r="F184">
        <v>5.32</v>
      </c>
      <c r="G184">
        <v>868.3</v>
      </c>
      <c r="H184" s="10" t="s">
        <v>19</v>
      </c>
      <c r="I184" s="10" t="s">
        <v>104</v>
      </c>
      <c r="J184" s="10" t="s">
        <v>680</v>
      </c>
      <c r="K184" s="10" t="s">
        <v>359</v>
      </c>
      <c r="L184" s="10" t="s">
        <v>131</v>
      </c>
      <c r="M184" s="10" t="s">
        <v>24</v>
      </c>
      <c r="N184" s="10" t="s">
        <v>681</v>
      </c>
      <c r="O184" s="10" t="s">
        <v>682</v>
      </c>
    </row>
    <row r="185" spans="1:15" x14ac:dyDescent="0.2">
      <c r="A185">
        <v>184</v>
      </c>
      <c r="B185" s="10" t="s">
        <v>188</v>
      </c>
      <c r="C185" s="10" t="s">
        <v>189</v>
      </c>
      <c r="D185" s="10" t="s">
        <v>17</v>
      </c>
      <c r="E185" s="10" t="s">
        <v>18</v>
      </c>
      <c r="F185">
        <v>2.1</v>
      </c>
      <c r="G185">
        <v>70.3</v>
      </c>
      <c r="H185" s="10" t="s">
        <v>19</v>
      </c>
      <c r="I185" s="10" t="s">
        <v>104</v>
      </c>
      <c r="J185" s="10" t="s">
        <v>683</v>
      </c>
      <c r="K185" s="10" t="s">
        <v>252</v>
      </c>
      <c r="L185" s="10" t="s">
        <v>23</v>
      </c>
      <c r="M185" s="10" t="s">
        <v>24</v>
      </c>
      <c r="N185" s="10" t="s">
        <v>684</v>
      </c>
      <c r="O185" s="10" t="s">
        <v>685</v>
      </c>
    </row>
    <row r="186" spans="1:15" x14ac:dyDescent="0.2">
      <c r="A186">
        <v>185</v>
      </c>
      <c r="B186" s="10" t="s">
        <v>145</v>
      </c>
      <c r="C186" s="10" t="s">
        <v>146</v>
      </c>
      <c r="D186" s="10" t="s">
        <v>17</v>
      </c>
      <c r="E186" s="10" t="s">
        <v>18</v>
      </c>
      <c r="F186">
        <v>2.0099999999999998</v>
      </c>
      <c r="G186">
        <v>64.3</v>
      </c>
      <c r="H186" s="10" t="s">
        <v>37</v>
      </c>
      <c r="I186" s="10" t="s">
        <v>104</v>
      </c>
      <c r="J186" s="10" t="s">
        <v>686</v>
      </c>
      <c r="K186" s="10" t="s">
        <v>148</v>
      </c>
      <c r="L186" s="10" t="s">
        <v>475</v>
      </c>
      <c r="M186" s="10" t="s">
        <v>41</v>
      </c>
      <c r="N186" s="10" t="s">
        <v>687</v>
      </c>
      <c r="O186" s="10" t="s">
        <v>688</v>
      </c>
    </row>
    <row r="187" spans="1:15" x14ac:dyDescent="0.2">
      <c r="A187">
        <v>186</v>
      </c>
      <c r="B187" s="10" t="s">
        <v>320</v>
      </c>
      <c r="C187" s="10" t="s">
        <v>321</v>
      </c>
      <c r="D187" s="10" t="s">
        <v>17</v>
      </c>
      <c r="E187" s="10" t="s">
        <v>203</v>
      </c>
      <c r="F187">
        <v>0.5</v>
      </c>
      <c r="G187">
        <v>26.4</v>
      </c>
      <c r="H187" s="10" t="s">
        <v>156</v>
      </c>
      <c r="I187" s="10" t="s">
        <v>104</v>
      </c>
      <c r="J187" s="10" t="s">
        <v>51</v>
      </c>
      <c r="K187" s="10" t="s">
        <v>297</v>
      </c>
      <c r="L187" s="10" t="s">
        <v>355</v>
      </c>
      <c r="M187" s="10" t="s">
        <v>323</v>
      </c>
      <c r="N187" s="10" t="s">
        <v>689</v>
      </c>
      <c r="O187" s="10" t="s">
        <v>690</v>
      </c>
    </row>
    <row r="188" spans="1:15" x14ac:dyDescent="0.2">
      <c r="A188">
        <v>187</v>
      </c>
      <c r="B188" s="10" t="s">
        <v>87</v>
      </c>
      <c r="C188" s="10" t="s">
        <v>88</v>
      </c>
      <c r="D188" s="10" t="s">
        <v>17</v>
      </c>
      <c r="E188" s="10" t="s">
        <v>69</v>
      </c>
      <c r="F188">
        <v>1.03</v>
      </c>
      <c r="G188">
        <v>11.3</v>
      </c>
      <c r="H188" s="10" t="s">
        <v>61</v>
      </c>
      <c r="I188" s="10" t="s">
        <v>104</v>
      </c>
      <c r="J188" s="10" t="s">
        <v>691</v>
      </c>
      <c r="K188" s="10" t="s">
        <v>272</v>
      </c>
      <c r="L188" s="10" t="s">
        <v>72</v>
      </c>
      <c r="M188" s="10" t="s">
        <v>32</v>
      </c>
      <c r="N188" s="10" t="s">
        <v>692</v>
      </c>
      <c r="O188" s="10" t="s">
        <v>693</v>
      </c>
    </row>
    <row r="189" spans="1:15" x14ac:dyDescent="0.2">
      <c r="A189">
        <v>188</v>
      </c>
      <c r="B189" s="10" t="s">
        <v>120</v>
      </c>
      <c r="C189" s="10" t="s">
        <v>121</v>
      </c>
      <c r="D189" s="10" t="s">
        <v>17</v>
      </c>
      <c r="E189" s="10" t="s">
        <v>18</v>
      </c>
      <c r="F189">
        <v>0.87</v>
      </c>
      <c r="G189">
        <v>36.9</v>
      </c>
      <c r="H189" s="10" t="s">
        <v>37</v>
      </c>
      <c r="I189" s="10" t="s">
        <v>20</v>
      </c>
      <c r="J189" s="10" t="s">
        <v>694</v>
      </c>
      <c r="K189" s="10" t="s">
        <v>135</v>
      </c>
      <c r="L189" s="10" t="s">
        <v>46</v>
      </c>
      <c r="M189" s="10" t="s">
        <v>73</v>
      </c>
      <c r="N189" s="10" t="s">
        <v>695</v>
      </c>
      <c r="O189" s="10" t="s">
        <v>696</v>
      </c>
    </row>
    <row r="190" spans="1:15" x14ac:dyDescent="0.2">
      <c r="A190">
        <v>189</v>
      </c>
      <c r="B190" s="10" t="s">
        <v>15</v>
      </c>
      <c r="C190" s="10" t="s">
        <v>16</v>
      </c>
      <c r="D190" s="10" t="s">
        <v>17</v>
      </c>
      <c r="E190" s="10" t="s">
        <v>18</v>
      </c>
      <c r="F190">
        <v>2.1800000000000002</v>
      </c>
      <c r="G190">
        <v>75.2</v>
      </c>
      <c r="H190" s="10" t="s">
        <v>19</v>
      </c>
      <c r="I190" s="10" t="s">
        <v>38</v>
      </c>
      <c r="J190" s="10" t="s">
        <v>697</v>
      </c>
      <c r="K190" s="10" t="s">
        <v>22</v>
      </c>
      <c r="L190" s="10" t="s">
        <v>46</v>
      </c>
      <c r="M190" s="10" t="s">
        <v>24</v>
      </c>
      <c r="N190" s="10" t="s">
        <v>698</v>
      </c>
      <c r="O190" s="10" t="s">
        <v>699</v>
      </c>
    </row>
    <row r="191" spans="1:15" x14ac:dyDescent="0.2">
      <c r="A191">
        <v>190</v>
      </c>
      <c r="B191" s="10" t="s">
        <v>35</v>
      </c>
      <c r="C191" s="10" t="s">
        <v>36</v>
      </c>
      <c r="D191" s="10" t="s">
        <v>17</v>
      </c>
      <c r="E191" s="10" t="s">
        <v>18</v>
      </c>
      <c r="F191">
        <v>1.1299999999999999</v>
      </c>
      <c r="G191">
        <v>101.7</v>
      </c>
      <c r="H191" s="10" t="s">
        <v>37</v>
      </c>
      <c r="I191" s="10" t="s">
        <v>20</v>
      </c>
      <c r="J191" s="10" t="s">
        <v>700</v>
      </c>
      <c r="K191" s="10" t="s">
        <v>30</v>
      </c>
      <c r="L191" s="10" t="s">
        <v>40</v>
      </c>
      <c r="M191" s="10" t="s">
        <v>41</v>
      </c>
      <c r="N191" s="10" t="s">
        <v>701</v>
      </c>
      <c r="O191" s="10" t="s">
        <v>702</v>
      </c>
    </row>
    <row r="192" spans="1:15" x14ac:dyDescent="0.2">
      <c r="A192">
        <v>191</v>
      </c>
      <c r="B192" s="10" t="s">
        <v>145</v>
      </c>
      <c r="C192" s="10" t="s">
        <v>146</v>
      </c>
      <c r="D192" s="10" t="s">
        <v>17</v>
      </c>
      <c r="E192" s="10" t="s">
        <v>18</v>
      </c>
      <c r="F192">
        <v>2.74</v>
      </c>
      <c r="G192">
        <v>133.6</v>
      </c>
      <c r="H192" s="10" t="s">
        <v>19</v>
      </c>
      <c r="I192" s="10" t="s">
        <v>20</v>
      </c>
      <c r="J192" s="10" t="s">
        <v>703</v>
      </c>
      <c r="K192" s="10" t="s">
        <v>148</v>
      </c>
      <c r="L192" s="10" t="s">
        <v>23</v>
      </c>
      <c r="M192" s="10" t="s">
        <v>41</v>
      </c>
      <c r="N192" s="10" t="s">
        <v>704</v>
      </c>
      <c r="O192" s="10" t="s">
        <v>705</v>
      </c>
    </row>
    <row r="193" spans="1:15" x14ac:dyDescent="0.2">
      <c r="A193">
        <v>192</v>
      </c>
      <c r="B193" s="10" t="s">
        <v>145</v>
      </c>
      <c r="C193" s="10" t="s">
        <v>146</v>
      </c>
      <c r="D193" s="10" t="s">
        <v>17</v>
      </c>
      <c r="E193" s="10" t="s">
        <v>18</v>
      </c>
      <c r="F193">
        <v>2.13</v>
      </c>
      <c r="G193">
        <v>75.2</v>
      </c>
      <c r="H193" s="10" t="s">
        <v>61</v>
      </c>
      <c r="I193" s="10" t="s">
        <v>38</v>
      </c>
      <c r="J193" s="10" t="s">
        <v>706</v>
      </c>
      <c r="K193" s="10" t="s">
        <v>148</v>
      </c>
      <c r="L193" s="10" t="s">
        <v>23</v>
      </c>
      <c r="M193" s="10" t="s">
        <v>41</v>
      </c>
      <c r="N193" s="10" t="s">
        <v>707</v>
      </c>
      <c r="O193" s="10" t="s">
        <v>708</v>
      </c>
    </row>
    <row r="194" spans="1:15" x14ac:dyDescent="0.2">
      <c r="A194">
        <v>193</v>
      </c>
      <c r="B194" s="10" t="s">
        <v>120</v>
      </c>
      <c r="C194" s="10" t="s">
        <v>121</v>
      </c>
      <c r="D194" s="10" t="s">
        <v>17</v>
      </c>
      <c r="E194" s="10" t="s">
        <v>18</v>
      </c>
      <c r="F194">
        <v>0.76</v>
      </c>
      <c r="G194">
        <v>29.5</v>
      </c>
      <c r="H194" s="10" t="s">
        <v>37</v>
      </c>
      <c r="I194" s="10" t="s">
        <v>104</v>
      </c>
      <c r="J194" s="10" t="s">
        <v>709</v>
      </c>
      <c r="K194" s="10" t="s">
        <v>135</v>
      </c>
      <c r="L194" s="10" t="s">
        <v>124</v>
      </c>
      <c r="M194" s="10" t="s">
        <v>73</v>
      </c>
      <c r="N194" s="10" t="s">
        <v>710</v>
      </c>
      <c r="O194" s="10" t="s">
        <v>711</v>
      </c>
    </row>
    <row r="195" spans="1:15" x14ac:dyDescent="0.2">
      <c r="A195">
        <v>194</v>
      </c>
      <c r="B195" s="10" t="s">
        <v>87</v>
      </c>
      <c r="C195" s="10" t="s">
        <v>88</v>
      </c>
      <c r="D195" s="10" t="s">
        <v>17</v>
      </c>
      <c r="E195" s="10" t="s">
        <v>69</v>
      </c>
      <c r="F195">
        <v>1</v>
      </c>
      <c r="G195">
        <v>10</v>
      </c>
      <c r="H195" s="10" t="s">
        <v>19</v>
      </c>
      <c r="I195" s="10" t="s">
        <v>20</v>
      </c>
      <c r="J195" s="10" t="s">
        <v>712</v>
      </c>
      <c r="K195" s="10" t="s">
        <v>297</v>
      </c>
      <c r="L195" s="10" t="s">
        <v>91</v>
      </c>
      <c r="M195" s="10" t="s">
        <v>32</v>
      </c>
      <c r="N195" s="10" t="s">
        <v>713</v>
      </c>
      <c r="O195" s="10" t="s">
        <v>714</v>
      </c>
    </row>
    <row r="196" spans="1:15" x14ac:dyDescent="0.2">
      <c r="A196">
        <v>195</v>
      </c>
      <c r="B196" s="10" t="s">
        <v>183</v>
      </c>
      <c r="C196" s="10" t="s">
        <v>184</v>
      </c>
      <c r="D196" s="10" t="s">
        <v>17</v>
      </c>
      <c r="E196" s="10" t="s">
        <v>18</v>
      </c>
      <c r="F196">
        <v>2.15</v>
      </c>
      <c r="G196">
        <v>70.3</v>
      </c>
      <c r="H196" s="10" t="s">
        <v>61</v>
      </c>
      <c r="I196" s="10" t="s">
        <v>20</v>
      </c>
      <c r="J196" s="10" t="s">
        <v>715</v>
      </c>
      <c r="K196" s="10" t="s">
        <v>130</v>
      </c>
      <c r="L196" s="10" t="s">
        <v>195</v>
      </c>
      <c r="M196" s="10" t="s">
        <v>41</v>
      </c>
      <c r="N196" s="10" t="s">
        <v>716</v>
      </c>
      <c r="O196" s="10" t="s">
        <v>717</v>
      </c>
    </row>
    <row r="197" spans="1:15" x14ac:dyDescent="0.2">
      <c r="A197">
        <v>196</v>
      </c>
      <c r="B197" s="10" t="s">
        <v>120</v>
      </c>
      <c r="C197" s="10" t="s">
        <v>121</v>
      </c>
      <c r="D197" s="10" t="s">
        <v>17</v>
      </c>
      <c r="E197" s="10" t="s">
        <v>18</v>
      </c>
      <c r="F197">
        <v>2.54</v>
      </c>
      <c r="G197">
        <v>103.5</v>
      </c>
      <c r="H197" s="10" t="s">
        <v>61</v>
      </c>
      <c r="I197" s="10" t="s">
        <v>104</v>
      </c>
      <c r="J197" s="10" t="s">
        <v>718</v>
      </c>
      <c r="K197" s="10" t="s">
        <v>135</v>
      </c>
      <c r="L197" s="10" t="s">
        <v>124</v>
      </c>
      <c r="M197" s="10" t="s">
        <v>73</v>
      </c>
      <c r="N197" s="10" t="s">
        <v>719</v>
      </c>
      <c r="O197" s="10" t="s">
        <v>720</v>
      </c>
    </row>
    <row r="198" spans="1:15" x14ac:dyDescent="0.2">
      <c r="A198">
        <v>197</v>
      </c>
      <c r="B198" s="10" t="s">
        <v>87</v>
      </c>
      <c r="C198" s="10" t="s">
        <v>88</v>
      </c>
      <c r="D198" s="10" t="s">
        <v>17</v>
      </c>
      <c r="E198" s="10" t="s">
        <v>69</v>
      </c>
      <c r="F198">
        <v>0.99</v>
      </c>
      <c r="G198">
        <v>11.7</v>
      </c>
      <c r="H198" s="10" t="s">
        <v>19</v>
      </c>
      <c r="I198" s="10" t="s">
        <v>20</v>
      </c>
      <c r="J198" s="10" t="s">
        <v>721</v>
      </c>
      <c r="K198" s="10" t="s">
        <v>248</v>
      </c>
      <c r="L198" s="10" t="s">
        <v>72</v>
      </c>
      <c r="M198" s="10" t="s">
        <v>32</v>
      </c>
      <c r="N198" s="10" t="s">
        <v>722</v>
      </c>
      <c r="O198" s="10" t="s">
        <v>723</v>
      </c>
    </row>
    <row r="199" spans="1:15" x14ac:dyDescent="0.2">
      <c r="A199">
        <v>198</v>
      </c>
      <c r="B199" s="10" t="s">
        <v>188</v>
      </c>
      <c r="C199" s="10" t="s">
        <v>189</v>
      </c>
      <c r="D199" s="10" t="s">
        <v>17</v>
      </c>
      <c r="E199" s="10" t="s">
        <v>18</v>
      </c>
      <c r="F199">
        <v>2.36</v>
      </c>
      <c r="G199">
        <v>83</v>
      </c>
      <c r="H199" s="10" t="s">
        <v>61</v>
      </c>
      <c r="I199" s="10" t="s">
        <v>38</v>
      </c>
      <c r="J199" s="10" t="s">
        <v>724</v>
      </c>
      <c r="K199" s="10" t="s">
        <v>191</v>
      </c>
      <c r="L199" s="10" t="s">
        <v>23</v>
      </c>
      <c r="M199" s="10" t="s">
        <v>24</v>
      </c>
      <c r="N199" s="10" t="s">
        <v>725</v>
      </c>
      <c r="O199" s="10" t="s">
        <v>726</v>
      </c>
    </row>
    <row r="200" spans="1:15" x14ac:dyDescent="0.2">
      <c r="A200">
        <v>199</v>
      </c>
      <c r="B200" s="10" t="s">
        <v>59</v>
      </c>
      <c r="C200" s="10" t="s">
        <v>60</v>
      </c>
      <c r="D200" s="10" t="s">
        <v>17</v>
      </c>
      <c r="E200" s="10" t="s">
        <v>18</v>
      </c>
      <c r="F200">
        <v>2.89</v>
      </c>
      <c r="G200">
        <v>160.1</v>
      </c>
      <c r="H200" s="10" t="s">
        <v>19</v>
      </c>
      <c r="I200" s="10" t="s">
        <v>38</v>
      </c>
      <c r="J200" s="10" t="s">
        <v>727</v>
      </c>
      <c r="K200" s="10" t="s">
        <v>293</v>
      </c>
      <c r="L200" s="10" t="s">
        <v>581</v>
      </c>
      <c r="M200" s="10" t="s">
        <v>41</v>
      </c>
      <c r="N200" s="10" t="s">
        <v>728</v>
      </c>
      <c r="O200" s="10" t="s">
        <v>729</v>
      </c>
    </row>
    <row r="201" spans="1:15" x14ac:dyDescent="0.2">
      <c r="A201">
        <v>200</v>
      </c>
      <c r="B201" s="10" t="s">
        <v>27</v>
      </c>
      <c r="C201" s="10" t="s">
        <v>28</v>
      </c>
      <c r="D201" s="10" t="s">
        <v>17</v>
      </c>
      <c r="E201" s="10" t="s">
        <v>18</v>
      </c>
      <c r="F201">
        <v>3.88</v>
      </c>
      <c r="G201">
        <v>266.2</v>
      </c>
      <c r="H201" s="10" t="s">
        <v>19</v>
      </c>
      <c r="I201" s="10" t="s">
        <v>20</v>
      </c>
      <c r="J201" s="10" t="s">
        <v>730</v>
      </c>
      <c r="K201" s="10" t="s">
        <v>240</v>
      </c>
      <c r="L201" s="10" t="s">
        <v>31</v>
      </c>
      <c r="M201" s="10" t="s">
        <v>32</v>
      </c>
      <c r="N201" s="10" t="s">
        <v>731</v>
      </c>
      <c r="O201" s="10" t="s">
        <v>732</v>
      </c>
    </row>
    <row r="202" spans="1:15" x14ac:dyDescent="0.2">
      <c r="A202">
        <v>201</v>
      </c>
      <c r="B202" s="10" t="s">
        <v>127</v>
      </c>
      <c r="C202" s="10" t="s">
        <v>128</v>
      </c>
      <c r="D202" s="10" t="s">
        <v>17</v>
      </c>
      <c r="E202" s="10" t="s">
        <v>18</v>
      </c>
      <c r="F202">
        <v>3.58</v>
      </c>
      <c r="G202">
        <v>522.79999999999995</v>
      </c>
      <c r="H202" s="10" t="s">
        <v>61</v>
      </c>
      <c r="I202" s="10" t="s">
        <v>20</v>
      </c>
      <c r="J202" s="10" t="s">
        <v>733</v>
      </c>
      <c r="K202" s="10" t="s">
        <v>52</v>
      </c>
      <c r="L202" s="10" t="s">
        <v>479</v>
      </c>
      <c r="M202" s="10" t="s">
        <v>24</v>
      </c>
      <c r="N202" s="10" t="s">
        <v>734</v>
      </c>
      <c r="O202" s="10" t="s">
        <v>735</v>
      </c>
    </row>
    <row r="203" spans="1:15" x14ac:dyDescent="0.2">
      <c r="A203">
        <v>202</v>
      </c>
      <c r="B203" s="10" t="s">
        <v>59</v>
      </c>
      <c r="C203" s="10" t="s">
        <v>60</v>
      </c>
      <c r="D203" s="10" t="s">
        <v>17</v>
      </c>
      <c r="E203" s="10" t="s">
        <v>18</v>
      </c>
      <c r="F203">
        <v>1.55</v>
      </c>
      <c r="G203">
        <v>54.2</v>
      </c>
      <c r="H203" s="10" t="s">
        <v>37</v>
      </c>
      <c r="I203" s="10" t="s">
        <v>20</v>
      </c>
      <c r="J203" s="10" t="s">
        <v>736</v>
      </c>
      <c r="K203" s="10" t="s">
        <v>98</v>
      </c>
      <c r="L203" s="10" t="s">
        <v>581</v>
      </c>
      <c r="M203" s="10" t="s">
        <v>41</v>
      </c>
      <c r="N203" s="10" t="s">
        <v>737</v>
      </c>
      <c r="O203" s="10" t="s">
        <v>738</v>
      </c>
    </row>
    <row r="204" spans="1:15" x14ac:dyDescent="0.2">
      <c r="A204">
        <v>203</v>
      </c>
      <c r="B204" s="10" t="s">
        <v>115</v>
      </c>
      <c r="C204" s="10" t="s">
        <v>116</v>
      </c>
      <c r="D204" s="10" t="s">
        <v>17</v>
      </c>
      <c r="E204" s="10" t="s">
        <v>18</v>
      </c>
      <c r="F204">
        <v>0.56000000000000005</v>
      </c>
      <c r="G204">
        <v>133.9</v>
      </c>
      <c r="H204" s="10" t="s">
        <v>156</v>
      </c>
      <c r="I204" s="10" t="s">
        <v>104</v>
      </c>
      <c r="J204" s="10" t="s">
        <v>497</v>
      </c>
      <c r="K204" s="10" t="s">
        <v>637</v>
      </c>
      <c r="L204" s="10" t="s">
        <v>56</v>
      </c>
      <c r="M204" s="10" t="s">
        <v>24</v>
      </c>
      <c r="N204" s="10" t="s">
        <v>739</v>
      </c>
      <c r="O204" s="10" t="s">
        <v>740</v>
      </c>
    </row>
    <row r="205" spans="1:15" x14ac:dyDescent="0.2">
      <c r="A205">
        <v>204</v>
      </c>
      <c r="B205" s="10" t="s">
        <v>49</v>
      </c>
      <c r="C205" s="10" t="s">
        <v>50</v>
      </c>
      <c r="D205" s="10" t="s">
        <v>17</v>
      </c>
      <c r="E205" s="10" t="s">
        <v>18</v>
      </c>
      <c r="F205">
        <v>2.25</v>
      </c>
      <c r="G205">
        <v>104.2</v>
      </c>
      <c r="H205" s="10" t="s">
        <v>37</v>
      </c>
      <c r="I205" s="10" t="s">
        <v>20</v>
      </c>
      <c r="J205" s="10" t="s">
        <v>741</v>
      </c>
      <c r="K205" s="10" t="s">
        <v>742</v>
      </c>
      <c r="L205" s="10" t="s">
        <v>80</v>
      </c>
      <c r="M205" s="10" t="s">
        <v>32</v>
      </c>
      <c r="N205" s="10" t="s">
        <v>743</v>
      </c>
      <c r="O205" s="10" t="s">
        <v>744</v>
      </c>
    </row>
    <row r="206" spans="1:15" x14ac:dyDescent="0.2">
      <c r="A206">
        <v>205</v>
      </c>
      <c r="B206" s="10" t="s">
        <v>115</v>
      </c>
      <c r="C206" s="10" t="s">
        <v>116</v>
      </c>
      <c r="D206" s="10" t="s">
        <v>17</v>
      </c>
      <c r="E206" s="10" t="s">
        <v>18</v>
      </c>
      <c r="F206">
        <v>4.62</v>
      </c>
      <c r="G206">
        <v>712</v>
      </c>
      <c r="H206" s="10" t="s">
        <v>19</v>
      </c>
      <c r="I206" s="10" t="s">
        <v>38</v>
      </c>
      <c r="J206" s="10" t="s">
        <v>745</v>
      </c>
      <c r="K206" s="10" t="s">
        <v>223</v>
      </c>
      <c r="L206" s="10" t="s">
        <v>80</v>
      </c>
      <c r="M206" s="10" t="s">
        <v>24</v>
      </c>
      <c r="N206" s="10" t="s">
        <v>746</v>
      </c>
      <c r="O206" s="10" t="s">
        <v>747</v>
      </c>
    </row>
    <row r="207" spans="1:15" x14ac:dyDescent="0.2">
      <c r="A207">
        <v>206</v>
      </c>
      <c r="B207" s="10" t="s">
        <v>15</v>
      </c>
      <c r="C207" s="10" t="s">
        <v>16</v>
      </c>
      <c r="D207" s="10" t="s">
        <v>17</v>
      </c>
      <c r="E207" s="10" t="s">
        <v>18</v>
      </c>
      <c r="F207">
        <v>1.83</v>
      </c>
      <c r="G207">
        <v>54.7</v>
      </c>
      <c r="H207" s="10" t="s">
        <v>19</v>
      </c>
      <c r="I207" s="10" t="s">
        <v>20</v>
      </c>
      <c r="J207" s="10" t="s">
        <v>748</v>
      </c>
      <c r="K207" s="10" t="s">
        <v>233</v>
      </c>
      <c r="L207" s="10" t="s">
        <v>23</v>
      </c>
      <c r="M207" s="10" t="s">
        <v>24</v>
      </c>
      <c r="N207" s="10" t="s">
        <v>749</v>
      </c>
      <c r="O207" s="10" t="s">
        <v>750</v>
      </c>
    </row>
    <row r="208" spans="1:15" x14ac:dyDescent="0.2">
      <c r="A208">
        <v>207</v>
      </c>
      <c r="B208" s="10" t="s">
        <v>67</v>
      </c>
      <c r="C208" s="10" t="s">
        <v>68</v>
      </c>
      <c r="D208" s="10" t="s">
        <v>17</v>
      </c>
      <c r="E208" s="10" t="s">
        <v>69</v>
      </c>
      <c r="F208">
        <v>1.51</v>
      </c>
      <c r="G208">
        <v>22.3</v>
      </c>
      <c r="H208" s="10" t="s">
        <v>19</v>
      </c>
      <c r="I208" s="10" t="s">
        <v>104</v>
      </c>
      <c r="J208" s="10" t="s">
        <v>751</v>
      </c>
      <c r="K208" s="10" t="s">
        <v>142</v>
      </c>
      <c r="L208" s="10" t="s">
        <v>310</v>
      </c>
      <c r="M208" s="10" t="s">
        <v>73</v>
      </c>
      <c r="N208" s="10" t="s">
        <v>752</v>
      </c>
      <c r="O208" s="10" t="s">
        <v>753</v>
      </c>
    </row>
    <row r="209" spans="1:15" x14ac:dyDescent="0.2">
      <c r="A209">
        <v>208</v>
      </c>
      <c r="B209" s="10" t="s">
        <v>127</v>
      </c>
      <c r="C209" s="10" t="s">
        <v>128</v>
      </c>
      <c r="D209" s="10" t="s">
        <v>17</v>
      </c>
      <c r="E209" s="10" t="s">
        <v>18</v>
      </c>
      <c r="F209">
        <v>5.91</v>
      </c>
      <c r="G209">
        <v>906.6</v>
      </c>
      <c r="H209" s="10" t="s">
        <v>19</v>
      </c>
      <c r="I209" s="10" t="s">
        <v>20</v>
      </c>
      <c r="J209" s="10" t="s">
        <v>754</v>
      </c>
      <c r="K209" s="10" t="s">
        <v>210</v>
      </c>
      <c r="L209" s="10" t="s">
        <v>479</v>
      </c>
      <c r="M209" s="10" t="s">
        <v>24</v>
      </c>
      <c r="N209" s="10" t="s">
        <v>755</v>
      </c>
      <c r="O209" s="10" t="s">
        <v>756</v>
      </c>
    </row>
    <row r="210" spans="1:15" x14ac:dyDescent="0.2">
      <c r="A210">
        <v>209</v>
      </c>
      <c r="B210" s="10" t="s">
        <v>145</v>
      </c>
      <c r="C210" s="10" t="s">
        <v>146</v>
      </c>
      <c r="D210" s="10" t="s">
        <v>17</v>
      </c>
      <c r="E210" s="10" t="s">
        <v>18</v>
      </c>
      <c r="F210">
        <v>2.96</v>
      </c>
      <c r="G210">
        <v>120.7</v>
      </c>
      <c r="H210" s="10" t="s">
        <v>61</v>
      </c>
      <c r="I210" s="10" t="s">
        <v>38</v>
      </c>
      <c r="J210" s="10" t="s">
        <v>757</v>
      </c>
      <c r="K210" s="10" t="s">
        <v>148</v>
      </c>
      <c r="L210" s="10" t="s">
        <v>23</v>
      </c>
      <c r="M210" s="10" t="s">
        <v>41</v>
      </c>
      <c r="N210" s="10" t="s">
        <v>758</v>
      </c>
      <c r="O210" s="10" t="s">
        <v>759</v>
      </c>
    </row>
    <row r="211" spans="1:15" x14ac:dyDescent="0.2">
      <c r="A211">
        <v>210</v>
      </c>
      <c r="B211" s="10" t="s">
        <v>127</v>
      </c>
      <c r="C211" s="10" t="s">
        <v>128</v>
      </c>
      <c r="D211" s="10" t="s">
        <v>17</v>
      </c>
      <c r="E211" s="10" t="s">
        <v>18</v>
      </c>
      <c r="F211">
        <v>6.02</v>
      </c>
      <c r="G211">
        <v>1085.5999999999999</v>
      </c>
      <c r="H211" s="10" t="s">
        <v>19</v>
      </c>
      <c r="I211" s="10" t="s">
        <v>104</v>
      </c>
      <c r="J211" s="10" t="s">
        <v>760</v>
      </c>
      <c r="K211" s="10" t="s">
        <v>191</v>
      </c>
      <c r="L211" s="10" t="s">
        <v>131</v>
      </c>
      <c r="M211" s="10" t="s">
        <v>24</v>
      </c>
      <c r="N211" s="10" t="s">
        <v>761</v>
      </c>
      <c r="O211" s="10" t="s">
        <v>762</v>
      </c>
    </row>
    <row r="212" spans="1:15" x14ac:dyDescent="0.2">
      <c r="A212">
        <v>211</v>
      </c>
      <c r="B212" s="10" t="s">
        <v>67</v>
      </c>
      <c r="C212" s="10" t="s">
        <v>68</v>
      </c>
      <c r="D212" s="10" t="s">
        <v>17</v>
      </c>
      <c r="E212" s="10" t="s">
        <v>69</v>
      </c>
      <c r="F212">
        <v>1.51</v>
      </c>
      <c r="G212">
        <v>23.7</v>
      </c>
      <c r="H212" s="10" t="s">
        <v>19</v>
      </c>
      <c r="I212" s="10" t="s">
        <v>38</v>
      </c>
      <c r="J212" s="10" t="s">
        <v>763</v>
      </c>
      <c r="K212" s="10" t="s">
        <v>71</v>
      </c>
      <c r="L212" s="10" t="s">
        <v>72</v>
      </c>
      <c r="M212" s="10" t="s">
        <v>73</v>
      </c>
      <c r="N212" s="10" t="s">
        <v>764</v>
      </c>
      <c r="O212" s="10" t="s">
        <v>765</v>
      </c>
    </row>
    <row r="213" spans="1:15" x14ac:dyDescent="0.2">
      <c r="A213">
        <v>212</v>
      </c>
      <c r="B213" s="10" t="s">
        <v>120</v>
      </c>
      <c r="C213" s="10" t="s">
        <v>121</v>
      </c>
      <c r="D213" s="10" t="s">
        <v>17</v>
      </c>
      <c r="E213" s="10" t="s">
        <v>18</v>
      </c>
      <c r="F213">
        <v>3.09</v>
      </c>
      <c r="G213">
        <v>169.1</v>
      </c>
      <c r="H213" s="10" t="s">
        <v>61</v>
      </c>
      <c r="I213" s="10" t="s">
        <v>20</v>
      </c>
      <c r="J213" s="10" t="s">
        <v>766</v>
      </c>
      <c r="K213" s="10" t="s">
        <v>123</v>
      </c>
      <c r="L213" s="10" t="s">
        <v>46</v>
      </c>
      <c r="M213" s="10" t="s">
        <v>73</v>
      </c>
      <c r="N213" s="10" t="s">
        <v>767</v>
      </c>
      <c r="O213" s="10" t="s">
        <v>768</v>
      </c>
    </row>
    <row r="214" spans="1:15" x14ac:dyDescent="0.2">
      <c r="A214">
        <v>213</v>
      </c>
      <c r="B214" s="10" t="s">
        <v>320</v>
      </c>
      <c r="C214" s="10" t="s">
        <v>321</v>
      </c>
      <c r="D214" s="10" t="s">
        <v>17</v>
      </c>
      <c r="E214" s="10" t="s">
        <v>203</v>
      </c>
      <c r="F214">
        <v>2.61</v>
      </c>
      <c r="G214">
        <v>134.19999999999999</v>
      </c>
      <c r="H214" s="10" t="s">
        <v>61</v>
      </c>
      <c r="I214" s="10" t="s">
        <v>20</v>
      </c>
      <c r="J214" s="10" t="s">
        <v>769</v>
      </c>
      <c r="K214" s="10" t="s">
        <v>354</v>
      </c>
      <c r="L214" s="10" t="s">
        <v>23</v>
      </c>
      <c r="M214" s="10" t="s">
        <v>323</v>
      </c>
      <c r="N214" s="10" t="s">
        <v>770</v>
      </c>
      <c r="O214" s="10" t="s">
        <v>771</v>
      </c>
    </row>
    <row r="215" spans="1:15" x14ac:dyDescent="0.2">
      <c r="A215">
        <v>214</v>
      </c>
      <c r="B215" s="10" t="s">
        <v>27</v>
      </c>
      <c r="C215" s="10" t="s">
        <v>28</v>
      </c>
      <c r="D215" s="10" t="s">
        <v>17</v>
      </c>
      <c r="E215" s="10" t="s">
        <v>18</v>
      </c>
      <c r="F215">
        <v>2.44</v>
      </c>
      <c r="G215">
        <v>113.3</v>
      </c>
      <c r="H215" s="10" t="s">
        <v>37</v>
      </c>
      <c r="I215" s="10" t="s">
        <v>20</v>
      </c>
      <c r="J215" s="10" t="s">
        <v>772</v>
      </c>
      <c r="K215" s="10" t="s">
        <v>45</v>
      </c>
      <c r="L215" s="10" t="s">
        <v>389</v>
      </c>
      <c r="M215" s="10" t="s">
        <v>32</v>
      </c>
      <c r="N215" s="10" t="s">
        <v>773</v>
      </c>
      <c r="O215" s="10" t="s">
        <v>774</v>
      </c>
    </row>
    <row r="216" spans="1:15" x14ac:dyDescent="0.2">
      <c r="A216">
        <v>215</v>
      </c>
      <c r="B216" s="10" t="s">
        <v>87</v>
      </c>
      <c r="C216" s="10" t="s">
        <v>88</v>
      </c>
      <c r="D216" s="10" t="s">
        <v>17</v>
      </c>
      <c r="E216" s="10" t="s">
        <v>69</v>
      </c>
      <c r="F216">
        <v>0.93</v>
      </c>
      <c r="G216">
        <v>8.4</v>
      </c>
      <c r="H216" s="10" t="s">
        <v>19</v>
      </c>
      <c r="I216" s="10" t="s">
        <v>20</v>
      </c>
      <c r="J216" s="10" t="s">
        <v>775</v>
      </c>
      <c r="K216" s="10" t="s">
        <v>297</v>
      </c>
      <c r="L216" s="10" t="s">
        <v>91</v>
      </c>
      <c r="M216" s="10" t="s">
        <v>32</v>
      </c>
      <c r="N216" s="10" t="s">
        <v>776</v>
      </c>
      <c r="O216" s="10" t="s">
        <v>777</v>
      </c>
    </row>
    <row r="217" spans="1:15" x14ac:dyDescent="0.2">
      <c r="A217">
        <v>216</v>
      </c>
      <c r="B217" s="10" t="s">
        <v>188</v>
      </c>
      <c r="C217" s="10" t="s">
        <v>189</v>
      </c>
      <c r="D217" s="10" t="s">
        <v>17</v>
      </c>
      <c r="E217" s="10" t="s">
        <v>18</v>
      </c>
      <c r="F217">
        <v>1.64</v>
      </c>
      <c r="G217">
        <v>42.3</v>
      </c>
      <c r="H217" s="10" t="s">
        <v>37</v>
      </c>
      <c r="I217" s="10" t="s">
        <v>20</v>
      </c>
      <c r="J217" s="10" t="s">
        <v>778</v>
      </c>
      <c r="K217" s="10" t="s">
        <v>191</v>
      </c>
      <c r="L217" s="10" t="s">
        <v>23</v>
      </c>
      <c r="M217" s="10" t="s">
        <v>24</v>
      </c>
      <c r="N217" s="10" t="s">
        <v>779</v>
      </c>
      <c r="O217" s="10" t="s">
        <v>780</v>
      </c>
    </row>
    <row r="218" spans="1:15" x14ac:dyDescent="0.2">
      <c r="A218">
        <v>217</v>
      </c>
      <c r="B218" s="10" t="s">
        <v>201</v>
      </c>
      <c r="C218" s="10" t="s">
        <v>202</v>
      </c>
      <c r="D218" s="10" t="s">
        <v>17</v>
      </c>
      <c r="E218" s="10" t="s">
        <v>203</v>
      </c>
      <c r="F218">
        <v>2.23</v>
      </c>
      <c r="G218">
        <v>105.1</v>
      </c>
      <c r="H218" s="10" t="s">
        <v>61</v>
      </c>
      <c r="I218" s="10" t="s">
        <v>38</v>
      </c>
      <c r="J218" s="10" t="s">
        <v>781</v>
      </c>
      <c r="K218" s="10" t="s">
        <v>248</v>
      </c>
      <c r="L218" s="10" t="s">
        <v>23</v>
      </c>
      <c r="M218" s="10" t="s">
        <v>41</v>
      </c>
      <c r="N218" s="10" t="s">
        <v>782</v>
      </c>
      <c r="O218" s="10" t="s">
        <v>783</v>
      </c>
    </row>
    <row r="219" spans="1:15" x14ac:dyDescent="0.2">
      <c r="A219">
        <v>218</v>
      </c>
      <c r="B219" s="10" t="s">
        <v>320</v>
      </c>
      <c r="C219" s="10" t="s">
        <v>321</v>
      </c>
      <c r="D219" s="10" t="s">
        <v>17</v>
      </c>
      <c r="E219" s="10" t="s">
        <v>203</v>
      </c>
      <c r="F219">
        <v>0.33</v>
      </c>
      <c r="G219">
        <v>32.6</v>
      </c>
      <c r="H219" s="10" t="s">
        <v>156</v>
      </c>
      <c r="I219" s="10" t="s">
        <v>104</v>
      </c>
      <c r="J219" s="10" t="s">
        <v>784</v>
      </c>
      <c r="K219" s="10" t="s">
        <v>330</v>
      </c>
      <c r="L219" s="10" t="s">
        <v>23</v>
      </c>
      <c r="M219" s="10" t="s">
        <v>323</v>
      </c>
      <c r="N219" s="10" t="s">
        <v>785</v>
      </c>
      <c r="O219" s="10" t="s">
        <v>786</v>
      </c>
    </row>
    <row r="220" spans="1:15" x14ac:dyDescent="0.2">
      <c r="A220">
        <v>219</v>
      </c>
      <c r="B220" s="10" t="s">
        <v>183</v>
      </c>
      <c r="C220" s="10" t="s">
        <v>184</v>
      </c>
      <c r="D220" s="10" t="s">
        <v>17</v>
      </c>
      <c r="E220" s="10" t="s">
        <v>18</v>
      </c>
      <c r="F220">
        <v>2.0299999999999998</v>
      </c>
      <c r="G220">
        <v>73.2</v>
      </c>
      <c r="H220" s="10" t="s">
        <v>19</v>
      </c>
      <c r="I220" s="10" t="s">
        <v>20</v>
      </c>
      <c r="J220" s="10" t="s">
        <v>787</v>
      </c>
      <c r="K220" s="10" t="s">
        <v>130</v>
      </c>
      <c r="L220" s="10" t="s">
        <v>788</v>
      </c>
      <c r="M220" s="10" t="s">
        <v>41</v>
      </c>
      <c r="N220" s="10" t="s">
        <v>789</v>
      </c>
      <c r="O220" s="10" t="s">
        <v>790</v>
      </c>
    </row>
    <row r="221" spans="1:15" x14ac:dyDescent="0.2">
      <c r="A221">
        <v>220</v>
      </c>
      <c r="B221" s="10" t="s">
        <v>392</v>
      </c>
      <c r="C221" s="10" t="s">
        <v>393</v>
      </c>
      <c r="D221" s="10" t="s">
        <v>17</v>
      </c>
      <c r="E221" s="10" t="s">
        <v>18</v>
      </c>
      <c r="F221">
        <v>2.76</v>
      </c>
      <c r="G221">
        <v>94.8</v>
      </c>
      <c r="H221" s="10" t="s">
        <v>61</v>
      </c>
      <c r="I221" s="10" t="s">
        <v>38</v>
      </c>
      <c r="J221" s="10" t="s">
        <v>791</v>
      </c>
      <c r="K221" s="10" t="s">
        <v>191</v>
      </c>
      <c r="L221" s="10" t="s">
        <v>46</v>
      </c>
      <c r="M221" s="10" t="s">
        <v>24</v>
      </c>
      <c r="N221" s="10" t="s">
        <v>792</v>
      </c>
      <c r="O221" s="10" t="s">
        <v>793</v>
      </c>
    </row>
    <row r="222" spans="1:15" x14ac:dyDescent="0.2">
      <c r="A222">
        <v>221</v>
      </c>
      <c r="B222" s="10" t="s">
        <v>188</v>
      </c>
      <c r="C222" s="10" t="s">
        <v>189</v>
      </c>
      <c r="D222" s="10" t="s">
        <v>17</v>
      </c>
      <c r="E222" s="10" t="s">
        <v>18</v>
      </c>
      <c r="F222">
        <v>1.2</v>
      </c>
      <c r="G222">
        <v>40.700000000000003</v>
      </c>
      <c r="H222" s="10" t="s">
        <v>37</v>
      </c>
      <c r="I222" s="10" t="s">
        <v>104</v>
      </c>
      <c r="J222" s="10" t="s">
        <v>794</v>
      </c>
      <c r="K222" s="10" t="s">
        <v>252</v>
      </c>
      <c r="L222" s="10" t="s">
        <v>23</v>
      </c>
      <c r="M222" s="10" t="s">
        <v>24</v>
      </c>
      <c r="N222" s="10" t="s">
        <v>795</v>
      </c>
      <c r="O222" s="10" t="s">
        <v>796</v>
      </c>
    </row>
    <row r="223" spans="1:15" x14ac:dyDescent="0.2">
      <c r="A223">
        <v>222</v>
      </c>
      <c r="B223" s="10" t="s">
        <v>27</v>
      </c>
      <c r="C223" s="10" t="s">
        <v>28</v>
      </c>
      <c r="D223" s="10" t="s">
        <v>17</v>
      </c>
      <c r="E223" s="10" t="s">
        <v>18</v>
      </c>
      <c r="F223">
        <v>2.77</v>
      </c>
      <c r="G223">
        <v>130</v>
      </c>
      <c r="H223" s="10" t="s">
        <v>19</v>
      </c>
      <c r="I223" s="10" t="s">
        <v>104</v>
      </c>
      <c r="J223" s="10" t="s">
        <v>797</v>
      </c>
      <c r="K223" s="10" t="s">
        <v>45</v>
      </c>
      <c r="L223" s="10" t="s">
        <v>131</v>
      </c>
      <c r="M223" s="10" t="s">
        <v>32</v>
      </c>
      <c r="N223" s="10" t="s">
        <v>798</v>
      </c>
      <c r="O223" s="10" t="s">
        <v>799</v>
      </c>
    </row>
    <row r="224" spans="1:15" x14ac:dyDescent="0.2">
      <c r="A224">
        <v>223</v>
      </c>
      <c r="B224" s="10" t="s">
        <v>76</v>
      </c>
      <c r="C224" s="10" t="s">
        <v>77</v>
      </c>
      <c r="D224" s="10" t="s">
        <v>17</v>
      </c>
      <c r="E224" s="10" t="s">
        <v>18</v>
      </c>
      <c r="F224">
        <v>2.4</v>
      </c>
      <c r="G224">
        <v>111.4</v>
      </c>
      <c r="H224" s="10" t="s">
        <v>61</v>
      </c>
      <c r="I224" s="10" t="s">
        <v>20</v>
      </c>
      <c r="J224" s="10" t="s">
        <v>800</v>
      </c>
      <c r="K224" s="10" t="s">
        <v>415</v>
      </c>
      <c r="L224" s="10" t="s">
        <v>46</v>
      </c>
      <c r="M224" s="10" t="s">
        <v>24</v>
      </c>
      <c r="N224" s="10" t="s">
        <v>801</v>
      </c>
      <c r="O224" s="10" t="s">
        <v>802</v>
      </c>
    </row>
    <row r="225" spans="1:15" x14ac:dyDescent="0.2">
      <c r="A225">
        <v>224</v>
      </c>
      <c r="B225" s="10" t="s">
        <v>15</v>
      </c>
      <c r="C225" s="10" t="s">
        <v>16</v>
      </c>
      <c r="D225" s="10" t="s">
        <v>17</v>
      </c>
      <c r="E225" s="10" t="s">
        <v>18</v>
      </c>
      <c r="F225">
        <v>2.78</v>
      </c>
      <c r="G225">
        <v>100.4</v>
      </c>
      <c r="H225" s="10" t="s">
        <v>61</v>
      </c>
      <c r="I225" s="10" t="s">
        <v>20</v>
      </c>
      <c r="J225" s="10" t="s">
        <v>803</v>
      </c>
      <c r="K225" s="10" t="s">
        <v>233</v>
      </c>
      <c r="L225" s="10" t="s">
        <v>46</v>
      </c>
      <c r="M225" s="10" t="s">
        <v>24</v>
      </c>
      <c r="N225" s="10" t="s">
        <v>804</v>
      </c>
      <c r="O225" s="10" t="s">
        <v>805</v>
      </c>
    </row>
    <row r="226" spans="1:15" x14ac:dyDescent="0.2">
      <c r="A226">
        <v>225</v>
      </c>
      <c r="B226" s="10" t="s">
        <v>27</v>
      </c>
      <c r="C226" s="10" t="s">
        <v>28</v>
      </c>
      <c r="D226" s="10" t="s">
        <v>17</v>
      </c>
      <c r="E226" s="10" t="s">
        <v>18</v>
      </c>
      <c r="F226">
        <v>1.92</v>
      </c>
      <c r="G226">
        <v>107.4</v>
      </c>
      <c r="H226" s="10" t="s">
        <v>37</v>
      </c>
      <c r="I226" s="10" t="s">
        <v>104</v>
      </c>
      <c r="J226" s="10" t="s">
        <v>806</v>
      </c>
      <c r="K226" s="10" t="s">
        <v>45</v>
      </c>
      <c r="L226" s="10" t="s">
        <v>317</v>
      </c>
      <c r="M226" s="10" t="s">
        <v>32</v>
      </c>
      <c r="N226" s="10" t="s">
        <v>807</v>
      </c>
      <c r="O226" s="10" t="s">
        <v>808</v>
      </c>
    </row>
    <row r="227" spans="1:15" x14ac:dyDescent="0.2">
      <c r="A227">
        <v>226</v>
      </c>
      <c r="B227" s="10" t="s">
        <v>35</v>
      </c>
      <c r="C227" s="10" t="s">
        <v>36</v>
      </c>
      <c r="D227" s="10" t="s">
        <v>17</v>
      </c>
      <c r="E227" s="10" t="s">
        <v>18</v>
      </c>
      <c r="F227">
        <v>3.88</v>
      </c>
      <c r="G227">
        <v>346.7</v>
      </c>
      <c r="H227" s="10" t="s">
        <v>19</v>
      </c>
      <c r="I227" s="10" t="s">
        <v>38</v>
      </c>
      <c r="J227" s="10" t="s">
        <v>809</v>
      </c>
      <c r="K227" s="10" t="s">
        <v>240</v>
      </c>
      <c r="L227" s="10" t="s">
        <v>40</v>
      </c>
      <c r="M227" s="10" t="s">
        <v>41</v>
      </c>
      <c r="N227" s="10" t="s">
        <v>810</v>
      </c>
      <c r="O227" s="10" t="s">
        <v>811</v>
      </c>
    </row>
    <row r="228" spans="1:15" x14ac:dyDescent="0.2">
      <c r="A228">
        <v>227</v>
      </c>
      <c r="B228" s="10" t="s">
        <v>67</v>
      </c>
      <c r="C228" s="10" t="s">
        <v>68</v>
      </c>
      <c r="D228" s="10" t="s">
        <v>17</v>
      </c>
      <c r="E228" s="10" t="s">
        <v>69</v>
      </c>
      <c r="F228">
        <v>1.4</v>
      </c>
      <c r="G228">
        <v>22.8</v>
      </c>
      <c r="H228" s="10" t="s">
        <v>19</v>
      </c>
      <c r="I228" s="10" t="s">
        <v>20</v>
      </c>
      <c r="J228" s="10" t="s">
        <v>812</v>
      </c>
      <c r="K228" s="10" t="s">
        <v>142</v>
      </c>
      <c r="L228" s="10" t="s">
        <v>310</v>
      </c>
      <c r="M228" s="10" t="s">
        <v>73</v>
      </c>
      <c r="N228" s="10" t="s">
        <v>813</v>
      </c>
      <c r="O228" s="10" t="s">
        <v>814</v>
      </c>
    </row>
    <row r="229" spans="1:15" x14ac:dyDescent="0.2">
      <c r="A229">
        <v>228</v>
      </c>
      <c r="B229" s="10" t="s">
        <v>320</v>
      </c>
      <c r="C229" s="10" t="s">
        <v>321</v>
      </c>
      <c r="D229" s="10" t="s">
        <v>17</v>
      </c>
      <c r="E229" s="10" t="s">
        <v>203</v>
      </c>
      <c r="F229">
        <v>1.79</v>
      </c>
      <c r="G229">
        <v>66.7</v>
      </c>
      <c r="H229" s="10" t="s">
        <v>37</v>
      </c>
      <c r="I229" s="10" t="s">
        <v>20</v>
      </c>
      <c r="J229" s="10" t="s">
        <v>815</v>
      </c>
      <c r="K229" s="10" t="s">
        <v>354</v>
      </c>
      <c r="L229" s="10" t="s">
        <v>23</v>
      </c>
      <c r="M229" s="10" t="s">
        <v>323</v>
      </c>
      <c r="N229" s="10" t="s">
        <v>816</v>
      </c>
      <c r="O229" s="10" t="s">
        <v>817</v>
      </c>
    </row>
    <row r="230" spans="1:15" x14ac:dyDescent="0.2">
      <c r="A230">
        <v>229</v>
      </c>
      <c r="B230" s="10" t="s">
        <v>35</v>
      </c>
      <c r="C230" s="10" t="s">
        <v>36</v>
      </c>
      <c r="D230" s="10" t="s">
        <v>17</v>
      </c>
      <c r="E230" s="10" t="s">
        <v>18</v>
      </c>
      <c r="F230">
        <v>2.99</v>
      </c>
      <c r="G230">
        <v>215.3</v>
      </c>
      <c r="H230" s="10" t="s">
        <v>37</v>
      </c>
      <c r="I230" s="10" t="s">
        <v>104</v>
      </c>
      <c r="J230" s="10" t="s">
        <v>818</v>
      </c>
      <c r="K230" s="10" t="s">
        <v>30</v>
      </c>
      <c r="L230" s="10" t="s">
        <v>244</v>
      </c>
      <c r="M230" s="10" t="s">
        <v>41</v>
      </c>
      <c r="N230" s="10" t="s">
        <v>819</v>
      </c>
      <c r="O230" s="10" t="s">
        <v>820</v>
      </c>
    </row>
    <row r="231" spans="1:15" x14ac:dyDescent="0.2">
      <c r="A231">
        <v>230</v>
      </c>
      <c r="B231" s="10" t="s">
        <v>188</v>
      </c>
      <c r="C231" s="10" t="s">
        <v>189</v>
      </c>
      <c r="D231" s="10" t="s">
        <v>17</v>
      </c>
      <c r="E231" s="10" t="s">
        <v>18</v>
      </c>
      <c r="F231">
        <v>2.87</v>
      </c>
      <c r="G231">
        <v>128</v>
      </c>
      <c r="H231" s="10" t="s">
        <v>19</v>
      </c>
      <c r="I231" s="10" t="s">
        <v>20</v>
      </c>
      <c r="J231" s="10" t="s">
        <v>821</v>
      </c>
      <c r="K231" s="10" t="s">
        <v>252</v>
      </c>
      <c r="L231" s="10" t="s">
        <v>46</v>
      </c>
      <c r="M231" s="10" t="s">
        <v>24</v>
      </c>
      <c r="N231" s="10" t="s">
        <v>822</v>
      </c>
      <c r="O231" s="10" t="s">
        <v>823</v>
      </c>
    </row>
    <row r="232" spans="1:15" x14ac:dyDescent="0.2">
      <c r="A232">
        <v>231</v>
      </c>
      <c r="B232" s="10" t="s">
        <v>35</v>
      </c>
      <c r="C232" s="10" t="s">
        <v>36</v>
      </c>
      <c r="D232" s="10" t="s">
        <v>17</v>
      </c>
      <c r="E232" s="10" t="s">
        <v>18</v>
      </c>
      <c r="F232">
        <v>0.82</v>
      </c>
      <c r="G232">
        <v>93.9</v>
      </c>
      <c r="H232" s="10" t="s">
        <v>156</v>
      </c>
      <c r="I232" s="10" t="s">
        <v>20</v>
      </c>
      <c r="J232" s="10" t="s">
        <v>824</v>
      </c>
      <c r="K232" s="10" t="s">
        <v>30</v>
      </c>
      <c r="L232" s="10" t="s">
        <v>40</v>
      </c>
      <c r="M232" s="10" t="s">
        <v>41</v>
      </c>
      <c r="N232" s="10" t="s">
        <v>825</v>
      </c>
      <c r="O232" s="10" t="s">
        <v>826</v>
      </c>
    </row>
    <row r="233" spans="1:15" x14ac:dyDescent="0.2">
      <c r="A233">
        <v>232</v>
      </c>
      <c r="B233" s="10" t="s">
        <v>115</v>
      </c>
      <c r="C233" s="10" t="s">
        <v>116</v>
      </c>
      <c r="D233" s="10" t="s">
        <v>17</v>
      </c>
      <c r="E233" s="10" t="s">
        <v>18</v>
      </c>
      <c r="F233">
        <v>3.14</v>
      </c>
      <c r="G233">
        <v>336.8</v>
      </c>
      <c r="H233" s="10" t="s">
        <v>61</v>
      </c>
      <c r="I233" s="10" t="s">
        <v>38</v>
      </c>
      <c r="J233" s="10" t="s">
        <v>691</v>
      </c>
      <c r="K233" s="10" t="s">
        <v>282</v>
      </c>
      <c r="L233" s="10" t="s">
        <v>46</v>
      </c>
      <c r="M233" s="10" t="s">
        <v>24</v>
      </c>
      <c r="N233" s="10" t="s">
        <v>827</v>
      </c>
      <c r="O233" s="10" t="s">
        <v>828</v>
      </c>
    </row>
    <row r="234" spans="1:15" x14ac:dyDescent="0.2">
      <c r="A234">
        <v>233</v>
      </c>
      <c r="B234" s="10" t="s">
        <v>207</v>
      </c>
      <c r="C234" s="10" t="s">
        <v>208</v>
      </c>
      <c r="D234" s="10" t="s">
        <v>17</v>
      </c>
      <c r="E234" s="10" t="s">
        <v>18</v>
      </c>
      <c r="F234">
        <v>1.94</v>
      </c>
      <c r="G234">
        <v>54.2</v>
      </c>
      <c r="H234" s="10" t="s">
        <v>61</v>
      </c>
      <c r="I234" s="10" t="s">
        <v>38</v>
      </c>
      <c r="J234" s="10" t="s">
        <v>829</v>
      </c>
      <c r="K234" s="10" t="s">
        <v>210</v>
      </c>
      <c r="L234" s="10" t="s">
        <v>211</v>
      </c>
      <c r="M234" s="10" t="s">
        <v>24</v>
      </c>
      <c r="N234" s="10" t="s">
        <v>830</v>
      </c>
      <c r="O234" s="10" t="s">
        <v>831</v>
      </c>
    </row>
    <row r="235" spans="1:15" x14ac:dyDescent="0.2">
      <c r="A235">
        <v>234</v>
      </c>
      <c r="B235" s="10" t="s">
        <v>76</v>
      </c>
      <c r="C235" s="10" t="s">
        <v>77</v>
      </c>
      <c r="D235" s="10" t="s">
        <v>17</v>
      </c>
      <c r="E235" s="10" t="s">
        <v>18</v>
      </c>
      <c r="F235">
        <v>2.98</v>
      </c>
      <c r="G235">
        <v>190.6</v>
      </c>
      <c r="H235" s="10" t="s">
        <v>19</v>
      </c>
      <c r="I235" s="10" t="s">
        <v>104</v>
      </c>
      <c r="J235" s="10" t="s">
        <v>832</v>
      </c>
      <c r="K235" s="10" t="s">
        <v>79</v>
      </c>
      <c r="L235" s="10" t="s">
        <v>46</v>
      </c>
      <c r="M235" s="10" t="s">
        <v>24</v>
      </c>
      <c r="N235" s="10" t="s">
        <v>833</v>
      </c>
      <c r="O235" s="10" t="s">
        <v>834</v>
      </c>
    </row>
    <row r="236" spans="1:15" x14ac:dyDescent="0.2">
      <c r="A236">
        <v>235</v>
      </c>
      <c r="B236" s="10" t="s">
        <v>188</v>
      </c>
      <c r="C236" s="10" t="s">
        <v>189</v>
      </c>
      <c r="D236" s="10" t="s">
        <v>17</v>
      </c>
      <c r="E236" s="10" t="s">
        <v>18</v>
      </c>
      <c r="F236">
        <v>1.74</v>
      </c>
      <c r="G236">
        <v>48.3</v>
      </c>
      <c r="H236" s="10" t="s">
        <v>37</v>
      </c>
      <c r="I236" s="10" t="s">
        <v>104</v>
      </c>
      <c r="J236" s="10" t="s">
        <v>835</v>
      </c>
      <c r="K236" s="10" t="s">
        <v>191</v>
      </c>
      <c r="L236" s="10" t="s">
        <v>46</v>
      </c>
      <c r="M236" s="10" t="s">
        <v>24</v>
      </c>
      <c r="N236" s="10" t="s">
        <v>836</v>
      </c>
      <c r="O236" s="10" t="s">
        <v>837</v>
      </c>
    </row>
    <row r="237" spans="1:15" x14ac:dyDescent="0.2">
      <c r="A237">
        <v>236</v>
      </c>
      <c r="B237" s="10" t="s">
        <v>201</v>
      </c>
      <c r="C237" s="10" t="s">
        <v>202</v>
      </c>
      <c r="D237" s="10" t="s">
        <v>17</v>
      </c>
      <c r="E237" s="10" t="s">
        <v>203</v>
      </c>
      <c r="F237">
        <v>2.0699999999999998</v>
      </c>
      <c r="G237">
        <v>93.2</v>
      </c>
      <c r="H237" s="10" t="s">
        <v>19</v>
      </c>
      <c r="I237" s="10" t="s">
        <v>20</v>
      </c>
      <c r="J237" s="10" t="s">
        <v>838</v>
      </c>
      <c r="K237" s="10" t="s">
        <v>106</v>
      </c>
      <c r="L237" s="10" t="s">
        <v>23</v>
      </c>
      <c r="M237" s="10" t="s">
        <v>41</v>
      </c>
      <c r="N237" s="10" t="s">
        <v>839</v>
      </c>
      <c r="O237" s="10" t="s">
        <v>840</v>
      </c>
    </row>
    <row r="238" spans="1:15" x14ac:dyDescent="0.2">
      <c r="A238">
        <v>237</v>
      </c>
      <c r="B238" s="10" t="s">
        <v>120</v>
      </c>
      <c r="C238" s="10" t="s">
        <v>121</v>
      </c>
      <c r="D238" s="10" t="s">
        <v>17</v>
      </c>
      <c r="E238" s="10" t="s">
        <v>18</v>
      </c>
      <c r="F238">
        <v>2.94</v>
      </c>
      <c r="G238">
        <v>139.69999999999999</v>
      </c>
      <c r="H238" s="10" t="s">
        <v>19</v>
      </c>
      <c r="I238" s="10" t="s">
        <v>38</v>
      </c>
      <c r="J238" s="10" t="s">
        <v>841</v>
      </c>
      <c r="K238" s="10" t="s">
        <v>123</v>
      </c>
      <c r="L238" s="10" t="s">
        <v>46</v>
      </c>
      <c r="M238" s="10" t="s">
        <v>73</v>
      </c>
      <c r="N238" s="10" t="s">
        <v>842</v>
      </c>
      <c r="O238" s="10" t="s">
        <v>843</v>
      </c>
    </row>
    <row r="239" spans="1:15" x14ac:dyDescent="0.2">
      <c r="A239">
        <v>238</v>
      </c>
      <c r="B239" s="10" t="s">
        <v>27</v>
      </c>
      <c r="C239" s="10" t="s">
        <v>28</v>
      </c>
      <c r="D239" s="10" t="s">
        <v>17</v>
      </c>
      <c r="E239" s="10" t="s">
        <v>18</v>
      </c>
      <c r="F239">
        <v>1.01</v>
      </c>
      <c r="G239">
        <v>84.2</v>
      </c>
      <c r="H239" s="10" t="s">
        <v>37</v>
      </c>
      <c r="I239" s="10" t="s">
        <v>20</v>
      </c>
      <c r="J239" s="10" t="s">
        <v>844</v>
      </c>
      <c r="K239" s="10" t="s">
        <v>30</v>
      </c>
      <c r="L239" s="10" t="s">
        <v>317</v>
      </c>
      <c r="M239" s="10" t="s">
        <v>32</v>
      </c>
      <c r="N239" s="10" t="s">
        <v>845</v>
      </c>
      <c r="O239" s="10" t="s">
        <v>846</v>
      </c>
    </row>
    <row r="240" spans="1:15" x14ac:dyDescent="0.2">
      <c r="A240">
        <v>239</v>
      </c>
      <c r="B240" s="10" t="s">
        <v>120</v>
      </c>
      <c r="C240" s="10" t="s">
        <v>121</v>
      </c>
      <c r="D240" s="10" t="s">
        <v>17</v>
      </c>
      <c r="E240" s="10" t="s">
        <v>18</v>
      </c>
      <c r="F240">
        <v>2.79</v>
      </c>
      <c r="G240">
        <v>133.30000000000001</v>
      </c>
      <c r="H240" s="10" t="s">
        <v>19</v>
      </c>
      <c r="I240" s="10" t="s">
        <v>104</v>
      </c>
      <c r="J240" s="10" t="s">
        <v>847</v>
      </c>
      <c r="K240" s="10" t="s">
        <v>135</v>
      </c>
      <c r="L240" s="10" t="s">
        <v>124</v>
      </c>
      <c r="M240" s="10" t="s">
        <v>73</v>
      </c>
      <c r="N240" s="10" t="s">
        <v>848</v>
      </c>
      <c r="O240" s="10" t="s">
        <v>849</v>
      </c>
    </row>
    <row r="241" spans="1:15" x14ac:dyDescent="0.2">
      <c r="A241">
        <v>240</v>
      </c>
      <c r="B241" s="10" t="s">
        <v>15</v>
      </c>
      <c r="C241" s="10" t="s">
        <v>16</v>
      </c>
      <c r="D241" s="10" t="s">
        <v>17</v>
      </c>
      <c r="E241" s="10" t="s">
        <v>18</v>
      </c>
      <c r="F241">
        <v>1.9</v>
      </c>
      <c r="G241">
        <v>55.3</v>
      </c>
      <c r="H241" s="10" t="s">
        <v>19</v>
      </c>
      <c r="I241" s="10" t="s">
        <v>38</v>
      </c>
      <c r="J241" s="10" t="s">
        <v>850</v>
      </c>
      <c r="K241" s="10" t="s">
        <v>45</v>
      </c>
      <c r="L241" s="10" t="s">
        <v>23</v>
      </c>
      <c r="M241" s="10" t="s">
        <v>24</v>
      </c>
      <c r="N241" s="10" t="s">
        <v>851</v>
      </c>
      <c r="O241" s="10" t="s">
        <v>852</v>
      </c>
    </row>
    <row r="242" spans="1:15" x14ac:dyDescent="0.2">
      <c r="A242">
        <v>241</v>
      </c>
      <c r="B242" s="10" t="s">
        <v>183</v>
      </c>
      <c r="C242" s="10" t="s">
        <v>184</v>
      </c>
      <c r="D242" s="10" t="s">
        <v>17</v>
      </c>
      <c r="E242" s="10" t="s">
        <v>18</v>
      </c>
      <c r="F242">
        <v>1.88</v>
      </c>
      <c r="G242">
        <v>57.7</v>
      </c>
      <c r="H242" s="10" t="s">
        <v>61</v>
      </c>
      <c r="I242" s="10" t="s">
        <v>20</v>
      </c>
      <c r="J242" s="10" t="s">
        <v>519</v>
      </c>
      <c r="K242" s="10" t="s">
        <v>130</v>
      </c>
      <c r="L242" s="10" t="s">
        <v>195</v>
      </c>
      <c r="M242" s="10" t="s">
        <v>41</v>
      </c>
      <c r="N242" s="10" t="s">
        <v>853</v>
      </c>
      <c r="O242" s="10" t="s">
        <v>854</v>
      </c>
    </row>
    <row r="243" spans="1:15" x14ac:dyDescent="0.2">
      <c r="A243">
        <v>242</v>
      </c>
      <c r="B243" s="10" t="s">
        <v>76</v>
      </c>
      <c r="C243" s="10" t="s">
        <v>77</v>
      </c>
      <c r="D243" s="10" t="s">
        <v>17</v>
      </c>
      <c r="E243" s="10" t="s">
        <v>18</v>
      </c>
      <c r="F243">
        <v>1.99</v>
      </c>
      <c r="G243">
        <v>78.3</v>
      </c>
      <c r="H243" s="10" t="s">
        <v>61</v>
      </c>
      <c r="I243" s="10" t="s">
        <v>38</v>
      </c>
      <c r="J243" s="10" t="s">
        <v>855</v>
      </c>
      <c r="K243" s="10" t="s">
        <v>350</v>
      </c>
      <c r="L243" s="10" t="s">
        <v>216</v>
      </c>
      <c r="M243" s="10" t="s">
        <v>24</v>
      </c>
      <c r="N243" s="10" t="s">
        <v>856</v>
      </c>
      <c r="O243" s="10" t="s">
        <v>857</v>
      </c>
    </row>
    <row r="244" spans="1:15" x14ac:dyDescent="0.2">
      <c r="A244">
        <v>243</v>
      </c>
      <c r="B244" s="10" t="s">
        <v>67</v>
      </c>
      <c r="C244" s="10" t="s">
        <v>68</v>
      </c>
      <c r="D244" s="10" t="s">
        <v>17</v>
      </c>
      <c r="E244" s="10" t="s">
        <v>69</v>
      </c>
      <c r="F244">
        <v>1.46</v>
      </c>
      <c r="G244">
        <v>23.3</v>
      </c>
      <c r="H244" s="10" t="s">
        <v>19</v>
      </c>
      <c r="I244" s="10" t="s">
        <v>38</v>
      </c>
      <c r="J244" s="10" t="s">
        <v>858</v>
      </c>
      <c r="K244" s="10" t="s">
        <v>71</v>
      </c>
      <c r="L244" s="10" t="s">
        <v>72</v>
      </c>
      <c r="M244" s="10" t="s">
        <v>73</v>
      </c>
      <c r="N244" s="10" t="s">
        <v>859</v>
      </c>
      <c r="O244" s="10" t="s">
        <v>860</v>
      </c>
    </row>
    <row r="245" spans="1:15" x14ac:dyDescent="0.2">
      <c r="A245">
        <v>244</v>
      </c>
      <c r="B245" s="10" t="s">
        <v>207</v>
      </c>
      <c r="C245" s="10" t="s">
        <v>208</v>
      </c>
      <c r="D245" s="10" t="s">
        <v>17</v>
      </c>
      <c r="E245" s="10" t="s">
        <v>18</v>
      </c>
      <c r="F245">
        <v>1.69</v>
      </c>
      <c r="G245">
        <v>45.7</v>
      </c>
      <c r="H245" s="10" t="s">
        <v>19</v>
      </c>
      <c r="I245" s="10" t="s">
        <v>38</v>
      </c>
      <c r="J245" s="10" t="s">
        <v>861</v>
      </c>
      <c r="K245" s="10" t="s">
        <v>210</v>
      </c>
      <c r="L245" s="10" t="s">
        <v>211</v>
      </c>
      <c r="M245" s="10" t="s">
        <v>24</v>
      </c>
      <c r="N245" s="10" t="s">
        <v>862</v>
      </c>
      <c r="O245" s="10" t="s">
        <v>863</v>
      </c>
    </row>
    <row r="246" spans="1:15" x14ac:dyDescent="0.2">
      <c r="A246">
        <v>245</v>
      </c>
      <c r="B246" s="10" t="s">
        <v>35</v>
      </c>
      <c r="C246" s="10" t="s">
        <v>36</v>
      </c>
      <c r="D246" s="10" t="s">
        <v>17</v>
      </c>
      <c r="E246" s="10" t="s">
        <v>18</v>
      </c>
      <c r="F246">
        <v>2.14</v>
      </c>
      <c r="G246">
        <v>143</v>
      </c>
      <c r="H246" s="10" t="s">
        <v>37</v>
      </c>
      <c r="I246" s="10" t="s">
        <v>38</v>
      </c>
      <c r="J246" s="10" t="s">
        <v>864</v>
      </c>
      <c r="K246" s="10" t="s">
        <v>30</v>
      </c>
      <c r="L246" s="10" t="s">
        <v>244</v>
      </c>
      <c r="M246" s="10" t="s">
        <v>41</v>
      </c>
      <c r="N246" s="10" t="s">
        <v>865</v>
      </c>
      <c r="O246" s="10" t="s">
        <v>866</v>
      </c>
    </row>
    <row r="247" spans="1:15" x14ac:dyDescent="0.2">
      <c r="A247">
        <v>246</v>
      </c>
      <c r="B247" s="10" t="s">
        <v>67</v>
      </c>
      <c r="C247" s="10" t="s">
        <v>68</v>
      </c>
      <c r="D247" s="10" t="s">
        <v>17</v>
      </c>
      <c r="E247" s="10" t="s">
        <v>69</v>
      </c>
      <c r="F247">
        <v>1.42</v>
      </c>
      <c r="G247">
        <v>25.1</v>
      </c>
      <c r="H247" s="10" t="s">
        <v>19</v>
      </c>
      <c r="I247" s="10" t="s">
        <v>38</v>
      </c>
      <c r="J247" s="10" t="s">
        <v>867</v>
      </c>
      <c r="K247" s="10" t="s">
        <v>71</v>
      </c>
      <c r="L247" s="10" t="s">
        <v>72</v>
      </c>
      <c r="M247" s="10" t="s">
        <v>73</v>
      </c>
      <c r="N247" s="10" t="s">
        <v>868</v>
      </c>
      <c r="O247" s="10" t="s">
        <v>869</v>
      </c>
    </row>
    <row r="248" spans="1:15" x14ac:dyDescent="0.2">
      <c r="A248">
        <v>247</v>
      </c>
      <c r="B248" s="10" t="s">
        <v>145</v>
      </c>
      <c r="C248" s="10" t="s">
        <v>146</v>
      </c>
      <c r="D248" s="10" t="s">
        <v>17</v>
      </c>
      <c r="E248" s="10" t="s">
        <v>18</v>
      </c>
      <c r="F248">
        <v>2.0699999999999998</v>
      </c>
      <c r="G248">
        <v>84.4</v>
      </c>
      <c r="H248" s="10" t="s">
        <v>19</v>
      </c>
      <c r="I248" s="10" t="s">
        <v>20</v>
      </c>
      <c r="J248" s="10" t="s">
        <v>870</v>
      </c>
      <c r="K248" s="10" t="s">
        <v>148</v>
      </c>
      <c r="L248" s="10" t="s">
        <v>23</v>
      </c>
      <c r="M248" s="10" t="s">
        <v>41</v>
      </c>
      <c r="N248" s="10" t="s">
        <v>871</v>
      </c>
      <c r="O248" s="10" t="s">
        <v>872</v>
      </c>
    </row>
    <row r="249" spans="1:15" x14ac:dyDescent="0.2">
      <c r="A249">
        <v>248</v>
      </c>
      <c r="B249" s="10" t="s">
        <v>59</v>
      </c>
      <c r="C249" s="10" t="s">
        <v>60</v>
      </c>
      <c r="D249" s="10" t="s">
        <v>17</v>
      </c>
      <c r="E249" s="10" t="s">
        <v>18</v>
      </c>
      <c r="F249">
        <v>1.52</v>
      </c>
      <c r="G249">
        <v>52.5</v>
      </c>
      <c r="H249" s="10" t="s">
        <v>37</v>
      </c>
      <c r="I249" s="10" t="s">
        <v>20</v>
      </c>
      <c r="J249" s="10" t="s">
        <v>873</v>
      </c>
      <c r="K249" s="10" t="s">
        <v>520</v>
      </c>
      <c r="L249" s="10" t="s">
        <v>581</v>
      </c>
      <c r="M249" s="10" t="s">
        <v>41</v>
      </c>
      <c r="N249" s="10" t="s">
        <v>874</v>
      </c>
      <c r="O249" s="10" t="s">
        <v>875</v>
      </c>
    </row>
    <row r="250" spans="1:15" x14ac:dyDescent="0.2">
      <c r="A250">
        <v>249</v>
      </c>
      <c r="B250" s="10" t="s">
        <v>127</v>
      </c>
      <c r="C250" s="10" t="s">
        <v>128</v>
      </c>
      <c r="D250" s="10" t="s">
        <v>17</v>
      </c>
      <c r="E250" s="10" t="s">
        <v>18</v>
      </c>
      <c r="F250">
        <v>3.55</v>
      </c>
      <c r="G250">
        <v>405.8</v>
      </c>
      <c r="H250" s="10" t="s">
        <v>37</v>
      </c>
      <c r="I250" s="10" t="s">
        <v>38</v>
      </c>
      <c r="J250" s="10" t="s">
        <v>876</v>
      </c>
      <c r="K250" s="10" t="s">
        <v>286</v>
      </c>
      <c r="L250" s="10" t="s">
        <v>479</v>
      </c>
      <c r="M250" s="10" t="s">
        <v>24</v>
      </c>
      <c r="N250" s="10" t="s">
        <v>877</v>
      </c>
      <c r="O250" s="10" t="s">
        <v>878</v>
      </c>
    </row>
    <row r="251" spans="1:15" x14ac:dyDescent="0.2">
      <c r="A251">
        <v>250</v>
      </c>
      <c r="B251" s="10" t="s">
        <v>27</v>
      </c>
      <c r="C251" s="10" t="s">
        <v>28</v>
      </c>
      <c r="D251" s="10" t="s">
        <v>17</v>
      </c>
      <c r="E251" s="10" t="s">
        <v>18</v>
      </c>
      <c r="F251">
        <v>2.8</v>
      </c>
      <c r="G251">
        <v>165.3</v>
      </c>
      <c r="H251" s="10" t="s">
        <v>19</v>
      </c>
      <c r="I251" s="10" t="s">
        <v>20</v>
      </c>
      <c r="J251" s="10" t="s">
        <v>879</v>
      </c>
      <c r="K251" s="10" t="s">
        <v>148</v>
      </c>
      <c r="L251" s="10" t="s">
        <v>389</v>
      </c>
      <c r="M251" s="10" t="s">
        <v>32</v>
      </c>
      <c r="N251" s="10" t="s">
        <v>880</v>
      </c>
      <c r="O251" s="10" t="s">
        <v>881</v>
      </c>
    </row>
    <row r="252" spans="1:15" x14ac:dyDescent="0.2">
      <c r="A252">
        <v>251</v>
      </c>
      <c r="B252" s="10" t="s">
        <v>87</v>
      </c>
      <c r="C252" s="10" t="s">
        <v>88</v>
      </c>
      <c r="D252" s="10" t="s">
        <v>17</v>
      </c>
      <c r="E252" s="10" t="s">
        <v>69</v>
      </c>
      <c r="F252">
        <v>1.24</v>
      </c>
      <c r="G252">
        <v>13.5</v>
      </c>
      <c r="H252" s="10" t="s">
        <v>19</v>
      </c>
      <c r="I252" s="10" t="s">
        <v>20</v>
      </c>
      <c r="J252" s="10" t="s">
        <v>882</v>
      </c>
      <c r="K252" s="10" t="s">
        <v>272</v>
      </c>
      <c r="L252" s="10" t="s">
        <v>72</v>
      </c>
      <c r="M252" s="10" t="s">
        <v>32</v>
      </c>
      <c r="N252" s="10" t="s">
        <v>883</v>
      </c>
      <c r="O252" s="10" t="s">
        <v>884</v>
      </c>
    </row>
    <row r="253" spans="1:15" x14ac:dyDescent="0.2">
      <c r="A253">
        <v>252</v>
      </c>
      <c r="B253" s="10" t="s">
        <v>201</v>
      </c>
      <c r="C253" s="10" t="s">
        <v>202</v>
      </c>
      <c r="D253" s="10" t="s">
        <v>17</v>
      </c>
      <c r="E253" s="10" t="s">
        <v>203</v>
      </c>
      <c r="F253">
        <v>2.89</v>
      </c>
      <c r="G253">
        <v>169.2</v>
      </c>
      <c r="H253" s="10" t="s">
        <v>61</v>
      </c>
      <c r="I253" s="10" t="s">
        <v>20</v>
      </c>
      <c r="J253" s="10" t="s">
        <v>885</v>
      </c>
      <c r="K253" s="10" t="s">
        <v>106</v>
      </c>
      <c r="L253" s="10" t="s">
        <v>23</v>
      </c>
      <c r="M253" s="10" t="s">
        <v>41</v>
      </c>
      <c r="N253" s="10" t="s">
        <v>886</v>
      </c>
      <c r="O253" s="10" t="s">
        <v>887</v>
      </c>
    </row>
    <row r="254" spans="1:15" x14ac:dyDescent="0.2">
      <c r="A254">
        <v>253</v>
      </c>
      <c r="B254" s="10" t="s">
        <v>320</v>
      </c>
      <c r="C254" s="10" t="s">
        <v>321</v>
      </c>
      <c r="D254" s="10" t="s">
        <v>17</v>
      </c>
      <c r="E254" s="10" t="s">
        <v>203</v>
      </c>
      <c r="F254">
        <v>2.86</v>
      </c>
      <c r="G254">
        <v>164.1</v>
      </c>
      <c r="H254" s="10" t="s">
        <v>19</v>
      </c>
      <c r="I254" s="10" t="s">
        <v>104</v>
      </c>
      <c r="J254" s="10" t="s">
        <v>888</v>
      </c>
      <c r="K254" s="10" t="s">
        <v>354</v>
      </c>
      <c r="L254" s="10" t="s">
        <v>355</v>
      </c>
      <c r="M254" s="10" t="s">
        <v>323</v>
      </c>
      <c r="N254" s="10" t="s">
        <v>889</v>
      </c>
      <c r="O254" s="10" t="s">
        <v>890</v>
      </c>
    </row>
    <row r="255" spans="1:15" x14ac:dyDescent="0.2">
      <c r="A255">
        <v>254</v>
      </c>
      <c r="B255" s="10" t="s">
        <v>183</v>
      </c>
      <c r="C255" s="10" t="s">
        <v>184</v>
      </c>
      <c r="D255" s="10" t="s">
        <v>17</v>
      </c>
      <c r="E255" s="10" t="s">
        <v>18</v>
      </c>
      <c r="F255">
        <v>0.38</v>
      </c>
      <c r="G255">
        <v>22</v>
      </c>
      <c r="H255" s="10" t="s">
        <v>156</v>
      </c>
      <c r="I255" s="10" t="s">
        <v>20</v>
      </c>
      <c r="J255" s="10" t="s">
        <v>891</v>
      </c>
      <c r="K255" s="10" t="s">
        <v>130</v>
      </c>
      <c r="L255" s="10" t="s">
        <v>788</v>
      </c>
      <c r="M255" s="10" t="s">
        <v>41</v>
      </c>
      <c r="N255" s="10" t="s">
        <v>892</v>
      </c>
      <c r="O255" s="10" t="s">
        <v>893</v>
      </c>
    </row>
    <row r="256" spans="1:15" x14ac:dyDescent="0.2">
      <c r="A256">
        <v>255</v>
      </c>
      <c r="B256" s="10" t="s">
        <v>115</v>
      </c>
      <c r="C256" s="10" t="s">
        <v>116</v>
      </c>
      <c r="D256" s="10" t="s">
        <v>17</v>
      </c>
      <c r="E256" s="10" t="s">
        <v>18</v>
      </c>
      <c r="F256">
        <v>3.56</v>
      </c>
      <c r="G256">
        <v>437.1</v>
      </c>
      <c r="H256" s="10" t="s">
        <v>19</v>
      </c>
      <c r="I256" s="10" t="s">
        <v>104</v>
      </c>
      <c r="J256" s="10" t="s">
        <v>894</v>
      </c>
      <c r="K256" s="10" t="s">
        <v>637</v>
      </c>
      <c r="L256" s="10" t="s">
        <v>56</v>
      </c>
      <c r="M256" s="10" t="s">
        <v>24</v>
      </c>
      <c r="N256" s="10" t="s">
        <v>895</v>
      </c>
      <c r="O256" s="10" t="s">
        <v>896</v>
      </c>
    </row>
    <row r="257" spans="1:15" x14ac:dyDescent="0.2">
      <c r="A257">
        <v>256</v>
      </c>
      <c r="B257" s="10" t="s">
        <v>87</v>
      </c>
      <c r="C257" s="10" t="s">
        <v>88</v>
      </c>
      <c r="D257" s="10" t="s">
        <v>17</v>
      </c>
      <c r="E257" s="10" t="s">
        <v>69</v>
      </c>
      <c r="F257">
        <v>1.03</v>
      </c>
      <c r="G257">
        <v>10.4</v>
      </c>
      <c r="H257" s="10" t="s">
        <v>19</v>
      </c>
      <c r="I257" s="10" t="s">
        <v>38</v>
      </c>
      <c r="J257" s="10" t="s">
        <v>897</v>
      </c>
      <c r="K257" s="10" t="s">
        <v>90</v>
      </c>
      <c r="L257" s="10" t="s">
        <v>72</v>
      </c>
      <c r="M257" s="10" t="s">
        <v>32</v>
      </c>
      <c r="N257" s="10" t="s">
        <v>181</v>
      </c>
      <c r="O257" s="10" t="s">
        <v>898</v>
      </c>
    </row>
    <row r="258" spans="1:15" x14ac:dyDescent="0.2">
      <c r="A258">
        <v>257</v>
      </c>
      <c r="B258" s="10" t="s">
        <v>27</v>
      </c>
      <c r="C258" s="10" t="s">
        <v>28</v>
      </c>
      <c r="D258" s="10" t="s">
        <v>17</v>
      </c>
      <c r="E258" s="10" t="s">
        <v>18</v>
      </c>
      <c r="F258">
        <v>3.51</v>
      </c>
      <c r="G258">
        <v>241.3</v>
      </c>
      <c r="H258" s="10" t="s">
        <v>19</v>
      </c>
      <c r="I258" s="10" t="s">
        <v>38</v>
      </c>
      <c r="J258" s="10" t="s">
        <v>899</v>
      </c>
      <c r="K258" s="10" t="s">
        <v>148</v>
      </c>
      <c r="L258" s="10" t="s">
        <v>131</v>
      </c>
      <c r="M258" s="10" t="s">
        <v>32</v>
      </c>
      <c r="N258" s="10" t="s">
        <v>900</v>
      </c>
      <c r="O258" s="10" t="s">
        <v>901</v>
      </c>
    </row>
    <row r="259" spans="1:15" x14ac:dyDescent="0.2">
      <c r="A259">
        <v>258</v>
      </c>
      <c r="B259" s="10" t="s">
        <v>49</v>
      </c>
      <c r="C259" s="10" t="s">
        <v>50</v>
      </c>
      <c r="D259" s="10" t="s">
        <v>17</v>
      </c>
      <c r="E259" s="10" t="s">
        <v>18</v>
      </c>
      <c r="F259">
        <v>3.53</v>
      </c>
      <c r="G259">
        <v>233.8</v>
      </c>
      <c r="H259" s="10" t="s">
        <v>19</v>
      </c>
      <c r="I259" s="10" t="s">
        <v>38</v>
      </c>
      <c r="J259" s="10" t="s">
        <v>902</v>
      </c>
      <c r="K259" s="10" t="s">
        <v>161</v>
      </c>
      <c r="L259" s="10" t="s">
        <v>56</v>
      </c>
      <c r="M259" s="10" t="s">
        <v>32</v>
      </c>
      <c r="N259" s="10" t="s">
        <v>903</v>
      </c>
      <c r="O259" s="10" t="s">
        <v>904</v>
      </c>
    </row>
    <row r="260" spans="1:15" x14ac:dyDescent="0.2">
      <c r="A260">
        <v>259</v>
      </c>
      <c r="B260" s="10" t="s">
        <v>120</v>
      </c>
      <c r="C260" s="10" t="s">
        <v>121</v>
      </c>
      <c r="D260" s="10" t="s">
        <v>17</v>
      </c>
      <c r="E260" s="10" t="s">
        <v>18</v>
      </c>
      <c r="F260">
        <v>3.06</v>
      </c>
      <c r="G260">
        <v>162.80000000000001</v>
      </c>
      <c r="H260" s="10" t="s">
        <v>61</v>
      </c>
      <c r="I260" s="10" t="s">
        <v>38</v>
      </c>
      <c r="J260" s="10" t="s">
        <v>905</v>
      </c>
      <c r="K260" s="10" t="s">
        <v>135</v>
      </c>
      <c r="L260" s="10" t="s">
        <v>124</v>
      </c>
      <c r="M260" s="10" t="s">
        <v>73</v>
      </c>
      <c r="N260" s="10" t="s">
        <v>906</v>
      </c>
      <c r="O260" s="10" t="s">
        <v>907</v>
      </c>
    </row>
    <row r="261" spans="1:15" x14ac:dyDescent="0.2">
      <c r="A261">
        <v>260</v>
      </c>
      <c r="B261" s="10" t="s">
        <v>207</v>
      </c>
      <c r="C261" s="10" t="s">
        <v>208</v>
      </c>
      <c r="D261" s="10" t="s">
        <v>17</v>
      </c>
      <c r="E261" s="10" t="s">
        <v>18</v>
      </c>
      <c r="F261">
        <v>2.86</v>
      </c>
      <c r="G261">
        <v>107.4</v>
      </c>
      <c r="H261" s="10" t="s">
        <v>19</v>
      </c>
      <c r="I261" s="10" t="s">
        <v>20</v>
      </c>
      <c r="J261" s="10" t="s">
        <v>908</v>
      </c>
      <c r="K261" s="10" t="s">
        <v>210</v>
      </c>
      <c r="L261" s="10" t="s">
        <v>465</v>
      </c>
      <c r="M261" s="10" t="s">
        <v>24</v>
      </c>
      <c r="N261" s="10" t="s">
        <v>909</v>
      </c>
      <c r="O261" s="10" t="s">
        <v>910</v>
      </c>
    </row>
    <row r="262" spans="1:15" x14ac:dyDescent="0.2">
      <c r="A262">
        <v>261</v>
      </c>
      <c r="B262" s="10" t="s">
        <v>49</v>
      </c>
      <c r="C262" s="10" t="s">
        <v>50</v>
      </c>
      <c r="D262" s="10" t="s">
        <v>17</v>
      </c>
      <c r="E262" s="10" t="s">
        <v>18</v>
      </c>
      <c r="F262">
        <v>2.87</v>
      </c>
      <c r="G262">
        <v>160.30000000000001</v>
      </c>
      <c r="H262" s="10" t="s">
        <v>61</v>
      </c>
      <c r="I262" s="10" t="s">
        <v>104</v>
      </c>
      <c r="J262" s="10" t="s">
        <v>652</v>
      </c>
      <c r="K262" s="10" t="s">
        <v>504</v>
      </c>
      <c r="L262" s="10" t="s">
        <v>80</v>
      </c>
      <c r="M262" s="10" t="s">
        <v>32</v>
      </c>
      <c r="N262" s="10" t="s">
        <v>911</v>
      </c>
      <c r="O262" s="10" t="s">
        <v>912</v>
      </c>
    </row>
    <row r="263" spans="1:15" x14ac:dyDescent="0.2">
      <c r="A263">
        <v>262</v>
      </c>
      <c r="B263" s="10" t="s">
        <v>183</v>
      </c>
      <c r="C263" s="10" t="s">
        <v>184</v>
      </c>
      <c r="D263" s="10" t="s">
        <v>17</v>
      </c>
      <c r="E263" s="10" t="s">
        <v>18</v>
      </c>
      <c r="F263">
        <v>2.1</v>
      </c>
      <c r="G263">
        <v>59.1</v>
      </c>
      <c r="H263" s="10" t="s">
        <v>19</v>
      </c>
      <c r="I263" s="10" t="s">
        <v>20</v>
      </c>
      <c r="J263" s="10" t="s">
        <v>913</v>
      </c>
      <c r="K263" s="10" t="s">
        <v>130</v>
      </c>
      <c r="L263" s="10" t="s">
        <v>46</v>
      </c>
      <c r="M263" s="10" t="s">
        <v>41</v>
      </c>
      <c r="N263" s="10" t="s">
        <v>914</v>
      </c>
      <c r="O263" s="10" t="s">
        <v>915</v>
      </c>
    </row>
    <row r="264" spans="1:15" x14ac:dyDescent="0.2">
      <c r="A264">
        <v>263</v>
      </c>
      <c r="B264" s="10" t="s">
        <v>145</v>
      </c>
      <c r="C264" s="10" t="s">
        <v>146</v>
      </c>
      <c r="D264" s="10" t="s">
        <v>17</v>
      </c>
      <c r="E264" s="10" t="s">
        <v>18</v>
      </c>
      <c r="F264">
        <v>1.56</v>
      </c>
      <c r="G264">
        <v>47.1</v>
      </c>
      <c r="H264" s="10" t="s">
        <v>37</v>
      </c>
      <c r="I264" s="10" t="s">
        <v>104</v>
      </c>
      <c r="J264" s="10" t="s">
        <v>916</v>
      </c>
      <c r="K264" s="10" t="s">
        <v>148</v>
      </c>
      <c r="L264" s="10" t="s">
        <v>475</v>
      </c>
      <c r="M264" s="10" t="s">
        <v>41</v>
      </c>
      <c r="N264" s="10" t="s">
        <v>917</v>
      </c>
      <c r="O264" s="10" t="s">
        <v>918</v>
      </c>
    </row>
    <row r="265" spans="1:15" x14ac:dyDescent="0.2">
      <c r="A265">
        <v>264</v>
      </c>
      <c r="B265" s="10" t="s">
        <v>27</v>
      </c>
      <c r="C265" s="10" t="s">
        <v>28</v>
      </c>
      <c r="D265" s="10" t="s">
        <v>17</v>
      </c>
      <c r="E265" s="10" t="s">
        <v>18</v>
      </c>
      <c r="F265">
        <v>0.57999999999999996</v>
      </c>
      <c r="G265">
        <v>75.8</v>
      </c>
      <c r="H265" s="10" t="s">
        <v>156</v>
      </c>
      <c r="I265" s="10" t="s">
        <v>20</v>
      </c>
      <c r="J265" s="10" t="s">
        <v>919</v>
      </c>
      <c r="K265" s="10" t="s">
        <v>388</v>
      </c>
      <c r="L265" s="10" t="s">
        <v>131</v>
      </c>
      <c r="M265" s="10" t="s">
        <v>32</v>
      </c>
      <c r="N265" s="10" t="s">
        <v>920</v>
      </c>
      <c r="O265" s="10" t="s">
        <v>921</v>
      </c>
    </row>
    <row r="266" spans="1:15" x14ac:dyDescent="0.2">
      <c r="A266">
        <v>265</v>
      </c>
      <c r="B266" s="10" t="s">
        <v>115</v>
      </c>
      <c r="C266" s="10" t="s">
        <v>116</v>
      </c>
      <c r="D266" s="10" t="s">
        <v>17</v>
      </c>
      <c r="E266" s="10" t="s">
        <v>18</v>
      </c>
      <c r="F266">
        <v>4</v>
      </c>
      <c r="G266">
        <v>438.8</v>
      </c>
      <c r="H266" s="10" t="s">
        <v>61</v>
      </c>
      <c r="I266" s="10" t="s">
        <v>20</v>
      </c>
      <c r="J266" s="10" t="s">
        <v>922</v>
      </c>
      <c r="K266" s="10" t="s">
        <v>139</v>
      </c>
      <c r="L266" s="10" t="s">
        <v>56</v>
      </c>
      <c r="M266" s="10" t="s">
        <v>24</v>
      </c>
      <c r="N266" s="10" t="s">
        <v>923</v>
      </c>
      <c r="O266" s="10" t="s">
        <v>924</v>
      </c>
    </row>
    <row r="267" spans="1:15" x14ac:dyDescent="0.2">
      <c r="A267">
        <v>266</v>
      </c>
      <c r="B267" s="10" t="s">
        <v>87</v>
      </c>
      <c r="C267" s="10" t="s">
        <v>88</v>
      </c>
      <c r="D267" s="10" t="s">
        <v>17</v>
      </c>
      <c r="E267" s="10" t="s">
        <v>69</v>
      </c>
      <c r="F267">
        <v>1.05</v>
      </c>
      <c r="G267">
        <v>11.9</v>
      </c>
      <c r="H267" s="10" t="s">
        <v>61</v>
      </c>
      <c r="I267" s="10" t="s">
        <v>20</v>
      </c>
      <c r="J267" s="10" t="s">
        <v>925</v>
      </c>
      <c r="K267" s="10" t="s">
        <v>297</v>
      </c>
      <c r="L267" s="10" t="s">
        <v>72</v>
      </c>
      <c r="M267" s="10" t="s">
        <v>32</v>
      </c>
      <c r="N267" s="10" t="s">
        <v>926</v>
      </c>
      <c r="O267" s="10" t="s">
        <v>927</v>
      </c>
    </row>
    <row r="268" spans="1:15" x14ac:dyDescent="0.2">
      <c r="A268">
        <v>267</v>
      </c>
      <c r="B268" s="10" t="s">
        <v>35</v>
      </c>
      <c r="C268" s="10" t="s">
        <v>36</v>
      </c>
      <c r="D268" s="10" t="s">
        <v>17</v>
      </c>
      <c r="E268" s="10" t="s">
        <v>18</v>
      </c>
      <c r="F268">
        <v>2.82</v>
      </c>
      <c r="G268">
        <v>223</v>
      </c>
      <c r="H268" s="10" t="s">
        <v>19</v>
      </c>
      <c r="I268" s="10" t="s">
        <v>38</v>
      </c>
      <c r="J268" s="10" t="s">
        <v>928</v>
      </c>
      <c r="K268" s="10" t="s">
        <v>30</v>
      </c>
      <c r="L268" s="10" t="s">
        <v>244</v>
      </c>
      <c r="M268" s="10" t="s">
        <v>41</v>
      </c>
      <c r="N268" s="10" t="s">
        <v>929</v>
      </c>
      <c r="O268" s="10" t="s">
        <v>930</v>
      </c>
    </row>
    <row r="269" spans="1:15" x14ac:dyDescent="0.2">
      <c r="A269">
        <v>268</v>
      </c>
      <c r="B269" s="10" t="s">
        <v>127</v>
      </c>
      <c r="C269" s="10" t="s">
        <v>128</v>
      </c>
      <c r="D269" s="10" t="s">
        <v>17</v>
      </c>
      <c r="E269" s="10" t="s">
        <v>18</v>
      </c>
      <c r="F269">
        <v>3.08</v>
      </c>
      <c r="G269">
        <v>418.9</v>
      </c>
      <c r="H269" s="10" t="s">
        <v>37</v>
      </c>
      <c r="I269" s="10" t="s">
        <v>104</v>
      </c>
      <c r="J269" s="10" t="s">
        <v>931</v>
      </c>
      <c r="K269" s="10" t="s">
        <v>359</v>
      </c>
      <c r="L269" s="10" t="s">
        <v>131</v>
      </c>
      <c r="M269" s="10" t="s">
        <v>24</v>
      </c>
      <c r="N269" s="10" t="s">
        <v>932</v>
      </c>
      <c r="O269" s="10" t="s">
        <v>933</v>
      </c>
    </row>
    <row r="270" spans="1:15" x14ac:dyDescent="0.2">
      <c r="A270">
        <v>269</v>
      </c>
      <c r="B270" s="10" t="s">
        <v>59</v>
      </c>
      <c r="C270" s="10" t="s">
        <v>60</v>
      </c>
      <c r="D270" s="10" t="s">
        <v>17</v>
      </c>
      <c r="E270" s="10" t="s">
        <v>18</v>
      </c>
      <c r="F270">
        <v>2.85</v>
      </c>
      <c r="G270">
        <v>151.80000000000001</v>
      </c>
      <c r="H270" s="10" t="s">
        <v>19</v>
      </c>
      <c r="I270" s="10" t="s">
        <v>104</v>
      </c>
      <c r="J270" s="10" t="s">
        <v>934</v>
      </c>
      <c r="K270" s="10" t="s">
        <v>98</v>
      </c>
      <c r="L270" s="10" t="s">
        <v>23</v>
      </c>
      <c r="M270" s="10" t="s">
        <v>41</v>
      </c>
      <c r="N270" s="10" t="s">
        <v>935</v>
      </c>
      <c r="O270" s="10" t="s">
        <v>936</v>
      </c>
    </row>
    <row r="271" spans="1:15" x14ac:dyDescent="0.2">
      <c r="A271">
        <v>270</v>
      </c>
      <c r="B271" s="10" t="s">
        <v>183</v>
      </c>
      <c r="C271" s="10" t="s">
        <v>184</v>
      </c>
      <c r="D271" s="10" t="s">
        <v>17</v>
      </c>
      <c r="E271" s="10" t="s">
        <v>18</v>
      </c>
      <c r="F271">
        <v>2.31</v>
      </c>
      <c r="G271">
        <v>84.8</v>
      </c>
      <c r="H271" s="10" t="s">
        <v>19</v>
      </c>
      <c r="I271" s="10" t="s">
        <v>38</v>
      </c>
      <c r="J271" s="10" t="s">
        <v>937</v>
      </c>
      <c r="K271" s="10" t="s">
        <v>130</v>
      </c>
      <c r="L271" s="10" t="s">
        <v>46</v>
      </c>
      <c r="M271" s="10" t="s">
        <v>41</v>
      </c>
      <c r="N271" s="10" t="s">
        <v>938</v>
      </c>
      <c r="O271" s="10" t="s">
        <v>939</v>
      </c>
    </row>
    <row r="272" spans="1:15" x14ac:dyDescent="0.2">
      <c r="A272">
        <v>271</v>
      </c>
      <c r="B272" s="10" t="s">
        <v>115</v>
      </c>
      <c r="C272" s="10" t="s">
        <v>116</v>
      </c>
      <c r="D272" s="10" t="s">
        <v>17</v>
      </c>
      <c r="E272" s="10" t="s">
        <v>18</v>
      </c>
      <c r="F272">
        <v>2.68</v>
      </c>
      <c r="G272">
        <v>286.7</v>
      </c>
      <c r="H272" s="10" t="s">
        <v>37</v>
      </c>
      <c r="I272" s="10" t="s">
        <v>38</v>
      </c>
      <c r="J272" s="10" t="s">
        <v>940</v>
      </c>
      <c r="K272" s="10" t="s">
        <v>223</v>
      </c>
      <c r="L272" s="10" t="s">
        <v>153</v>
      </c>
      <c r="M272" s="10" t="s">
        <v>24</v>
      </c>
      <c r="N272" s="10" t="s">
        <v>941</v>
      </c>
      <c r="O272" s="10" t="s">
        <v>942</v>
      </c>
    </row>
    <row r="273" spans="1:15" x14ac:dyDescent="0.2">
      <c r="A273">
        <v>272</v>
      </c>
      <c r="B273" s="10" t="s">
        <v>201</v>
      </c>
      <c r="C273" s="10" t="s">
        <v>202</v>
      </c>
      <c r="D273" s="10" t="s">
        <v>17</v>
      </c>
      <c r="E273" s="10" t="s">
        <v>203</v>
      </c>
      <c r="F273">
        <v>2.08</v>
      </c>
      <c r="G273">
        <v>82.8</v>
      </c>
      <c r="H273" s="10" t="s">
        <v>19</v>
      </c>
      <c r="I273" s="10" t="s">
        <v>104</v>
      </c>
      <c r="J273" s="10" t="s">
        <v>943</v>
      </c>
      <c r="K273" s="10" t="s">
        <v>272</v>
      </c>
      <c r="L273" s="10" t="s">
        <v>259</v>
      </c>
      <c r="M273" s="10" t="s">
        <v>41</v>
      </c>
      <c r="N273" s="10" t="s">
        <v>944</v>
      </c>
      <c r="O273" s="10" t="s">
        <v>945</v>
      </c>
    </row>
    <row r="274" spans="1:15" x14ac:dyDescent="0.2">
      <c r="A274">
        <v>273</v>
      </c>
      <c r="B274" s="10" t="s">
        <v>115</v>
      </c>
      <c r="C274" s="10" t="s">
        <v>116</v>
      </c>
      <c r="D274" s="10" t="s">
        <v>17</v>
      </c>
      <c r="E274" s="10" t="s">
        <v>18</v>
      </c>
      <c r="F274">
        <v>5.18</v>
      </c>
      <c r="G274">
        <v>848.2</v>
      </c>
      <c r="H274" s="10" t="s">
        <v>19</v>
      </c>
      <c r="I274" s="10" t="s">
        <v>38</v>
      </c>
      <c r="J274" s="10" t="s">
        <v>946</v>
      </c>
      <c r="K274" s="10" t="s">
        <v>139</v>
      </c>
      <c r="L274" s="10" t="s">
        <v>153</v>
      </c>
      <c r="M274" s="10" t="s">
        <v>24</v>
      </c>
      <c r="N274" s="10" t="s">
        <v>947</v>
      </c>
      <c r="O274" s="10" t="s">
        <v>948</v>
      </c>
    </row>
    <row r="275" spans="1:15" x14ac:dyDescent="0.2">
      <c r="A275">
        <v>274</v>
      </c>
      <c r="B275" s="10" t="s">
        <v>15</v>
      </c>
      <c r="C275" s="10" t="s">
        <v>16</v>
      </c>
      <c r="D275" s="10" t="s">
        <v>17</v>
      </c>
      <c r="E275" s="10" t="s">
        <v>18</v>
      </c>
      <c r="F275">
        <v>2.67</v>
      </c>
      <c r="G275">
        <v>118.9</v>
      </c>
      <c r="H275" s="10" t="s">
        <v>19</v>
      </c>
      <c r="I275" s="10" t="s">
        <v>38</v>
      </c>
      <c r="J275" s="10" t="s">
        <v>949</v>
      </c>
      <c r="K275" s="10" t="s">
        <v>45</v>
      </c>
      <c r="L275" s="10" t="s">
        <v>23</v>
      </c>
      <c r="M275" s="10" t="s">
        <v>24</v>
      </c>
      <c r="N275" s="10" t="s">
        <v>950</v>
      </c>
      <c r="O275" s="10" t="s">
        <v>951</v>
      </c>
    </row>
    <row r="276" spans="1:15" x14ac:dyDescent="0.2">
      <c r="A276">
        <v>275</v>
      </c>
      <c r="B276" s="10" t="s">
        <v>127</v>
      </c>
      <c r="C276" s="10" t="s">
        <v>128</v>
      </c>
      <c r="D276" s="10" t="s">
        <v>17</v>
      </c>
      <c r="E276" s="10" t="s">
        <v>18</v>
      </c>
      <c r="F276">
        <v>4.1900000000000004</v>
      </c>
      <c r="G276">
        <v>541.70000000000005</v>
      </c>
      <c r="H276" s="10" t="s">
        <v>19</v>
      </c>
      <c r="I276" s="10" t="s">
        <v>104</v>
      </c>
      <c r="J276" s="10" t="s">
        <v>952</v>
      </c>
      <c r="K276" s="10" t="s">
        <v>210</v>
      </c>
      <c r="L276" s="10" t="s">
        <v>31</v>
      </c>
      <c r="M276" s="10" t="s">
        <v>24</v>
      </c>
      <c r="N276" s="10" t="s">
        <v>953</v>
      </c>
      <c r="O276" s="10" t="s">
        <v>954</v>
      </c>
    </row>
    <row r="277" spans="1:15" x14ac:dyDescent="0.2">
      <c r="A277">
        <v>276</v>
      </c>
      <c r="B277" s="10" t="s">
        <v>320</v>
      </c>
      <c r="C277" s="10" t="s">
        <v>321</v>
      </c>
      <c r="D277" s="10" t="s">
        <v>17</v>
      </c>
      <c r="E277" s="10" t="s">
        <v>203</v>
      </c>
      <c r="F277">
        <v>2.69</v>
      </c>
      <c r="G277">
        <v>125.4</v>
      </c>
      <c r="H277" s="10" t="s">
        <v>19</v>
      </c>
      <c r="I277" s="10" t="s">
        <v>38</v>
      </c>
      <c r="J277" s="10" t="s">
        <v>955</v>
      </c>
      <c r="K277" s="10" t="s">
        <v>330</v>
      </c>
      <c r="L277" s="10" t="s">
        <v>355</v>
      </c>
      <c r="M277" s="10" t="s">
        <v>323</v>
      </c>
      <c r="N277" s="10" t="s">
        <v>956</v>
      </c>
      <c r="O277" s="10" t="s">
        <v>957</v>
      </c>
    </row>
    <row r="278" spans="1:15" x14ac:dyDescent="0.2">
      <c r="A278">
        <v>277</v>
      </c>
      <c r="B278" s="10" t="s">
        <v>87</v>
      </c>
      <c r="C278" s="10" t="s">
        <v>88</v>
      </c>
      <c r="D278" s="10" t="s">
        <v>17</v>
      </c>
      <c r="E278" s="10" t="s">
        <v>69</v>
      </c>
      <c r="F278">
        <v>1.28</v>
      </c>
      <c r="G278">
        <v>15.4</v>
      </c>
      <c r="H278" s="10" t="s">
        <v>61</v>
      </c>
      <c r="I278" s="10" t="s">
        <v>38</v>
      </c>
      <c r="J278" s="10" t="s">
        <v>919</v>
      </c>
      <c r="K278" s="10" t="s">
        <v>538</v>
      </c>
      <c r="L278" s="10" t="s">
        <v>72</v>
      </c>
      <c r="M278" s="10" t="s">
        <v>32</v>
      </c>
      <c r="N278" s="10" t="s">
        <v>958</v>
      </c>
      <c r="O278" s="10" t="s">
        <v>959</v>
      </c>
    </row>
    <row r="279" spans="1:15" x14ac:dyDescent="0.2">
      <c r="A279">
        <v>278</v>
      </c>
      <c r="B279" s="10" t="s">
        <v>35</v>
      </c>
      <c r="C279" s="10" t="s">
        <v>36</v>
      </c>
      <c r="D279" s="10" t="s">
        <v>17</v>
      </c>
      <c r="E279" s="10" t="s">
        <v>18</v>
      </c>
      <c r="F279">
        <v>3.25</v>
      </c>
      <c r="G279">
        <v>253.9</v>
      </c>
      <c r="H279" s="10" t="s">
        <v>61</v>
      </c>
      <c r="I279" s="10" t="s">
        <v>38</v>
      </c>
      <c r="J279" s="10" t="s">
        <v>960</v>
      </c>
      <c r="K279" s="10" t="s">
        <v>240</v>
      </c>
      <c r="L279" s="10" t="s">
        <v>40</v>
      </c>
      <c r="M279" s="10" t="s">
        <v>41</v>
      </c>
      <c r="N279" s="10" t="s">
        <v>961</v>
      </c>
      <c r="O279" s="10" t="s">
        <v>962</v>
      </c>
    </row>
    <row r="280" spans="1:15" x14ac:dyDescent="0.2">
      <c r="A280">
        <v>279</v>
      </c>
      <c r="B280" s="10" t="s">
        <v>27</v>
      </c>
      <c r="C280" s="10" t="s">
        <v>28</v>
      </c>
      <c r="D280" s="10" t="s">
        <v>17</v>
      </c>
      <c r="E280" s="10" t="s">
        <v>18</v>
      </c>
      <c r="F280">
        <v>1.78</v>
      </c>
      <c r="G280">
        <v>96.7</v>
      </c>
      <c r="H280" s="10" t="s">
        <v>37</v>
      </c>
      <c r="I280" s="10" t="s">
        <v>20</v>
      </c>
      <c r="J280" s="10" t="s">
        <v>963</v>
      </c>
      <c r="K280" s="10" t="s">
        <v>240</v>
      </c>
      <c r="L280" s="10" t="s">
        <v>389</v>
      </c>
      <c r="M280" s="10" t="s">
        <v>32</v>
      </c>
      <c r="N280" s="10" t="s">
        <v>964</v>
      </c>
      <c r="O280" s="10" t="s">
        <v>965</v>
      </c>
    </row>
    <row r="281" spans="1:15" x14ac:dyDescent="0.2">
      <c r="A281">
        <v>280</v>
      </c>
      <c r="B281" s="10" t="s">
        <v>67</v>
      </c>
      <c r="C281" s="10" t="s">
        <v>68</v>
      </c>
      <c r="D281" s="10" t="s">
        <v>17</v>
      </c>
      <c r="E281" s="10" t="s">
        <v>69</v>
      </c>
      <c r="F281">
        <v>1.51</v>
      </c>
      <c r="G281">
        <v>23.7</v>
      </c>
      <c r="H281" s="10" t="s">
        <v>19</v>
      </c>
      <c r="I281" s="10" t="s">
        <v>104</v>
      </c>
      <c r="J281" s="10" t="s">
        <v>966</v>
      </c>
      <c r="K281" s="10" t="s">
        <v>142</v>
      </c>
      <c r="L281" s="10" t="s">
        <v>72</v>
      </c>
      <c r="M281" s="10" t="s">
        <v>73</v>
      </c>
      <c r="N281" s="10" t="s">
        <v>967</v>
      </c>
      <c r="O281" s="10" t="s">
        <v>968</v>
      </c>
    </row>
    <row r="282" spans="1:15" x14ac:dyDescent="0.2">
      <c r="A282">
        <v>281</v>
      </c>
      <c r="B282" s="10" t="s">
        <v>188</v>
      </c>
      <c r="C282" s="10" t="s">
        <v>189</v>
      </c>
      <c r="D282" s="10" t="s">
        <v>17</v>
      </c>
      <c r="E282" s="10" t="s">
        <v>18</v>
      </c>
      <c r="F282">
        <v>1.76</v>
      </c>
      <c r="G282">
        <v>48.7</v>
      </c>
      <c r="H282" s="10" t="s">
        <v>37</v>
      </c>
      <c r="I282" s="10" t="s">
        <v>104</v>
      </c>
      <c r="J282" s="10" t="s">
        <v>969</v>
      </c>
      <c r="K282" s="10" t="s">
        <v>252</v>
      </c>
      <c r="L282" s="10" t="s">
        <v>46</v>
      </c>
      <c r="M282" s="10" t="s">
        <v>24</v>
      </c>
      <c r="N282" s="10" t="s">
        <v>970</v>
      </c>
      <c r="O282" s="10" t="s">
        <v>971</v>
      </c>
    </row>
    <row r="283" spans="1:15" x14ac:dyDescent="0.2">
      <c r="A283">
        <v>282</v>
      </c>
      <c r="B283" s="10" t="s">
        <v>392</v>
      </c>
      <c r="C283" s="10" t="s">
        <v>393</v>
      </c>
      <c r="D283" s="10" t="s">
        <v>17</v>
      </c>
      <c r="E283" s="10" t="s">
        <v>18</v>
      </c>
      <c r="F283">
        <v>2.33</v>
      </c>
      <c r="G283">
        <v>69.2</v>
      </c>
      <c r="H283" s="10" t="s">
        <v>19</v>
      </c>
      <c r="I283" s="10" t="s">
        <v>20</v>
      </c>
      <c r="J283" s="10" t="s">
        <v>972</v>
      </c>
      <c r="K283" s="10" t="s">
        <v>191</v>
      </c>
      <c r="L283" s="10" t="s">
        <v>475</v>
      </c>
      <c r="M283" s="10" t="s">
        <v>24</v>
      </c>
      <c r="N283" s="10" t="s">
        <v>973</v>
      </c>
      <c r="O283" s="10" t="s">
        <v>974</v>
      </c>
    </row>
    <row r="284" spans="1:15" x14ac:dyDescent="0.2">
      <c r="A284">
        <v>283</v>
      </c>
      <c r="B284" s="10" t="s">
        <v>183</v>
      </c>
      <c r="C284" s="10" t="s">
        <v>184</v>
      </c>
      <c r="D284" s="10" t="s">
        <v>17</v>
      </c>
      <c r="E284" s="10" t="s">
        <v>18</v>
      </c>
      <c r="F284">
        <v>2.02</v>
      </c>
      <c r="G284">
        <v>71.7</v>
      </c>
      <c r="H284" s="10" t="s">
        <v>61</v>
      </c>
      <c r="I284" s="10" t="s">
        <v>20</v>
      </c>
      <c r="J284" s="10" t="s">
        <v>975</v>
      </c>
      <c r="K284" s="10" t="s">
        <v>130</v>
      </c>
      <c r="L284" s="10" t="s">
        <v>788</v>
      </c>
      <c r="M284" s="10" t="s">
        <v>41</v>
      </c>
      <c r="N284" s="10" t="s">
        <v>976</v>
      </c>
      <c r="O284" s="10" t="s">
        <v>977</v>
      </c>
    </row>
    <row r="285" spans="1:15" x14ac:dyDescent="0.2">
      <c r="A285">
        <v>284</v>
      </c>
      <c r="B285" s="10" t="s">
        <v>67</v>
      </c>
      <c r="C285" s="10" t="s">
        <v>68</v>
      </c>
      <c r="D285" s="10" t="s">
        <v>17</v>
      </c>
      <c r="E285" s="10" t="s">
        <v>69</v>
      </c>
      <c r="F285">
        <v>1.31</v>
      </c>
      <c r="G285">
        <v>21.1</v>
      </c>
      <c r="H285" s="10" t="s">
        <v>61</v>
      </c>
      <c r="I285" s="10" t="s">
        <v>38</v>
      </c>
      <c r="J285" s="10" t="s">
        <v>978</v>
      </c>
      <c r="K285" s="10" t="s">
        <v>71</v>
      </c>
      <c r="L285" s="10" t="s">
        <v>310</v>
      </c>
      <c r="M285" s="10" t="s">
        <v>73</v>
      </c>
      <c r="N285" s="10" t="s">
        <v>979</v>
      </c>
      <c r="O285" s="10" t="s">
        <v>980</v>
      </c>
    </row>
    <row r="286" spans="1:15" x14ac:dyDescent="0.2">
      <c r="A286">
        <v>285</v>
      </c>
      <c r="B286" s="10" t="s">
        <v>59</v>
      </c>
      <c r="C286" s="10" t="s">
        <v>60</v>
      </c>
      <c r="D286" s="10" t="s">
        <v>17</v>
      </c>
      <c r="E286" s="10" t="s">
        <v>18</v>
      </c>
      <c r="F286">
        <v>2.76</v>
      </c>
      <c r="G286">
        <v>125.2</v>
      </c>
      <c r="H286" s="10" t="s">
        <v>19</v>
      </c>
      <c r="I286" s="10" t="s">
        <v>38</v>
      </c>
      <c r="J286" s="10" t="s">
        <v>981</v>
      </c>
      <c r="K286" s="10" t="s">
        <v>520</v>
      </c>
      <c r="L286" s="10" t="s">
        <v>581</v>
      </c>
      <c r="M286" s="10" t="s">
        <v>41</v>
      </c>
      <c r="N286" s="10" t="s">
        <v>982</v>
      </c>
      <c r="O286" s="10" t="s">
        <v>983</v>
      </c>
    </row>
    <row r="287" spans="1:15" x14ac:dyDescent="0.2">
      <c r="A287">
        <v>286</v>
      </c>
      <c r="B287" s="10" t="s">
        <v>188</v>
      </c>
      <c r="C287" s="10" t="s">
        <v>189</v>
      </c>
      <c r="D287" s="10" t="s">
        <v>17</v>
      </c>
      <c r="E287" s="10" t="s">
        <v>18</v>
      </c>
      <c r="F287">
        <v>2.29</v>
      </c>
      <c r="G287">
        <v>83.8</v>
      </c>
      <c r="H287" s="10" t="s">
        <v>61</v>
      </c>
      <c r="I287" s="10" t="s">
        <v>38</v>
      </c>
      <c r="J287" s="10" t="s">
        <v>984</v>
      </c>
      <c r="K287" s="10" t="s">
        <v>191</v>
      </c>
      <c r="L287" s="10" t="s">
        <v>46</v>
      </c>
      <c r="M287" s="10" t="s">
        <v>24</v>
      </c>
      <c r="N287" s="10" t="s">
        <v>985</v>
      </c>
      <c r="O287" s="10" t="s">
        <v>986</v>
      </c>
    </row>
    <row r="288" spans="1:15" x14ac:dyDescent="0.2">
      <c r="A288">
        <v>287</v>
      </c>
      <c r="B288" s="10" t="s">
        <v>188</v>
      </c>
      <c r="C288" s="10" t="s">
        <v>189</v>
      </c>
      <c r="D288" s="10" t="s">
        <v>17</v>
      </c>
      <c r="E288" s="10" t="s">
        <v>18</v>
      </c>
      <c r="F288">
        <v>2.89</v>
      </c>
      <c r="G288">
        <v>144.5</v>
      </c>
      <c r="H288" s="10" t="s">
        <v>19</v>
      </c>
      <c r="I288" s="10" t="s">
        <v>38</v>
      </c>
      <c r="J288" s="10" t="s">
        <v>987</v>
      </c>
      <c r="K288" s="10" t="s">
        <v>252</v>
      </c>
      <c r="L288" s="10" t="s">
        <v>23</v>
      </c>
      <c r="M288" s="10" t="s">
        <v>24</v>
      </c>
      <c r="N288" s="10" t="s">
        <v>988</v>
      </c>
      <c r="O288" s="10" t="s">
        <v>989</v>
      </c>
    </row>
    <row r="289" spans="1:15" x14ac:dyDescent="0.2">
      <c r="A289">
        <v>288</v>
      </c>
      <c r="B289" s="10" t="s">
        <v>87</v>
      </c>
      <c r="C289" s="10" t="s">
        <v>88</v>
      </c>
      <c r="D289" s="10" t="s">
        <v>17</v>
      </c>
      <c r="E289" s="10" t="s">
        <v>69</v>
      </c>
      <c r="F289">
        <v>1.18</v>
      </c>
      <c r="G289">
        <v>15.7</v>
      </c>
      <c r="H289" s="10" t="s">
        <v>19</v>
      </c>
      <c r="I289" s="10" t="s">
        <v>20</v>
      </c>
      <c r="J289" s="10" t="s">
        <v>990</v>
      </c>
      <c r="K289" s="10" t="s">
        <v>272</v>
      </c>
      <c r="L289" s="10" t="s">
        <v>91</v>
      </c>
      <c r="M289" s="10" t="s">
        <v>32</v>
      </c>
      <c r="N289" s="10" t="s">
        <v>991</v>
      </c>
      <c r="O289" s="10" t="s">
        <v>992</v>
      </c>
    </row>
    <row r="290" spans="1:15" x14ac:dyDescent="0.2">
      <c r="A290">
        <v>289</v>
      </c>
      <c r="B290" s="10" t="s">
        <v>67</v>
      </c>
      <c r="C290" s="10" t="s">
        <v>68</v>
      </c>
      <c r="D290" s="10" t="s">
        <v>17</v>
      </c>
      <c r="E290" s="10" t="s">
        <v>69</v>
      </c>
      <c r="F290">
        <v>1.2</v>
      </c>
      <c r="G290">
        <v>16.899999999999999</v>
      </c>
      <c r="H290" s="10" t="s">
        <v>19</v>
      </c>
      <c r="I290" s="10" t="s">
        <v>38</v>
      </c>
      <c r="J290" s="10" t="s">
        <v>993</v>
      </c>
      <c r="K290" s="10" t="s">
        <v>71</v>
      </c>
      <c r="L290" s="10" t="s">
        <v>72</v>
      </c>
      <c r="M290" s="10" t="s">
        <v>73</v>
      </c>
      <c r="N290" s="10" t="s">
        <v>994</v>
      </c>
      <c r="O290" s="10" t="s">
        <v>995</v>
      </c>
    </row>
    <row r="291" spans="1:15" x14ac:dyDescent="0.2">
      <c r="A291">
        <v>290</v>
      </c>
      <c r="B291" s="10" t="s">
        <v>207</v>
      </c>
      <c r="C291" s="10" t="s">
        <v>208</v>
      </c>
      <c r="D291" s="10" t="s">
        <v>17</v>
      </c>
      <c r="E291" s="10" t="s">
        <v>18</v>
      </c>
      <c r="F291">
        <v>1.47</v>
      </c>
      <c r="G291">
        <v>30.9</v>
      </c>
      <c r="H291" s="10" t="s">
        <v>37</v>
      </c>
      <c r="I291" s="10" t="s">
        <v>104</v>
      </c>
      <c r="J291" s="10" t="s">
        <v>996</v>
      </c>
      <c r="K291" s="10" t="s">
        <v>210</v>
      </c>
      <c r="L291" s="10" t="s">
        <v>465</v>
      </c>
      <c r="M291" s="10" t="s">
        <v>24</v>
      </c>
      <c r="N291" s="10" t="s">
        <v>997</v>
      </c>
      <c r="O291" s="10" t="s">
        <v>998</v>
      </c>
    </row>
    <row r="292" spans="1:15" x14ac:dyDescent="0.2">
      <c r="A292">
        <v>291</v>
      </c>
      <c r="B292" s="10" t="s">
        <v>67</v>
      </c>
      <c r="C292" s="10" t="s">
        <v>68</v>
      </c>
      <c r="D292" s="10" t="s">
        <v>17</v>
      </c>
      <c r="E292" s="10" t="s">
        <v>69</v>
      </c>
      <c r="F292">
        <v>1.36</v>
      </c>
      <c r="G292">
        <v>20.2</v>
      </c>
      <c r="H292" s="10" t="s">
        <v>19</v>
      </c>
      <c r="I292" s="10" t="s">
        <v>20</v>
      </c>
      <c r="J292" s="10" t="s">
        <v>999</v>
      </c>
      <c r="K292" s="10" t="s">
        <v>142</v>
      </c>
      <c r="L292" s="10" t="s">
        <v>72</v>
      </c>
      <c r="M292" s="10" t="s">
        <v>73</v>
      </c>
      <c r="N292" s="10" t="s">
        <v>1000</v>
      </c>
      <c r="O292" s="10" t="s">
        <v>1001</v>
      </c>
    </row>
    <row r="293" spans="1:15" x14ac:dyDescent="0.2">
      <c r="A293">
        <v>292</v>
      </c>
      <c r="B293" s="10" t="s">
        <v>127</v>
      </c>
      <c r="C293" s="10" t="s">
        <v>128</v>
      </c>
      <c r="D293" s="10" t="s">
        <v>17</v>
      </c>
      <c r="E293" s="10" t="s">
        <v>18</v>
      </c>
      <c r="F293">
        <v>4.96</v>
      </c>
      <c r="G293">
        <v>637.20000000000005</v>
      </c>
      <c r="H293" s="10" t="s">
        <v>61</v>
      </c>
      <c r="I293" s="10" t="s">
        <v>20</v>
      </c>
      <c r="J293" s="10" t="s">
        <v>1002</v>
      </c>
      <c r="K293" s="10" t="s">
        <v>286</v>
      </c>
      <c r="L293" s="10" t="s">
        <v>131</v>
      </c>
      <c r="M293" s="10" t="s">
        <v>24</v>
      </c>
      <c r="N293" s="10" t="s">
        <v>1003</v>
      </c>
      <c r="O293" s="10" t="s">
        <v>1004</v>
      </c>
    </row>
    <row r="294" spans="1:15" x14ac:dyDescent="0.2">
      <c r="A294">
        <v>293</v>
      </c>
      <c r="B294" s="10" t="s">
        <v>320</v>
      </c>
      <c r="C294" s="10" t="s">
        <v>321</v>
      </c>
      <c r="D294" s="10" t="s">
        <v>17</v>
      </c>
      <c r="E294" s="10" t="s">
        <v>203</v>
      </c>
      <c r="F294">
        <v>3.06</v>
      </c>
      <c r="G294">
        <v>180.7</v>
      </c>
      <c r="H294" s="10" t="s">
        <v>19</v>
      </c>
      <c r="I294" s="10" t="s">
        <v>38</v>
      </c>
      <c r="J294" s="10" t="s">
        <v>1005</v>
      </c>
      <c r="K294" s="10" t="s">
        <v>330</v>
      </c>
      <c r="L294" s="10" t="s">
        <v>355</v>
      </c>
      <c r="M294" s="10" t="s">
        <v>323</v>
      </c>
      <c r="N294" s="10" t="s">
        <v>1006</v>
      </c>
      <c r="O294" s="10" t="s">
        <v>1007</v>
      </c>
    </row>
    <row r="295" spans="1:15" x14ac:dyDescent="0.2">
      <c r="A295">
        <v>294</v>
      </c>
      <c r="B295" s="10" t="s">
        <v>67</v>
      </c>
      <c r="C295" s="10" t="s">
        <v>68</v>
      </c>
      <c r="D295" s="10" t="s">
        <v>17</v>
      </c>
      <c r="E295" s="10" t="s">
        <v>69</v>
      </c>
      <c r="F295">
        <v>1.1100000000000001</v>
      </c>
      <c r="G295">
        <v>14.6</v>
      </c>
      <c r="H295" s="10" t="s">
        <v>61</v>
      </c>
      <c r="I295" s="10" t="s">
        <v>38</v>
      </c>
      <c r="J295" s="10" t="s">
        <v>1008</v>
      </c>
      <c r="K295" s="10" t="s">
        <v>142</v>
      </c>
      <c r="L295" s="10" t="s">
        <v>72</v>
      </c>
      <c r="M295" s="10" t="s">
        <v>73</v>
      </c>
      <c r="N295" s="10" t="s">
        <v>1009</v>
      </c>
      <c r="O295" s="10" t="s">
        <v>1010</v>
      </c>
    </row>
    <row r="296" spans="1:15" x14ac:dyDescent="0.2">
      <c r="A296">
        <v>295</v>
      </c>
      <c r="B296" s="10" t="s">
        <v>201</v>
      </c>
      <c r="C296" s="10" t="s">
        <v>202</v>
      </c>
      <c r="D296" s="10" t="s">
        <v>17</v>
      </c>
      <c r="E296" s="10" t="s">
        <v>203</v>
      </c>
      <c r="F296">
        <v>3.15</v>
      </c>
      <c r="G296">
        <v>187.8</v>
      </c>
      <c r="H296" s="10" t="s">
        <v>19</v>
      </c>
      <c r="I296" s="10" t="s">
        <v>20</v>
      </c>
      <c r="J296" s="10" t="s">
        <v>838</v>
      </c>
      <c r="K296" s="10" t="s">
        <v>90</v>
      </c>
      <c r="L296" s="10" t="s">
        <v>23</v>
      </c>
      <c r="M296" s="10" t="s">
        <v>41</v>
      </c>
      <c r="N296" s="10" t="s">
        <v>1011</v>
      </c>
      <c r="O296" s="10" t="s">
        <v>1012</v>
      </c>
    </row>
    <row r="297" spans="1:15" x14ac:dyDescent="0.2">
      <c r="A297">
        <v>296</v>
      </c>
      <c r="B297" s="10" t="s">
        <v>87</v>
      </c>
      <c r="C297" s="10" t="s">
        <v>88</v>
      </c>
      <c r="D297" s="10" t="s">
        <v>17</v>
      </c>
      <c r="E297" s="10" t="s">
        <v>69</v>
      </c>
      <c r="F297">
        <v>1.64</v>
      </c>
      <c r="G297">
        <v>25</v>
      </c>
      <c r="H297" s="10" t="s">
        <v>19</v>
      </c>
      <c r="I297" s="10" t="s">
        <v>20</v>
      </c>
      <c r="J297" s="10" t="s">
        <v>1013</v>
      </c>
      <c r="K297" s="10" t="s">
        <v>538</v>
      </c>
      <c r="L297" s="10" t="s">
        <v>72</v>
      </c>
      <c r="M297" s="10" t="s">
        <v>32</v>
      </c>
      <c r="N297" s="10" t="s">
        <v>1014</v>
      </c>
      <c r="O297" s="10" t="s">
        <v>1015</v>
      </c>
    </row>
    <row r="298" spans="1:15" x14ac:dyDescent="0.2">
      <c r="A298">
        <v>297</v>
      </c>
      <c r="B298" s="10" t="s">
        <v>183</v>
      </c>
      <c r="C298" s="10" t="s">
        <v>184</v>
      </c>
      <c r="D298" s="10" t="s">
        <v>17</v>
      </c>
      <c r="E298" s="10" t="s">
        <v>18</v>
      </c>
      <c r="F298">
        <v>2.48</v>
      </c>
      <c r="G298">
        <v>104.1</v>
      </c>
      <c r="H298" s="10" t="s">
        <v>19</v>
      </c>
      <c r="I298" s="10" t="s">
        <v>104</v>
      </c>
      <c r="J298" s="10" t="s">
        <v>1016</v>
      </c>
      <c r="K298" s="10" t="s">
        <v>130</v>
      </c>
      <c r="L298" s="10" t="s">
        <v>788</v>
      </c>
      <c r="M298" s="10" t="s">
        <v>41</v>
      </c>
      <c r="N298" s="10" t="s">
        <v>1017</v>
      </c>
      <c r="O298" s="10" t="s">
        <v>1018</v>
      </c>
    </row>
    <row r="299" spans="1:15" x14ac:dyDescent="0.2">
      <c r="A299">
        <v>298</v>
      </c>
      <c r="B299" s="10" t="s">
        <v>115</v>
      </c>
      <c r="C299" s="10" t="s">
        <v>116</v>
      </c>
      <c r="D299" s="10" t="s">
        <v>17</v>
      </c>
      <c r="E299" s="10" t="s">
        <v>18</v>
      </c>
      <c r="F299">
        <v>1.63</v>
      </c>
      <c r="G299">
        <v>169.1</v>
      </c>
      <c r="H299" s="10" t="s">
        <v>37</v>
      </c>
      <c r="I299" s="10" t="s">
        <v>38</v>
      </c>
      <c r="J299" s="10" t="s">
        <v>1019</v>
      </c>
      <c r="K299" s="10" t="s">
        <v>223</v>
      </c>
      <c r="L299" s="10" t="s">
        <v>153</v>
      </c>
      <c r="M299" s="10" t="s">
        <v>24</v>
      </c>
      <c r="N299" s="10" t="s">
        <v>1020</v>
      </c>
      <c r="O299" s="10" t="s">
        <v>1021</v>
      </c>
    </row>
    <row r="300" spans="1:15" x14ac:dyDescent="0.2">
      <c r="A300">
        <v>299</v>
      </c>
      <c r="B300" s="10" t="s">
        <v>76</v>
      </c>
      <c r="C300" s="10" t="s">
        <v>77</v>
      </c>
      <c r="D300" s="10" t="s">
        <v>17</v>
      </c>
      <c r="E300" s="10" t="s">
        <v>18</v>
      </c>
      <c r="F300">
        <v>2.78</v>
      </c>
      <c r="G300">
        <v>153.80000000000001</v>
      </c>
      <c r="H300" s="10" t="s">
        <v>19</v>
      </c>
      <c r="I300" s="10" t="s">
        <v>38</v>
      </c>
      <c r="J300" s="10" t="s">
        <v>1022</v>
      </c>
      <c r="K300" s="10" t="s">
        <v>350</v>
      </c>
      <c r="L300" s="10" t="s">
        <v>80</v>
      </c>
      <c r="M300" s="10" t="s">
        <v>24</v>
      </c>
      <c r="N300" s="10" t="s">
        <v>1023</v>
      </c>
      <c r="O300" s="10" t="s">
        <v>1024</v>
      </c>
    </row>
    <row r="301" spans="1:15" x14ac:dyDescent="0.2">
      <c r="A301">
        <v>300</v>
      </c>
      <c r="B301" s="10" t="s">
        <v>15</v>
      </c>
      <c r="C301" s="10" t="s">
        <v>16</v>
      </c>
      <c r="D301" s="10" t="s">
        <v>17</v>
      </c>
      <c r="E301" s="10" t="s">
        <v>18</v>
      </c>
      <c r="F301">
        <v>2.79</v>
      </c>
      <c r="G301">
        <v>101.5</v>
      </c>
      <c r="H301" s="10" t="s">
        <v>61</v>
      </c>
      <c r="I301" s="10" t="s">
        <v>20</v>
      </c>
      <c r="J301" s="10" t="s">
        <v>1025</v>
      </c>
      <c r="K301" s="10" t="s">
        <v>45</v>
      </c>
      <c r="L301" s="10" t="s">
        <v>23</v>
      </c>
      <c r="M301" s="10" t="s">
        <v>24</v>
      </c>
      <c r="N301" s="10" t="s">
        <v>1026</v>
      </c>
      <c r="O301" s="10" t="s">
        <v>1027</v>
      </c>
    </row>
    <row r="302" spans="1:15" x14ac:dyDescent="0.2">
      <c r="A302">
        <v>301</v>
      </c>
      <c r="B302" s="10" t="s">
        <v>67</v>
      </c>
      <c r="C302" s="10" t="s">
        <v>68</v>
      </c>
      <c r="D302" s="10" t="s">
        <v>17</v>
      </c>
      <c r="E302" s="10" t="s">
        <v>69</v>
      </c>
      <c r="F302">
        <v>1.35</v>
      </c>
      <c r="G302">
        <v>23</v>
      </c>
      <c r="H302" s="10" t="s">
        <v>19</v>
      </c>
      <c r="I302" s="10" t="s">
        <v>38</v>
      </c>
      <c r="J302" s="10" t="s">
        <v>1028</v>
      </c>
      <c r="K302" s="10" t="s">
        <v>142</v>
      </c>
      <c r="L302" s="10" t="s">
        <v>72</v>
      </c>
      <c r="M302" s="10" t="s">
        <v>73</v>
      </c>
      <c r="N302" s="10" t="s">
        <v>1029</v>
      </c>
      <c r="O302" s="10" t="s">
        <v>1030</v>
      </c>
    </row>
    <row r="303" spans="1:15" x14ac:dyDescent="0.2">
      <c r="A303">
        <v>302</v>
      </c>
      <c r="B303" s="10" t="s">
        <v>127</v>
      </c>
      <c r="C303" s="10" t="s">
        <v>128</v>
      </c>
      <c r="D303" s="10" t="s">
        <v>17</v>
      </c>
      <c r="E303" s="10" t="s">
        <v>18</v>
      </c>
      <c r="F303">
        <v>3.62</v>
      </c>
      <c r="G303">
        <v>437.6</v>
      </c>
      <c r="H303" s="10" t="s">
        <v>19</v>
      </c>
      <c r="I303" s="10" t="s">
        <v>38</v>
      </c>
      <c r="J303" s="10" t="s">
        <v>1031</v>
      </c>
      <c r="K303" s="10" t="s">
        <v>52</v>
      </c>
      <c r="L303" s="10" t="s">
        <v>266</v>
      </c>
      <c r="M303" s="10" t="s">
        <v>24</v>
      </c>
      <c r="N303" s="10" t="s">
        <v>1032</v>
      </c>
      <c r="O303" s="10" t="s">
        <v>1033</v>
      </c>
    </row>
    <row r="304" spans="1:15" x14ac:dyDescent="0.2">
      <c r="A304">
        <v>303</v>
      </c>
      <c r="B304" s="10" t="s">
        <v>145</v>
      </c>
      <c r="C304" s="10" t="s">
        <v>146</v>
      </c>
      <c r="D304" s="10" t="s">
        <v>17</v>
      </c>
      <c r="E304" s="10" t="s">
        <v>18</v>
      </c>
      <c r="F304">
        <v>2.61</v>
      </c>
      <c r="G304">
        <v>119.8</v>
      </c>
      <c r="H304" s="10" t="s">
        <v>19</v>
      </c>
      <c r="I304" s="10" t="s">
        <v>38</v>
      </c>
      <c r="J304" s="10" t="s">
        <v>1034</v>
      </c>
      <c r="K304" s="10" t="s">
        <v>148</v>
      </c>
      <c r="L304" s="10" t="s">
        <v>23</v>
      </c>
      <c r="M304" s="10" t="s">
        <v>41</v>
      </c>
      <c r="N304" s="10" t="s">
        <v>1035</v>
      </c>
      <c r="O304" s="10" t="s">
        <v>1036</v>
      </c>
    </row>
    <row r="305" spans="1:15" x14ac:dyDescent="0.2">
      <c r="A305">
        <v>304</v>
      </c>
      <c r="B305" s="10" t="s">
        <v>59</v>
      </c>
      <c r="C305" s="10" t="s">
        <v>60</v>
      </c>
      <c r="D305" s="10" t="s">
        <v>17</v>
      </c>
      <c r="E305" s="10" t="s">
        <v>18</v>
      </c>
      <c r="F305">
        <v>2.1800000000000002</v>
      </c>
      <c r="G305">
        <v>76.2</v>
      </c>
      <c r="H305" s="10" t="s">
        <v>19</v>
      </c>
      <c r="I305" s="10" t="s">
        <v>20</v>
      </c>
      <c r="J305" s="10" t="s">
        <v>1037</v>
      </c>
      <c r="K305" s="10" t="s">
        <v>98</v>
      </c>
      <c r="L305" s="10" t="s">
        <v>64</v>
      </c>
      <c r="M305" s="10" t="s">
        <v>41</v>
      </c>
      <c r="N305" s="10" t="s">
        <v>1038</v>
      </c>
      <c r="O305" s="10" t="s">
        <v>1039</v>
      </c>
    </row>
    <row r="306" spans="1:15" x14ac:dyDescent="0.2">
      <c r="A306">
        <v>305</v>
      </c>
      <c r="B306" s="10" t="s">
        <v>320</v>
      </c>
      <c r="C306" s="10" t="s">
        <v>321</v>
      </c>
      <c r="D306" s="10" t="s">
        <v>17</v>
      </c>
      <c r="E306" s="10" t="s">
        <v>203</v>
      </c>
      <c r="F306">
        <v>2.06</v>
      </c>
      <c r="G306">
        <v>75.7</v>
      </c>
      <c r="H306" s="10" t="s">
        <v>61</v>
      </c>
      <c r="I306" s="10" t="s">
        <v>20</v>
      </c>
      <c r="J306" s="10" t="s">
        <v>1040</v>
      </c>
      <c r="K306" s="10" t="s">
        <v>297</v>
      </c>
      <c r="L306" s="10" t="s">
        <v>355</v>
      </c>
      <c r="M306" s="10" t="s">
        <v>323</v>
      </c>
      <c r="N306" s="10" t="s">
        <v>1041</v>
      </c>
      <c r="O306" s="10" t="s">
        <v>1042</v>
      </c>
    </row>
    <row r="307" spans="1:15" x14ac:dyDescent="0.2">
      <c r="A307">
        <v>306</v>
      </c>
      <c r="B307" s="10" t="s">
        <v>59</v>
      </c>
      <c r="C307" s="10" t="s">
        <v>60</v>
      </c>
      <c r="D307" s="10" t="s">
        <v>17</v>
      </c>
      <c r="E307" s="10" t="s">
        <v>18</v>
      </c>
      <c r="F307">
        <v>2.92</v>
      </c>
      <c r="G307">
        <v>150.69999999999999</v>
      </c>
      <c r="H307" s="10" t="s">
        <v>19</v>
      </c>
      <c r="I307" s="10" t="s">
        <v>20</v>
      </c>
      <c r="J307" s="10" t="s">
        <v>1043</v>
      </c>
      <c r="K307" s="10" t="s">
        <v>98</v>
      </c>
      <c r="L307" s="10" t="s">
        <v>23</v>
      </c>
      <c r="M307" s="10" t="s">
        <v>41</v>
      </c>
      <c r="N307" s="10" t="s">
        <v>1044</v>
      </c>
      <c r="O307" s="10" t="s">
        <v>1045</v>
      </c>
    </row>
    <row r="308" spans="1:15" x14ac:dyDescent="0.2">
      <c r="A308">
        <v>307</v>
      </c>
      <c r="B308" s="10" t="s">
        <v>67</v>
      </c>
      <c r="C308" s="10" t="s">
        <v>68</v>
      </c>
      <c r="D308" s="10" t="s">
        <v>17</v>
      </c>
      <c r="E308" s="10" t="s">
        <v>69</v>
      </c>
      <c r="F308">
        <v>1.1200000000000001</v>
      </c>
      <c r="G308">
        <v>15.5</v>
      </c>
      <c r="H308" s="10" t="s">
        <v>19</v>
      </c>
      <c r="I308" s="10" t="s">
        <v>38</v>
      </c>
      <c r="J308" s="10" t="s">
        <v>1046</v>
      </c>
      <c r="K308" s="10" t="s">
        <v>71</v>
      </c>
      <c r="L308" s="10" t="s">
        <v>72</v>
      </c>
      <c r="M308" s="10" t="s">
        <v>73</v>
      </c>
      <c r="N308" s="10" t="s">
        <v>1047</v>
      </c>
      <c r="O308" s="10" t="s">
        <v>1048</v>
      </c>
    </row>
    <row r="309" spans="1:15" x14ac:dyDescent="0.2">
      <c r="A309">
        <v>308</v>
      </c>
      <c r="B309" s="10" t="s">
        <v>67</v>
      </c>
      <c r="C309" s="10" t="s">
        <v>68</v>
      </c>
      <c r="D309" s="10" t="s">
        <v>17</v>
      </c>
      <c r="E309" s="10" t="s">
        <v>69</v>
      </c>
      <c r="F309">
        <v>1.47</v>
      </c>
      <c r="G309">
        <v>25.1</v>
      </c>
      <c r="H309" s="10" t="s">
        <v>61</v>
      </c>
      <c r="I309" s="10" t="s">
        <v>104</v>
      </c>
      <c r="J309" s="10" t="s">
        <v>1049</v>
      </c>
      <c r="K309" s="10" t="s">
        <v>71</v>
      </c>
      <c r="L309" s="10" t="s">
        <v>72</v>
      </c>
      <c r="M309" s="10" t="s">
        <v>73</v>
      </c>
      <c r="N309" s="10" t="s">
        <v>1050</v>
      </c>
      <c r="O309" s="10" t="s">
        <v>1051</v>
      </c>
    </row>
    <row r="310" spans="1:15" x14ac:dyDescent="0.2">
      <c r="A310">
        <v>309</v>
      </c>
      <c r="B310" s="10" t="s">
        <v>392</v>
      </c>
      <c r="C310" s="10" t="s">
        <v>393</v>
      </c>
      <c r="D310" s="10" t="s">
        <v>17</v>
      </c>
      <c r="E310" s="10" t="s">
        <v>18</v>
      </c>
      <c r="F310">
        <v>1.51</v>
      </c>
      <c r="G310">
        <v>43.1</v>
      </c>
      <c r="H310" s="10" t="s">
        <v>37</v>
      </c>
      <c r="I310" s="10" t="s">
        <v>20</v>
      </c>
      <c r="J310" s="10" t="s">
        <v>1052</v>
      </c>
      <c r="K310" s="10" t="s">
        <v>191</v>
      </c>
      <c r="L310" s="10" t="s">
        <v>46</v>
      </c>
      <c r="M310" s="10" t="s">
        <v>24</v>
      </c>
      <c r="N310" s="10" t="s">
        <v>1053</v>
      </c>
      <c r="O310" s="10" t="s">
        <v>1054</v>
      </c>
    </row>
    <row r="311" spans="1:15" x14ac:dyDescent="0.2">
      <c r="A311">
        <v>310</v>
      </c>
      <c r="B311" s="10" t="s">
        <v>127</v>
      </c>
      <c r="C311" s="10" t="s">
        <v>128</v>
      </c>
      <c r="D311" s="10" t="s">
        <v>17</v>
      </c>
      <c r="E311" s="10" t="s">
        <v>18</v>
      </c>
      <c r="F311">
        <v>3.65</v>
      </c>
      <c r="G311">
        <v>449.3</v>
      </c>
      <c r="H311" s="10" t="s">
        <v>37</v>
      </c>
      <c r="I311" s="10" t="s">
        <v>104</v>
      </c>
      <c r="J311" s="10" t="s">
        <v>1055</v>
      </c>
      <c r="K311" s="10" t="s">
        <v>191</v>
      </c>
      <c r="L311" s="10" t="s">
        <v>131</v>
      </c>
      <c r="M311" s="10" t="s">
        <v>24</v>
      </c>
      <c r="N311" s="10" t="s">
        <v>1056</v>
      </c>
      <c r="O311" s="10" t="s">
        <v>1057</v>
      </c>
    </row>
    <row r="312" spans="1:15" x14ac:dyDescent="0.2">
      <c r="A312">
        <v>311</v>
      </c>
      <c r="B312" s="10" t="s">
        <v>188</v>
      </c>
      <c r="C312" s="10" t="s">
        <v>189</v>
      </c>
      <c r="D312" s="10" t="s">
        <v>17</v>
      </c>
      <c r="E312" s="10" t="s">
        <v>18</v>
      </c>
      <c r="F312">
        <v>2.2599999999999998</v>
      </c>
      <c r="G312">
        <v>83.5</v>
      </c>
      <c r="H312" s="10" t="s">
        <v>19</v>
      </c>
      <c r="I312" s="10" t="s">
        <v>38</v>
      </c>
      <c r="J312" s="10" t="s">
        <v>1058</v>
      </c>
      <c r="K312" s="10" t="s">
        <v>252</v>
      </c>
      <c r="L312" s="10" t="s">
        <v>46</v>
      </c>
      <c r="M312" s="10" t="s">
        <v>24</v>
      </c>
      <c r="N312" s="10" t="s">
        <v>1059</v>
      </c>
      <c r="O312" s="10" t="s">
        <v>1060</v>
      </c>
    </row>
    <row r="313" spans="1:15" x14ac:dyDescent="0.2">
      <c r="A313">
        <v>312</v>
      </c>
      <c r="B313" s="10" t="s">
        <v>392</v>
      </c>
      <c r="C313" s="10" t="s">
        <v>393</v>
      </c>
      <c r="D313" s="10" t="s">
        <v>17</v>
      </c>
      <c r="E313" s="10" t="s">
        <v>18</v>
      </c>
      <c r="F313">
        <v>1.34</v>
      </c>
      <c r="G313">
        <v>43.5</v>
      </c>
      <c r="H313" s="10" t="s">
        <v>37</v>
      </c>
      <c r="I313" s="10" t="s">
        <v>104</v>
      </c>
      <c r="J313" s="10" t="s">
        <v>1061</v>
      </c>
      <c r="K313" s="10" t="s">
        <v>191</v>
      </c>
      <c r="L313" s="10" t="s">
        <v>475</v>
      </c>
      <c r="M313" s="10" t="s">
        <v>24</v>
      </c>
      <c r="N313" s="10" t="s">
        <v>1062</v>
      </c>
      <c r="O313" s="10" t="s">
        <v>1063</v>
      </c>
    </row>
    <row r="314" spans="1:15" x14ac:dyDescent="0.2">
      <c r="A314">
        <v>313</v>
      </c>
      <c r="B314" s="10" t="s">
        <v>145</v>
      </c>
      <c r="C314" s="10" t="s">
        <v>146</v>
      </c>
      <c r="D314" s="10" t="s">
        <v>17</v>
      </c>
      <c r="E314" s="10" t="s">
        <v>18</v>
      </c>
      <c r="F314">
        <v>1.51</v>
      </c>
      <c r="G314">
        <v>59.1</v>
      </c>
      <c r="H314" s="10" t="s">
        <v>37</v>
      </c>
      <c r="I314" s="10" t="s">
        <v>38</v>
      </c>
      <c r="J314" s="10" t="s">
        <v>1064</v>
      </c>
      <c r="K314" s="10" t="s">
        <v>148</v>
      </c>
      <c r="L314" s="10" t="s">
        <v>23</v>
      </c>
      <c r="M314" s="10" t="s">
        <v>41</v>
      </c>
      <c r="N314" s="10" t="s">
        <v>1065</v>
      </c>
      <c r="O314" s="10" t="s">
        <v>1066</v>
      </c>
    </row>
    <row r="315" spans="1:15" x14ac:dyDescent="0.2">
      <c r="A315">
        <v>314</v>
      </c>
      <c r="B315" s="10" t="s">
        <v>320</v>
      </c>
      <c r="C315" s="10" t="s">
        <v>321</v>
      </c>
      <c r="D315" s="10" t="s">
        <v>17</v>
      </c>
      <c r="E315" s="10" t="s">
        <v>203</v>
      </c>
      <c r="F315">
        <v>0.79</v>
      </c>
      <c r="G315">
        <v>33.9</v>
      </c>
      <c r="H315" s="10" t="s">
        <v>37</v>
      </c>
      <c r="I315" s="10" t="s">
        <v>20</v>
      </c>
      <c r="J315" s="10" t="s">
        <v>1067</v>
      </c>
      <c r="K315" s="10" t="s">
        <v>330</v>
      </c>
      <c r="L315" s="10" t="s">
        <v>355</v>
      </c>
      <c r="M315" s="10" t="s">
        <v>323</v>
      </c>
      <c r="N315" s="10" t="s">
        <v>1068</v>
      </c>
      <c r="O315" s="10" t="s">
        <v>1069</v>
      </c>
    </row>
    <row r="316" spans="1:15" x14ac:dyDescent="0.2">
      <c r="A316">
        <v>315</v>
      </c>
      <c r="B316" s="10" t="s">
        <v>127</v>
      </c>
      <c r="C316" s="10" t="s">
        <v>128</v>
      </c>
      <c r="D316" s="10" t="s">
        <v>17</v>
      </c>
      <c r="E316" s="10" t="s">
        <v>18</v>
      </c>
      <c r="F316">
        <v>4.33</v>
      </c>
      <c r="G316">
        <v>658.3</v>
      </c>
      <c r="H316" s="10" t="s">
        <v>19</v>
      </c>
      <c r="I316" s="10" t="s">
        <v>38</v>
      </c>
      <c r="J316" s="10" t="s">
        <v>1070</v>
      </c>
      <c r="K316" s="10" t="s">
        <v>359</v>
      </c>
      <c r="L316" s="10" t="s">
        <v>479</v>
      </c>
      <c r="M316" s="10" t="s">
        <v>24</v>
      </c>
      <c r="N316" s="10" t="s">
        <v>1071</v>
      </c>
      <c r="O316" s="10" t="s">
        <v>1072</v>
      </c>
    </row>
    <row r="317" spans="1:15" x14ac:dyDescent="0.2">
      <c r="A317">
        <v>316</v>
      </c>
      <c r="B317" s="10" t="s">
        <v>183</v>
      </c>
      <c r="C317" s="10" t="s">
        <v>184</v>
      </c>
      <c r="D317" s="10" t="s">
        <v>17</v>
      </c>
      <c r="E317" s="10" t="s">
        <v>18</v>
      </c>
      <c r="F317">
        <v>1.67</v>
      </c>
      <c r="G317">
        <v>48.8</v>
      </c>
      <c r="H317" s="10" t="s">
        <v>19</v>
      </c>
      <c r="I317" s="10" t="s">
        <v>20</v>
      </c>
      <c r="J317" s="10" t="s">
        <v>1073</v>
      </c>
      <c r="K317" s="10" t="s">
        <v>130</v>
      </c>
      <c r="L317" s="10" t="s">
        <v>195</v>
      </c>
      <c r="M317" s="10" t="s">
        <v>41</v>
      </c>
      <c r="N317" s="10" t="s">
        <v>1074</v>
      </c>
      <c r="O317" s="10" t="s">
        <v>1075</v>
      </c>
    </row>
    <row r="318" spans="1:15" x14ac:dyDescent="0.2">
      <c r="A318">
        <v>317</v>
      </c>
      <c r="B318" s="10" t="s">
        <v>201</v>
      </c>
      <c r="C318" s="10" t="s">
        <v>202</v>
      </c>
      <c r="D318" s="10" t="s">
        <v>17</v>
      </c>
      <c r="E318" s="10" t="s">
        <v>203</v>
      </c>
      <c r="F318">
        <v>2.94</v>
      </c>
      <c r="G318">
        <v>142.5</v>
      </c>
      <c r="H318" s="10" t="s">
        <v>19</v>
      </c>
      <c r="I318" s="10" t="s">
        <v>38</v>
      </c>
      <c r="J318" s="10" t="s">
        <v>1076</v>
      </c>
      <c r="K318" s="10" t="s">
        <v>106</v>
      </c>
      <c r="L318" s="10" t="s">
        <v>259</v>
      </c>
      <c r="M318" s="10" t="s">
        <v>41</v>
      </c>
      <c r="N318" s="10" t="s">
        <v>1077</v>
      </c>
      <c r="O318" s="10" t="s">
        <v>1078</v>
      </c>
    </row>
    <row r="319" spans="1:15" x14ac:dyDescent="0.2">
      <c r="A319">
        <v>318</v>
      </c>
      <c r="B319" s="10" t="s">
        <v>35</v>
      </c>
      <c r="C319" s="10" t="s">
        <v>36</v>
      </c>
      <c r="D319" s="10" t="s">
        <v>17</v>
      </c>
      <c r="E319" s="10" t="s">
        <v>18</v>
      </c>
      <c r="F319">
        <v>1.9</v>
      </c>
      <c r="G319">
        <v>121.2</v>
      </c>
      <c r="H319" s="10" t="s">
        <v>37</v>
      </c>
      <c r="I319" s="10" t="s">
        <v>38</v>
      </c>
      <c r="J319" s="10" t="s">
        <v>1079</v>
      </c>
      <c r="K319" s="10" t="s">
        <v>30</v>
      </c>
      <c r="L319" s="10" t="s">
        <v>40</v>
      </c>
      <c r="M319" s="10" t="s">
        <v>41</v>
      </c>
      <c r="N319" s="10" t="s">
        <v>1080</v>
      </c>
      <c r="O319" s="10" t="s">
        <v>1081</v>
      </c>
    </row>
    <row r="320" spans="1:15" x14ac:dyDescent="0.2">
      <c r="A320">
        <v>319</v>
      </c>
      <c r="B320" s="10" t="s">
        <v>120</v>
      </c>
      <c r="C320" s="10" t="s">
        <v>121</v>
      </c>
      <c r="D320" s="10" t="s">
        <v>17</v>
      </c>
      <c r="E320" s="10" t="s">
        <v>18</v>
      </c>
      <c r="F320">
        <v>2.81</v>
      </c>
      <c r="G320">
        <v>138.5</v>
      </c>
      <c r="H320" s="10" t="s">
        <v>19</v>
      </c>
      <c r="I320" s="10" t="s">
        <v>104</v>
      </c>
      <c r="J320" s="10" t="s">
        <v>1082</v>
      </c>
      <c r="K320" s="10" t="s">
        <v>123</v>
      </c>
      <c r="L320" s="10" t="s">
        <v>124</v>
      </c>
      <c r="M320" s="10" t="s">
        <v>73</v>
      </c>
      <c r="N320" s="10" t="s">
        <v>1083</v>
      </c>
      <c r="O320" s="10" t="s">
        <v>1084</v>
      </c>
    </row>
    <row r="321" spans="1:15" x14ac:dyDescent="0.2">
      <c r="A321">
        <v>320</v>
      </c>
      <c r="B321" s="10" t="s">
        <v>59</v>
      </c>
      <c r="C321" s="10" t="s">
        <v>60</v>
      </c>
      <c r="D321" s="10" t="s">
        <v>17</v>
      </c>
      <c r="E321" s="10" t="s">
        <v>18</v>
      </c>
      <c r="F321">
        <v>2.97</v>
      </c>
      <c r="G321">
        <v>181.1</v>
      </c>
      <c r="H321" s="10" t="s">
        <v>19</v>
      </c>
      <c r="I321" s="10" t="s">
        <v>20</v>
      </c>
      <c r="J321" s="10" t="s">
        <v>1085</v>
      </c>
      <c r="K321" s="10" t="s">
        <v>98</v>
      </c>
      <c r="L321" s="10" t="s">
        <v>23</v>
      </c>
      <c r="M321" s="10" t="s">
        <v>41</v>
      </c>
      <c r="N321" s="10" t="s">
        <v>1086</v>
      </c>
      <c r="O321" s="10" t="s">
        <v>1087</v>
      </c>
    </row>
    <row r="322" spans="1:15" x14ac:dyDescent="0.2">
      <c r="A322">
        <v>321</v>
      </c>
      <c r="B322" s="10" t="s">
        <v>188</v>
      </c>
      <c r="C322" s="10" t="s">
        <v>189</v>
      </c>
      <c r="D322" s="10" t="s">
        <v>17</v>
      </c>
      <c r="E322" s="10" t="s">
        <v>18</v>
      </c>
      <c r="F322">
        <v>2.73</v>
      </c>
      <c r="G322">
        <v>104.6</v>
      </c>
      <c r="H322" s="10" t="s">
        <v>19</v>
      </c>
      <c r="I322" s="10" t="s">
        <v>38</v>
      </c>
      <c r="J322" s="10" t="s">
        <v>1088</v>
      </c>
      <c r="K322" s="10" t="s">
        <v>252</v>
      </c>
      <c r="L322" s="10" t="s">
        <v>46</v>
      </c>
      <c r="M322" s="10" t="s">
        <v>24</v>
      </c>
      <c r="N322" s="10" t="s">
        <v>1089</v>
      </c>
      <c r="O322" s="10" t="s">
        <v>1090</v>
      </c>
    </row>
    <row r="323" spans="1:15" x14ac:dyDescent="0.2">
      <c r="A323">
        <v>322</v>
      </c>
      <c r="B323" s="10" t="s">
        <v>183</v>
      </c>
      <c r="C323" s="10" t="s">
        <v>184</v>
      </c>
      <c r="D323" s="10" t="s">
        <v>17</v>
      </c>
      <c r="E323" s="10" t="s">
        <v>18</v>
      </c>
      <c r="F323">
        <v>1.73</v>
      </c>
      <c r="G323">
        <v>45.3</v>
      </c>
      <c r="H323" s="10" t="s">
        <v>61</v>
      </c>
      <c r="I323" s="10" t="s">
        <v>38</v>
      </c>
      <c r="J323" s="10" t="s">
        <v>1091</v>
      </c>
      <c r="K323" s="10" t="s">
        <v>130</v>
      </c>
      <c r="L323" s="10" t="s">
        <v>788</v>
      </c>
      <c r="M323" s="10" t="s">
        <v>41</v>
      </c>
      <c r="N323" s="10" t="s">
        <v>1092</v>
      </c>
      <c r="O323" s="10" t="s">
        <v>1093</v>
      </c>
    </row>
    <row r="324" spans="1:15" x14ac:dyDescent="0.2">
      <c r="A324">
        <v>323</v>
      </c>
      <c r="B324" s="10" t="s">
        <v>49</v>
      </c>
      <c r="C324" s="10" t="s">
        <v>50</v>
      </c>
      <c r="D324" s="10" t="s">
        <v>17</v>
      </c>
      <c r="E324" s="10" t="s">
        <v>18</v>
      </c>
      <c r="F324">
        <v>3.22</v>
      </c>
      <c r="G324">
        <v>193.4</v>
      </c>
      <c r="H324" s="10" t="s">
        <v>61</v>
      </c>
      <c r="I324" s="10" t="s">
        <v>38</v>
      </c>
      <c r="J324" s="10" t="s">
        <v>1094</v>
      </c>
      <c r="K324" s="10" t="s">
        <v>742</v>
      </c>
      <c r="L324" s="10" t="s">
        <v>153</v>
      </c>
      <c r="M324" s="10" t="s">
        <v>32</v>
      </c>
      <c r="N324" s="10" t="s">
        <v>1095</v>
      </c>
      <c r="O324" s="10" t="s">
        <v>1096</v>
      </c>
    </row>
    <row r="325" spans="1:15" x14ac:dyDescent="0.2">
      <c r="A325">
        <v>324</v>
      </c>
      <c r="B325" s="10" t="s">
        <v>27</v>
      </c>
      <c r="C325" s="10" t="s">
        <v>28</v>
      </c>
      <c r="D325" s="10" t="s">
        <v>17</v>
      </c>
      <c r="E325" s="10" t="s">
        <v>18</v>
      </c>
      <c r="F325">
        <v>3.3</v>
      </c>
      <c r="G325">
        <v>218</v>
      </c>
      <c r="H325" s="10" t="s">
        <v>61</v>
      </c>
      <c r="I325" s="10" t="s">
        <v>104</v>
      </c>
      <c r="J325" s="10" t="s">
        <v>1097</v>
      </c>
      <c r="K325" s="10" t="s">
        <v>177</v>
      </c>
      <c r="L325" s="10" t="s">
        <v>31</v>
      </c>
      <c r="M325" s="10" t="s">
        <v>32</v>
      </c>
      <c r="N325" s="10" t="s">
        <v>1098</v>
      </c>
      <c r="O325" s="10" t="s">
        <v>1099</v>
      </c>
    </row>
    <row r="326" spans="1:15" x14ac:dyDescent="0.2">
      <c r="A326">
        <v>325</v>
      </c>
      <c r="B326" s="10" t="s">
        <v>35</v>
      </c>
      <c r="C326" s="10" t="s">
        <v>36</v>
      </c>
      <c r="D326" s="10" t="s">
        <v>17</v>
      </c>
      <c r="E326" s="10" t="s">
        <v>18</v>
      </c>
      <c r="F326">
        <v>2.8</v>
      </c>
      <c r="G326">
        <v>218</v>
      </c>
      <c r="H326" s="10" t="s">
        <v>61</v>
      </c>
      <c r="I326" s="10" t="s">
        <v>38</v>
      </c>
      <c r="J326" s="10" t="s">
        <v>1100</v>
      </c>
      <c r="K326" s="10" t="s">
        <v>30</v>
      </c>
      <c r="L326" s="10" t="s">
        <v>244</v>
      </c>
      <c r="M326" s="10" t="s">
        <v>41</v>
      </c>
      <c r="N326" s="10" t="s">
        <v>1101</v>
      </c>
      <c r="O326" s="10" t="s">
        <v>1102</v>
      </c>
    </row>
    <row r="327" spans="1:15" x14ac:dyDescent="0.2">
      <c r="A327">
        <v>326</v>
      </c>
      <c r="B327" s="10" t="s">
        <v>392</v>
      </c>
      <c r="C327" s="10" t="s">
        <v>393</v>
      </c>
      <c r="D327" s="10" t="s">
        <v>17</v>
      </c>
      <c r="E327" s="10" t="s">
        <v>18</v>
      </c>
      <c r="F327">
        <v>2.2799999999999998</v>
      </c>
      <c r="G327">
        <v>73.099999999999994</v>
      </c>
      <c r="H327" s="10" t="s">
        <v>19</v>
      </c>
      <c r="I327" s="10" t="s">
        <v>38</v>
      </c>
      <c r="J327" s="10" t="s">
        <v>313</v>
      </c>
      <c r="K327" s="10" t="s">
        <v>191</v>
      </c>
      <c r="L327" s="10" t="s">
        <v>475</v>
      </c>
      <c r="M327" s="10" t="s">
        <v>24</v>
      </c>
      <c r="N327" s="10" t="s">
        <v>1103</v>
      </c>
      <c r="O327" s="10" t="s">
        <v>1104</v>
      </c>
    </row>
    <row r="328" spans="1:15" x14ac:dyDescent="0.2">
      <c r="A328">
        <v>327</v>
      </c>
      <c r="B328" s="10" t="s">
        <v>207</v>
      </c>
      <c r="C328" s="10" t="s">
        <v>208</v>
      </c>
      <c r="D328" s="10" t="s">
        <v>17</v>
      </c>
      <c r="E328" s="10" t="s">
        <v>18</v>
      </c>
      <c r="F328">
        <v>1.75</v>
      </c>
      <c r="G328">
        <v>42.5</v>
      </c>
      <c r="H328" s="10" t="s">
        <v>37</v>
      </c>
      <c r="I328" s="10" t="s">
        <v>104</v>
      </c>
      <c r="J328" s="10" t="s">
        <v>1105</v>
      </c>
      <c r="K328" s="10" t="s">
        <v>210</v>
      </c>
      <c r="L328" s="10" t="s">
        <v>452</v>
      </c>
      <c r="M328" s="10" t="s">
        <v>24</v>
      </c>
      <c r="N328" s="10" t="s">
        <v>1106</v>
      </c>
      <c r="O328" s="10" t="s">
        <v>1107</v>
      </c>
    </row>
    <row r="329" spans="1:15" x14ac:dyDescent="0.2">
      <c r="A329">
        <v>328</v>
      </c>
      <c r="B329" s="10" t="s">
        <v>120</v>
      </c>
      <c r="C329" s="10" t="s">
        <v>121</v>
      </c>
      <c r="D329" s="10" t="s">
        <v>17</v>
      </c>
      <c r="E329" s="10" t="s">
        <v>18</v>
      </c>
      <c r="F329">
        <v>3</v>
      </c>
      <c r="G329">
        <v>130.30000000000001</v>
      </c>
      <c r="H329" s="10" t="s">
        <v>19</v>
      </c>
      <c r="I329" s="10" t="s">
        <v>104</v>
      </c>
      <c r="J329" s="10" t="s">
        <v>1108</v>
      </c>
      <c r="K329" s="10" t="s">
        <v>135</v>
      </c>
      <c r="L329" s="10" t="s">
        <v>124</v>
      </c>
      <c r="M329" s="10" t="s">
        <v>73</v>
      </c>
      <c r="N329" s="10" t="s">
        <v>1109</v>
      </c>
      <c r="O329" s="10" t="s">
        <v>1110</v>
      </c>
    </row>
    <row r="330" spans="1:15" x14ac:dyDescent="0.2">
      <c r="A330">
        <v>329</v>
      </c>
      <c r="B330" s="10" t="s">
        <v>320</v>
      </c>
      <c r="C330" s="10" t="s">
        <v>321</v>
      </c>
      <c r="D330" s="10" t="s">
        <v>17</v>
      </c>
      <c r="E330" s="10" t="s">
        <v>203</v>
      </c>
      <c r="F330">
        <v>0.72</v>
      </c>
      <c r="G330">
        <v>33.5</v>
      </c>
      <c r="H330" s="10" t="s">
        <v>37</v>
      </c>
      <c r="I330" s="10" t="s">
        <v>20</v>
      </c>
      <c r="J330" s="10" t="s">
        <v>1111</v>
      </c>
      <c r="K330" s="10" t="s">
        <v>330</v>
      </c>
      <c r="L330" s="10" t="s">
        <v>355</v>
      </c>
      <c r="M330" s="10" t="s">
        <v>323</v>
      </c>
      <c r="N330" s="10" t="s">
        <v>1112</v>
      </c>
      <c r="O330" s="10" t="s">
        <v>1113</v>
      </c>
    </row>
    <row r="331" spans="1:15" x14ac:dyDescent="0.2">
      <c r="A331">
        <v>330</v>
      </c>
      <c r="B331" s="10" t="s">
        <v>120</v>
      </c>
      <c r="C331" s="10" t="s">
        <v>121</v>
      </c>
      <c r="D331" s="10" t="s">
        <v>17</v>
      </c>
      <c r="E331" s="10" t="s">
        <v>18</v>
      </c>
      <c r="F331">
        <v>2.23</v>
      </c>
      <c r="G331">
        <v>83.7</v>
      </c>
      <c r="H331" s="10" t="s">
        <v>19</v>
      </c>
      <c r="I331" s="10" t="s">
        <v>20</v>
      </c>
      <c r="J331" s="10" t="s">
        <v>1114</v>
      </c>
      <c r="K331" s="10" t="s">
        <v>123</v>
      </c>
      <c r="L331" s="10" t="s">
        <v>124</v>
      </c>
      <c r="M331" s="10" t="s">
        <v>73</v>
      </c>
      <c r="N331" s="10" t="s">
        <v>1115</v>
      </c>
      <c r="O331" s="10" t="s">
        <v>1116</v>
      </c>
    </row>
    <row r="332" spans="1:15" x14ac:dyDescent="0.2">
      <c r="A332">
        <v>331</v>
      </c>
      <c r="B332" s="10" t="s">
        <v>392</v>
      </c>
      <c r="C332" s="10" t="s">
        <v>393</v>
      </c>
      <c r="D332" s="10" t="s">
        <v>17</v>
      </c>
      <c r="E332" s="10" t="s">
        <v>18</v>
      </c>
      <c r="F332">
        <v>1.86</v>
      </c>
      <c r="G332">
        <v>50.8</v>
      </c>
      <c r="H332" s="10" t="s">
        <v>37</v>
      </c>
      <c r="I332" s="10" t="s">
        <v>20</v>
      </c>
      <c r="J332" s="10" t="s">
        <v>1117</v>
      </c>
      <c r="K332" s="10" t="s">
        <v>191</v>
      </c>
      <c r="L332" s="10" t="s">
        <v>475</v>
      </c>
      <c r="M332" s="10" t="s">
        <v>24</v>
      </c>
      <c r="N332" s="10" t="s">
        <v>1118</v>
      </c>
      <c r="O332" s="10" t="s">
        <v>1119</v>
      </c>
    </row>
    <row r="333" spans="1:15" x14ac:dyDescent="0.2">
      <c r="A333">
        <v>332</v>
      </c>
      <c r="B333" s="10" t="s">
        <v>183</v>
      </c>
      <c r="C333" s="10" t="s">
        <v>184</v>
      </c>
      <c r="D333" s="10" t="s">
        <v>17</v>
      </c>
      <c r="E333" s="10" t="s">
        <v>18</v>
      </c>
      <c r="F333">
        <v>1.57</v>
      </c>
      <c r="G333">
        <v>40.700000000000003</v>
      </c>
      <c r="H333" s="10" t="s">
        <v>37</v>
      </c>
      <c r="I333" s="10" t="s">
        <v>20</v>
      </c>
      <c r="J333" s="10" t="s">
        <v>1120</v>
      </c>
      <c r="K333" s="10" t="s">
        <v>130</v>
      </c>
      <c r="L333" s="10" t="s">
        <v>46</v>
      </c>
      <c r="M333" s="10" t="s">
        <v>41</v>
      </c>
      <c r="N333" s="10" t="s">
        <v>1121</v>
      </c>
      <c r="O333" s="10" t="s">
        <v>1122</v>
      </c>
    </row>
    <row r="334" spans="1:15" x14ac:dyDescent="0.2">
      <c r="A334">
        <v>333</v>
      </c>
      <c r="B334" s="10" t="s">
        <v>188</v>
      </c>
      <c r="C334" s="10" t="s">
        <v>189</v>
      </c>
      <c r="D334" s="10" t="s">
        <v>17</v>
      </c>
      <c r="E334" s="10" t="s">
        <v>18</v>
      </c>
      <c r="F334">
        <v>2.33</v>
      </c>
      <c r="G334">
        <v>82</v>
      </c>
      <c r="H334" s="10" t="s">
        <v>19</v>
      </c>
      <c r="I334" s="10" t="s">
        <v>38</v>
      </c>
      <c r="J334" s="10" t="s">
        <v>1123</v>
      </c>
      <c r="K334" s="10" t="s">
        <v>252</v>
      </c>
      <c r="L334" s="10" t="s">
        <v>80</v>
      </c>
      <c r="M334" s="10" t="s">
        <v>24</v>
      </c>
      <c r="N334" s="10" t="s">
        <v>1124</v>
      </c>
      <c r="O334" s="10" t="s">
        <v>1125</v>
      </c>
    </row>
    <row r="335" spans="1:15" x14ac:dyDescent="0.2">
      <c r="A335">
        <v>334</v>
      </c>
      <c r="B335" s="10" t="s">
        <v>127</v>
      </c>
      <c r="C335" s="10" t="s">
        <v>128</v>
      </c>
      <c r="D335" s="10" t="s">
        <v>17</v>
      </c>
      <c r="E335" s="10" t="s">
        <v>18</v>
      </c>
      <c r="F335">
        <v>3.81</v>
      </c>
      <c r="G335">
        <v>493.9</v>
      </c>
      <c r="H335" s="10" t="s">
        <v>61</v>
      </c>
      <c r="I335" s="10" t="s">
        <v>104</v>
      </c>
      <c r="J335" s="10" t="s">
        <v>1126</v>
      </c>
      <c r="K335" s="10" t="s">
        <v>210</v>
      </c>
      <c r="L335" s="10" t="s">
        <v>131</v>
      </c>
      <c r="M335" s="10" t="s">
        <v>24</v>
      </c>
      <c r="N335" s="10" t="s">
        <v>1127</v>
      </c>
      <c r="O335" s="10" t="s">
        <v>1128</v>
      </c>
    </row>
    <row r="336" spans="1:15" x14ac:dyDescent="0.2">
      <c r="A336">
        <v>335</v>
      </c>
      <c r="B336" s="10" t="s">
        <v>76</v>
      </c>
      <c r="C336" s="10" t="s">
        <v>77</v>
      </c>
      <c r="D336" s="10" t="s">
        <v>17</v>
      </c>
      <c r="E336" s="10" t="s">
        <v>18</v>
      </c>
      <c r="F336">
        <v>1.36</v>
      </c>
      <c r="G336">
        <v>45.7</v>
      </c>
      <c r="H336" s="10" t="s">
        <v>37</v>
      </c>
      <c r="I336" s="10" t="s">
        <v>104</v>
      </c>
      <c r="J336" s="10" t="s">
        <v>1129</v>
      </c>
      <c r="K336" s="10" t="s">
        <v>415</v>
      </c>
      <c r="L336" s="10" t="s">
        <v>80</v>
      </c>
      <c r="M336" s="10" t="s">
        <v>24</v>
      </c>
      <c r="N336" s="10" t="s">
        <v>1130</v>
      </c>
      <c r="O336" s="10" t="s">
        <v>1131</v>
      </c>
    </row>
    <row r="337" spans="1:15" x14ac:dyDescent="0.2">
      <c r="A337">
        <v>336</v>
      </c>
      <c r="B337" s="10" t="s">
        <v>120</v>
      </c>
      <c r="C337" s="10" t="s">
        <v>121</v>
      </c>
      <c r="D337" s="10" t="s">
        <v>17</v>
      </c>
      <c r="E337" s="10" t="s">
        <v>18</v>
      </c>
      <c r="F337">
        <v>0.87</v>
      </c>
      <c r="G337">
        <v>30.9</v>
      </c>
      <c r="H337" s="10" t="s">
        <v>37</v>
      </c>
      <c r="I337" s="10" t="s">
        <v>20</v>
      </c>
      <c r="J337" s="10" t="s">
        <v>1132</v>
      </c>
      <c r="K337" s="10" t="s">
        <v>135</v>
      </c>
      <c r="L337" s="10" t="s">
        <v>124</v>
      </c>
      <c r="M337" s="10" t="s">
        <v>73</v>
      </c>
      <c r="N337" s="10" t="s">
        <v>1133</v>
      </c>
      <c r="O337" s="10" t="s">
        <v>1134</v>
      </c>
    </row>
    <row r="338" spans="1:15" x14ac:dyDescent="0.2">
      <c r="A338">
        <v>337</v>
      </c>
      <c r="B338" s="10" t="s">
        <v>145</v>
      </c>
      <c r="C338" s="10" t="s">
        <v>146</v>
      </c>
      <c r="D338" s="10" t="s">
        <v>17</v>
      </c>
      <c r="E338" s="10" t="s">
        <v>18</v>
      </c>
      <c r="F338">
        <v>1.94</v>
      </c>
      <c r="G338">
        <v>71.599999999999994</v>
      </c>
      <c r="H338" s="10" t="s">
        <v>37</v>
      </c>
      <c r="I338" s="10" t="s">
        <v>38</v>
      </c>
      <c r="J338" s="10" t="s">
        <v>1135</v>
      </c>
      <c r="K338" s="10" t="s">
        <v>148</v>
      </c>
      <c r="L338" s="10" t="s">
        <v>23</v>
      </c>
      <c r="M338" s="10" t="s">
        <v>41</v>
      </c>
      <c r="N338" s="10" t="s">
        <v>1136</v>
      </c>
      <c r="O338" s="10" t="s">
        <v>1137</v>
      </c>
    </row>
    <row r="339" spans="1:15" x14ac:dyDescent="0.2">
      <c r="A339">
        <v>338</v>
      </c>
      <c r="B339" s="10" t="s">
        <v>59</v>
      </c>
      <c r="C339" s="10" t="s">
        <v>60</v>
      </c>
      <c r="D339" s="10" t="s">
        <v>17</v>
      </c>
      <c r="E339" s="10" t="s">
        <v>18</v>
      </c>
      <c r="F339">
        <v>2.81</v>
      </c>
      <c r="G339">
        <v>127.1</v>
      </c>
      <c r="H339" s="10" t="s">
        <v>19</v>
      </c>
      <c r="I339" s="10" t="s">
        <v>104</v>
      </c>
      <c r="J339" s="10" t="s">
        <v>1138</v>
      </c>
      <c r="K339" s="10" t="s">
        <v>98</v>
      </c>
      <c r="L339" s="10" t="s">
        <v>23</v>
      </c>
      <c r="M339" s="10" t="s">
        <v>41</v>
      </c>
      <c r="N339" s="10" t="s">
        <v>1139</v>
      </c>
      <c r="O339" s="10" t="s">
        <v>1140</v>
      </c>
    </row>
    <row r="340" spans="1:15" x14ac:dyDescent="0.2">
      <c r="A340">
        <v>339</v>
      </c>
      <c r="B340" s="10" t="s">
        <v>59</v>
      </c>
      <c r="C340" s="10" t="s">
        <v>60</v>
      </c>
      <c r="D340" s="10" t="s">
        <v>17</v>
      </c>
      <c r="E340" s="10" t="s">
        <v>18</v>
      </c>
      <c r="F340">
        <v>2.13</v>
      </c>
      <c r="G340">
        <v>74.7</v>
      </c>
      <c r="H340" s="10" t="s">
        <v>19</v>
      </c>
      <c r="I340" s="10" t="s">
        <v>38</v>
      </c>
      <c r="J340" s="10" t="s">
        <v>1141</v>
      </c>
      <c r="K340" s="10" t="s">
        <v>63</v>
      </c>
      <c r="L340" s="10" t="s">
        <v>23</v>
      </c>
      <c r="M340" s="10" t="s">
        <v>41</v>
      </c>
      <c r="N340" s="10" t="s">
        <v>1142</v>
      </c>
      <c r="O340" s="10" t="s">
        <v>1143</v>
      </c>
    </row>
    <row r="341" spans="1:15" x14ac:dyDescent="0.2">
      <c r="A341">
        <v>340</v>
      </c>
      <c r="B341" s="10" t="s">
        <v>188</v>
      </c>
      <c r="C341" s="10" t="s">
        <v>189</v>
      </c>
      <c r="D341" s="10" t="s">
        <v>17</v>
      </c>
      <c r="E341" s="10" t="s">
        <v>18</v>
      </c>
      <c r="F341">
        <v>2.59</v>
      </c>
      <c r="G341">
        <v>90.2</v>
      </c>
      <c r="H341" s="10" t="s">
        <v>61</v>
      </c>
      <c r="I341" s="10" t="s">
        <v>20</v>
      </c>
      <c r="J341" s="10" t="s">
        <v>1144</v>
      </c>
      <c r="K341" s="10" t="s">
        <v>252</v>
      </c>
      <c r="L341" s="10" t="s">
        <v>23</v>
      </c>
      <c r="M341" s="10" t="s">
        <v>24</v>
      </c>
      <c r="N341" s="10" t="s">
        <v>1145</v>
      </c>
      <c r="O341" s="10" t="s">
        <v>1146</v>
      </c>
    </row>
    <row r="342" spans="1:15" x14ac:dyDescent="0.2">
      <c r="A342">
        <v>341</v>
      </c>
      <c r="B342" s="10" t="s">
        <v>27</v>
      </c>
      <c r="C342" s="10" t="s">
        <v>28</v>
      </c>
      <c r="D342" s="10" t="s">
        <v>17</v>
      </c>
      <c r="E342" s="10" t="s">
        <v>18</v>
      </c>
      <c r="F342">
        <v>3.05</v>
      </c>
      <c r="G342">
        <v>188</v>
      </c>
      <c r="H342" s="10" t="s">
        <v>19</v>
      </c>
      <c r="I342" s="10" t="s">
        <v>104</v>
      </c>
      <c r="J342" s="10" t="s">
        <v>1147</v>
      </c>
      <c r="K342" s="10" t="s">
        <v>240</v>
      </c>
      <c r="L342" s="10" t="s">
        <v>31</v>
      </c>
      <c r="M342" s="10" t="s">
        <v>32</v>
      </c>
      <c r="N342" s="10" t="s">
        <v>1148</v>
      </c>
      <c r="O342" s="10" t="s">
        <v>1149</v>
      </c>
    </row>
    <row r="343" spans="1:15" x14ac:dyDescent="0.2">
      <c r="A343">
        <v>342</v>
      </c>
      <c r="B343" s="10" t="s">
        <v>201</v>
      </c>
      <c r="C343" s="10" t="s">
        <v>202</v>
      </c>
      <c r="D343" s="10" t="s">
        <v>17</v>
      </c>
      <c r="E343" s="10" t="s">
        <v>203</v>
      </c>
      <c r="F343">
        <v>3.32</v>
      </c>
      <c r="G343">
        <v>230.9</v>
      </c>
      <c r="H343" s="10" t="s">
        <v>19</v>
      </c>
      <c r="I343" s="10" t="s">
        <v>38</v>
      </c>
      <c r="J343" s="10" t="s">
        <v>1150</v>
      </c>
      <c r="K343" s="10" t="s">
        <v>272</v>
      </c>
      <c r="L343" s="10" t="s">
        <v>259</v>
      </c>
      <c r="M343" s="10" t="s">
        <v>41</v>
      </c>
      <c r="N343" s="10" t="s">
        <v>1151</v>
      </c>
      <c r="O343" s="10" t="s">
        <v>1152</v>
      </c>
    </row>
    <row r="344" spans="1:15" x14ac:dyDescent="0.2">
      <c r="A344">
        <v>343</v>
      </c>
      <c r="B344" s="10" t="s">
        <v>76</v>
      </c>
      <c r="C344" s="10" t="s">
        <v>77</v>
      </c>
      <c r="D344" s="10" t="s">
        <v>17</v>
      </c>
      <c r="E344" s="10" t="s">
        <v>18</v>
      </c>
      <c r="F344">
        <v>2.2799999999999998</v>
      </c>
      <c r="G344">
        <v>97.8</v>
      </c>
      <c r="H344" s="10" t="s">
        <v>19</v>
      </c>
      <c r="I344" s="10" t="s">
        <v>104</v>
      </c>
      <c r="J344" s="10" t="s">
        <v>1153</v>
      </c>
      <c r="K344" s="10" t="s">
        <v>603</v>
      </c>
      <c r="L344" s="10" t="s">
        <v>216</v>
      </c>
      <c r="M344" s="10" t="s">
        <v>24</v>
      </c>
      <c r="N344" s="10" t="s">
        <v>1154</v>
      </c>
      <c r="O344" s="10" t="s">
        <v>1155</v>
      </c>
    </row>
    <row r="345" spans="1:15" x14ac:dyDescent="0.2">
      <c r="A345">
        <v>344</v>
      </c>
      <c r="B345" s="10" t="s">
        <v>201</v>
      </c>
      <c r="C345" s="10" t="s">
        <v>202</v>
      </c>
      <c r="D345" s="10" t="s">
        <v>17</v>
      </c>
      <c r="E345" s="10" t="s">
        <v>203</v>
      </c>
      <c r="F345">
        <v>2.95</v>
      </c>
      <c r="G345">
        <v>170</v>
      </c>
      <c r="H345" s="10" t="s">
        <v>61</v>
      </c>
      <c r="I345" s="10" t="s">
        <v>104</v>
      </c>
      <c r="J345" s="10" t="s">
        <v>1156</v>
      </c>
      <c r="K345" s="10" t="s">
        <v>106</v>
      </c>
      <c r="L345" s="10" t="s">
        <v>259</v>
      </c>
      <c r="M345" s="10" t="s">
        <v>41</v>
      </c>
      <c r="N345" s="10" t="s">
        <v>1157</v>
      </c>
      <c r="O345" s="10" t="s">
        <v>1158</v>
      </c>
    </row>
    <row r="346" spans="1:15" x14ac:dyDescent="0.2">
      <c r="A346">
        <v>345</v>
      </c>
      <c r="B346" s="10" t="s">
        <v>35</v>
      </c>
      <c r="C346" s="10" t="s">
        <v>36</v>
      </c>
      <c r="D346" s="10" t="s">
        <v>17</v>
      </c>
      <c r="E346" s="10" t="s">
        <v>18</v>
      </c>
      <c r="F346">
        <v>3.49</v>
      </c>
      <c r="G346">
        <v>305.39999999999998</v>
      </c>
      <c r="H346" s="10" t="s">
        <v>19</v>
      </c>
      <c r="I346" s="10" t="s">
        <v>38</v>
      </c>
      <c r="J346" s="10" t="s">
        <v>1159</v>
      </c>
      <c r="K346" s="10" t="s">
        <v>240</v>
      </c>
      <c r="L346" s="10" t="s">
        <v>40</v>
      </c>
      <c r="M346" s="10" t="s">
        <v>41</v>
      </c>
      <c r="N346" s="10" t="s">
        <v>1160</v>
      </c>
      <c r="O346" s="10" t="s">
        <v>1161</v>
      </c>
    </row>
    <row r="347" spans="1:15" x14ac:dyDescent="0.2">
      <c r="A347">
        <v>346</v>
      </c>
      <c r="B347" s="10" t="s">
        <v>49</v>
      </c>
      <c r="C347" s="10" t="s">
        <v>50</v>
      </c>
      <c r="D347" s="10" t="s">
        <v>17</v>
      </c>
      <c r="E347" s="10" t="s">
        <v>18</v>
      </c>
      <c r="F347">
        <v>0.61</v>
      </c>
      <c r="G347">
        <v>56.4</v>
      </c>
      <c r="H347" s="10" t="s">
        <v>156</v>
      </c>
      <c r="I347" s="10" t="s">
        <v>104</v>
      </c>
      <c r="J347" s="10" t="s">
        <v>1162</v>
      </c>
      <c r="K347" s="10" t="s">
        <v>161</v>
      </c>
      <c r="L347" s="10" t="s">
        <v>80</v>
      </c>
      <c r="M347" s="10" t="s">
        <v>32</v>
      </c>
      <c r="N347" s="10" t="s">
        <v>1163</v>
      </c>
      <c r="O347" s="10" t="s">
        <v>1164</v>
      </c>
    </row>
    <row r="348" spans="1:15" x14ac:dyDescent="0.2">
      <c r="A348">
        <v>347</v>
      </c>
      <c r="B348" s="10" t="s">
        <v>320</v>
      </c>
      <c r="C348" s="10" t="s">
        <v>321</v>
      </c>
      <c r="D348" s="10" t="s">
        <v>17</v>
      </c>
      <c r="E348" s="10" t="s">
        <v>203</v>
      </c>
      <c r="F348">
        <v>2.1</v>
      </c>
      <c r="G348">
        <v>87.2</v>
      </c>
      <c r="H348" s="10" t="s">
        <v>19</v>
      </c>
      <c r="I348" s="10" t="s">
        <v>20</v>
      </c>
      <c r="J348" s="10" t="s">
        <v>1165</v>
      </c>
      <c r="K348" s="10" t="s">
        <v>330</v>
      </c>
      <c r="L348" s="10" t="s">
        <v>23</v>
      </c>
      <c r="M348" s="10" t="s">
        <v>323</v>
      </c>
      <c r="N348" s="10" t="s">
        <v>1166</v>
      </c>
      <c r="O348" s="10" t="s">
        <v>1167</v>
      </c>
    </row>
    <row r="349" spans="1:15" x14ac:dyDescent="0.2">
      <c r="A349">
        <v>348</v>
      </c>
      <c r="B349" s="10" t="s">
        <v>49</v>
      </c>
      <c r="C349" s="10" t="s">
        <v>50</v>
      </c>
      <c r="D349" s="10" t="s">
        <v>17</v>
      </c>
      <c r="E349" s="10" t="s">
        <v>18</v>
      </c>
      <c r="F349">
        <v>2.8</v>
      </c>
      <c r="G349">
        <v>149.4</v>
      </c>
      <c r="H349" s="10" t="s">
        <v>61</v>
      </c>
      <c r="I349" s="10" t="s">
        <v>38</v>
      </c>
      <c r="J349" s="10" t="s">
        <v>1168</v>
      </c>
      <c r="K349" s="10" t="s">
        <v>1169</v>
      </c>
      <c r="L349" s="10" t="s">
        <v>56</v>
      </c>
      <c r="M349" s="10" t="s">
        <v>32</v>
      </c>
      <c r="N349" s="10" t="s">
        <v>1170</v>
      </c>
      <c r="O349" s="10" t="s">
        <v>1171</v>
      </c>
    </row>
    <row r="350" spans="1:15" x14ac:dyDescent="0.2">
      <c r="A350">
        <v>349</v>
      </c>
      <c r="B350" s="10" t="s">
        <v>59</v>
      </c>
      <c r="C350" s="10" t="s">
        <v>60</v>
      </c>
      <c r="D350" s="10" t="s">
        <v>17</v>
      </c>
      <c r="E350" s="10" t="s">
        <v>18</v>
      </c>
      <c r="F350">
        <v>2.92</v>
      </c>
      <c r="G350">
        <v>166.7</v>
      </c>
      <c r="H350" s="10" t="s">
        <v>19</v>
      </c>
      <c r="I350" s="10" t="s">
        <v>104</v>
      </c>
      <c r="J350" s="10" t="s">
        <v>1172</v>
      </c>
      <c r="K350" s="10" t="s">
        <v>293</v>
      </c>
      <c r="L350" s="10" t="s">
        <v>64</v>
      </c>
      <c r="M350" s="10" t="s">
        <v>41</v>
      </c>
      <c r="N350" s="10" t="s">
        <v>1173</v>
      </c>
      <c r="O350" s="10" t="s">
        <v>1174</v>
      </c>
    </row>
    <row r="351" spans="1:15" x14ac:dyDescent="0.2">
      <c r="A351">
        <v>350</v>
      </c>
      <c r="B351" s="10" t="s">
        <v>115</v>
      </c>
      <c r="C351" s="10" t="s">
        <v>116</v>
      </c>
      <c r="D351" s="10" t="s">
        <v>17</v>
      </c>
      <c r="E351" s="10" t="s">
        <v>18</v>
      </c>
      <c r="F351">
        <v>2.04</v>
      </c>
      <c r="G351">
        <v>168.7</v>
      </c>
      <c r="H351" s="10" t="s">
        <v>37</v>
      </c>
      <c r="I351" s="10" t="s">
        <v>20</v>
      </c>
      <c r="J351" s="10" t="s">
        <v>1175</v>
      </c>
      <c r="K351" s="10" t="s">
        <v>152</v>
      </c>
      <c r="L351" s="10" t="s">
        <v>56</v>
      </c>
      <c r="M351" s="10" t="s">
        <v>24</v>
      </c>
      <c r="N351" s="10" t="s">
        <v>1176</v>
      </c>
      <c r="O351" s="10" t="s">
        <v>1177</v>
      </c>
    </row>
    <row r="352" spans="1:15" x14ac:dyDescent="0.2">
      <c r="A352">
        <v>351</v>
      </c>
      <c r="B352" s="10" t="s">
        <v>188</v>
      </c>
      <c r="C352" s="10" t="s">
        <v>189</v>
      </c>
      <c r="D352" s="10" t="s">
        <v>17</v>
      </c>
      <c r="E352" s="10" t="s">
        <v>18</v>
      </c>
      <c r="F352">
        <v>0.24</v>
      </c>
      <c r="G352">
        <v>32.299999999999997</v>
      </c>
      <c r="H352" s="10" t="s">
        <v>156</v>
      </c>
      <c r="I352" s="10" t="s">
        <v>20</v>
      </c>
      <c r="J352" s="10" t="s">
        <v>1178</v>
      </c>
      <c r="K352" s="10" t="s">
        <v>252</v>
      </c>
      <c r="L352" s="10" t="s">
        <v>23</v>
      </c>
      <c r="M352" s="10" t="s">
        <v>24</v>
      </c>
      <c r="N352" s="10" t="s">
        <v>1179</v>
      </c>
      <c r="O352" s="10" t="s">
        <v>1180</v>
      </c>
    </row>
    <row r="353" spans="1:15" x14ac:dyDescent="0.2">
      <c r="A353">
        <v>352</v>
      </c>
      <c r="B353" s="10" t="s">
        <v>67</v>
      </c>
      <c r="C353" s="10" t="s">
        <v>68</v>
      </c>
      <c r="D353" s="10" t="s">
        <v>17</v>
      </c>
      <c r="E353" s="10" t="s">
        <v>69</v>
      </c>
      <c r="F353">
        <v>0.9</v>
      </c>
      <c r="G353">
        <v>9</v>
      </c>
      <c r="H353" s="10" t="s">
        <v>37</v>
      </c>
      <c r="I353" s="10" t="s">
        <v>104</v>
      </c>
      <c r="J353" s="10" t="s">
        <v>1181</v>
      </c>
      <c r="K353" s="10" t="s">
        <v>142</v>
      </c>
      <c r="L353" s="10" t="s">
        <v>72</v>
      </c>
      <c r="M353" s="10" t="s">
        <v>73</v>
      </c>
      <c r="N353" s="10" t="s">
        <v>1182</v>
      </c>
      <c r="O353" s="10" t="s">
        <v>1183</v>
      </c>
    </row>
    <row r="354" spans="1:15" x14ac:dyDescent="0.2">
      <c r="A354">
        <v>353</v>
      </c>
      <c r="B354" s="10" t="s">
        <v>15</v>
      </c>
      <c r="C354" s="10" t="s">
        <v>16</v>
      </c>
      <c r="D354" s="10" t="s">
        <v>17</v>
      </c>
      <c r="E354" s="10" t="s">
        <v>18</v>
      </c>
      <c r="F354">
        <v>2.59</v>
      </c>
      <c r="G354">
        <v>87.1</v>
      </c>
      <c r="H354" s="10" t="s">
        <v>61</v>
      </c>
      <c r="I354" s="10" t="s">
        <v>38</v>
      </c>
      <c r="J354" s="10" t="s">
        <v>1184</v>
      </c>
      <c r="K354" s="10" t="s">
        <v>45</v>
      </c>
      <c r="L354" s="10" t="s">
        <v>46</v>
      </c>
      <c r="M354" s="10" t="s">
        <v>24</v>
      </c>
      <c r="N354" s="10" t="s">
        <v>1185</v>
      </c>
      <c r="O354" s="10" t="s">
        <v>1186</v>
      </c>
    </row>
    <row r="355" spans="1:15" x14ac:dyDescent="0.2">
      <c r="A355">
        <v>354</v>
      </c>
      <c r="B355" s="10" t="s">
        <v>207</v>
      </c>
      <c r="C355" s="10" t="s">
        <v>208</v>
      </c>
      <c r="D355" s="10" t="s">
        <v>17</v>
      </c>
      <c r="E355" s="10" t="s">
        <v>18</v>
      </c>
      <c r="F355">
        <v>0.88</v>
      </c>
      <c r="G355">
        <v>20.5</v>
      </c>
      <c r="H355" s="10" t="s">
        <v>37</v>
      </c>
      <c r="I355" s="10" t="s">
        <v>20</v>
      </c>
      <c r="J355" s="10" t="s">
        <v>1187</v>
      </c>
      <c r="K355" s="10" t="s">
        <v>210</v>
      </c>
      <c r="L355" s="10" t="s">
        <v>465</v>
      </c>
      <c r="M355" s="10" t="s">
        <v>24</v>
      </c>
      <c r="N355" s="10" t="s">
        <v>1188</v>
      </c>
      <c r="O355" s="10" t="s">
        <v>1189</v>
      </c>
    </row>
    <row r="356" spans="1:15" x14ac:dyDescent="0.2">
      <c r="A356">
        <v>355</v>
      </c>
      <c r="B356" s="10" t="s">
        <v>145</v>
      </c>
      <c r="C356" s="10" t="s">
        <v>146</v>
      </c>
      <c r="D356" s="10" t="s">
        <v>17</v>
      </c>
      <c r="E356" s="10" t="s">
        <v>18</v>
      </c>
      <c r="F356">
        <v>2.92</v>
      </c>
      <c r="G356">
        <v>139.4</v>
      </c>
      <c r="H356" s="10" t="s">
        <v>19</v>
      </c>
      <c r="I356" s="10" t="s">
        <v>38</v>
      </c>
      <c r="J356" s="10" t="s">
        <v>1190</v>
      </c>
      <c r="K356" s="10" t="s">
        <v>148</v>
      </c>
      <c r="L356" s="10" t="s">
        <v>23</v>
      </c>
      <c r="M356" s="10" t="s">
        <v>41</v>
      </c>
      <c r="N356" s="10" t="s">
        <v>1191</v>
      </c>
      <c r="O356" s="10" t="s">
        <v>1192</v>
      </c>
    </row>
    <row r="357" spans="1:15" x14ac:dyDescent="0.2">
      <c r="A357">
        <v>356</v>
      </c>
      <c r="B357" s="10" t="s">
        <v>67</v>
      </c>
      <c r="C357" s="10" t="s">
        <v>68</v>
      </c>
      <c r="D357" s="10" t="s">
        <v>17</v>
      </c>
      <c r="E357" s="10" t="s">
        <v>69</v>
      </c>
      <c r="F357">
        <v>1.0900000000000001</v>
      </c>
      <c r="G357">
        <v>13.9</v>
      </c>
      <c r="H357" s="10" t="s">
        <v>61</v>
      </c>
      <c r="I357" s="10" t="s">
        <v>104</v>
      </c>
      <c r="J357" s="10" t="s">
        <v>1193</v>
      </c>
      <c r="K357" s="10" t="s">
        <v>142</v>
      </c>
      <c r="L357" s="10" t="s">
        <v>310</v>
      </c>
      <c r="M357" s="10" t="s">
        <v>73</v>
      </c>
      <c r="N357" s="10" t="s">
        <v>1194</v>
      </c>
      <c r="O357" s="10" t="s">
        <v>1195</v>
      </c>
    </row>
    <row r="358" spans="1:15" x14ac:dyDescent="0.2">
      <c r="A358">
        <v>357</v>
      </c>
      <c r="B358" s="10" t="s">
        <v>320</v>
      </c>
      <c r="C358" s="10" t="s">
        <v>321</v>
      </c>
      <c r="D358" s="10" t="s">
        <v>17</v>
      </c>
      <c r="E358" s="10" t="s">
        <v>203</v>
      </c>
      <c r="F358">
        <v>2.64</v>
      </c>
      <c r="G358">
        <v>129.9</v>
      </c>
      <c r="H358" s="10" t="s">
        <v>19</v>
      </c>
      <c r="I358" s="10" t="s">
        <v>104</v>
      </c>
      <c r="J358" s="10" t="s">
        <v>1196</v>
      </c>
      <c r="K358" s="10" t="s">
        <v>354</v>
      </c>
      <c r="L358" s="10" t="s">
        <v>23</v>
      </c>
      <c r="M358" s="10" t="s">
        <v>323</v>
      </c>
      <c r="N358" s="10" t="s">
        <v>1197</v>
      </c>
      <c r="O358" s="10" t="s">
        <v>1198</v>
      </c>
    </row>
    <row r="359" spans="1:15" x14ac:dyDescent="0.2">
      <c r="A359">
        <v>358</v>
      </c>
      <c r="B359" s="10" t="s">
        <v>35</v>
      </c>
      <c r="C359" s="10" t="s">
        <v>36</v>
      </c>
      <c r="D359" s="10" t="s">
        <v>17</v>
      </c>
      <c r="E359" s="10" t="s">
        <v>18</v>
      </c>
      <c r="F359">
        <v>0.65</v>
      </c>
      <c r="G359">
        <v>97.9</v>
      </c>
      <c r="H359" s="10" t="s">
        <v>156</v>
      </c>
      <c r="I359" s="10" t="s">
        <v>20</v>
      </c>
      <c r="J359" s="10" t="s">
        <v>1199</v>
      </c>
      <c r="K359" s="10" t="s">
        <v>30</v>
      </c>
      <c r="L359" s="10" t="s">
        <v>40</v>
      </c>
      <c r="M359" s="10" t="s">
        <v>41</v>
      </c>
      <c r="N359" s="10" t="s">
        <v>1200</v>
      </c>
      <c r="O359" s="10" t="s">
        <v>1201</v>
      </c>
    </row>
    <row r="360" spans="1:15" x14ac:dyDescent="0.2">
      <c r="A360">
        <v>359</v>
      </c>
      <c r="B360" s="10" t="s">
        <v>188</v>
      </c>
      <c r="C360" s="10" t="s">
        <v>189</v>
      </c>
      <c r="D360" s="10" t="s">
        <v>17</v>
      </c>
      <c r="E360" s="10" t="s">
        <v>18</v>
      </c>
      <c r="F360">
        <v>2.5</v>
      </c>
      <c r="G360">
        <v>97.3</v>
      </c>
      <c r="H360" s="10" t="s">
        <v>61</v>
      </c>
      <c r="I360" s="10" t="s">
        <v>104</v>
      </c>
      <c r="J360" s="10" t="s">
        <v>1202</v>
      </c>
      <c r="K360" s="10" t="s">
        <v>252</v>
      </c>
      <c r="L360" s="10" t="s">
        <v>80</v>
      </c>
      <c r="M360" s="10" t="s">
        <v>24</v>
      </c>
      <c r="N360" s="10" t="s">
        <v>1203</v>
      </c>
      <c r="O360" s="10" t="s">
        <v>1204</v>
      </c>
    </row>
    <row r="361" spans="1:15" x14ac:dyDescent="0.2">
      <c r="A361">
        <v>360</v>
      </c>
      <c r="B361" s="10" t="s">
        <v>87</v>
      </c>
      <c r="C361" s="10" t="s">
        <v>88</v>
      </c>
      <c r="D361" s="10" t="s">
        <v>17</v>
      </c>
      <c r="E361" s="10" t="s">
        <v>69</v>
      </c>
      <c r="F361">
        <v>0.15</v>
      </c>
      <c r="G361">
        <v>5.4</v>
      </c>
      <c r="H361" s="10" t="s">
        <v>156</v>
      </c>
      <c r="I361" s="10" t="s">
        <v>20</v>
      </c>
      <c r="J361" s="10" t="s">
        <v>1205</v>
      </c>
      <c r="K361" s="10" t="s">
        <v>248</v>
      </c>
      <c r="L361" s="10" t="s">
        <v>91</v>
      </c>
      <c r="M361" s="10" t="s">
        <v>32</v>
      </c>
      <c r="N361" s="10" t="s">
        <v>1206</v>
      </c>
      <c r="O361" s="10" t="s">
        <v>1207</v>
      </c>
    </row>
    <row r="362" spans="1:15" x14ac:dyDescent="0.2">
      <c r="A362">
        <v>361</v>
      </c>
      <c r="B362" s="10" t="s">
        <v>201</v>
      </c>
      <c r="C362" s="10" t="s">
        <v>202</v>
      </c>
      <c r="D362" s="10" t="s">
        <v>17</v>
      </c>
      <c r="E362" s="10" t="s">
        <v>203</v>
      </c>
      <c r="F362">
        <v>2.87</v>
      </c>
      <c r="G362">
        <v>168</v>
      </c>
      <c r="H362" s="10" t="s">
        <v>19</v>
      </c>
      <c r="I362" s="10" t="s">
        <v>104</v>
      </c>
      <c r="J362" s="10" t="s">
        <v>1208</v>
      </c>
      <c r="K362" s="10" t="s">
        <v>272</v>
      </c>
      <c r="L362" s="10" t="s">
        <v>259</v>
      </c>
      <c r="M362" s="10" t="s">
        <v>41</v>
      </c>
      <c r="N362" s="10" t="s">
        <v>1209</v>
      </c>
      <c r="O362" s="10" t="s">
        <v>1210</v>
      </c>
    </row>
    <row r="363" spans="1:15" x14ac:dyDescent="0.2">
      <c r="A363">
        <v>362</v>
      </c>
      <c r="B363" s="10" t="s">
        <v>27</v>
      </c>
      <c r="C363" s="10" t="s">
        <v>28</v>
      </c>
      <c r="D363" s="10" t="s">
        <v>17</v>
      </c>
      <c r="E363" s="10" t="s">
        <v>18</v>
      </c>
      <c r="F363">
        <v>2.02</v>
      </c>
      <c r="G363">
        <v>92.5</v>
      </c>
      <c r="H363" s="10" t="s">
        <v>37</v>
      </c>
      <c r="I363" s="10" t="s">
        <v>38</v>
      </c>
      <c r="J363" s="10" t="s">
        <v>1211</v>
      </c>
      <c r="K363" s="10" t="s">
        <v>240</v>
      </c>
      <c r="L363" s="10" t="s">
        <v>389</v>
      </c>
      <c r="M363" s="10" t="s">
        <v>32</v>
      </c>
      <c r="N363" s="10" t="s">
        <v>1212</v>
      </c>
      <c r="O363" s="10" t="s">
        <v>1213</v>
      </c>
    </row>
    <row r="364" spans="1:15" x14ac:dyDescent="0.2">
      <c r="A364">
        <v>363</v>
      </c>
      <c r="B364" s="10" t="s">
        <v>201</v>
      </c>
      <c r="C364" s="10" t="s">
        <v>202</v>
      </c>
      <c r="D364" s="10" t="s">
        <v>17</v>
      </c>
      <c r="E364" s="10" t="s">
        <v>203</v>
      </c>
      <c r="F364">
        <v>3.28</v>
      </c>
      <c r="G364">
        <v>217.2</v>
      </c>
      <c r="H364" s="10" t="s">
        <v>19</v>
      </c>
      <c r="I364" s="10" t="s">
        <v>38</v>
      </c>
      <c r="J364" s="10" t="s">
        <v>1214</v>
      </c>
      <c r="K364" s="10" t="s">
        <v>538</v>
      </c>
      <c r="L364" s="10" t="s">
        <v>23</v>
      </c>
      <c r="M364" s="10" t="s">
        <v>41</v>
      </c>
      <c r="N364" s="10" t="s">
        <v>1215</v>
      </c>
      <c r="O364" s="10" t="s">
        <v>1216</v>
      </c>
    </row>
    <row r="365" spans="1:15" x14ac:dyDescent="0.2">
      <c r="A365">
        <v>364</v>
      </c>
      <c r="B365" s="10" t="s">
        <v>188</v>
      </c>
      <c r="C365" s="10" t="s">
        <v>189</v>
      </c>
      <c r="D365" s="10" t="s">
        <v>17</v>
      </c>
      <c r="E365" s="10" t="s">
        <v>18</v>
      </c>
      <c r="F365">
        <v>1.46</v>
      </c>
      <c r="G365">
        <v>41.8</v>
      </c>
      <c r="H365" s="10" t="s">
        <v>37</v>
      </c>
      <c r="I365" s="10" t="s">
        <v>38</v>
      </c>
      <c r="J365" s="10" t="s">
        <v>1217</v>
      </c>
      <c r="K365" s="10" t="s">
        <v>252</v>
      </c>
      <c r="L365" s="10" t="s">
        <v>23</v>
      </c>
      <c r="M365" s="10" t="s">
        <v>24</v>
      </c>
      <c r="N365" s="10" t="s">
        <v>1218</v>
      </c>
      <c r="O365" s="10" t="s">
        <v>1219</v>
      </c>
    </row>
    <row r="366" spans="1:15" x14ac:dyDescent="0.2">
      <c r="A366">
        <v>365</v>
      </c>
      <c r="B366" s="10" t="s">
        <v>201</v>
      </c>
      <c r="C366" s="10" t="s">
        <v>202</v>
      </c>
      <c r="D366" s="10" t="s">
        <v>17</v>
      </c>
      <c r="E366" s="10" t="s">
        <v>203</v>
      </c>
      <c r="F366">
        <v>2.2799999999999998</v>
      </c>
      <c r="G366">
        <v>114</v>
      </c>
      <c r="H366" s="10" t="s">
        <v>19</v>
      </c>
      <c r="I366" s="10" t="s">
        <v>38</v>
      </c>
      <c r="J366" s="10" t="s">
        <v>1220</v>
      </c>
      <c r="K366" s="10" t="s">
        <v>538</v>
      </c>
      <c r="L366" s="10" t="s">
        <v>259</v>
      </c>
      <c r="M366" s="10" t="s">
        <v>41</v>
      </c>
      <c r="N366" s="10" t="s">
        <v>1221</v>
      </c>
      <c r="O366" s="10" t="s">
        <v>1222</v>
      </c>
    </row>
    <row r="367" spans="1:15" x14ac:dyDescent="0.2">
      <c r="A367">
        <v>366</v>
      </c>
      <c r="B367" s="10" t="s">
        <v>127</v>
      </c>
      <c r="C367" s="10" t="s">
        <v>128</v>
      </c>
      <c r="D367" s="10" t="s">
        <v>17</v>
      </c>
      <c r="E367" s="10" t="s">
        <v>18</v>
      </c>
      <c r="F367">
        <v>4.16</v>
      </c>
      <c r="G367">
        <v>558.29999999999995</v>
      </c>
      <c r="H367" s="10" t="s">
        <v>61</v>
      </c>
      <c r="I367" s="10" t="s">
        <v>38</v>
      </c>
      <c r="J367" s="10" t="s">
        <v>1055</v>
      </c>
      <c r="K367" s="10" t="s">
        <v>52</v>
      </c>
      <c r="L367" s="10" t="s">
        <v>131</v>
      </c>
      <c r="M367" s="10" t="s">
        <v>24</v>
      </c>
      <c r="N367" s="10" t="s">
        <v>1223</v>
      </c>
      <c r="O367" s="10" t="s">
        <v>1224</v>
      </c>
    </row>
    <row r="368" spans="1:15" x14ac:dyDescent="0.2">
      <c r="A368">
        <v>367</v>
      </c>
      <c r="B368" s="10" t="s">
        <v>320</v>
      </c>
      <c r="C368" s="10" t="s">
        <v>321</v>
      </c>
      <c r="D368" s="10" t="s">
        <v>17</v>
      </c>
      <c r="E368" s="10" t="s">
        <v>203</v>
      </c>
      <c r="F368">
        <v>2.08</v>
      </c>
      <c r="G368">
        <v>88.4</v>
      </c>
      <c r="H368" s="10" t="s">
        <v>19</v>
      </c>
      <c r="I368" s="10" t="s">
        <v>104</v>
      </c>
      <c r="J368" s="10" t="s">
        <v>1225</v>
      </c>
      <c r="K368" s="10" t="s">
        <v>330</v>
      </c>
      <c r="L368" s="10" t="s">
        <v>23</v>
      </c>
      <c r="M368" s="10" t="s">
        <v>323</v>
      </c>
      <c r="N368" s="10" t="s">
        <v>1226</v>
      </c>
      <c r="O368" s="10" t="s">
        <v>1227</v>
      </c>
    </row>
    <row r="369" spans="1:15" x14ac:dyDescent="0.2">
      <c r="A369">
        <v>368</v>
      </c>
      <c r="B369" s="10" t="s">
        <v>127</v>
      </c>
      <c r="C369" s="10" t="s">
        <v>128</v>
      </c>
      <c r="D369" s="10" t="s">
        <v>17</v>
      </c>
      <c r="E369" s="10" t="s">
        <v>18</v>
      </c>
      <c r="F369">
        <v>4.78</v>
      </c>
      <c r="G369">
        <v>696</v>
      </c>
      <c r="H369" s="10" t="s">
        <v>19</v>
      </c>
      <c r="I369" s="10" t="s">
        <v>20</v>
      </c>
      <c r="J369" s="10" t="s">
        <v>1228</v>
      </c>
      <c r="K369" s="10" t="s">
        <v>130</v>
      </c>
      <c r="L369" s="10" t="s">
        <v>131</v>
      </c>
      <c r="M369" s="10" t="s">
        <v>24</v>
      </c>
      <c r="N369" s="10" t="s">
        <v>1229</v>
      </c>
      <c r="O369" s="10" t="s">
        <v>1230</v>
      </c>
    </row>
    <row r="370" spans="1:15" x14ac:dyDescent="0.2">
      <c r="A370">
        <v>369</v>
      </c>
      <c r="B370" s="10" t="s">
        <v>67</v>
      </c>
      <c r="C370" s="10" t="s">
        <v>68</v>
      </c>
      <c r="D370" s="10" t="s">
        <v>17</v>
      </c>
      <c r="E370" s="10" t="s">
        <v>69</v>
      </c>
      <c r="F370">
        <v>1.28</v>
      </c>
      <c r="G370">
        <v>19</v>
      </c>
      <c r="H370" s="10" t="s">
        <v>19</v>
      </c>
      <c r="I370" s="10" t="s">
        <v>104</v>
      </c>
      <c r="J370" s="10" t="s">
        <v>1231</v>
      </c>
      <c r="K370" s="10" t="s">
        <v>142</v>
      </c>
      <c r="L370" s="10" t="s">
        <v>72</v>
      </c>
      <c r="M370" s="10" t="s">
        <v>73</v>
      </c>
      <c r="N370" s="10" t="s">
        <v>1232</v>
      </c>
      <c r="O370" s="10" t="s">
        <v>1233</v>
      </c>
    </row>
    <row r="371" spans="1:15" x14ac:dyDescent="0.2">
      <c r="A371">
        <v>370</v>
      </c>
      <c r="B371" s="10" t="s">
        <v>207</v>
      </c>
      <c r="C371" s="10" t="s">
        <v>208</v>
      </c>
      <c r="D371" s="10" t="s">
        <v>17</v>
      </c>
      <c r="E371" s="10" t="s">
        <v>18</v>
      </c>
      <c r="F371">
        <v>2.04</v>
      </c>
      <c r="G371">
        <v>59.3</v>
      </c>
      <c r="H371" s="10" t="s">
        <v>61</v>
      </c>
      <c r="I371" s="10" t="s">
        <v>20</v>
      </c>
      <c r="J371" s="10" t="s">
        <v>1234</v>
      </c>
      <c r="K371" s="10" t="s">
        <v>210</v>
      </c>
      <c r="L371" s="10" t="s">
        <v>452</v>
      </c>
      <c r="M371" s="10" t="s">
        <v>24</v>
      </c>
      <c r="N371" s="10" t="s">
        <v>1235</v>
      </c>
      <c r="O371" s="10" t="s">
        <v>1236</v>
      </c>
    </row>
    <row r="372" spans="1:15" x14ac:dyDescent="0.2">
      <c r="A372">
        <v>371</v>
      </c>
      <c r="B372" s="10" t="s">
        <v>183</v>
      </c>
      <c r="C372" s="10" t="s">
        <v>184</v>
      </c>
      <c r="D372" s="10" t="s">
        <v>17</v>
      </c>
      <c r="E372" s="10" t="s">
        <v>18</v>
      </c>
      <c r="F372">
        <v>2.04</v>
      </c>
      <c r="G372">
        <v>65.8</v>
      </c>
      <c r="H372" s="10" t="s">
        <v>61</v>
      </c>
      <c r="I372" s="10" t="s">
        <v>20</v>
      </c>
      <c r="J372" s="10" t="s">
        <v>1237</v>
      </c>
      <c r="K372" s="10" t="s">
        <v>130</v>
      </c>
      <c r="L372" s="10" t="s">
        <v>46</v>
      </c>
      <c r="M372" s="10" t="s">
        <v>41</v>
      </c>
      <c r="N372" s="10" t="s">
        <v>1238</v>
      </c>
      <c r="O372" s="10" t="s">
        <v>1239</v>
      </c>
    </row>
    <row r="373" spans="1:15" x14ac:dyDescent="0.2">
      <c r="A373">
        <v>372</v>
      </c>
      <c r="B373" s="10" t="s">
        <v>392</v>
      </c>
      <c r="C373" s="10" t="s">
        <v>393</v>
      </c>
      <c r="D373" s="10" t="s">
        <v>17</v>
      </c>
      <c r="E373" s="10" t="s">
        <v>18</v>
      </c>
      <c r="F373">
        <v>3.03</v>
      </c>
      <c r="G373">
        <v>145.9</v>
      </c>
      <c r="H373" s="10" t="s">
        <v>61</v>
      </c>
      <c r="I373" s="10" t="s">
        <v>38</v>
      </c>
      <c r="J373" s="10" t="s">
        <v>1240</v>
      </c>
      <c r="K373" s="10" t="s">
        <v>191</v>
      </c>
      <c r="L373" s="10" t="s">
        <v>475</v>
      </c>
      <c r="M373" s="10" t="s">
        <v>24</v>
      </c>
      <c r="N373" s="10" t="s">
        <v>1241</v>
      </c>
      <c r="O373" s="10" t="s">
        <v>1242</v>
      </c>
    </row>
    <row r="374" spans="1:15" x14ac:dyDescent="0.2">
      <c r="A374">
        <v>373</v>
      </c>
      <c r="B374" s="10" t="s">
        <v>183</v>
      </c>
      <c r="C374" s="10" t="s">
        <v>184</v>
      </c>
      <c r="D374" s="10" t="s">
        <v>17</v>
      </c>
      <c r="E374" s="10" t="s">
        <v>18</v>
      </c>
      <c r="F374">
        <v>1.42</v>
      </c>
      <c r="G374">
        <v>33.299999999999997</v>
      </c>
      <c r="H374" s="10" t="s">
        <v>37</v>
      </c>
      <c r="I374" s="10" t="s">
        <v>104</v>
      </c>
      <c r="J374" s="10" t="s">
        <v>1243</v>
      </c>
      <c r="K374" s="10" t="s">
        <v>130</v>
      </c>
      <c r="L374" s="10" t="s">
        <v>46</v>
      </c>
      <c r="M374" s="10" t="s">
        <v>41</v>
      </c>
      <c r="N374" s="10" t="s">
        <v>1244</v>
      </c>
      <c r="O374" s="10" t="s">
        <v>1245</v>
      </c>
    </row>
    <row r="375" spans="1:15" x14ac:dyDescent="0.2">
      <c r="A375">
        <v>374</v>
      </c>
      <c r="B375" s="10" t="s">
        <v>320</v>
      </c>
      <c r="C375" s="10" t="s">
        <v>321</v>
      </c>
      <c r="D375" s="10" t="s">
        <v>17</v>
      </c>
      <c r="E375" s="10" t="s">
        <v>203</v>
      </c>
      <c r="F375">
        <v>2.2200000000000002</v>
      </c>
      <c r="G375">
        <v>95</v>
      </c>
      <c r="H375" s="10" t="s">
        <v>61</v>
      </c>
      <c r="I375" s="10" t="s">
        <v>20</v>
      </c>
      <c r="J375" s="10" t="s">
        <v>1246</v>
      </c>
      <c r="K375" s="10" t="s">
        <v>330</v>
      </c>
      <c r="L375" s="10" t="s">
        <v>355</v>
      </c>
      <c r="M375" s="10" t="s">
        <v>323</v>
      </c>
      <c r="N375" s="10" t="s">
        <v>1247</v>
      </c>
      <c r="O375" s="10" t="s">
        <v>1248</v>
      </c>
    </row>
    <row r="376" spans="1:15" x14ac:dyDescent="0.2">
      <c r="A376">
        <v>375</v>
      </c>
      <c r="B376" s="10" t="s">
        <v>87</v>
      </c>
      <c r="C376" s="10" t="s">
        <v>88</v>
      </c>
      <c r="D376" s="10" t="s">
        <v>17</v>
      </c>
      <c r="E376" s="10" t="s">
        <v>69</v>
      </c>
      <c r="F376">
        <v>0.78</v>
      </c>
      <c r="G376">
        <v>6.5</v>
      </c>
      <c r="H376" s="10" t="s">
        <v>37</v>
      </c>
      <c r="I376" s="10" t="s">
        <v>104</v>
      </c>
      <c r="J376" s="10" t="s">
        <v>1249</v>
      </c>
      <c r="K376" s="10" t="s">
        <v>90</v>
      </c>
      <c r="L376" s="10" t="s">
        <v>91</v>
      </c>
      <c r="M376" s="10" t="s">
        <v>32</v>
      </c>
      <c r="N376" s="10" t="s">
        <v>1250</v>
      </c>
      <c r="O376" s="10" t="s">
        <v>1251</v>
      </c>
    </row>
    <row r="377" spans="1:15" x14ac:dyDescent="0.2">
      <c r="A377">
        <v>376</v>
      </c>
      <c r="B377" s="10" t="s">
        <v>115</v>
      </c>
      <c r="C377" s="10" t="s">
        <v>116</v>
      </c>
      <c r="D377" s="10" t="s">
        <v>17</v>
      </c>
      <c r="E377" s="10" t="s">
        <v>18</v>
      </c>
      <c r="F377">
        <v>4.0999999999999996</v>
      </c>
      <c r="G377">
        <v>513.9</v>
      </c>
      <c r="H377" s="10" t="s">
        <v>19</v>
      </c>
      <c r="I377" s="10" t="s">
        <v>104</v>
      </c>
      <c r="J377" s="10" t="s">
        <v>1252</v>
      </c>
      <c r="K377" s="10" t="s">
        <v>79</v>
      </c>
      <c r="L377" s="10" t="s">
        <v>46</v>
      </c>
      <c r="M377" s="10" t="s">
        <v>24</v>
      </c>
      <c r="N377" s="10" t="s">
        <v>1253</v>
      </c>
      <c r="O377" s="10" t="s">
        <v>1254</v>
      </c>
    </row>
    <row r="378" spans="1:15" x14ac:dyDescent="0.2">
      <c r="A378">
        <v>377</v>
      </c>
      <c r="B378" s="10" t="s">
        <v>183</v>
      </c>
      <c r="C378" s="10" t="s">
        <v>184</v>
      </c>
      <c r="D378" s="10" t="s">
        <v>17</v>
      </c>
      <c r="E378" s="10" t="s">
        <v>18</v>
      </c>
      <c r="F378">
        <v>1.61</v>
      </c>
      <c r="G378">
        <v>40.4</v>
      </c>
      <c r="H378" s="10" t="s">
        <v>61</v>
      </c>
      <c r="I378" s="10" t="s">
        <v>104</v>
      </c>
      <c r="J378" s="10" t="s">
        <v>1255</v>
      </c>
      <c r="K378" s="10" t="s">
        <v>130</v>
      </c>
      <c r="L378" s="10" t="s">
        <v>195</v>
      </c>
      <c r="M378" s="10" t="s">
        <v>41</v>
      </c>
      <c r="N378" s="10" t="s">
        <v>1256</v>
      </c>
      <c r="O378" s="10" t="s">
        <v>1257</v>
      </c>
    </row>
    <row r="379" spans="1:15" x14ac:dyDescent="0.2">
      <c r="A379">
        <v>378</v>
      </c>
      <c r="B379" s="10" t="s">
        <v>59</v>
      </c>
      <c r="C379" s="10" t="s">
        <v>60</v>
      </c>
      <c r="D379" s="10" t="s">
        <v>17</v>
      </c>
      <c r="E379" s="10" t="s">
        <v>18</v>
      </c>
      <c r="F379">
        <v>0.43</v>
      </c>
      <c r="G379">
        <v>28.5</v>
      </c>
      <c r="H379" s="10" t="s">
        <v>156</v>
      </c>
      <c r="I379" s="10" t="s">
        <v>20</v>
      </c>
      <c r="J379" s="10" t="s">
        <v>1258</v>
      </c>
      <c r="K379" s="10" t="s">
        <v>293</v>
      </c>
      <c r="L379" s="10" t="s">
        <v>581</v>
      </c>
      <c r="M379" s="10" t="s">
        <v>41</v>
      </c>
      <c r="N379" s="10" t="s">
        <v>1259</v>
      </c>
      <c r="O379" s="10" t="s">
        <v>1260</v>
      </c>
    </row>
    <row r="380" spans="1:15" x14ac:dyDescent="0.2">
      <c r="A380">
        <v>379</v>
      </c>
      <c r="B380" s="10" t="s">
        <v>27</v>
      </c>
      <c r="C380" s="10" t="s">
        <v>28</v>
      </c>
      <c r="D380" s="10" t="s">
        <v>17</v>
      </c>
      <c r="E380" s="10" t="s">
        <v>18</v>
      </c>
      <c r="F380">
        <v>3.25</v>
      </c>
      <c r="G380">
        <v>194.1</v>
      </c>
      <c r="H380" s="10" t="s">
        <v>61</v>
      </c>
      <c r="I380" s="10" t="s">
        <v>104</v>
      </c>
      <c r="J380" s="10" t="s">
        <v>1261</v>
      </c>
      <c r="K380" s="10" t="s">
        <v>30</v>
      </c>
      <c r="L380" s="10" t="s">
        <v>31</v>
      </c>
      <c r="M380" s="10" t="s">
        <v>32</v>
      </c>
      <c r="N380" s="10" t="s">
        <v>1262</v>
      </c>
      <c r="O380" s="10" t="s">
        <v>1263</v>
      </c>
    </row>
    <row r="381" spans="1:15" x14ac:dyDescent="0.2">
      <c r="A381">
        <v>380</v>
      </c>
      <c r="B381" s="10" t="s">
        <v>67</v>
      </c>
      <c r="C381" s="10" t="s">
        <v>68</v>
      </c>
      <c r="D381" s="10" t="s">
        <v>17</v>
      </c>
      <c r="E381" s="10" t="s">
        <v>69</v>
      </c>
      <c r="F381">
        <v>0.84</v>
      </c>
      <c r="G381">
        <v>9.9</v>
      </c>
      <c r="H381" s="10" t="s">
        <v>37</v>
      </c>
      <c r="I381" s="10" t="s">
        <v>20</v>
      </c>
      <c r="J381" s="10" t="s">
        <v>1264</v>
      </c>
      <c r="K381" s="10" t="s">
        <v>142</v>
      </c>
      <c r="L381" s="10" t="s">
        <v>72</v>
      </c>
      <c r="M381" s="10" t="s">
        <v>73</v>
      </c>
      <c r="N381" s="10" t="s">
        <v>1265</v>
      </c>
      <c r="O381" s="10" t="s">
        <v>1266</v>
      </c>
    </row>
    <row r="382" spans="1:15" x14ac:dyDescent="0.2">
      <c r="A382">
        <v>381</v>
      </c>
      <c r="B382" s="10" t="s">
        <v>27</v>
      </c>
      <c r="C382" s="10" t="s">
        <v>28</v>
      </c>
      <c r="D382" s="10" t="s">
        <v>17</v>
      </c>
      <c r="E382" s="10" t="s">
        <v>18</v>
      </c>
      <c r="F382">
        <v>4.07</v>
      </c>
      <c r="G382">
        <v>352.7</v>
      </c>
      <c r="H382" s="10" t="s">
        <v>19</v>
      </c>
      <c r="I382" s="10" t="s">
        <v>104</v>
      </c>
      <c r="J382" s="10" t="s">
        <v>1267</v>
      </c>
      <c r="K382" s="10" t="s">
        <v>240</v>
      </c>
      <c r="L382" s="10" t="s">
        <v>317</v>
      </c>
      <c r="M382" s="10" t="s">
        <v>32</v>
      </c>
      <c r="N382" s="10" t="s">
        <v>1268</v>
      </c>
      <c r="O382" s="10" t="s">
        <v>1269</v>
      </c>
    </row>
    <row r="383" spans="1:15" x14ac:dyDescent="0.2">
      <c r="A383">
        <v>382</v>
      </c>
      <c r="B383" s="10" t="s">
        <v>201</v>
      </c>
      <c r="C383" s="10" t="s">
        <v>202</v>
      </c>
      <c r="D383" s="10" t="s">
        <v>17</v>
      </c>
      <c r="E383" s="10" t="s">
        <v>203</v>
      </c>
      <c r="F383">
        <v>0.88</v>
      </c>
      <c r="G383">
        <v>37.6</v>
      </c>
      <c r="H383" s="10" t="s">
        <v>37</v>
      </c>
      <c r="I383" s="10" t="s">
        <v>38</v>
      </c>
      <c r="J383" s="10" t="s">
        <v>1270</v>
      </c>
      <c r="K383" s="10" t="s">
        <v>90</v>
      </c>
      <c r="L383" s="10" t="s">
        <v>259</v>
      </c>
      <c r="M383" s="10" t="s">
        <v>41</v>
      </c>
      <c r="N383" s="10" t="s">
        <v>1271</v>
      </c>
      <c r="O383" s="10" t="s">
        <v>1272</v>
      </c>
    </row>
    <row r="384" spans="1:15" x14ac:dyDescent="0.2">
      <c r="A384">
        <v>383</v>
      </c>
      <c r="B384" s="10" t="s">
        <v>49</v>
      </c>
      <c r="C384" s="10" t="s">
        <v>50</v>
      </c>
      <c r="D384" s="10" t="s">
        <v>17</v>
      </c>
      <c r="E384" s="10" t="s">
        <v>18</v>
      </c>
      <c r="F384">
        <v>3.25</v>
      </c>
      <c r="G384">
        <v>186.3</v>
      </c>
      <c r="H384" s="10" t="s">
        <v>19</v>
      </c>
      <c r="I384" s="10" t="s">
        <v>38</v>
      </c>
      <c r="J384" s="10" t="s">
        <v>1273</v>
      </c>
      <c r="K384" s="10" t="s">
        <v>1169</v>
      </c>
      <c r="L384" s="10" t="s">
        <v>46</v>
      </c>
      <c r="M384" s="10" t="s">
        <v>32</v>
      </c>
      <c r="N384" s="10" t="s">
        <v>1274</v>
      </c>
      <c r="O384" s="10" t="s">
        <v>1275</v>
      </c>
    </row>
    <row r="385" spans="1:15" x14ac:dyDescent="0.2">
      <c r="A385">
        <v>384</v>
      </c>
      <c r="B385" s="10" t="s">
        <v>320</v>
      </c>
      <c r="C385" s="10" t="s">
        <v>321</v>
      </c>
      <c r="D385" s="10" t="s">
        <v>17</v>
      </c>
      <c r="E385" s="10" t="s">
        <v>203</v>
      </c>
      <c r="F385">
        <v>2.72</v>
      </c>
      <c r="G385">
        <v>155.30000000000001</v>
      </c>
      <c r="H385" s="10" t="s">
        <v>19</v>
      </c>
      <c r="I385" s="10" t="s">
        <v>104</v>
      </c>
      <c r="J385" s="10" t="s">
        <v>1276</v>
      </c>
      <c r="K385" s="10" t="s">
        <v>330</v>
      </c>
      <c r="L385" s="10" t="s">
        <v>355</v>
      </c>
      <c r="M385" s="10" t="s">
        <v>323</v>
      </c>
      <c r="N385" s="10" t="s">
        <v>1277</v>
      </c>
      <c r="O385" s="10" t="s">
        <v>1278</v>
      </c>
    </row>
    <row r="386" spans="1:15" x14ac:dyDescent="0.2">
      <c r="A386">
        <v>385</v>
      </c>
      <c r="B386" s="10" t="s">
        <v>27</v>
      </c>
      <c r="C386" s="10" t="s">
        <v>28</v>
      </c>
      <c r="D386" s="10" t="s">
        <v>17</v>
      </c>
      <c r="E386" s="10" t="s">
        <v>18</v>
      </c>
      <c r="F386">
        <v>3.14</v>
      </c>
      <c r="G386">
        <v>196.7</v>
      </c>
      <c r="H386" s="10" t="s">
        <v>19</v>
      </c>
      <c r="I386" s="10" t="s">
        <v>20</v>
      </c>
      <c r="J386" s="10" t="s">
        <v>1279</v>
      </c>
      <c r="K386" s="10" t="s">
        <v>240</v>
      </c>
      <c r="L386" s="10" t="s">
        <v>389</v>
      </c>
      <c r="M386" s="10" t="s">
        <v>32</v>
      </c>
      <c r="N386" s="10" t="s">
        <v>1280</v>
      </c>
      <c r="O386" s="10" t="s">
        <v>1281</v>
      </c>
    </row>
    <row r="387" spans="1:15" x14ac:dyDescent="0.2">
      <c r="A387">
        <v>386</v>
      </c>
      <c r="B387" s="10" t="s">
        <v>188</v>
      </c>
      <c r="C387" s="10" t="s">
        <v>189</v>
      </c>
      <c r="D387" s="10" t="s">
        <v>17</v>
      </c>
      <c r="E387" s="10" t="s">
        <v>18</v>
      </c>
      <c r="F387">
        <v>2.6</v>
      </c>
      <c r="G387">
        <v>106.1</v>
      </c>
      <c r="H387" s="10" t="s">
        <v>19</v>
      </c>
      <c r="I387" s="10" t="s">
        <v>20</v>
      </c>
      <c r="J387" s="10" t="s">
        <v>1282</v>
      </c>
      <c r="K387" s="10" t="s">
        <v>191</v>
      </c>
      <c r="L387" s="10" t="s">
        <v>23</v>
      </c>
      <c r="M387" s="10" t="s">
        <v>24</v>
      </c>
      <c r="N387" s="10" t="s">
        <v>1283</v>
      </c>
      <c r="O387" s="10" t="s">
        <v>1284</v>
      </c>
    </row>
    <row r="388" spans="1:15" x14ac:dyDescent="0.2">
      <c r="A388">
        <v>387</v>
      </c>
      <c r="B388" s="10" t="s">
        <v>127</v>
      </c>
      <c r="C388" s="10" t="s">
        <v>128</v>
      </c>
      <c r="D388" s="10" t="s">
        <v>17</v>
      </c>
      <c r="E388" s="10" t="s">
        <v>18</v>
      </c>
      <c r="F388">
        <v>6.12</v>
      </c>
      <c r="G388">
        <v>1139.7</v>
      </c>
      <c r="H388" s="10" t="s">
        <v>19</v>
      </c>
      <c r="I388" s="10" t="s">
        <v>20</v>
      </c>
      <c r="J388" s="10" t="s">
        <v>1285</v>
      </c>
      <c r="K388" s="10" t="s">
        <v>191</v>
      </c>
      <c r="L388" s="10" t="s">
        <v>266</v>
      </c>
      <c r="M388" s="10" t="s">
        <v>24</v>
      </c>
      <c r="N388" s="10" t="s">
        <v>1286</v>
      </c>
      <c r="O388" s="10" t="s">
        <v>1287</v>
      </c>
    </row>
    <row r="389" spans="1:15" x14ac:dyDescent="0.2">
      <c r="A389">
        <v>388</v>
      </c>
      <c r="B389" s="10" t="s">
        <v>207</v>
      </c>
      <c r="C389" s="10" t="s">
        <v>208</v>
      </c>
      <c r="D389" s="10" t="s">
        <v>17</v>
      </c>
      <c r="E389" s="10" t="s">
        <v>18</v>
      </c>
      <c r="F389">
        <v>1.58</v>
      </c>
      <c r="G389">
        <v>36.6</v>
      </c>
      <c r="H389" s="10" t="s">
        <v>37</v>
      </c>
      <c r="I389" s="10" t="s">
        <v>38</v>
      </c>
      <c r="J389" s="10" t="s">
        <v>1288</v>
      </c>
      <c r="K389" s="10" t="s">
        <v>210</v>
      </c>
      <c r="L389" s="10" t="s">
        <v>211</v>
      </c>
      <c r="M389" s="10" t="s">
        <v>24</v>
      </c>
      <c r="N389" s="10" t="s">
        <v>1289</v>
      </c>
      <c r="O389" s="10" t="s">
        <v>1290</v>
      </c>
    </row>
    <row r="390" spans="1:15" x14ac:dyDescent="0.2">
      <c r="A390">
        <v>389</v>
      </c>
      <c r="B390" s="10" t="s">
        <v>145</v>
      </c>
      <c r="C390" s="10" t="s">
        <v>146</v>
      </c>
      <c r="D390" s="10" t="s">
        <v>17</v>
      </c>
      <c r="E390" s="10" t="s">
        <v>18</v>
      </c>
      <c r="F390">
        <v>3.27</v>
      </c>
      <c r="G390">
        <v>191.8</v>
      </c>
      <c r="H390" s="10" t="s">
        <v>19</v>
      </c>
      <c r="I390" s="10" t="s">
        <v>104</v>
      </c>
      <c r="J390" s="10" t="s">
        <v>1291</v>
      </c>
      <c r="K390" s="10" t="s">
        <v>148</v>
      </c>
      <c r="L390" s="10" t="s">
        <v>23</v>
      </c>
      <c r="M390" s="10" t="s">
        <v>41</v>
      </c>
      <c r="N390" s="10" t="s">
        <v>1292</v>
      </c>
      <c r="O390" s="10" t="s">
        <v>1293</v>
      </c>
    </row>
    <row r="391" spans="1:15" x14ac:dyDescent="0.2">
      <c r="A391">
        <v>390</v>
      </c>
      <c r="B391" s="10" t="s">
        <v>15</v>
      </c>
      <c r="C391" s="10" t="s">
        <v>16</v>
      </c>
      <c r="D391" s="10" t="s">
        <v>17</v>
      </c>
      <c r="E391" s="10" t="s">
        <v>18</v>
      </c>
      <c r="F391">
        <v>1.82</v>
      </c>
      <c r="G391">
        <v>59</v>
      </c>
      <c r="H391" s="10" t="s">
        <v>19</v>
      </c>
      <c r="I391" s="10" t="s">
        <v>38</v>
      </c>
      <c r="J391" s="10" t="s">
        <v>1294</v>
      </c>
      <c r="K391" s="10" t="s">
        <v>45</v>
      </c>
      <c r="L391" s="10" t="s">
        <v>46</v>
      </c>
      <c r="M391" s="10" t="s">
        <v>24</v>
      </c>
      <c r="N391" s="10" t="s">
        <v>1295</v>
      </c>
      <c r="O391" s="10" t="s">
        <v>1296</v>
      </c>
    </row>
    <row r="392" spans="1:15" x14ac:dyDescent="0.2">
      <c r="A392">
        <v>391</v>
      </c>
      <c r="B392" s="10" t="s">
        <v>76</v>
      </c>
      <c r="C392" s="10" t="s">
        <v>77</v>
      </c>
      <c r="D392" s="10" t="s">
        <v>17</v>
      </c>
      <c r="E392" s="10" t="s">
        <v>18</v>
      </c>
      <c r="F392">
        <v>0.9</v>
      </c>
      <c r="G392">
        <v>37.1</v>
      </c>
      <c r="H392" s="10" t="s">
        <v>37</v>
      </c>
      <c r="I392" s="10" t="s">
        <v>20</v>
      </c>
      <c r="J392" s="10" t="s">
        <v>1297</v>
      </c>
      <c r="K392" s="10" t="s">
        <v>366</v>
      </c>
      <c r="L392" s="10" t="s">
        <v>80</v>
      </c>
      <c r="M392" s="10" t="s">
        <v>24</v>
      </c>
      <c r="N392" s="10" t="s">
        <v>1298</v>
      </c>
      <c r="O392" s="10" t="s">
        <v>1299</v>
      </c>
    </row>
    <row r="393" spans="1:15" x14ac:dyDescent="0.2">
      <c r="A393">
        <v>392</v>
      </c>
      <c r="B393" s="10" t="s">
        <v>207</v>
      </c>
      <c r="C393" s="10" t="s">
        <v>208</v>
      </c>
      <c r="D393" s="10" t="s">
        <v>17</v>
      </c>
      <c r="E393" s="10" t="s">
        <v>18</v>
      </c>
      <c r="F393">
        <v>2.06</v>
      </c>
      <c r="G393">
        <v>63.1</v>
      </c>
      <c r="H393" s="10" t="s">
        <v>61</v>
      </c>
      <c r="I393" s="10" t="s">
        <v>38</v>
      </c>
      <c r="J393" s="10" t="s">
        <v>1300</v>
      </c>
      <c r="K393" s="10" t="s">
        <v>210</v>
      </c>
      <c r="L393" s="10" t="s">
        <v>465</v>
      </c>
      <c r="M393" s="10" t="s">
        <v>24</v>
      </c>
      <c r="N393" s="10" t="s">
        <v>1301</v>
      </c>
      <c r="O393" s="10" t="s">
        <v>1302</v>
      </c>
    </row>
    <row r="394" spans="1:15" x14ac:dyDescent="0.2">
      <c r="A394">
        <v>393</v>
      </c>
      <c r="B394" s="10" t="s">
        <v>49</v>
      </c>
      <c r="C394" s="10" t="s">
        <v>50</v>
      </c>
      <c r="D394" s="10" t="s">
        <v>17</v>
      </c>
      <c r="E394" s="10" t="s">
        <v>18</v>
      </c>
      <c r="F394">
        <v>0.64</v>
      </c>
      <c r="G394">
        <v>47.8</v>
      </c>
      <c r="H394" s="10" t="s">
        <v>156</v>
      </c>
      <c r="I394" s="10" t="s">
        <v>38</v>
      </c>
      <c r="J394" s="10" t="s">
        <v>1303</v>
      </c>
      <c r="K394" s="10" t="s">
        <v>742</v>
      </c>
      <c r="L394" s="10" t="s">
        <v>80</v>
      </c>
      <c r="M394" s="10" t="s">
        <v>32</v>
      </c>
      <c r="N394" s="10" t="s">
        <v>1304</v>
      </c>
      <c r="O394" s="10" t="s">
        <v>1305</v>
      </c>
    </row>
    <row r="395" spans="1:15" x14ac:dyDescent="0.2">
      <c r="A395">
        <v>394</v>
      </c>
      <c r="B395" s="10" t="s">
        <v>145</v>
      </c>
      <c r="C395" s="10" t="s">
        <v>146</v>
      </c>
      <c r="D395" s="10" t="s">
        <v>17</v>
      </c>
      <c r="E395" s="10" t="s">
        <v>18</v>
      </c>
      <c r="F395">
        <v>0.79</v>
      </c>
      <c r="G395">
        <v>48.4</v>
      </c>
      <c r="H395" s="10" t="s">
        <v>37</v>
      </c>
      <c r="I395" s="10" t="s">
        <v>20</v>
      </c>
      <c r="J395" s="10" t="s">
        <v>1306</v>
      </c>
      <c r="K395" s="10" t="s">
        <v>148</v>
      </c>
      <c r="L395" s="10" t="s">
        <v>475</v>
      </c>
      <c r="M395" s="10" t="s">
        <v>41</v>
      </c>
      <c r="N395" s="10" t="s">
        <v>1307</v>
      </c>
      <c r="O395" s="10" t="s">
        <v>1308</v>
      </c>
    </row>
    <row r="396" spans="1:15" x14ac:dyDescent="0.2">
      <c r="A396">
        <v>395</v>
      </c>
      <c r="B396" s="10" t="s">
        <v>392</v>
      </c>
      <c r="C396" s="10" t="s">
        <v>393</v>
      </c>
      <c r="D396" s="10" t="s">
        <v>17</v>
      </c>
      <c r="E396" s="10" t="s">
        <v>18</v>
      </c>
      <c r="F396">
        <v>2.81</v>
      </c>
      <c r="G396">
        <v>110.9</v>
      </c>
      <c r="H396" s="10" t="s">
        <v>19</v>
      </c>
      <c r="I396" s="10" t="s">
        <v>104</v>
      </c>
      <c r="J396" s="10" t="s">
        <v>1309</v>
      </c>
      <c r="K396" s="10" t="s">
        <v>191</v>
      </c>
      <c r="L396" s="10" t="s">
        <v>475</v>
      </c>
      <c r="M396" s="10" t="s">
        <v>24</v>
      </c>
      <c r="N396" s="10" t="s">
        <v>1310</v>
      </c>
      <c r="O396" s="10" t="s">
        <v>1311</v>
      </c>
    </row>
    <row r="397" spans="1:15" x14ac:dyDescent="0.2">
      <c r="A397">
        <v>396</v>
      </c>
      <c r="B397" s="10" t="s">
        <v>188</v>
      </c>
      <c r="C397" s="10" t="s">
        <v>189</v>
      </c>
      <c r="D397" s="10" t="s">
        <v>17</v>
      </c>
      <c r="E397" s="10" t="s">
        <v>18</v>
      </c>
      <c r="F397">
        <v>2.6</v>
      </c>
      <c r="G397">
        <v>89.9</v>
      </c>
      <c r="H397" s="10" t="s">
        <v>19</v>
      </c>
      <c r="I397" s="10" t="s">
        <v>38</v>
      </c>
      <c r="J397" s="10" t="s">
        <v>1208</v>
      </c>
      <c r="K397" s="10" t="s">
        <v>191</v>
      </c>
      <c r="L397" s="10" t="s">
        <v>23</v>
      </c>
      <c r="M397" s="10" t="s">
        <v>24</v>
      </c>
      <c r="N397" s="10" t="s">
        <v>1312</v>
      </c>
      <c r="O397" s="10" t="s">
        <v>1313</v>
      </c>
    </row>
    <row r="398" spans="1:15" x14ac:dyDescent="0.2">
      <c r="A398">
        <v>397</v>
      </c>
      <c r="B398" s="10" t="s">
        <v>120</v>
      </c>
      <c r="C398" s="10" t="s">
        <v>121</v>
      </c>
      <c r="D398" s="10" t="s">
        <v>17</v>
      </c>
      <c r="E398" s="10" t="s">
        <v>18</v>
      </c>
      <c r="F398">
        <v>1.66</v>
      </c>
      <c r="G398">
        <v>51.4</v>
      </c>
      <c r="H398" s="10" t="s">
        <v>37</v>
      </c>
      <c r="I398" s="10" t="s">
        <v>38</v>
      </c>
      <c r="J398" s="10" t="s">
        <v>1314</v>
      </c>
      <c r="K398" s="10" t="s">
        <v>135</v>
      </c>
      <c r="L398" s="10" t="s">
        <v>46</v>
      </c>
      <c r="M398" s="10" t="s">
        <v>73</v>
      </c>
      <c r="N398" s="10" t="s">
        <v>1315</v>
      </c>
      <c r="O398" s="10" t="s">
        <v>1316</v>
      </c>
    </row>
    <row r="399" spans="1:15" x14ac:dyDescent="0.2">
      <c r="A399">
        <v>398</v>
      </c>
      <c r="B399" s="10" t="s">
        <v>207</v>
      </c>
      <c r="C399" s="10" t="s">
        <v>208</v>
      </c>
      <c r="D399" s="10" t="s">
        <v>17</v>
      </c>
      <c r="E399" s="10" t="s">
        <v>18</v>
      </c>
      <c r="F399">
        <v>1.91</v>
      </c>
      <c r="G399">
        <v>54.2</v>
      </c>
      <c r="H399" s="10" t="s">
        <v>19</v>
      </c>
      <c r="I399" s="10" t="s">
        <v>104</v>
      </c>
      <c r="J399" s="10" t="s">
        <v>1317</v>
      </c>
      <c r="K399" s="10" t="s">
        <v>210</v>
      </c>
      <c r="L399" s="10" t="s">
        <v>452</v>
      </c>
      <c r="M399" s="10" t="s">
        <v>24</v>
      </c>
      <c r="N399" s="10" t="s">
        <v>1318</v>
      </c>
      <c r="O399" s="10" t="s">
        <v>1319</v>
      </c>
    </row>
    <row r="400" spans="1:15" x14ac:dyDescent="0.2">
      <c r="A400">
        <v>399</v>
      </c>
      <c r="B400" s="10" t="s">
        <v>183</v>
      </c>
      <c r="C400" s="10" t="s">
        <v>184</v>
      </c>
      <c r="D400" s="10" t="s">
        <v>17</v>
      </c>
      <c r="E400" s="10" t="s">
        <v>18</v>
      </c>
      <c r="F400">
        <v>1.46</v>
      </c>
      <c r="G400">
        <v>34.700000000000003</v>
      </c>
      <c r="H400" s="10" t="s">
        <v>19</v>
      </c>
      <c r="I400" s="10" t="s">
        <v>104</v>
      </c>
      <c r="J400" s="10" t="s">
        <v>1320</v>
      </c>
      <c r="K400" s="10" t="s">
        <v>130</v>
      </c>
      <c r="L400" s="10" t="s">
        <v>195</v>
      </c>
      <c r="M400" s="10" t="s">
        <v>41</v>
      </c>
      <c r="N400" s="10" t="s">
        <v>1321</v>
      </c>
      <c r="O400" s="10" t="s">
        <v>1322</v>
      </c>
    </row>
    <row r="401" spans="1:15" x14ac:dyDescent="0.2">
      <c r="A401">
        <v>400</v>
      </c>
      <c r="B401" s="10" t="s">
        <v>188</v>
      </c>
      <c r="C401" s="10" t="s">
        <v>189</v>
      </c>
      <c r="D401" s="10" t="s">
        <v>17</v>
      </c>
      <c r="E401" s="10" t="s">
        <v>18</v>
      </c>
      <c r="F401">
        <v>2.42</v>
      </c>
      <c r="G401">
        <v>76</v>
      </c>
      <c r="H401" s="10" t="s">
        <v>61</v>
      </c>
      <c r="I401" s="10" t="s">
        <v>20</v>
      </c>
      <c r="J401" s="10" t="s">
        <v>1323</v>
      </c>
      <c r="K401" s="10" t="s">
        <v>191</v>
      </c>
      <c r="L401" s="10" t="s">
        <v>46</v>
      </c>
      <c r="M401" s="10" t="s">
        <v>24</v>
      </c>
      <c r="N401" s="10" t="s">
        <v>1324</v>
      </c>
      <c r="O401" s="10" t="s">
        <v>1325</v>
      </c>
    </row>
    <row r="402" spans="1:15" x14ac:dyDescent="0.2">
      <c r="A402">
        <v>401</v>
      </c>
      <c r="B402" s="10" t="s">
        <v>67</v>
      </c>
      <c r="C402" s="10" t="s">
        <v>68</v>
      </c>
      <c r="D402" s="10" t="s">
        <v>17</v>
      </c>
      <c r="E402" s="10" t="s">
        <v>69</v>
      </c>
      <c r="F402">
        <v>1.73</v>
      </c>
      <c r="G402">
        <v>36.9</v>
      </c>
      <c r="H402" s="10" t="s">
        <v>19</v>
      </c>
      <c r="I402" s="10" t="s">
        <v>38</v>
      </c>
      <c r="J402" s="10" t="s">
        <v>1326</v>
      </c>
      <c r="K402" s="10" t="s">
        <v>142</v>
      </c>
      <c r="L402" s="10" t="s">
        <v>72</v>
      </c>
      <c r="M402" s="10" t="s">
        <v>73</v>
      </c>
      <c r="N402" s="10" t="s">
        <v>1327</v>
      </c>
      <c r="O402" s="10" t="s">
        <v>1328</v>
      </c>
    </row>
    <row r="403" spans="1:15" x14ac:dyDescent="0.2">
      <c r="A403">
        <v>402</v>
      </c>
      <c r="B403" s="10" t="s">
        <v>392</v>
      </c>
      <c r="C403" s="10" t="s">
        <v>393</v>
      </c>
      <c r="D403" s="10" t="s">
        <v>17</v>
      </c>
      <c r="E403" s="10" t="s">
        <v>18</v>
      </c>
      <c r="F403">
        <v>2.41</v>
      </c>
      <c r="G403">
        <v>75</v>
      </c>
      <c r="H403" s="10" t="s">
        <v>19</v>
      </c>
      <c r="I403" s="10" t="s">
        <v>20</v>
      </c>
      <c r="J403" s="10" t="s">
        <v>1329</v>
      </c>
      <c r="K403" s="10" t="s">
        <v>191</v>
      </c>
      <c r="L403" s="10" t="s">
        <v>46</v>
      </c>
      <c r="M403" s="10" t="s">
        <v>24</v>
      </c>
      <c r="N403" s="10" t="s">
        <v>1330</v>
      </c>
      <c r="O403" s="10" t="s">
        <v>1331</v>
      </c>
    </row>
    <row r="404" spans="1:15" x14ac:dyDescent="0.2">
      <c r="A404">
        <v>403</v>
      </c>
      <c r="B404" s="10" t="s">
        <v>127</v>
      </c>
      <c r="C404" s="10" t="s">
        <v>128</v>
      </c>
      <c r="D404" s="10" t="s">
        <v>17</v>
      </c>
      <c r="E404" s="10" t="s">
        <v>18</v>
      </c>
      <c r="F404">
        <v>0.53</v>
      </c>
      <c r="G404">
        <v>263.89999999999998</v>
      </c>
      <c r="H404" s="10" t="s">
        <v>156</v>
      </c>
      <c r="I404" s="10" t="s">
        <v>38</v>
      </c>
      <c r="J404" s="10" t="s">
        <v>1332</v>
      </c>
      <c r="K404" s="10" t="s">
        <v>191</v>
      </c>
      <c r="L404" s="10" t="s">
        <v>31</v>
      </c>
      <c r="M404" s="10" t="s">
        <v>24</v>
      </c>
      <c r="N404" s="10" t="s">
        <v>1333</v>
      </c>
      <c r="O404" s="10" t="s">
        <v>1334</v>
      </c>
    </row>
    <row r="405" spans="1:15" x14ac:dyDescent="0.2">
      <c r="A405">
        <v>404</v>
      </c>
      <c r="B405" s="10" t="s">
        <v>188</v>
      </c>
      <c r="C405" s="10" t="s">
        <v>189</v>
      </c>
      <c r="D405" s="10" t="s">
        <v>17</v>
      </c>
      <c r="E405" s="10" t="s">
        <v>18</v>
      </c>
      <c r="F405">
        <v>3.12</v>
      </c>
      <c r="G405">
        <v>166.5</v>
      </c>
      <c r="H405" s="10" t="s">
        <v>19</v>
      </c>
      <c r="I405" s="10" t="s">
        <v>38</v>
      </c>
      <c r="J405" s="10" t="s">
        <v>1335</v>
      </c>
      <c r="K405" s="10" t="s">
        <v>191</v>
      </c>
      <c r="L405" s="10" t="s">
        <v>46</v>
      </c>
      <c r="M405" s="10" t="s">
        <v>24</v>
      </c>
      <c r="N405" s="10" t="s">
        <v>1336</v>
      </c>
      <c r="O405" s="10" t="s">
        <v>1337</v>
      </c>
    </row>
    <row r="406" spans="1:15" x14ac:dyDescent="0.2">
      <c r="A406">
        <v>405</v>
      </c>
      <c r="B406" s="10" t="s">
        <v>201</v>
      </c>
      <c r="C406" s="10" t="s">
        <v>202</v>
      </c>
      <c r="D406" s="10" t="s">
        <v>17</v>
      </c>
      <c r="E406" s="10" t="s">
        <v>203</v>
      </c>
      <c r="F406">
        <v>3.07</v>
      </c>
      <c r="G406">
        <v>158.5</v>
      </c>
      <c r="H406" s="10" t="s">
        <v>19</v>
      </c>
      <c r="I406" s="10" t="s">
        <v>20</v>
      </c>
      <c r="J406" s="10" t="s">
        <v>1338</v>
      </c>
      <c r="K406" s="10" t="s">
        <v>106</v>
      </c>
      <c r="L406" s="10" t="s">
        <v>259</v>
      </c>
      <c r="M406" s="10" t="s">
        <v>41</v>
      </c>
      <c r="N406" s="10" t="s">
        <v>1339</v>
      </c>
      <c r="O406" s="10" t="s">
        <v>1340</v>
      </c>
    </row>
    <row r="407" spans="1:15" x14ac:dyDescent="0.2">
      <c r="A407">
        <v>406</v>
      </c>
      <c r="B407" s="10" t="s">
        <v>87</v>
      </c>
      <c r="C407" s="10" t="s">
        <v>88</v>
      </c>
      <c r="D407" s="10" t="s">
        <v>17</v>
      </c>
      <c r="E407" s="10" t="s">
        <v>69</v>
      </c>
      <c r="F407">
        <v>0.46</v>
      </c>
      <c r="G407">
        <v>5.2</v>
      </c>
      <c r="H407" s="10" t="s">
        <v>37</v>
      </c>
      <c r="I407" s="10" t="s">
        <v>38</v>
      </c>
      <c r="J407" s="10" t="s">
        <v>1341</v>
      </c>
      <c r="K407" s="10" t="s">
        <v>106</v>
      </c>
      <c r="L407" s="10" t="s">
        <v>72</v>
      </c>
      <c r="M407" s="10" t="s">
        <v>32</v>
      </c>
      <c r="N407" s="10" t="s">
        <v>1342</v>
      </c>
      <c r="O407" s="10" t="s">
        <v>1343</v>
      </c>
    </row>
    <row r="408" spans="1:15" x14ac:dyDescent="0.2">
      <c r="A408">
        <v>407</v>
      </c>
      <c r="B408" s="10" t="s">
        <v>145</v>
      </c>
      <c r="C408" s="10" t="s">
        <v>146</v>
      </c>
      <c r="D408" s="10" t="s">
        <v>17</v>
      </c>
      <c r="E408" s="10" t="s">
        <v>18</v>
      </c>
      <c r="F408">
        <v>2.92</v>
      </c>
      <c r="G408">
        <v>146.9</v>
      </c>
      <c r="H408" s="10" t="s">
        <v>61</v>
      </c>
      <c r="I408" s="10" t="s">
        <v>38</v>
      </c>
      <c r="J408" s="10" t="s">
        <v>1344</v>
      </c>
      <c r="K408" s="10" t="s">
        <v>148</v>
      </c>
      <c r="L408" s="10" t="s">
        <v>475</v>
      </c>
      <c r="M408" s="10" t="s">
        <v>41</v>
      </c>
      <c r="N408" s="10" t="s">
        <v>1345</v>
      </c>
      <c r="O408" s="10" t="s">
        <v>1346</v>
      </c>
    </row>
    <row r="409" spans="1:15" x14ac:dyDescent="0.2">
      <c r="A409">
        <v>408</v>
      </c>
      <c r="B409" s="10" t="s">
        <v>188</v>
      </c>
      <c r="C409" s="10" t="s">
        <v>189</v>
      </c>
      <c r="D409" s="10" t="s">
        <v>17</v>
      </c>
      <c r="E409" s="10" t="s">
        <v>18</v>
      </c>
      <c r="F409">
        <v>2.02</v>
      </c>
      <c r="G409">
        <v>62.4</v>
      </c>
      <c r="H409" s="10" t="s">
        <v>61</v>
      </c>
      <c r="I409" s="10" t="s">
        <v>38</v>
      </c>
      <c r="J409" s="10" t="s">
        <v>1347</v>
      </c>
      <c r="K409" s="10" t="s">
        <v>252</v>
      </c>
      <c r="L409" s="10" t="s">
        <v>46</v>
      </c>
      <c r="M409" s="10" t="s">
        <v>24</v>
      </c>
      <c r="N409" s="10" t="s">
        <v>1348</v>
      </c>
      <c r="O409" s="10" t="s">
        <v>1349</v>
      </c>
    </row>
    <row r="410" spans="1:15" x14ac:dyDescent="0.2">
      <c r="A410">
        <v>409</v>
      </c>
      <c r="B410" s="10" t="s">
        <v>207</v>
      </c>
      <c r="C410" s="10" t="s">
        <v>208</v>
      </c>
      <c r="D410" s="10" t="s">
        <v>17</v>
      </c>
      <c r="E410" s="10" t="s">
        <v>18</v>
      </c>
      <c r="F410">
        <v>1.89</v>
      </c>
      <c r="G410">
        <v>42.6</v>
      </c>
      <c r="H410" s="10" t="s">
        <v>19</v>
      </c>
      <c r="I410" s="10" t="s">
        <v>104</v>
      </c>
      <c r="J410" s="10" t="s">
        <v>1350</v>
      </c>
      <c r="K410" s="10" t="s">
        <v>210</v>
      </c>
      <c r="L410" s="10" t="s">
        <v>211</v>
      </c>
      <c r="M410" s="10" t="s">
        <v>24</v>
      </c>
      <c r="N410" s="10" t="s">
        <v>1351</v>
      </c>
      <c r="O410" s="10" t="s">
        <v>1352</v>
      </c>
    </row>
    <row r="411" spans="1:15" x14ac:dyDescent="0.2">
      <c r="A411">
        <v>410</v>
      </c>
      <c r="B411" s="10" t="s">
        <v>15</v>
      </c>
      <c r="C411" s="10" t="s">
        <v>16</v>
      </c>
      <c r="D411" s="10" t="s">
        <v>17</v>
      </c>
      <c r="E411" s="10" t="s">
        <v>18</v>
      </c>
      <c r="F411">
        <v>1.88</v>
      </c>
      <c r="G411">
        <v>60.1</v>
      </c>
      <c r="H411" s="10" t="s">
        <v>37</v>
      </c>
      <c r="I411" s="10" t="s">
        <v>104</v>
      </c>
      <c r="J411" s="10" t="s">
        <v>1353</v>
      </c>
      <c r="K411" s="10" t="s">
        <v>45</v>
      </c>
      <c r="L411" s="10" t="s">
        <v>84</v>
      </c>
      <c r="M411" s="10" t="s">
        <v>24</v>
      </c>
      <c r="N411" s="10" t="s">
        <v>1354</v>
      </c>
      <c r="O411" s="10" t="s">
        <v>1355</v>
      </c>
    </row>
    <row r="412" spans="1:15" x14ac:dyDescent="0.2">
      <c r="A412">
        <v>411</v>
      </c>
      <c r="B412" s="10" t="s">
        <v>188</v>
      </c>
      <c r="C412" s="10" t="s">
        <v>189</v>
      </c>
      <c r="D412" s="10" t="s">
        <v>17</v>
      </c>
      <c r="E412" s="10" t="s">
        <v>18</v>
      </c>
      <c r="F412">
        <v>1.78</v>
      </c>
      <c r="G412">
        <v>55.6</v>
      </c>
      <c r="H412" s="10" t="s">
        <v>37</v>
      </c>
      <c r="I412" s="10" t="s">
        <v>20</v>
      </c>
      <c r="J412" s="10" t="s">
        <v>1356</v>
      </c>
      <c r="K412" s="10" t="s">
        <v>191</v>
      </c>
      <c r="L412" s="10" t="s">
        <v>23</v>
      </c>
      <c r="M412" s="10" t="s">
        <v>24</v>
      </c>
      <c r="N412" s="10" t="s">
        <v>1357</v>
      </c>
      <c r="O412" s="10" t="s">
        <v>1358</v>
      </c>
    </row>
    <row r="413" spans="1:15" x14ac:dyDescent="0.2">
      <c r="A413">
        <v>412</v>
      </c>
      <c r="B413" s="10" t="s">
        <v>188</v>
      </c>
      <c r="C413" s="10" t="s">
        <v>189</v>
      </c>
      <c r="D413" s="10" t="s">
        <v>17</v>
      </c>
      <c r="E413" s="10" t="s">
        <v>18</v>
      </c>
      <c r="F413">
        <v>1.04</v>
      </c>
      <c r="G413">
        <v>31.5</v>
      </c>
      <c r="H413" s="10" t="s">
        <v>37</v>
      </c>
      <c r="I413" s="10" t="s">
        <v>104</v>
      </c>
      <c r="J413" s="10" t="s">
        <v>1359</v>
      </c>
      <c r="K413" s="10" t="s">
        <v>191</v>
      </c>
      <c r="L413" s="10" t="s">
        <v>23</v>
      </c>
      <c r="M413" s="10" t="s">
        <v>24</v>
      </c>
      <c r="N413" s="10" t="s">
        <v>1360</v>
      </c>
      <c r="O413" s="10" t="s">
        <v>1361</v>
      </c>
    </row>
    <row r="414" spans="1:15" x14ac:dyDescent="0.2">
      <c r="A414">
        <v>413</v>
      </c>
      <c r="B414" s="10" t="s">
        <v>120</v>
      </c>
      <c r="C414" s="10" t="s">
        <v>121</v>
      </c>
      <c r="D414" s="10" t="s">
        <v>17</v>
      </c>
      <c r="E414" s="10" t="s">
        <v>18</v>
      </c>
      <c r="F414">
        <v>2.99</v>
      </c>
      <c r="G414">
        <v>134.5</v>
      </c>
      <c r="H414" s="10" t="s">
        <v>19</v>
      </c>
      <c r="I414" s="10" t="s">
        <v>20</v>
      </c>
      <c r="J414" s="10" t="s">
        <v>1362</v>
      </c>
      <c r="K414" s="10" t="s">
        <v>135</v>
      </c>
      <c r="L414" s="10" t="s">
        <v>46</v>
      </c>
      <c r="M414" s="10" t="s">
        <v>73</v>
      </c>
      <c r="N414" s="10" t="s">
        <v>1363</v>
      </c>
      <c r="O414" s="10" t="s">
        <v>1364</v>
      </c>
    </row>
    <row r="415" spans="1:15" x14ac:dyDescent="0.2">
      <c r="A415">
        <v>414</v>
      </c>
      <c r="B415" s="10" t="s">
        <v>188</v>
      </c>
      <c r="C415" s="10" t="s">
        <v>189</v>
      </c>
      <c r="D415" s="10" t="s">
        <v>17</v>
      </c>
      <c r="E415" s="10" t="s">
        <v>18</v>
      </c>
      <c r="F415">
        <v>1.84</v>
      </c>
      <c r="G415">
        <v>60.9</v>
      </c>
      <c r="H415" s="10" t="s">
        <v>37</v>
      </c>
      <c r="I415" s="10" t="s">
        <v>104</v>
      </c>
      <c r="J415" s="10" t="s">
        <v>1365</v>
      </c>
      <c r="K415" s="10" t="s">
        <v>252</v>
      </c>
      <c r="L415" s="10" t="s">
        <v>46</v>
      </c>
      <c r="M415" s="10" t="s">
        <v>24</v>
      </c>
      <c r="N415" s="10" t="s">
        <v>1366</v>
      </c>
      <c r="O415" s="10" t="s">
        <v>1367</v>
      </c>
    </row>
    <row r="416" spans="1:15" x14ac:dyDescent="0.2">
      <c r="A416">
        <v>415</v>
      </c>
      <c r="B416" s="10" t="s">
        <v>27</v>
      </c>
      <c r="C416" s="10" t="s">
        <v>28</v>
      </c>
      <c r="D416" s="10" t="s">
        <v>17</v>
      </c>
      <c r="E416" s="10" t="s">
        <v>18</v>
      </c>
      <c r="F416">
        <v>3.07</v>
      </c>
      <c r="G416">
        <v>195.5</v>
      </c>
      <c r="H416" s="10" t="s">
        <v>19</v>
      </c>
      <c r="I416" s="10" t="s">
        <v>38</v>
      </c>
      <c r="J416" s="10" t="s">
        <v>1368</v>
      </c>
      <c r="K416" s="10" t="s">
        <v>240</v>
      </c>
      <c r="L416" s="10" t="s">
        <v>31</v>
      </c>
      <c r="M416" s="10" t="s">
        <v>32</v>
      </c>
      <c r="N416" s="10" t="s">
        <v>1369</v>
      </c>
      <c r="O416" s="10" t="s">
        <v>1370</v>
      </c>
    </row>
    <row r="417" spans="1:15" x14ac:dyDescent="0.2">
      <c r="A417">
        <v>416</v>
      </c>
      <c r="B417" s="10" t="s">
        <v>201</v>
      </c>
      <c r="C417" s="10" t="s">
        <v>202</v>
      </c>
      <c r="D417" s="10" t="s">
        <v>17</v>
      </c>
      <c r="E417" s="10" t="s">
        <v>203</v>
      </c>
      <c r="F417">
        <v>2.92</v>
      </c>
      <c r="G417">
        <v>161</v>
      </c>
      <c r="H417" s="10" t="s">
        <v>61</v>
      </c>
      <c r="I417" s="10" t="s">
        <v>104</v>
      </c>
      <c r="J417" s="10" t="s">
        <v>1371</v>
      </c>
      <c r="K417" s="10" t="s">
        <v>538</v>
      </c>
      <c r="L417" s="10" t="s">
        <v>259</v>
      </c>
      <c r="M417" s="10" t="s">
        <v>41</v>
      </c>
      <c r="N417" s="10" t="s">
        <v>1372</v>
      </c>
      <c r="O417" s="10" t="s">
        <v>1373</v>
      </c>
    </row>
    <row r="418" spans="1:15" x14ac:dyDescent="0.2">
      <c r="A418">
        <v>417</v>
      </c>
      <c r="B418" s="10" t="s">
        <v>76</v>
      </c>
      <c r="C418" s="10" t="s">
        <v>77</v>
      </c>
      <c r="D418" s="10" t="s">
        <v>17</v>
      </c>
      <c r="E418" s="10" t="s">
        <v>18</v>
      </c>
      <c r="F418">
        <v>0.48</v>
      </c>
      <c r="G418">
        <v>35.1</v>
      </c>
      <c r="H418" s="10" t="s">
        <v>156</v>
      </c>
      <c r="I418" s="10" t="s">
        <v>20</v>
      </c>
      <c r="J418" s="10" t="s">
        <v>1374</v>
      </c>
      <c r="K418" s="10" t="s">
        <v>366</v>
      </c>
      <c r="L418" s="10" t="s">
        <v>46</v>
      </c>
      <c r="M418" s="10" t="s">
        <v>24</v>
      </c>
      <c r="N418" s="10" t="s">
        <v>1375</v>
      </c>
      <c r="O418" s="10" t="s">
        <v>1376</v>
      </c>
    </row>
    <row r="419" spans="1:15" x14ac:dyDescent="0.2">
      <c r="A419">
        <v>418</v>
      </c>
      <c r="B419" s="10" t="s">
        <v>120</v>
      </c>
      <c r="C419" s="10" t="s">
        <v>121</v>
      </c>
      <c r="D419" s="10" t="s">
        <v>17</v>
      </c>
      <c r="E419" s="10" t="s">
        <v>18</v>
      </c>
      <c r="F419">
        <v>3.44</v>
      </c>
      <c r="G419">
        <v>197.1</v>
      </c>
      <c r="H419" s="10" t="s">
        <v>19</v>
      </c>
      <c r="I419" s="10" t="s">
        <v>38</v>
      </c>
      <c r="J419" s="10" t="s">
        <v>1377</v>
      </c>
      <c r="K419" s="10" t="s">
        <v>135</v>
      </c>
      <c r="L419" s="10" t="s">
        <v>46</v>
      </c>
      <c r="M419" s="10" t="s">
        <v>73</v>
      </c>
      <c r="N419" s="10" t="s">
        <v>1378</v>
      </c>
      <c r="O419" s="10" t="s">
        <v>1379</v>
      </c>
    </row>
    <row r="420" spans="1:15" x14ac:dyDescent="0.2">
      <c r="A420">
        <v>419</v>
      </c>
      <c r="B420" s="10" t="s">
        <v>67</v>
      </c>
      <c r="C420" s="10" t="s">
        <v>68</v>
      </c>
      <c r="D420" s="10" t="s">
        <v>17</v>
      </c>
      <c r="E420" s="10" t="s">
        <v>69</v>
      </c>
      <c r="F420">
        <v>1.52</v>
      </c>
      <c r="G420">
        <v>22.6</v>
      </c>
      <c r="H420" s="10" t="s">
        <v>19</v>
      </c>
      <c r="I420" s="10" t="s">
        <v>104</v>
      </c>
      <c r="J420" s="10" t="s">
        <v>1380</v>
      </c>
      <c r="K420" s="10" t="s">
        <v>71</v>
      </c>
      <c r="L420" s="10" t="s">
        <v>72</v>
      </c>
      <c r="M420" s="10" t="s">
        <v>73</v>
      </c>
      <c r="N420" s="10" t="s">
        <v>1381</v>
      </c>
      <c r="O420" s="10" t="s">
        <v>1382</v>
      </c>
    </row>
    <row r="421" spans="1:15" x14ac:dyDescent="0.2">
      <c r="A421">
        <v>420</v>
      </c>
      <c r="B421" s="10" t="s">
        <v>145</v>
      </c>
      <c r="C421" s="10" t="s">
        <v>146</v>
      </c>
      <c r="D421" s="10" t="s">
        <v>17</v>
      </c>
      <c r="E421" s="10" t="s">
        <v>18</v>
      </c>
      <c r="F421">
        <v>2.11</v>
      </c>
      <c r="G421">
        <v>77.099999999999994</v>
      </c>
      <c r="H421" s="10" t="s">
        <v>61</v>
      </c>
      <c r="I421" s="10" t="s">
        <v>38</v>
      </c>
      <c r="J421" s="10" t="s">
        <v>1383</v>
      </c>
      <c r="K421" s="10" t="s">
        <v>148</v>
      </c>
      <c r="L421" s="10" t="s">
        <v>23</v>
      </c>
      <c r="M421" s="10" t="s">
        <v>41</v>
      </c>
      <c r="N421" s="10" t="s">
        <v>1384</v>
      </c>
      <c r="O421" s="10" t="s">
        <v>1385</v>
      </c>
    </row>
    <row r="422" spans="1:15" x14ac:dyDescent="0.2">
      <c r="A422">
        <v>421</v>
      </c>
      <c r="B422" s="10" t="s">
        <v>49</v>
      </c>
      <c r="C422" s="10" t="s">
        <v>50</v>
      </c>
      <c r="D422" s="10" t="s">
        <v>17</v>
      </c>
      <c r="E422" s="10" t="s">
        <v>18</v>
      </c>
      <c r="F422">
        <v>2.66</v>
      </c>
      <c r="G422">
        <v>116.2</v>
      </c>
      <c r="H422" s="10" t="s">
        <v>19</v>
      </c>
      <c r="I422" s="10" t="s">
        <v>104</v>
      </c>
      <c r="J422" s="10" t="s">
        <v>117</v>
      </c>
      <c r="K422" s="10" t="s">
        <v>504</v>
      </c>
      <c r="L422" s="10" t="s">
        <v>56</v>
      </c>
      <c r="M422" s="10" t="s">
        <v>32</v>
      </c>
      <c r="N422" s="10" t="s">
        <v>1386</v>
      </c>
      <c r="O422" s="10" t="s">
        <v>1387</v>
      </c>
    </row>
    <row r="423" spans="1:15" x14ac:dyDescent="0.2">
      <c r="A423">
        <v>422</v>
      </c>
      <c r="B423" s="10" t="s">
        <v>127</v>
      </c>
      <c r="C423" s="10" t="s">
        <v>128</v>
      </c>
      <c r="D423" s="10" t="s">
        <v>17</v>
      </c>
      <c r="E423" s="10" t="s">
        <v>18</v>
      </c>
      <c r="F423">
        <v>3.18</v>
      </c>
      <c r="G423">
        <v>473.1</v>
      </c>
      <c r="H423" s="10" t="s">
        <v>37</v>
      </c>
      <c r="I423" s="10" t="s">
        <v>104</v>
      </c>
      <c r="J423" s="10" t="s">
        <v>1388</v>
      </c>
      <c r="K423" s="10" t="s">
        <v>130</v>
      </c>
      <c r="L423" s="10" t="s">
        <v>131</v>
      </c>
      <c r="M423" s="10" t="s">
        <v>24</v>
      </c>
      <c r="N423" s="10" t="s">
        <v>1389</v>
      </c>
      <c r="O423" s="10" t="s">
        <v>1390</v>
      </c>
    </row>
    <row r="424" spans="1:15" x14ac:dyDescent="0.2">
      <c r="A424">
        <v>423</v>
      </c>
      <c r="B424" s="10" t="s">
        <v>27</v>
      </c>
      <c r="C424" s="10" t="s">
        <v>28</v>
      </c>
      <c r="D424" s="10" t="s">
        <v>17</v>
      </c>
      <c r="E424" s="10" t="s">
        <v>18</v>
      </c>
      <c r="F424">
        <v>3.02</v>
      </c>
      <c r="G424">
        <v>183.4</v>
      </c>
      <c r="H424" s="10" t="s">
        <v>19</v>
      </c>
      <c r="I424" s="10" t="s">
        <v>38</v>
      </c>
      <c r="J424" s="10" t="s">
        <v>1391</v>
      </c>
      <c r="K424" s="10" t="s">
        <v>30</v>
      </c>
      <c r="L424" s="10" t="s">
        <v>389</v>
      </c>
      <c r="M424" s="10" t="s">
        <v>32</v>
      </c>
      <c r="N424" s="10" t="s">
        <v>1392</v>
      </c>
      <c r="O424" s="10" t="s">
        <v>1393</v>
      </c>
    </row>
    <row r="425" spans="1:15" x14ac:dyDescent="0.2">
      <c r="A425">
        <v>424</v>
      </c>
      <c r="B425" s="10" t="s">
        <v>67</v>
      </c>
      <c r="C425" s="10" t="s">
        <v>68</v>
      </c>
      <c r="D425" s="10" t="s">
        <v>17</v>
      </c>
      <c r="E425" s="10" t="s">
        <v>69</v>
      </c>
      <c r="F425">
        <v>1.51</v>
      </c>
      <c r="G425">
        <v>28.4</v>
      </c>
      <c r="H425" s="10" t="s">
        <v>61</v>
      </c>
      <c r="I425" s="10" t="s">
        <v>104</v>
      </c>
      <c r="J425" s="10" t="s">
        <v>1394</v>
      </c>
      <c r="K425" s="10" t="s">
        <v>142</v>
      </c>
      <c r="L425" s="10" t="s">
        <v>310</v>
      </c>
      <c r="M425" s="10" t="s">
        <v>73</v>
      </c>
      <c r="N425" s="10" t="s">
        <v>1395</v>
      </c>
      <c r="O425" s="10" t="s">
        <v>1396</v>
      </c>
    </row>
    <row r="426" spans="1:15" x14ac:dyDescent="0.2">
      <c r="A426">
        <v>425</v>
      </c>
      <c r="B426" s="10" t="s">
        <v>127</v>
      </c>
      <c r="C426" s="10" t="s">
        <v>128</v>
      </c>
      <c r="D426" s="10" t="s">
        <v>17</v>
      </c>
      <c r="E426" s="10" t="s">
        <v>18</v>
      </c>
      <c r="F426">
        <v>5.0999999999999996</v>
      </c>
      <c r="G426">
        <v>698.8</v>
      </c>
      <c r="H426" s="10" t="s">
        <v>19</v>
      </c>
      <c r="I426" s="10" t="s">
        <v>20</v>
      </c>
      <c r="J426" s="10" t="s">
        <v>1162</v>
      </c>
      <c r="K426" s="10" t="s">
        <v>191</v>
      </c>
      <c r="L426" s="10" t="s">
        <v>131</v>
      </c>
      <c r="M426" s="10" t="s">
        <v>24</v>
      </c>
      <c r="N426" s="10" t="s">
        <v>1397</v>
      </c>
      <c r="O426" s="10" t="s">
        <v>1398</v>
      </c>
    </row>
    <row r="427" spans="1:15" x14ac:dyDescent="0.2">
      <c r="A427">
        <v>426</v>
      </c>
      <c r="B427" s="10" t="s">
        <v>87</v>
      </c>
      <c r="C427" s="10" t="s">
        <v>88</v>
      </c>
      <c r="D427" s="10" t="s">
        <v>17</v>
      </c>
      <c r="E427" s="10" t="s">
        <v>69</v>
      </c>
      <c r="F427">
        <v>1.31</v>
      </c>
      <c r="G427">
        <v>17.3</v>
      </c>
      <c r="H427" s="10" t="s">
        <v>61</v>
      </c>
      <c r="I427" s="10" t="s">
        <v>38</v>
      </c>
      <c r="J427" s="10" t="s">
        <v>1399</v>
      </c>
      <c r="K427" s="10" t="s">
        <v>248</v>
      </c>
      <c r="L427" s="10" t="s">
        <v>91</v>
      </c>
      <c r="M427" s="10" t="s">
        <v>32</v>
      </c>
      <c r="N427" s="10" t="s">
        <v>1400</v>
      </c>
      <c r="O427" s="10" t="s">
        <v>1401</v>
      </c>
    </row>
    <row r="428" spans="1:15" x14ac:dyDescent="0.2">
      <c r="A428">
        <v>427</v>
      </c>
      <c r="B428" s="10" t="s">
        <v>35</v>
      </c>
      <c r="C428" s="10" t="s">
        <v>36</v>
      </c>
      <c r="D428" s="10" t="s">
        <v>17</v>
      </c>
      <c r="E428" s="10" t="s">
        <v>18</v>
      </c>
      <c r="F428">
        <v>2.88</v>
      </c>
      <c r="G428">
        <v>197.6</v>
      </c>
      <c r="H428" s="10" t="s">
        <v>61</v>
      </c>
      <c r="I428" s="10" t="s">
        <v>20</v>
      </c>
      <c r="J428" s="10" t="s">
        <v>1402</v>
      </c>
      <c r="K428" s="10" t="s">
        <v>240</v>
      </c>
      <c r="L428" s="10" t="s">
        <v>40</v>
      </c>
      <c r="M428" s="10" t="s">
        <v>41</v>
      </c>
      <c r="N428" s="10" t="s">
        <v>1403</v>
      </c>
      <c r="O428" s="10" t="s">
        <v>1404</v>
      </c>
    </row>
    <row r="429" spans="1:15" x14ac:dyDescent="0.2">
      <c r="A429">
        <v>428</v>
      </c>
      <c r="B429" s="10" t="s">
        <v>49</v>
      </c>
      <c r="C429" s="10" t="s">
        <v>50</v>
      </c>
      <c r="D429" s="10" t="s">
        <v>17</v>
      </c>
      <c r="E429" s="10" t="s">
        <v>18</v>
      </c>
      <c r="F429">
        <v>1.23</v>
      </c>
      <c r="G429">
        <v>63.7</v>
      </c>
      <c r="H429" s="10" t="s">
        <v>37</v>
      </c>
      <c r="I429" s="10" t="s">
        <v>20</v>
      </c>
      <c r="J429" s="10" t="s">
        <v>1394</v>
      </c>
      <c r="K429" s="10" t="s">
        <v>161</v>
      </c>
      <c r="L429" s="10" t="s">
        <v>153</v>
      </c>
      <c r="M429" s="10" t="s">
        <v>32</v>
      </c>
      <c r="N429" s="10" t="s">
        <v>1405</v>
      </c>
      <c r="O429" s="10" t="s">
        <v>1406</v>
      </c>
    </row>
    <row r="430" spans="1:15" x14ac:dyDescent="0.2">
      <c r="A430">
        <v>429</v>
      </c>
      <c r="B430" s="10" t="s">
        <v>207</v>
      </c>
      <c r="C430" s="10" t="s">
        <v>208</v>
      </c>
      <c r="D430" s="10" t="s">
        <v>17</v>
      </c>
      <c r="E430" s="10" t="s">
        <v>18</v>
      </c>
      <c r="F430">
        <v>2.0699999999999998</v>
      </c>
      <c r="G430">
        <v>53.4</v>
      </c>
      <c r="H430" s="10" t="s">
        <v>19</v>
      </c>
      <c r="I430" s="10" t="s">
        <v>104</v>
      </c>
      <c r="J430" s="10" t="s">
        <v>1407</v>
      </c>
      <c r="K430" s="10" t="s">
        <v>210</v>
      </c>
      <c r="L430" s="10" t="s">
        <v>452</v>
      </c>
      <c r="M430" s="10" t="s">
        <v>24</v>
      </c>
      <c r="N430" s="10" t="s">
        <v>1408</v>
      </c>
      <c r="O430" s="10" t="s">
        <v>1409</v>
      </c>
    </row>
    <row r="431" spans="1:15" x14ac:dyDescent="0.2">
      <c r="A431">
        <v>430</v>
      </c>
      <c r="B431" s="10" t="s">
        <v>188</v>
      </c>
      <c r="C431" s="10" t="s">
        <v>189</v>
      </c>
      <c r="D431" s="10" t="s">
        <v>17</v>
      </c>
      <c r="E431" s="10" t="s">
        <v>18</v>
      </c>
      <c r="F431">
        <v>2.16</v>
      </c>
      <c r="G431">
        <v>70.5</v>
      </c>
      <c r="H431" s="10" t="s">
        <v>19</v>
      </c>
      <c r="I431" s="10" t="s">
        <v>104</v>
      </c>
      <c r="J431" s="10" t="s">
        <v>769</v>
      </c>
      <c r="K431" s="10" t="s">
        <v>252</v>
      </c>
      <c r="L431" s="10" t="s">
        <v>23</v>
      </c>
      <c r="M431" s="10" t="s">
        <v>24</v>
      </c>
      <c r="N431" s="10" t="s">
        <v>1410</v>
      </c>
      <c r="O431" s="10" t="s">
        <v>1411</v>
      </c>
    </row>
    <row r="432" spans="1:15" x14ac:dyDescent="0.2">
      <c r="A432">
        <v>431</v>
      </c>
      <c r="B432" s="10" t="s">
        <v>59</v>
      </c>
      <c r="C432" s="10" t="s">
        <v>60</v>
      </c>
      <c r="D432" s="10" t="s">
        <v>17</v>
      </c>
      <c r="E432" s="10" t="s">
        <v>18</v>
      </c>
      <c r="F432">
        <v>2.5099999999999998</v>
      </c>
      <c r="G432">
        <v>121.9</v>
      </c>
      <c r="H432" s="10" t="s">
        <v>19</v>
      </c>
      <c r="I432" s="10" t="s">
        <v>20</v>
      </c>
      <c r="J432" s="10" t="s">
        <v>1412</v>
      </c>
      <c r="K432" s="10" t="s">
        <v>520</v>
      </c>
      <c r="L432" s="10" t="s">
        <v>581</v>
      </c>
      <c r="M432" s="10" t="s">
        <v>41</v>
      </c>
      <c r="N432" s="10" t="s">
        <v>1413</v>
      </c>
      <c r="O432" s="10" t="s">
        <v>1414</v>
      </c>
    </row>
    <row r="433" spans="1:15" x14ac:dyDescent="0.2">
      <c r="A433">
        <v>432</v>
      </c>
      <c r="B433" s="10" t="s">
        <v>188</v>
      </c>
      <c r="C433" s="10" t="s">
        <v>189</v>
      </c>
      <c r="D433" s="10" t="s">
        <v>17</v>
      </c>
      <c r="E433" s="10" t="s">
        <v>18</v>
      </c>
      <c r="F433">
        <v>1.1000000000000001</v>
      </c>
      <c r="G433">
        <v>32.6</v>
      </c>
      <c r="H433" s="10" t="s">
        <v>37</v>
      </c>
      <c r="I433" s="10" t="s">
        <v>20</v>
      </c>
      <c r="J433" s="10" t="s">
        <v>1415</v>
      </c>
      <c r="K433" s="10" t="s">
        <v>191</v>
      </c>
      <c r="L433" s="10" t="s">
        <v>80</v>
      </c>
      <c r="M433" s="10" t="s">
        <v>24</v>
      </c>
      <c r="N433" s="10" t="s">
        <v>1416</v>
      </c>
      <c r="O433" s="10" t="s">
        <v>1417</v>
      </c>
    </row>
    <row r="434" spans="1:15" x14ac:dyDescent="0.2">
      <c r="A434">
        <v>433</v>
      </c>
      <c r="B434" s="10" t="s">
        <v>15</v>
      </c>
      <c r="C434" s="10" t="s">
        <v>16</v>
      </c>
      <c r="D434" s="10" t="s">
        <v>17</v>
      </c>
      <c r="E434" s="10" t="s">
        <v>18</v>
      </c>
      <c r="F434">
        <v>2.57</v>
      </c>
      <c r="G434">
        <v>101.4</v>
      </c>
      <c r="H434" s="10" t="s">
        <v>19</v>
      </c>
      <c r="I434" s="10" t="s">
        <v>20</v>
      </c>
      <c r="J434" s="10" t="s">
        <v>1418</v>
      </c>
      <c r="K434" s="10" t="s">
        <v>45</v>
      </c>
      <c r="L434" s="10" t="s">
        <v>46</v>
      </c>
      <c r="M434" s="10" t="s">
        <v>24</v>
      </c>
      <c r="N434" s="10" t="s">
        <v>1419</v>
      </c>
      <c r="O434" s="10" t="s">
        <v>1420</v>
      </c>
    </row>
    <row r="435" spans="1:15" x14ac:dyDescent="0.2">
      <c r="A435">
        <v>434</v>
      </c>
      <c r="B435" s="10" t="s">
        <v>201</v>
      </c>
      <c r="C435" s="10" t="s">
        <v>202</v>
      </c>
      <c r="D435" s="10" t="s">
        <v>17</v>
      </c>
      <c r="E435" s="10" t="s">
        <v>203</v>
      </c>
      <c r="F435">
        <v>2.93</v>
      </c>
      <c r="G435">
        <v>178.8</v>
      </c>
      <c r="H435" s="10" t="s">
        <v>19</v>
      </c>
      <c r="I435" s="10" t="s">
        <v>38</v>
      </c>
      <c r="J435" s="10" t="s">
        <v>580</v>
      </c>
      <c r="K435" s="10" t="s">
        <v>90</v>
      </c>
      <c r="L435" s="10" t="s">
        <v>23</v>
      </c>
      <c r="M435" s="10" t="s">
        <v>41</v>
      </c>
      <c r="N435" s="10" t="s">
        <v>1421</v>
      </c>
      <c r="O435" s="10" t="s">
        <v>1422</v>
      </c>
    </row>
    <row r="436" spans="1:15" x14ac:dyDescent="0.2">
      <c r="A436">
        <v>435</v>
      </c>
      <c r="B436" s="10" t="s">
        <v>27</v>
      </c>
      <c r="C436" s="10" t="s">
        <v>28</v>
      </c>
      <c r="D436" s="10" t="s">
        <v>17</v>
      </c>
      <c r="E436" s="10" t="s">
        <v>18</v>
      </c>
      <c r="F436">
        <v>3.36</v>
      </c>
      <c r="G436">
        <v>196.1</v>
      </c>
      <c r="H436" s="10" t="s">
        <v>19</v>
      </c>
      <c r="I436" s="10" t="s">
        <v>20</v>
      </c>
      <c r="J436" s="10" t="s">
        <v>1423</v>
      </c>
      <c r="K436" s="10" t="s">
        <v>45</v>
      </c>
      <c r="L436" s="10" t="s">
        <v>317</v>
      </c>
      <c r="M436" s="10" t="s">
        <v>32</v>
      </c>
      <c r="N436" s="10" t="s">
        <v>1424</v>
      </c>
      <c r="O436" s="10" t="s">
        <v>1425</v>
      </c>
    </row>
    <row r="437" spans="1:15" x14ac:dyDescent="0.2">
      <c r="A437">
        <v>436</v>
      </c>
      <c r="B437" s="10" t="s">
        <v>76</v>
      </c>
      <c r="C437" s="10" t="s">
        <v>77</v>
      </c>
      <c r="D437" s="10" t="s">
        <v>17</v>
      </c>
      <c r="E437" s="10" t="s">
        <v>18</v>
      </c>
      <c r="F437">
        <v>2.81</v>
      </c>
      <c r="G437">
        <v>134</v>
      </c>
      <c r="H437" s="10" t="s">
        <v>19</v>
      </c>
      <c r="I437" s="10" t="s">
        <v>104</v>
      </c>
      <c r="J437" s="10" t="s">
        <v>1426</v>
      </c>
      <c r="K437" s="10" t="s">
        <v>366</v>
      </c>
      <c r="L437" s="10" t="s">
        <v>46</v>
      </c>
      <c r="M437" s="10" t="s">
        <v>24</v>
      </c>
      <c r="N437" s="10" t="s">
        <v>1427</v>
      </c>
      <c r="O437" s="10" t="s">
        <v>1428</v>
      </c>
    </row>
    <row r="438" spans="1:15" x14ac:dyDescent="0.2">
      <c r="A438">
        <v>437</v>
      </c>
      <c r="B438" s="10" t="s">
        <v>27</v>
      </c>
      <c r="C438" s="10" t="s">
        <v>28</v>
      </c>
      <c r="D438" s="10" t="s">
        <v>17</v>
      </c>
      <c r="E438" s="10" t="s">
        <v>18</v>
      </c>
      <c r="F438">
        <v>0.49</v>
      </c>
      <c r="G438">
        <v>63.2</v>
      </c>
      <c r="H438" s="10" t="s">
        <v>156</v>
      </c>
      <c r="I438" s="10" t="s">
        <v>104</v>
      </c>
      <c r="J438" s="10" t="s">
        <v>1429</v>
      </c>
      <c r="K438" s="10" t="s">
        <v>240</v>
      </c>
      <c r="L438" s="10" t="s">
        <v>389</v>
      </c>
      <c r="M438" s="10" t="s">
        <v>32</v>
      </c>
      <c r="N438" s="10" t="s">
        <v>1430</v>
      </c>
      <c r="O438" s="10" t="s">
        <v>1431</v>
      </c>
    </row>
    <row r="439" spans="1:15" x14ac:dyDescent="0.2">
      <c r="A439">
        <v>438</v>
      </c>
      <c r="B439" s="10" t="s">
        <v>320</v>
      </c>
      <c r="C439" s="10" t="s">
        <v>321</v>
      </c>
      <c r="D439" s="10" t="s">
        <v>17</v>
      </c>
      <c r="E439" s="10" t="s">
        <v>203</v>
      </c>
      <c r="F439">
        <v>1.1299999999999999</v>
      </c>
      <c r="G439">
        <v>40.5</v>
      </c>
      <c r="H439" s="10" t="s">
        <v>37</v>
      </c>
      <c r="I439" s="10" t="s">
        <v>104</v>
      </c>
      <c r="J439" s="10" t="s">
        <v>1432</v>
      </c>
      <c r="K439" s="10" t="s">
        <v>330</v>
      </c>
      <c r="L439" s="10" t="s">
        <v>23</v>
      </c>
      <c r="M439" s="10" t="s">
        <v>323</v>
      </c>
      <c r="N439" s="10" t="s">
        <v>1433</v>
      </c>
      <c r="O439" s="10" t="s">
        <v>1434</v>
      </c>
    </row>
    <row r="440" spans="1:15" x14ac:dyDescent="0.2">
      <c r="A440">
        <v>439</v>
      </c>
      <c r="B440" s="10" t="s">
        <v>207</v>
      </c>
      <c r="C440" s="10" t="s">
        <v>208</v>
      </c>
      <c r="D440" s="10" t="s">
        <v>17</v>
      </c>
      <c r="E440" s="10" t="s">
        <v>18</v>
      </c>
      <c r="F440">
        <v>2.34</v>
      </c>
      <c r="G440">
        <v>76.8</v>
      </c>
      <c r="H440" s="10" t="s">
        <v>61</v>
      </c>
      <c r="I440" s="10" t="s">
        <v>20</v>
      </c>
      <c r="J440" s="10" t="s">
        <v>1114</v>
      </c>
      <c r="K440" s="10" t="s">
        <v>210</v>
      </c>
      <c r="L440" s="10" t="s">
        <v>452</v>
      </c>
      <c r="M440" s="10" t="s">
        <v>24</v>
      </c>
      <c r="N440" s="10" t="s">
        <v>1435</v>
      </c>
      <c r="O440" s="10" t="s">
        <v>1436</v>
      </c>
    </row>
    <row r="441" spans="1:15" x14ac:dyDescent="0.2">
      <c r="A441">
        <v>440</v>
      </c>
      <c r="B441" s="10" t="s">
        <v>207</v>
      </c>
      <c r="C441" s="10" t="s">
        <v>208</v>
      </c>
      <c r="D441" s="10" t="s">
        <v>17</v>
      </c>
      <c r="E441" s="10" t="s">
        <v>18</v>
      </c>
      <c r="F441">
        <v>2.31</v>
      </c>
      <c r="G441">
        <v>62.6</v>
      </c>
      <c r="H441" s="10" t="s">
        <v>19</v>
      </c>
      <c r="I441" s="10" t="s">
        <v>38</v>
      </c>
      <c r="J441" s="10" t="s">
        <v>1437</v>
      </c>
      <c r="K441" s="10" t="s">
        <v>210</v>
      </c>
      <c r="L441" s="10" t="s">
        <v>211</v>
      </c>
      <c r="M441" s="10" t="s">
        <v>24</v>
      </c>
      <c r="N441" s="10" t="s">
        <v>1438</v>
      </c>
      <c r="O441" s="10" t="s">
        <v>1439</v>
      </c>
    </row>
    <row r="442" spans="1:15" x14ac:dyDescent="0.2">
      <c r="A442">
        <v>441</v>
      </c>
      <c r="B442" s="10" t="s">
        <v>115</v>
      </c>
      <c r="C442" s="10" t="s">
        <v>116</v>
      </c>
      <c r="D442" s="10" t="s">
        <v>17</v>
      </c>
      <c r="E442" s="10" t="s">
        <v>18</v>
      </c>
      <c r="F442">
        <v>3.91</v>
      </c>
      <c r="G442">
        <v>512.70000000000005</v>
      </c>
      <c r="H442" s="10" t="s">
        <v>61</v>
      </c>
      <c r="I442" s="10" t="s">
        <v>104</v>
      </c>
      <c r="J442" s="10" t="s">
        <v>464</v>
      </c>
      <c r="K442" s="10" t="s">
        <v>152</v>
      </c>
      <c r="L442" s="10" t="s">
        <v>153</v>
      </c>
      <c r="M442" s="10" t="s">
        <v>24</v>
      </c>
      <c r="N442" s="10" t="s">
        <v>1440</v>
      </c>
      <c r="O442" s="10" t="s">
        <v>1441</v>
      </c>
    </row>
    <row r="443" spans="1:15" x14ac:dyDescent="0.2">
      <c r="A443">
        <v>442</v>
      </c>
      <c r="B443" s="10" t="s">
        <v>188</v>
      </c>
      <c r="C443" s="10" t="s">
        <v>189</v>
      </c>
      <c r="D443" s="10" t="s">
        <v>17</v>
      </c>
      <c r="E443" s="10" t="s">
        <v>18</v>
      </c>
      <c r="F443">
        <v>2.2599999999999998</v>
      </c>
      <c r="G443">
        <v>82</v>
      </c>
      <c r="H443" s="10" t="s">
        <v>19</v>
      </c>
      <c r="I443" s="10" t="s">
        <v>20</v>
      </c>
      <c r="J443" s="10" t="s">
        <v>1442</v>
      </c>
      <c r="K443" s="10" t="s">
        <v>191</v>
      </c>
      <c r="L443" s="10" t="s">
        <v>80</v>
      </c>
      <c r="M443" s="10" t="s">
        <v>24</v>
      </c>
      <c r="N443" s="10" t="s">
        <v>1443</v>
      </c>
      <c r="O443" s="10" t="s">
        <v>1444</v>
      </c>
    </row>
    <row r="444" spans="1:15" x14ac:dyDescent="0.2">
      <c r="A444">
        <v>443</v>
      </c>
      <c r="B444" s="10" t="s">
        <v>145</v>
      </c>
      <c r="C444" s="10" t="s">
        <v>146</v>
      </c>
      <c r="D444" s="10" t="s">
        <v>17</v>
      </c>
      <c r="E444" s="10" t="s">
        <v>18</v>
      </c>
      <c r="F444">
        <v>2.91</v>
      </c>
      <c r="G444">
        <v>114.2</v>
      </c>
      <c r="H444" s="10" t="s">
        <v>19</v>
      </c>
      <c r="I444" s="10" t="s">
        <v>104</v>
      </c>
      <c r="J444" s="10" t="s">
        <v>1445</v>
      </c>
      <c r="K444" s="10" t="s">
        <v>148</v>
      </c>
      <c r="L444" s="10" t="s">
        <v>23</v>
      </c>
      <c r="M444" s="10" t="s">
        <v>41</v>
      </c>
      <c r="N444" s="10" t="s">
        <v>1446</v>
      </c>
      <c r="O444" s="10" t="s">
        <v>1447</v>
      </c>
    </row>
    <row r="445" spans="1:15" x14ac:dyDescent="0.2">
      <c r="A445">
        <v>444</v>
      </c>
      <c r="B445" s="10" t="s">
        <v>27</v>
      </c>
      <c r="C445" s="10" t="s">
        <v>28</v>
      </c>
      <c r="D445" s="10" t="s">
        <v>17</v>
      </c>
      <c r="E445" s="10" t="s">
        <v>18</v>
      </c>
      <c r="F445">
        <v>3.85</v>
      </c>
      <c r="G445">
        <v>273.7</v>
      </c>
      <c r="H445" s="10" t="s">
        <v>19</v>
      </c>
      <c r="I445" s="10" t="s">
        <v>38</v>
      </c>
      <c r="J445" s="10" t="s">
        <v>1448</v>
      </c>
      <c r="K445" s="10" t="s">
        <v>240</v>
      </c>
      <c r="L445" s="10" t="s">
        <v>31</v>
      </c>
      <c r="M445" s="10" t="s">
        <v>32</v>
      </c>
      <c r="N445" s="10" t="s">
        <v>1449</v>
      </c>
      <c r="O445" s="10" t="s">
        <v>1450</v>
      </c>
    </row>
    <row r="446" spans="1:15" x14ac:dyDescent="0.2">
      <c r="A446">
        <v>445</v>
      </c>
      <c r="B446" s="10" t="s">
        <v>67</v>
      </c>
      <c r="C446" s="10" t="s">
        <v>68</v>
      </c>
      <c r="D446" s="10" t="s">
        <v>17</v>
      </c>
      <c r="E446" s="10" t="s">
        <v>69</v>
      </c>
      <c r="F446">
        <v>1.06</v>
      </c>
      <c r="G446">
        <v>11.2</v>
      </c>
      <c r="H446" s="10" t="s">
        <v>61</v>
      </c>
      <c r="I446" s="10" t="s">
        <v>104</v>
      </c>
      <c r="J446" s="10" t="s">
        <v>1451</v>
      </c>
      <c r="K446" s="10" t="s">
        <v>71</v>
      </c>
      <c r="L446" s="10" t="s">
        <v>72</v>
      </c>
      <c r="M446" s="10" t="s">
        <v>73</v>
      </c>
      <c r="N446" s="10" t="s">
        <v>1452</v>
      </c>
      <c r="O446" s="10" t="s">
        <v>1453</v>
      </c>
    </row>
    <row r="447" spans="1:15" x14ac:dyDescent="0.2">
      <c r="A447">
        <v>446</v>
      </c>
      <c r="B447" s="10" t="s">
        <v>49</v>
      </c>
      <c r="C447" s="10" t="s">
        <v>50</v>
      </c>
      <c r="D447" s="10" t="s">
        <v>17</v>
      </c>
      <c r="E447" s="10" t="s">
        <v>18</v>
      </c>
      <c r="F447">
        <v>2.48</v>
      </c>
      <c r="G447">
        <v>101.4</v>
      </c>
      <c r="H447" s="10" t="s">
        <v>61</v>
      </c>
      <c r="I447" s="10" t="s">
        <v>20</v>
      </c>
      <c r="J447" s="10" t="s">
        <v>1454</v>
      </c>
      <c r="K447" s="10" t="s">
        <v>504</v>
      </c>
      <c r="L447" s="10" t="s">
        <v>56</v>
      </c>
      <c r="M447" s="10" t="s">
        <v>32</v>
      </c>
      <c r="N447" s="10" t="s">
        <v>1455</v>
      </c>
      <c r="O447" s="10" t="s">
        <v>1456</v>
      </c>
    </row>
    <row r="448" spans="1:15" x14ac:dyDescent="0.2">
      <c r="A448">
        <v>447</v>
      </c>
      <c r="B448" s="10" t="s">
        <v>320</v>
      </c>
      <c r="C448" s="10" t="s">
        <v>321</v>
      </c>
      <c r="D448" s="10" t="s">
        <v>17</v>
      </c>
      <c r="E448" s="10" t="s">
        <v>203</v>
      </c>
      <c r="F448">
        <v>2.5499999999999998</v>
      </c>
      <c r="G448">
        <v>114.9</v>
      </c>
      <c r="H448" s="10" t="s">
        <v>19</v>
      </c>
      <c r="I448" s="10" t="s">
        <v>38</v>
      </c>
      <c r="J448" s="10" t="s">
        <v>1457</v>
      </c>
      <c r="K448" s="10" t="s">
        <v>297</v>
      </c>
      <c r="L448" s="10" t="s">
        <v>355</v>
      </c>
      <c r="M448" s="10" t="s">
        <v>323</v>
      </c>
      <c r="N448" s="10" t="s">
        <v>1458</v>
      </c>
      <c r="O448" s="10" t="s">
        <v>1459</v>
      </c>
    </row>
    <row r="449" spans="1:15" x14ac:dyDescent="0.2">
      <c r="A449">
        <v>448</v>
      </c>
      <c r="B449" s="10" t="s">
        <v>27</v>
      </c>
      <c r="C449" s="10" t="s">
        <v>28</v>
      </c>
      <c r="D449" s="10" t="s">
        <v>17</v>
      </c>
      <c r="E449" s="10" t="s">
        <v>18</v>
      </c>
      <c r="F449">
        <v>1.54</v>
      </c>
      <c r="G449">
        <v>91.4</v>
      </c>
      <c r="H449" s="10" t="s">
        <v>37</v>
      </c>
      <c r="I449" s="10" t="s">
        <v>38</v>
      </c>
      <c r="J449" s="10" t="s">
        <v>1460</v>
      </c>
      <c r="K449" s="10" t="s">
        <v>148</v>
      </c>
      <c r="L449" s="10" t="s">
        <v>317</v>
      </c>
      <c r="M449" s="10" t="s">
        <v>32</v>
      </c>
      <c r="N449" s="10" t="s">
        <v>1461</v>
      </c>
      <c r="O449" s="10" t="s">
        <v>1462</v>
      </c>
    </row>
    <row r="450" spans="1:15" x14ac:dyDescent="0.2">
      <c r="A450">
        <v>449</v>
      </c>
      <c r="B450" s="10" t="s">
        <v>59</v>
      </c>
      <c r="C450" s="10" t="s">
        <v>60</v>
      </c>
      <c r="D450" s="10" t="s">
        <v>17</v>
      </c>
      <c r="E450" s="10" t="s">
        <v>18</v>
      </c>
      <c r="F450">
        <v>2.09</v>
      </c>
      <c r="G450">
        <v>89.4</v>
      </c>
      <c r="H450" s="10" t="s">
        <v>61</v>
      </c>
      <c r="I450" s="10" t="s">
        <v>20</v>
      </c>
      <c r="J450" s="10" t="s">
        <v>1463</v>
      </c>
      <c r="K450" s="10" t="s">
        <v>520</v>
      </c>
      <c r="L450" s="10" t="s">
        <v>23</v>
      </c>
      <c r="M450" s="10" t="s">
        <v>41</v>
      </c>
      <c r="N450" s="10" t="s">
        <v>1464</v>
      </c>
      <c r="O450" s="10" t="s">
        <v>1465</v>
      </c>
    </row>
    <row r="451" spans="1:15" x14ac:dyDescent="0.2">
      <c r="A451">
        <v>450</v>
      </c>
      <c r="B451" s="10" t="s">
        <v>120</v>
      </c>
      <c r="C451" s="10" t="s">
        <v>121</v>
      </c>
      <c r="D451" s="10" t="s">
        <v>17</v>
      </c>
      <c r="E451" s="10" t="s">
        <v>18</v>
      </c>
      <c r="F451">
        <v>2.66</v>
      </c>
      <c r="G451">
        <v>96.8</v>
      </c>
      <c r="H451" s="10" t="s">
        <v>19</v>
      </c>
      <c r="I451" s="10" t="s">
        <v>20</v>
      </c>
      <c r="J451" s="10" t="s">
        <v>1466</v>
      </c>
      <c r="K451" s="10" t="s">
        <v>123</v>
      </c>
      <c r="L451" s="10" t="s">
        <v>124</v>
      </c>
      <c r="M451" s="10" t="s">
        <v>73</v>
      </c>
      <c r="N451" s="10" t="s">
        <v>1467</v>
      </c>
      <c r="O451" s="10" t="s">
        <v>1468</v>
      </c>
    </row>
    <row r="452" spans="1:15" x14ac:dyDescent="0.2">
      <c r="A452">
        <v>451</v>
      </c>
      <c r="B452" s="10" t="s">
        <v>120</v>
      </c>
      <c r="C452" s="10" t="s">
        <v>121</v>
      </c>
      <c r="D452" s="10" t="s">
        <v>17</v>
      </c>
      <c r="E452" s="10" t="s">
        <v>18</v>
      </c>
      <c r="F452">
        <v>1.95</v>
      </c>
      <c r="G452">
        <v>70.7</v>
      </c>
      <c r="H452" s="10" t="s">
        <v>37</v>
      </c>
      <c r="I452" s="10" t="s">
        <v>104</v>
      </c>
      <c r="J452" s="10" t="s">
        <v>1469</v>
      </c>
      <c r="K452" s="10" t="s">
        <v>123</v>
      </c>
      <c r="L452" s="10" t="s">
        <v>46</v>
      </c>
      <c r="M452" s="10" t="s">
        <v>73</v>
      </c>
      <c r="N452" s="10" t="s">
        <v>1470</v>
      </c>
      <c r="O452" s="10" t="s">
        <v>1471</v>
      </c>
    </row>
    <row r="453" spans="1:15" x14ac:dyDescent="0.2">
      <c r="A453">
        <v>452</v>
      </c>
      <c r="B453" s="10" t="s">
        <v>320</v>
      </c>
      <c r="C453" s="10" t="s">
        <v>321</v>
      </c>
      <c r="D453" s="10" t="s">
        <v>17</v>
      </c>
      <c r="E453" s="10" t="s">
        <v>203</v>
      </c>
      <c r="F453">
        <v>2.2000000000000002</v>
      </c>
      <c r="G453">
        <v>79.3</v>
      </c>
      <c r="H453" s="10" t="s">
        <v>61</v>
      </c>
      <c r="I453" s="10" t="s">
        <v>104</v>
      </c>
      <c r="J453" s="10" t="s">
        <v>1472</v>
      </c>
      <c r="K453" s="10" t="s">
        <v>297</v>
      </c>
      <c r="L453" s="10" t="s">
        <v>23</v>
      </c>
      <c r="M453" s="10" t="s">
        <v>323</v>
      </c>
      <c r="N453" s="10" t="s">
        <v>1473</v>
      </c>
      <c r="O453" s="10" t="s">
        <v>1474</v>
      </c>
    </row>
    <row r="454" spans="1:15" x14ac:dyDescent="0.2">
      <c r="A454">
        <v>453</v>
      </c>
      <c r="B454" s="10" t="s">
        <v>127</v>
      </c>
      <c r="C454" s="10" t="s">
        <v>128</v>
      </c>
      <c r="D454" s="10" t="s">
        <v>17</v>
      </c>
      <c r="E454" s="10" t="s">
        <v>18</v>
      </c>
      <c r="F454">
        <v>4.33</v>
      </c>
      <c r="G454">
        <v>550</v>
      </c>
      <c r="H454" s="10" t="s">
        <v>19</v>
      </c>
      <c r="I454" s="10" t="s">
        <v>38</v>
      </c>
      <c r="J454" s="10" t="s">
        <v>1475</v>
      </c>
      <c r="K454" s="10" t="s">
        <v>359</v>
      </c>
      <c r="L454" s="10" t="s">
        <v>31</v>
      </c>
      <c r="M454" s="10" t="s">
        <v>24</v>
      </c>
      <c r="N454" s="10" t="s">
        <v>1476</v>
      </c>
      <c r="O454" s="10" t="s">
        <v>1477</v>
      </c>
    </row>
    <row r="455" spans="1:15" x14ac:dyDescent="0.2">
      <c r="A455">
        <v>454</v>
      </c>
      <c r="B455" s="10" t="s">
        <v>49</v>
      </c>
      <c r="C455" s="10" t="s">
        <v>50</v>
      </c>
      <c r="D455" s="10" t="s">
        <v>17</v>
      </c>
      <c r="E455" s="10" t="s">
        <v>18</v>
      </c>
      <c r="F455">
        <v>2.52</v>
      </c>
      <c r="G455">
        <v>118.3</v>
      </c>
      <c r="H455" s="10" t="s">
        <v>19</v>
      </c>
      <c r="I455" s="10" t="s">
        <v>104</v>
      </c>
      <c r="J455" s="10" t="s">
        <v>1478</v>
      </c>
      <c r="K455" s="10" t="s">
        <v>161</v>
      </c>
      <c r="L455" s="10" t="s">
        <v>46</v>
      </c>
      <c r="M455" s="10" t="s">
        <v>32</v>
      </c>
      <c r="N455" s="10" t="s">
        <v>1479</v>
      </c>
      <c r="O455" s="10" t="s">
        <v>1480</v>
      </c>
    </row>
    <row r="456" spans="1:15" x14ac:dyDescent="0.2">
      <c r="A456">
        <v>455</v>
      </c>
      <c r="B456" s="10" t="s">
        <v>188</v>
      </c>
      <c r="C456" s="10" t="s">
        <v>189</v>
      </c>
      <c r="D456" s="10" t="s">
        <v>17</v>
      </c>
      <c r="E456" s="10" t="s">
        <v>18</v>
      </c>
      <c r="F456">
        <v>2.25</v>
      </c>
      <c r="G456">
        <v>86.8</v>
      </c>
      <c r="H456" s="10" t="s">
        <v>19</v>
      </c>
      <c r="I456" s="10" t="s">
        <v>104</v>
      </c>
      <c r="J456" s="10" t="s">
        <v>1481</v>
      </c>
      <c r="K456" s="10" t="s">
        <v>191</v>
      </c>
      <c r="L456" s="10" t="s">
        <v>23</v>
      </c>
      <c r="M456" s="10" t="s">
        <v>24</v>
      </c>
      <c r="N456" s="10" t="s">
        <v>1482</v>
      </c>
      <c r="O456" s="10" t="s">
        <v>1483</v>
      </c>
    </row>
    <row r="457" spans="1:15" x14ac:dyDescent="0.2">
      <c r="A457">
        <v>456</v>
      </c>
      <c r="B457" s="10" t="s">
        <v>127</v>
      </c>
      <c r="C457" s="10" t="s">
        <v>128</v>
      </c>
      <c r="D457" s="10" t="s">
        <v>17</v>
      </c>
      <c r="E457" s="10" t="s">
        <v>18</v>
      </c>
      <c r="F457">
        <v>3.74</v>
      </c>
      <c r="G457">
        <v>517.70000000000005</v>
      </c>
      <c r="H457" s="10" t="s">
        <v>61</v>
      </c>
      <c r="I457" s="10" t="s">
        <v>38</v>
      </c>
      <c r="J457" s="10" t="s">
        <v>1484</v>
      </c>
      <c r="K457" s="10" t="s">
        <v>191</v>
      </c>
      <c r="L457" s="10" t="s">
        <v>31</v>
      </c>
      <c r="M457" s="10" t="s">
        <v>24</v>
      </c>
      <c r="N457" s="10" t="s">
        <v>1485</v>
      </c>
      <c r="O457" s="10" t="s">
        <v>1486</v>
      </c>
    </row>
    <row r="458" spans="1:15" x14ac:dyDescent="0.2">
      <c r="A458">
        <v>457</v>
      </c>
      <c r="B458" s="10" t="s">
        <v>392</v>
      </c>
      <c r="C458" s="10" t="s">
        <v>393</v>
      </c>
      <c r="D458" s="10" t="s">
        <v>17</v>
      </c>
      <c r="E458" s="10" t="s">
        <v>18</v>
      </c>
      <c r="F458">
        <v>3.25</v>
      </c>
      <c r="G458">
        <v>147.9</v>
      </c>
      <c r="H458" s="10" t="s">
        <v>19</v>
      </c>
      <c r="I458" s="10" t="s">
        <v>38</v>
      </c>
      <c r="J458" s="10" t="s">
        <v>1487</v>
      </c>
      <c r="K458" s="10" t="s">
        <v>191</v>
      </c>
      <c r="L458" s="10" t="s">
        <v>46</v>
      </c>
      <c r="M458" s="10" t="s">
        <v>24</v>
      </c>
      <c r="N458" s="10" t="s">
        <v>1488</v>
      </c>
      <c r="O458" s="10" t="s">
        <v>1489</v>
      </c>
    </row>
    <row r="459" spans="1:15" x14ac:dyDescent="0.2">
      <c r="A459">
        <v>458</v>
      </c>
      <c r="B459" s="10" t="s">
        <v>145</v>
      </c>
      <c r="C459" s="10" t="s">
        <v>146</v>
      </c>
      <c r="D459" s="10" t="s">
        <v>17</v>
      </c>
      <c r="E459" s="10" t="s">
        <v>18</v>
      </c>
      <c r="F459">
        <v>1.94</v>
      </c>
      <c r="G459">
        <v>65.400000000000006</v>
      </c>
      <c r="H459" s="10" t="s">
        <v>37</v>
      </c>
      <c r="I459" s="10" t="s">
        <v>20</v>
      </c>
      <c r="J459" s="10" t="s">
        <v>1490</v>
      </c>
      <c r="K459" s="10" t="s">
        <v>148</v>
      </c>
      <c r="L459" s="10" t="s">
        <v>23</v>
      </c>
      <c r="M459" s="10" t="s">
        <v>41</v>
      </c>
      <c r="N459" s="10" t="s">
        <v>1491</v>
      </c>
      <c r="O459" s="10" t="s">
        <v>1492</v>
      </c>
    </row>
    <row r="460" spans="1:15" x14ac:dyDescent="0.2">
      <c r="A460">
        <v>459</v>
      </c>
      <c r="B460" s="10" t="s">
        <v>183</v>
      </c>
      <c r="C460" s="10" t="s">
        <v>184</v>
      </c>
      <c r="D460" s="10" t="s">
        <v>17</v>
      </c>
      <c r="E460" s="10" t="s">
        <v>18</v>
      </c>
      <c r="F460">
        <v>2.62</v>
      </c>
      <c r="G460">
        <v>117.5</v>
      </c>
      <c r="H460" s="10" t="s">
        <v>19</v>
      </c>
      <c r="I460" s="10" t="s">
        <v>20</v>
      </c>
      <c r="J460" s="10" t="s">
        <v>1493</v>
      </c>
      <c r="K460" s="10" t="s">
        <v>130</v>
      </c>
      <c r="L460" s="10" t="s">
        <v>46</v>
      </c>
      <c r="M460" s="10" t="s">
        <v>41</v>
      </c>
      <c r="N460" s="10" t="s">
        <v>1494</v>
      </c>
      <c r="O460" s="10" t="s">
        <v>1495</v>
      </c>
    </row>
    <row r="461" spans="1:15" x14ac:dyDescent="0.2">
      <c r="A461">
        <v>460</v>
      </c>
      <c r="B461" s="10" t="s">
        <v>392</v>
      </c>
      <c r="C461" s="10" t="s">
        <v>393</v>
      </c>
      <c r="D461" s="10" t="s">
        <v>17</v>
      </c>
      <c r="E461" s="10" t="s">
        <v>18</v>
      </c>
      <c r="F461">
        <v>1.23</v>
      </c>
      <c r="G461">
        <v>38</v>
      </c>
      <c r="H461" s="10" t="s">
        <v>37</v>
      </c>
      <c r="I461" s="10" t="s">
        <v>38</v>
      </c>
      <c r="J461" s="10" t="s">
        <v>1496</v>
      </c>
      <c r="K461" s="10" t="s">
        <v>191</v>
      </c>
      <c r="L461" s="10" t="s">
        <v>475</v>
      </c>
      <c r="M461" s="10" t="s">
        <v>24</v>
      </c>
      <c r="N461" s="10" t="s">
        <v>1497</v>
      </c>
      <c r="O461" s="10" t="s">
        <v>1498</v>
      </c>
    </row>
    <row r="462" spans="1:15" x14ac:dyDescent="0.2">
      <c r="A462">
        <v>461</v>
      </c>
      <c r="B462" s="10" t="s">
        <v>392</v>
      </c>
      <c r="C462" s="10" t="s">
        <v>393</v>
      </c>
      <c r="D462" s="10" t="s">
        <v>17</v>
      </c>
      <c r="E462" s="10" t="s">
        <v>18</v>
      </c>
      <c r="F462">
        <v>2.95</v>
      </c>
      <c r="G462">
        <v>126</v>
      </c>
      <c r="H462" s="10" t="s">
        <v>19</v>
      </c>
      <c r="I462" s="10" t="s">
        <v>104</v>
      </c>
      <c r="J462" s="10" t="s">
        <v>1499</v>
      </c>
      <c r="K462" s="10" t="s">
        <v>191</v>
      </c>
      <c r="L462" s="10" t="s">
        <v>46</v>
      </c>
      <c r="M462" s="10" t="s">
        <v>24</v>
      </c>
      <c r="N462" s="10" t="s">
        <v>1500</v>
      </c>
      <c r="O462" s="10" t="s">
        <v>1501</v>
      </c>
    </row>
    <row r="463" spans="1:15" x14ac:dyDescent="0.2">
      <c r="A463">
        <v>462</v>
      </c>
      <c r="B463" s="10" t="s">
        <v>27</v>
      </c>
      <c r="C463" s="10" t="s">
        <v>28</v>
      </c>
      <c r="D463" s="10" t="s">
        <v>17</v>
      </c>
      <c r="E463" s="10" t="s">
        <v>18</v>
      </c>
      <c r="F463">
        <v>3.75</v>
      </c>
      <c r="G463">
        <v>239</v>
      </c>
      <c r="H463" s="10" t="s">
        <v>19</v>
      </c>
      <c r="I463" s="10" t="s">
        <v>20</v>
      </c>
      <c r="J463" s="10" t="s">
        <v>1502</v>
      </c>
      <c r="K463" s="10" t="s">
        <v>148</v>
      </c>
      <c r="L463" s="10" t="s">
        <v>31</v>
      </c>
      <c r="M463" s="10" t="s">
        <v>32</v>
      </c>
      <c r="N463" s="10" t="s">
        <v>1503</v>
      </c>
      <c r="O463" s="10" t="s">
        <v>1504</v>
      </c>
    </row>
    <row r="464" spans="1:15" x14ac:dyDescent="0.2">
      <c r="A464">
        <v>463</v>
      </c>
      <c r="B464" s="10" t="s">
        <v>145</v>
      </c>
      <c r="C464" s="10" t="s">
        <v>146</v>
      </c>
      <c r="D464" s="10" t="s">
        <v>17</v>
      </c>
      <c r="E464" s="10" t="s">
        <v>18</v>
      </c>
      <c r="F464">
        <v>2.63</v>
      </c>
      <c r="G464">
        <v>103</v>
      </c>
      <c r="H464" s="10" t="s">
        <v>19</v>
      </c>
      <c r="I464" s="10" t="s">
        <v>38</v>
      </c>
      <c r="J464" s="10" t="s">
        <v>1505</v>
      </c>
      <c r="K464" s="10" t="s">
        <v>148</v>
      </c>
      <c r="L464" s="10" t="s">
        <v>23</v>
      </c>
      <c r="M464" s="10" t="s">
        <v>41</v>
      </c>
      <c r="N464" s="10" t="s">
        <v>1506</v>
      </c>
      <c r="O464" s="10" t="s">
        <v>1507</v>
      </c>
    </row>
    <row r="465" spans="1:15" x14ac:dyDescent="0.2">
      <c r="A465">
        <v>464</v>
      </c>
      <c r="B465" s="10" t="s">
        <v>120</v>
      </c>
      <c r="C465" s="10" t="s">
        <v>121</v>
      </c>
      <c r="D465" s="10" t="s">
        <v>17</v>
      </c>
      <c r="E465" s="10" t="s">
        <v>18</v>
      </c>
      <c r="F465">
        <v>2.31</v>
      </c>
      <c r="G465">
        <v>88.6</v>
      </c>
      <c r="H465" s="10" t="s">
        <v>37</v>
      </c>
      <c r="I465" s="10" t="s">
        <v>104</v>
      </c>
      <c r="J465" s="10" t="s">
        <v>1508</v>
      </c>
      <c r="K465" s="10" t="s">
        <v>135</v>
      </c>
      <c r="L465" s="10" t="s">
        <v>124</v>
      </c>
      <c r="M465" s="10" t="s">
        <v>73</v>
      </c>
      <c r="N465" s="10" t="s">
        <v>1509</v>
      </c>
      <c r="O465" s="10" t="s">
        <v>1510</v>
      </c>
    </row>
    <row r="466" spans="1:15" x14ac:dyDescent="0.2">
      <c r="A466">
        <v>465</v>
      </c>
      <c r="B466" s="10" t="s">
        <v>87</v>
      </c>
      <c r="C466" s="10" t="s">
        <v>88</v>
      </c>
      <c r="D466" s="10" t="s">
        <v>17</v>
      </c>
      <c r="E466" s="10" t="s">
        <v>69</v>
      </c>
      <c r="F466">
        <v>1.33</v>
      </c>
      <c r="G466">
        <v>19.7</v>
      </c>
      <c r="H466" s="10" t="s">
        <v>19</v>
      </c>
      <c r="I466" s="10" t="s">
        <v>20</v>
      </c>
      <c r="J466" s="10" t="s">
        <v>797</v>
      </c>
      <c r="K466" s="10" t="s">
        <v>90</v>
      </c>
      <c r="L466" s="10" t="s">
        <v>91</v>
      </c>
      <c r="M466" s="10" t="s">
        <v>32</v>
      </c>
      <c r="N466" s="10" t="s">
        <v>1511</v>
      </c>
      <c r="O466" s="10" t="s">
        <v>1512</v>
      </c>
    </row>
    <row r="467" spans="1:15" x14ac:dyDescent="0.2">
      <c r="A467">
        <v>466</v>
      </c>
      <c r="B467" s="10" t="s">
        <v>35</v>
      </c>
      <c r="C467" s="10" t="s">
        <v>36</v>
      </c>
      <c r="D467" s="10" t="s">
        <v>17</v>
      </c>
      <c r="E467" s="10" t="s">
        <v>18</v>
      </c>
      <c r="F467">
        <v>3.87</v>
      </c>
      <c r="G467">
        <v>347.9</v>
      </c>
      <c r="H467" s="10" t="s">
        <v>19</v>
      </c>
      <c r="I467" s="10" t="s">
        <v>38</v>
      </c>
      <c r="J467" s="10" t="s">
        <v>1513</v>
      </c>
      <c r="K467" s="10" t="s">
        <v>30</v>
      </c>
      <c r="L467" s="10" t="s">
        <v>244</v>
      </c>
      <c r="M467" s="10" t="s">
        <v>41</v>
      </c>
      <c r="N467" s="10" t="s">
        <v>1514</v>
      </c>
      <c r="O467" s="10" t="s">
        <v>1515</v>
      </c>
    </row>
    <row r="468" spans="1:15" x14ac:dyDescent="0.2">
      <c r="A468">
        <v>467</v>
      </c>
      <c r="B468" s="10" t="s">
        <v>15</v>
      </c>
      <c r="C468" s="10" t="s">
        <v>16</v>
      </c>
      <c r="D468" s="10" t="s">
        <v>17</v>
      </c>
      <c r="E468" s="10" t="s">
        <v>18</v>
      </c>
      <c r="F468">
        <v>2.16</v>
      </c>
      <c r="G468">
        <v>65.099999999999994</v>
      </c>
      <c r="H468" s="10" t="s">
        <v>19</v>
      </c>
      <c r="I468" s="10" t="s">
        <v>20</v>
      </c>
      <c r="J468" s="10" t="s">
        <v>1516</v>
      </c>
      <c r="K468" s="10" t="s">
        <v>22</v>
      </c>
      <c r="L468" s="10" t="s">
        <v>46</v>
      </c>
      <c r="M468" s="10" t="s">
        <v>24</v>
      </c>
      <c r="N468" s="10" t="s">
        <v>1517</v>
      </c>
      <c r="O468" s="10" t="s">
        <v>1518</v>
      </c>
    </row>
    <row r="469" spans="1:15" x14ac:dyDescent="0.2">
      <c r="A469">
        <v>468</v>
      </c>
      <c r="B469" s="10" t="s">
        <v>392</v>
      </c>
      <c r="C469" s="10" t="s">
        <v>393</v>
      </c>
      <c r="D469" s="10" t="s">
        <v>17</v>
      </c>
      <c r="E469" s="10" t="s">
        <v>18</v>
      </c>
      <c r="F469">
        <v>2.81</v>
      </c>
      <c r="G469">
        <v>97.2</v>
      </c>
      <c r="H469" s="10" t="s">
        <v>19</v>
      </c>
      <c r="I469" s="10" t="s">
        <v>20</v>
      </c>
      <c r="J469" s="10" t="s">
        <v>375</v>
      </c>
      <c r="K469" s="10" t="s">
        <v>191</v>
      </c>
      <c r="L469" s="10" t="s">
        <v>475</v>
      </c>
      <c r="M469" s="10" t="s">
        <v>24</v>
      </c>
      <c r="N469" s="10" t="s">
        <v>1519</v>
      </c>
      <c r="O469" s="10" t="s">
        <v>1520</v>
      </c>
    </row>
    <row r="470" spans="1:15" x14ac:dyDescent="0.2">
      <c r="A470">
        <v>469</v>
      </c>
      <c r="B470" s="10" t="s">
        <v>67</v>
      </c>
      <c r="C470" s="10" t="s">
        <v>68</v>
      </c>
      <c r="D470" s="10" t="s">
        <v>17</v>
      </c>
      <c r="E470" s="10" t="s">
        <v>69</v>
      </c>
      <c r="F470">
        <v>1.56</v>
      </c>
      <c r="G470">
        <v>32.200000000000003</v>
      </c>
      <c r="H470" s="10" t="s">
        <v>19</v>
      </c>
      <c r="I470" s="10" t="s">
        <v>20</v>
      </c>
      <c r="J470" s="10" t="s">
        <v>1521</v>
      </c>
      <c r="K470" s="10" t="s">
        <v>71</v>
      </c>
      <c r="L470" s="10" t="s">
        <v>310</v>
      </c>
      <c r="M470" s="10" t="s">
        <v>73</v>
      </c>
      <c r="N470" s="10" t="s">
        <v>1522</v>
      </c>
      <c r="O470" s="10" t="s">
        <v>1523</v>
      </c>
    </row>
    <row r="471" spans="1:15" x14ac:dyDescent="0.2">
      <c r="A471">
        <v>470</v>
      </c>
      <c r="B471" s="10" t="s">
        <v>320</v>
      </c>
      <c r="C471" s="10" t="s">
        <v>321</v>
      </c>
      <c r="D471" s="10" t="s">
        <v>17</v>
      </c>
      <c r="E471" s="10" t="s">
        <v>203</v>
      </c>
      <c r="F471">
        <v>0.7</v>
      </c>
      <c r="G471">
        <v>33.4</v>
      </c>
      <c r="H471" s="10" t="s">
        <v>37</v>
      </c>
      <c r="I471" s="10" t="s">
        <v>38</v>
      </c>
      <c r="J471" s="10" t="s">
        <v>1524</v>
      </c>
      <c r="K471" s="10" t="s">
        <v>297</v>
      </c>
      <c r="L471" s="10" t="s">
        <v>23</v>
      </c>
      <c r="M471" s="10" t="s">
        <v>323</v>
      </c>
      <c r="N471" s="10" t="s">
        <v>1525</v>
      </c>
      <c r="O471" s="10" t="s">
        <v>1526</v>
      </c>
    </row>
    <row r="472" spans="1:15" x14ac:dyDescent="0.2">
      <c r="A472">
        <v>471</v>
      </c>
      <c r="B472" s="10" t="s">
        <v>115</v>
      </c>
      <c r="C472" s="10" t="s">
        <v>116</v>
      </c>
      <c r="D472" s="10" t="s">
        <v>17</v>
      </c>
      <c r="E472" s="10" t="s">
        <v>18</v>
      </c>
      <c r="F472">
        <v>3.83</v>
      </c>
      <c r="G472">
        <v>461.5</v>
      </c>
      <c r="H472" s="10" t="s">
        <v>61</v>
      </c>
      <c r="I472" s="10" t="s">
        <v>38</v>
      </c>
      <c r="J472" s="10" t="s">
        <v>1178</v>
      </c>
      <c r="K472" s="10" t="s">
        <v>337</v>
      </c>
      <c r="L472" s="10" t="s">
        <v>153</v>
      </c>
      <c r="M472" s="10" t="s">
        <v>24</v>
      </c>
      <c r="N472" s="10" t="s">
        <v>1527</v>
      </c>
      <c r="O472" s="10" t="s">
        <v>1528</v>
      </c>
    </row>
    <row r="473" spans="1:15" x14ac:dyDescent="0.2">
      <c r="A473">
        <v>472</v>
      </c>
      <c r="B473" s="10" t="s">
        <v>145</v>
      </c>
      <c r="C473" s="10" t="s">
        <v>146</v>
      </c>
      <c r="D473" s="10" t="s">
        <v>17</v>
      </c>
      <c r="E473" s="10" t="s">
        <v>18</v>
      </c>
      <c r="F473">
        <v>3.01</v>
      </c>
      <c r="G473">
        <v>141</v>
      </c>
      <c r="H473" s="10" t="s">
        <v>19</v>
      </c>
      <c r="I473" s="10" t="s">
        <v>20</v>
      </c>
      <c r="J473" s="10" t="s">
        <v>1529</v>
      </c>
      <c r="K473" s="10" t="s">
        <v>148</v>
      </c>
      <c r="L473" s="10" t="s">
        <v>23</v>
      </c>
      <c r="M473" s="10" t="s">
        <v>41</v>
      </c>
      <c r="N473" s="10" t="s">
        <v>1530</v>
      </c>
      <c r="O473" s="10" t="s">
        <v>1531</v>
      </c>
    </row>
    <row r="474" spans="1:15" x14ac:dyDescent="0.2">
      <c r="A474">
        <v>473</v>
      </c>
      <c r="B474" s="10" t="s">
        <v>207</v>
      </c>
      <c r="C474" s="10" t="s">
        <v>208</v>
      </c>
      <c r="D474" s="10" t="s">
        <v>17</v>
      </c>
      <c r="E474" s="10" t="s">
        <v>18</v>
      </c>
      <c r="F474">
        <v>0.91</v>
      </c>
      <c r="G474">
        <v>26.9</v>
      </c>
      <c r="H474" s="10" t="s">
        <v>37</v>
      </c>
      <c r="I474" s="10" t="s">
        <v>38</v>
      </c>
      <c r="J474" s="10" t="s">
        <v>1532</v>
      </c>
      <c r="K474" s="10" t="s">
        <v>210</v>
      </c>
      <c r="L474" s="10" t="s">
        <v>465</v>
      </c>
      <c r="M474" s="10" t="s">
        <v>24</v>
      </c>
      <c r="N474" s="10" t="s">
        <v>1533</v>
      </c>
      <c r="O474" s="10" t="s">
        <v>1534</v>
      </c>
    </row>
    <row r="475" spans="1:15" x14ac:dyDescent="0.2">
      <c r="A475">
        <v>474</v>
      </c>
      <c r="B475" s="10" t="s">
        <v>27</v>
      </c>
      <c r="C475" s="10" t="s">
        <v>28</v>
      </c>
      <c r="D475" s="10" t="s">
        <v>17</v>
      </c>
      <c r="E475" s="10" t="s">
        <v>18</v>
      </c>
      <c r="F475">
        <v>2.68</v>
      </c>
      <c r="G475">
        <v>141.80000000000001</v>
      </c>
      <c r="H475" s="10" t="s">
        <v>19</v>
      </c>
      <c r="I475" s="10" t="s">
        <v>20</v>
      </c>
      <c r="J475" s="10" t="s">
        <v>1535</v>
      </c>
      <c r="K475" s="10" t="s">
        <v>148</v>
      </c>
      <c r="L475" s="10" t="s">
        <v>317</v>
      </c>
      <c r="M475" s="10" t="s">
        <v>32</v>
      </c>
      <c r="N475" s="10" t="s">
        <v>1536</v>
      </c>
      <c r="O475" s="10" t="s">
        <v>1537</v>
      </c>
    </row>
    <row r="476" spans="1:15" x14ac:dyDescent="0.2">
      <c r="A476">
        <v>475</v>
      </c>
      <c r="B476" s="10" t="s">
        <v>67</v>
      </c>
      <c r="C476" s="10" t="s">
        <v>68</v>
      </c>
      <c r="D476" s="10" t="s">
        <v>17</v>
      </c>
      <c r="E476" s="10" t="s">
        <v>69</v>
      </c>
      <c r="F476">
        <v>1.45</v>
      </c>
      <c r="G476">
        <v>23.7</v>
      </c>
      <c r="H476" s="10" t="s">
        <v>19</v>
      </c>
      <c r="I476" s="10" t="s">
        <v>20</v>
      </c>
      <c r="J476" s="10" t="s">
        <v>1538</v>
      </c>
      <c r="K476" s="10" t="s">
        <v>142</v>
      </c>
      <c r="L476" s="10" t="s">
        <v>72</v>
      </c>
      <c r="M476" s="10" t="s">
        <v>73</v>
      </c>
      <c r="N476" s="10" t="s">
        <v>1539</v>
      </c>
      <c r="O476" s="10" t="s">
        <v>1540</v>
      </c>
    </row>
    <row r="477" spans="1:15" x14ac:dyDescent="0.2">
      <c r="A477">
        <v>476</v>
      </c>
      <c r="B477" s="10" t="s">
        <v>207</v>
      </c>
      <c r="C477" s="10" t="s">
        <v>208</v>
      </c>
      <c r="D477" s="10" t="s">
        <v>17</v>
      </c>
      <c r="E477" s="10" t="s">
        <v>18</v>
      </c>
      <c r="F477">
        <v>0.88</v>
      </c>
      <c r="G477">
        <v>26.6</v>
      </c>
      <c r="H477" s="10" t="s">
        <v>37</v>
      </c>
      <c r="I477" s="10" t="s">
        <v>20</v>
      </c>
      <c r="J477" s="10" t="s">
        <v>89</v>
      </c>
      <c r="K477" s="10" t="s">
        <v>210</v>
      </c>
      <c r="L477" s="10" t="s">
        <v>465</v>
      </c>
      <c r="M477" s="10" t="s">
        <v>24</v>
      </c>
      <c r="N477" s="10" t="s">
        <v>1541</v>
      </c>
      <c r="O477" s="10" t="s">
        <v>1542</v>
      </c>
    </row>
    <row r="478" spans="1:15" x14ac:dyDescent="0.2">
      <c r="A478">
        <v>477</v>
      </c>
      <c r="B478" s="10" t="s">
        <v>120</v>
      </c>
      <c r="C478" s="10" t="s">
        <v>121</v>
      </c>
      <c r="D478" s="10" t="s">
        <v>17</v>
      </c>
      <c r="E478" s="10" t="s">
        <v>18</v>
      </c>
      <c r="F478">
        <v>3.52</v>
      </c>
      <c r="G478">
        <v>191.7</v>
      </c>
      <c r="H478" s="10" t="s">
        <v>19</v>
      </c>
      <c r="I478" s="10" t="s">
        <v>38</v>
      </c>
      <c r="J478" s="10" t="s">
        <v>1543</v>
      </c>
      <c r="K478" s="10" t="s">
        <v>135</v>
      </c>
      <c r="L478" s="10" t="s">
        <v>46</v>
      </c>
      <c r="M478" s="10" t="s">
        <v>73</v>
      </c>
      <c r="N478" s="10" t="s">
        <v>1544</v>
      </c>
      <c r="O478" s="10" t="s">
        <v>1545</v>
      </c>
    </row>
    <row r="479" spans="1:15" x14ac:dyDescent="0.2">
      <c r="A479">
        <v>478</v>
      </c>
      <c r="B479" s="10" t="s">
        <v>145</v>
      </c>
      <c r="C479" s="10" t="s">
        <v>146</v>
      </c>
      <c r="D479" s="10" t="s">
        <v>17</v>
      </c>
      <c r="E479" s="10" t="s">
        <v>18</v>
      </c>
      <c r="F479">
        <v>2.88</v>
      </c>
      <c r="G479">
        <v>125.2</v>
      </c>
      <c r="H479" s="10" t="s">
        <v>61</v>
      </c>
      <c r="I479" s="10" t="s">
        <v>104</v>
      </c>
      <c r="J479" s="10" t="s">
        <v>1546</v>
      </c>
      <c r="K479" s="10" t="s">
        <v>148</v>
      </c>
      <c r="L479" s="10" t="s">
        <v>475</v>
      </c>
      <c r="M479" s="10" t="s">
        <v>41</v>
      </c>
      <c r="N479" s="10" t="s">
        <v>1547</v>
      </c>
      <c r="O479" s="10" t="s">
        <v>1548</v>
      </c>
    </row>
    <row r="480" spans="1:15" x14ac:dyDescent="0.2">
      <c r="A480">
        <v>479</v>
      </c>
      <c r="B480" s="10" t="s">
        <v>15</v>
      </c>
      <c r="C480" s="10" t="s">
        <v>16</v>
      </c>
      <c r="D480" s="10" t="s">
        <v>17</v>
      </c>
      <c r="E480" s="10" t="s">
        <v>18</v>
      </c>
      <c r="F480">
        <v>2.82</v>
      </c>
      <c r="G480">
        <v>133.4</v>
      </c>
      <c r="H480" s="10" t="s">
        <v>19</v>
      </c>
      <c r="I480" s="10" t="s">
        <v>104</v>
      </c>
      <c r="J480" s="10" t="s">
        <v>1549</v>
      </c>
      <c r="K480" s="10" t="s">
        <v>233</v>
      </c>
      <c r="L480" s="10" t="s">
        <v>84</v>
      </c>
      <c r="M480" s="10" t="s">
        <v>24</v>
      </c>
      <c r="N480" s="10" t="s">
        <v>1550</v>
      </c>
      <c r="O480" s="10" t="s">
        <v>1551</v>
      </c>
    </row>
    <row r="481" spans="1:15" x14ac:dyDescent="0.2">
      <c r="A481">
        <v>480</v>
      </c>
      <c r="B481" s="10" t="s">
        <v>15</v>
      </c>
      <c r="C481" s="10" t="s">
        <v>16</v>
      </c>
      <c r="D481" s="10" t="s">
        <v>17</v>
      </c>
      <c r="E481" s="10" t="s">
        <v>18</v>
      </c>
      <c r="F481">
        <v>3</v>
      </c>
      <c r="G481">
        <v>129.6</v>
      </c>
      <c r="H481" s="10" t="s">
        <v>19</v>
      </c>
      <c r="I481" s="10" t="s">
        <v>104</v>
      </c>
      <c r="J481" s="10" t="s">
        <v>1552</v>
      </c>
      <c r="K481" s="10" t="s">
        <v>45</v>
      </c>
      <c r="L481" s="10" t="s">
        <v>23</v>
      </c>
      <c r="M481" s="10" t="s">
        <v>24</v>
      </c>
      <c r="N481" s="10" t="s">
        <v>1553</v>
      </c>
      <c r="O481" s="10" t="s">
        <v>1554</v>
      </c>
    </row>
    <row r="482" spans="1:15" x14ac:dyDescent="0.2">
      <c r="A482">
        <v>481</v>
      </c>
      <c r="B482" s="10" t="s">
        <v>145</v>
      </c>
      <c r="C482" s="10" t="s">
        <v>146</v>
      </c>
      <c r="D482" s="10" t="s">
        <v>17</v>
      </c>
      <c r="E482" s="10" t="s">
        <v>18</v>
      </c>
      <c r="F482">
        <v>2.34</v>
      </c>
      <c r="G482">
        <v>94.9</v>
      </c>
      <c r="H482" s="10" t="s">
        <v>19</v>
      </c>
      <c r="I482" s="10" t="s">
        <v>38</v>
      </c>
      <c r="J482" s="10" t="s">
        <v>1555</v>
      </c>
      <c r="K482" s="10" t="s">
        <v>148</v>
      </c>
      <c r="L482" s="10" t="s">
        <v>23</v>
      </c>
      <c r="M482" s="10" t="s">
        <v>41</v>
      </c>
      <c r="N482" s="10" t="s">
        <v>1556</v>
      </c>
      <c r="O482" s="10" t="s">
        <v>1557</v>
      </c>
    </row>
    <row r="483" spans="1:15" x14ac:dyDescent="0.2">
      <c r="A483">
        <v>482</v>
      </c>
      <c r="B483" s="10" t="s">
        <v>27</v>
      </c>
      <c r="C483" s="10" t="s">
        <v>28</v>
      </c>
      <c r="D483" s="10" t="s">
        <v>17</v>
      </c>
      <c r="E483" s="10" t="s">
        <v>18</v>
      </c>
      <c r="F483">
        <v>1.68</v>
      </c>
      <c r="G483">
        <v>102</v>
      </c>
      <c r="H483" s="10" t="s">
        <v>37</v>
      </c>
      <c r="I483" s="10" t="s">
        <v>38</v>
      </c>
      <c r="J483" s="10" t="s">
        <v>1558</v>
      </c>
      <c r="K483" s="10" t="s">
        <v>388</v>
      </c>
      <c r="L483" s="10" t="s">
        <v>131</v>
      </c>
      <c r="M483" s="10" t="s">
        <v>32</v>
      </c>
      <c r="N483" s="10" t="s">
        <v>1559</v>
      </c>
      <c r="O483" s="10" t="s">
        <v>1560</v>
      </c>
    </row>
    <row r="484" spans="1:15" x14ac:dyDescent="0.2">
      <c r="A484">
        <v>483</v>
      </c>
      <c r="B484" s="10" t="s">
        <v>115</v>
      </c>
      <c r="C484" s="10" t="s">
        <v>116</v>
      </c>
      <c r="D484" s="10" t="s">
        <v>17</v>
      </c>
      <c r="E484" s="10" t="s">
        <v>18</v>
      </c>
      <c r="F484">
        <v>3.43</v>
      </c>
      <c r="G484">
        <v>334.3</v>
      </c>
      <c r="H484" s="10" t="s">
        <v>19</v>
      </c>
      <c r="I484" s="10" t="s">
        <v>104</v>
      </c>
      <c r="J484" s="10" t="s">
        <v>1561</v>
      </c>
      <c r="K484" s="10" t="s">
        <v>79</v>
      </c>
      <c r="L484" s="10" t="s">
        <v>46</v>
      </c>
      <c r="M484" s="10" t="s">
        <v>24</v>
      </c>
      <c r="N484" s="10" t="s">
        <v>1562</v>
      </c>
      <c r="O484" s="10" t="s">
        <v>1563</v>
      </c>
    </row>
    <row r="485" spans="1:15" x14ac:dyDescent="0.2">
      <c r="A485">
        <v>484</v>
      </c>
      <c r="B485" s="10" t="s">
        <v>115</v>
      </c>
      <c r="C485" s="10" t="s">
        <v>116</v>
      </c>
      <c r="D485" s="10" t="s">
        <v>17</v>
      </c>
      <c r="E485" s="10" t="s">
        <v>18</v>
      </c>
      <c r="F485">
        <v>5.31</v>
      </c>
      <c r="G485">
        <v>998.3</v>
      </c>
      <c r="H485" s="10" t="s">
        <v>19</v>
      </c>
      <c r="I485" s="10" t="s">
        <v>20</v>
      </c>
      <c r="J485" s="10" t="s">
        <v>1564</v>
      </c>
      <c r="K485" s="10" t="s">
        <v>152</v>
      </c>
      <c r="L485" s="10" t="s">
        <v>153</v>
      </c>
      <c r="M485" s="10" t="s">
        <v>24</v>
      </c>
      <c r="N485" s="10" t="s">
        <v>1565</v>
      </c>
      <c r="O485" s="10" t="s">
        <v>1566</v>
      </c>
    </row>
    <row r="486" spans="1:15" x14ac:dyDescent="0.2">
      <c r="A486">
        <v>485</v>
      </c>
      <c r="B486" s="10" t="s">
        <v>27</v>
      </c>
      <c r="C486" s="10" t="s">
        <v>28</v>
      </c>
      <c r="D486" s="10" t="s">
        <v>17</v>
      </c>
      <c r="E486" s="10" t="s">
        <v>18</v>
      </c>
      <c r="F486">
        <v>2.86</v>
      </c>
      <c r="G486">
        <v>144.4</v>
      </c>
      <c r="H486" s="10" t="s">
        <v>19</v>
      </c>
      <c r="I486" s="10" t="s">
        <v>20</v>
      </c>
      <c r="J486" s="10" t="s">
        <v>1567</v>
      </c>
      <c r="K486" s="10" t="s">
        <v>148</v>
      </c>
      <c r="L486" s="10" t="s">
        <v>31</v>
      </c>
      <c r="M486" s="10" t="s">
        <v>32</v>
      </c>
      <c r="N486" s="10" t="s">
        <v>1568</v>
      </c>
      <c r="O486" s="10" t="s">
        <v>1569</v>
      </c>
    </row>
    <row r="487" spans="1:15" x14ac:dyDescent="0.2">
      <c r="A487">
        <v>486</v>
      </c>
      <c r="B487" s="10" t="s">
        <v>392</v>
      </c>
      <c r="C487" s="10" t="s">
        <v>393</v>
      </c>
      <c r="D487" s="10" t="s">
        <v>17</v>
      </c>
      <c r="E487" s="10" t="s">
        <v>18</v>
      </c>
      <c r="F487">
        <v>1.61</v>
      </c>
      <c r="G487">
        <v>39.799999999999997</v>
      </c>
      <c r="H487" s="10" t="s">
        <v>37</v>
      </c>
      <c r="I487" s="10" t="s">
        <v>20</v>
      </c>
      <c r="J487" s="10" t="s">
        <v>1570</v>
      </c>
      <c r="K487" s="10" t="s">
        <v>191</v>
      </c>
      <c r="L487" s="10" t="s">
        <v>46</v>
      </c>
      <c r="M487" s="10" t="s">
        <v>24</v>
      </c>
      <c r="N487" s="10" t="s">
        <v>1571</v>
      </c>
      <c r="O487" s="10" t="s">
        <v>1572</v>
      </c>
    </row>
    <row r="488" spans="1:15" x14ac:dyDescent="0.2">
      <c r="A488">
        <v>487</v>
      </c>
      <c r="B488" s="10" t="s">
        <v>67</v>
      </c>
      <c r="C488" s="10" t="s">
        <v>68</v>
      </c>
      <c r="D488" s="10" t="s">
        <v>17</v>
      </c>
      <c r="E488" s="10" t="s">
        <v>69</v>
      </c>
      <c r="F488">
        <v>1.37</v>
      </c>
      <c r="G488">
        <v>18.899999999999999</v>
      </c>
      <c r="H488" s="10" t="s">
        <v>61</v>
      </c>
      <c r="I488" s="10" t="s">
        <v>38</v>
      </c>
      <c r="J488" s="10" t="s">
        <v>1573</v>
      </c>
      <c r="K488" s="10" t="s">
        <v>142</v>
      </c>
      <c r="L488" s="10" t="s">
        <v>310</v>
      </c>
      <c r="M488" s="10" t="s">
        <v>73</v>
      </c>
      <c r="N488" s="10" t="s">
        <v>1574</v>
      </c>
      <c r="O488" s="10" t="s">
        <v>1575</v>
      </c>
    </row>
    <row r="489" spans="1:15" x14ac:dyDescent="0.2">
      <c r="A489">
        <v>488</v>
      </c>
      <c r="B489" s="10" t="s">
        <v>120</v>
      </c>
      <c r="C489" s="10" t="s">
        <v>121</v>
      </c>
      <c r="D489" s="10" t="s">
        <v>17</v>
      </c>
      <c r="E489" s="10" t="s">
        <v>18</v>
      </c>
      <c r="F489">
        <v>0.93</v>
      </c>
      <c r="G489">
        <v>36.6</v>
      </c>
      <c r="H489" s="10" t="s">
        <v>37</v>
      </c>
      <c r="I489" s="10" t="s">
        <v>38</v>
      </c>
      <c r="J489" s="10" t="s">
        <v>1576</v>
      </c>
      <c r="K489" s="10" t="s">
        <v>123</v>
      </c>
      <c r="L489" s="10" t="s">
        <v>46</v>
      </c>
      <c r="M489" s="10" t="s">
        <v>73</v>
      </c>
      <c r="N489" s="10" t="s">
        <v>1577</v>
      </c>
      <c r="O489" s="10" t="s">
        <v>1578</v>
      </c>
    </row>
    <row r="490" spans="1:15" x14ac:dyDescent="0.2">
      <c r="A490">
        <v>489</v>
      </c>
      <c r="B490" s="10" t="s">
        <v>320</v>
      </c>
      <c r="C490" s="10" t="s">
        <v>321</v>
      </c>
      <c r="D490" s="10" t="s">
        <v>17</v>
      </c>
      <c r="E490" s="10" t="s">
        <v>203</v>
      </c>
      <c r="F490">
        <v>2.29</v>
      </c>
      <c r="G490">
        <v>88.5</v>
      </c>
      <c r="H490" s="10" t="s">
        <v>61</v>
      </c>
      <c r="I490" s="10" t="s">
        <v>104</v>
      </c>
      <c r="J490" s="10" t="s">
        <v>1579</v>
      </c>
      <c r="K490" s="10" t="s">
        <v>297</v>
      </c>
      <c r="L490" s="10" t="s">
        <v>23</v>
      </c>
      <c r="M490" s="10" t="s">
        <v>323</v>
      </c>
      <c r="N490" s="10" t="s">
        <v>1580</v>
      </c>
      <c r="O490" s="10" t="s">
        <v>1581</v>
      </c>
    </row>
    <row r="491" spans="1:15" x14ac:dyDescent="0.2">
      <c r="A491">
        <v>490</v>
      </c>
      <c r="B491" s="10" t="s">
        <v>35</v>
      </c>
      <c r="C491" s="10" t="s">
        <v>36</v>
      </c>
      <c r="D491" s="10" t="s">
        <v>17</v>
      </c>
      <c r="E491" s="10" t="s">
        <v>18</v>
      </c>
      <c r="F491">
        <v>2.63</v>
      </c>
      <c r="G491">
        <v>194.4</v>
      </c>
      <c r="H491" s="10" t="s">
        <v>19</v>
      </c>
      <c r="I491" s="10" t="s">
        <v>20</v>
      </c>
      <c r="J491" s="10" t="s">
        <v>1582</v>
      </c>
      <c r="K491" s="10" t="s">
        <v>240</v>
      </c>
      <c r="L491" s="10" t="s">
        <v>40</v>
      </c>
      <c r="M491" s="10" t="s">
        <v>41</v>
      </c>
      <c r="N491" s="10" t="s">
        <v>1583</v>
      </c>
      <c r="O491" s="10" t="s">
        <v>1584</v>
      </c>
    </row>
    <row r="492" spans="1:15" x14ac:dyDescent="0.2">
      <c r="A492">
        <v>491</v>
      </c>
      <c r="B492" s="10" t="s">
        <v>35</v>
      </c>
      <c r="C492" s="10" t="s">
        <v>36</v>
      </c>
      <c r="D492" s="10" t="s">
        <v>17</v>
      </c>
      <c r="E492" s="10" t="s">
        <v>18</v>
      </c>
      <c r="F492">
        <v>2.66</v>
      </c>
      <c r="G492">
        <v>209.5</v>
      </c>
      <c r="H492" s="10" t="s">
        <v>37</v>
      </c>
      <c r="I492" s="10" t="s">
        <v>104</v>
      </c>
      <c r="J492" s="10" t="s">
        <v>1585</v>
      </c>
      <c r="K492" s="10" t="s">
        <v>240</v>
      </c>
      <c r="L492" s="10" t="s">
        <v>40</v>
      </c>
      <c r="M492" s="10" t="s">
        <v>41</v>
      </c>
      <c r="N492" s="10" t="s">
        <v>1586</v>
      </c>
      <c r="O492" s="10" t="s">
        <v>1587</v>
      </c>
    </row>
    <row r="493" spans="1:15" x14ac:dyDescent="0.2">
      <c r="A493">
        <v>492</v>
      </c>
      <c r="B493" s="10" t="s">
        <v>320</v>
      </c>
      <c r="C493" s="10" t="s">
        <v>321</v>
      </c>
      <c r="D493" s="10" t="s">
        <v>17</v>
      </c>
      <c r="E493" s="10" t="s">
        <v>203</v>
      </c>
      <c r="F493">
        <v>1.98</v>
      </c>
      <c r="G493">
        <v>81.8</v>
      </c>
      <c r="H493" s="10" t="s">
        <v>61</v>
      </c>
      <c r="I493" s="10" t="s">
        <v>20</v>
      </c>
      <c r="J493" s="10" t="s">
        <v>1588</v>
      </c>
      <c r="K493" s="10" t="s">
        <v>330</v>
      </c>
      <c r="L493" s="10" t="s">
        <v>355</v>
      </c>
      <c r="M493" s="10" t="s">
        <v>323</v>
      </c>
      <c r="N493" s="10" t="s">
        <v>1589</v>
      </c>
      <c r="O493" s="10" t="s">
        <v>1590</v>
      </c>
    </row>
    <row r="494" spans="1:15" x14ac:dyDescent="0.2">
      <c r="A494">
        <v>493</v>
      </c>
      <c r="B494" s="10" t="s">
        <v>320</v>
      </c>
      <c r="C494" s="10" t="s">
        <v>321</v>
      </c>
      <c r="D494" s="10" t="s">
        <v>17</v>
      </c>
      <c r="E494" s="10" t="s">
        <v>203</v>
      </c>
      <c r="F494">
        <v>2.74</v>
      </c>
      <c r="G494">
        <v>124</v>
      </c>
      <c r="H494" s="10" t="s">
        <v>19</v>
      </c>
      <c r="I494" s="10" t="s">
        <v>20</v>
      </c>
      <c r="J494" s="10" t="s">
        <v>1591</v>
      </c>
      <c r="K494" s="10" t="s">
        <v>297</v>
      </c>
      <c r="L494" s="10" t="s">
        <v>23</v>
      </c>
      <c r="M494" s="10" t="s">
        <v>323</v>
      </c>
      <c r="N494" s="10" t="s">
        <v>1592</v>
      </c>
      <c r="O494" s="10" t="s">
        <v>1593</v>
      </c>
    </row>
    <row r="495" spans="1:15" x14ac:dyDescent="0.2">
      <c r="A495">
        <v>494</v>
      </c>
      <c r="B495" s="10" t="s">
        <v>183</v>
      </c>
      <c r="C495" s="10" t="s">
        <v>184</v>
      </c>
      <c r="D495" s="10" t="s">
        <v>17</v>
      </c>
      <c r="E495" s="10" t="s">
        <v>18</v>
      </c>
      <c r="F495">
        <v>1.82</v>
      </c>
      <c r="G495">
        <v>56.7</v>
      </c>
      <c r="H495" s="10" t="s">
        <v>19</v>
      </c>
      <c r="I495" s="10" t="s">
        <v>20</v>
      </c>
      <c r="J495" s="10" t="s">
        <v>1594</v>
      </c>
      <c r="K495" s="10" t="s">
        <v>130</v>
      </c>
      <c r="L495" s="10" t="s">
        <v>46</v>
      </c>
      <c r="M495" s="10" t="s">
        <v>41</v>
      </c>
      <c r="N495" s="10" t="s">
        <v>1595</v>
      </c>
      <c r="O495" s="10" t="s">
        <v>1596</v>
      </c>
    </row>
    <row r="496" spans="1:15" x14ac:dyDescent="0.2">
      <c r="A496">
        <v>495</v>
      </c>
      <c r="B496" s="10" t="s">
        <v>76</v>
      </c>
      <c r="C496" s="10" t="s">
        <v>77</v>
      </c>
      <c r="D496" s="10" t="s">
        <v>17</v>
      </c>
      <c r="E496" s="10" t="s">
        <v>18</v>
      </c>
      <c r="F496">
        <v>2.76</v>
      </c>
      <c r="G496">
        <v>126.9</v>
      </c>
      <c r="H496" s="10" t="s">
        <v>19</v>
      </c>
      <c r="I496" s="10" t="s">
        <v>104</v>
      </c>
      <c r="J496" s="10" t="s">
        <v>1597</v>
      </c>
      <c r="K496" s="10" t="s">
        <v>215</v>
      </c>
      <c r="L496" s="10" t="s">
        <v>46</v>
      </c>
      <c r="M496" s="10" t="s">
        <v>24</v>
      </c>
      <c r="N496" s="10" t="s">
        <v>1598</v>
      </c>
      <c r="O496" s="10" t="s">
        <v>1599</v>
      </c>
    </row>
    <row r="497" spans="1:15" x14ac:dyDescent="0.2">
      <c r="A497">
        <v>496</v>
      </c>
      <c r="B497" s="10" t="s">
        <v>120</v>
      </c>
      <c r="C497" s="10" t="s">
        <v>121</v>
      </c>
      <c r="D497" s="10" t="s">
        <v>17</v>
      </c>
      <c r="E497" s="10" t="s">
        <v>18</v>
      </c>
      <c r="F497">
        <v>2.52</v>
      </c>
      <c r="G497">
        <v>106</v>
      </c>
      <c r="H497" s="10" t="s">
        <v>19</v>
      </c>
      <c r="I497" s="10" t="s">
        <v>38</v>
      </c>
      <c r="J497" s="10" t="s">
        <v>1600</v>
      </c>
      <c r="K497" s="10" t="s">
        <v>135</v>
      </c>
      <c r="L497" s="10" t="s">
        <v>124</v>
      </c>
      <c r="M497" s="10" t="s">
        <v>73</v>
      </c>
      <c r="N497" s="10" t="s">
        <v>1601</v>
      </c>
      <c r="O497" s="10" t="s">
        <v>1602</v>
      </c>
    </row>
    <row r="498" spans="1:15" x14ac:dyDescent="0.2">
      <c r="A498">
        <v>497</v>
      </c>
      <c r="B498" s="10" t="s">
        <v>35</v>
      </c>
      <c r="C498" s="10" t="s">
        <v>36</v>
      </c>
      <c r="D498" s="10" t="s">
        <v>17</v>
      </c>
      <c r="E498" s="10" t="s">
        <v>18</v>
      </c>
      <c r="F498">
        <v>4.22</v>
      </c>
      <c r="G498">
        <v>441.8</v>
      </c>
      <c r="H498" s="10" t="s">
        <v>61</v>
      </c>
      <c r="I498" s="10" t="s">
        <v>20</v>
      </c>
      <c r="J498" s="10" t="s">
        <v>21</v>
      </c>
      <c r="K498" s="10" t="s">
        <v>30</v>
      </c>
      <c r="L498" s="10" t="s">
        <v>244</v>
      </c>
      <c r="M498" s="10" t="s">
        <v>41</v>
      </c>
      <c r="N498" s="10" t="s">
        <v>1603</v>
      </c>
      <c r="O498" s="10" t="s">
        <v>1604</v>
      </c>
    </row>
    <row r="499" spans="1:15" x14ac:dyDescent="0.2">
      <c r="A499">
        <v>498</v>
      </c>
      <c r="B499" s="10" t="s">
        <v>392</v>
      </c>
      <c r="C499" s="10" t="s">
        <v>393</v>
      </c>
      <c r="D499" s="10" t="s">
        <v>17</v>
      </c>
      <c r="E499" s="10" t="s">
        <v>18</v>
      </c>
      <c r="F499">
        <v>3.22</v>
      </c>
      <c r="G499">
        <v>149.69999999999999</v>
      </c>
      <c r="H499" s="10" t="s">
        <v>61</v>
      </c>
      <c r="I499" s="10" t="s">
        <v>20</v>
      </c>
      <c r="J499" s="10" t="s">
        <v>1605</v>
      </c>
      <c r="K499" s="10" t="s">
        <v>191</v>
      </c>
      <c r="L499" s="10" t="s">
        <v>475</v>
      </c>
      <c r="M499" s="10" t="s">
        <v>24</v>
      </c>
      <c r="N499" s="10" t="s">
        <v>1606</v>
      </c>
      <c r="O499" s="10" t="s">
        <v>1607</v>
      </c>
    </row>
    <row r="500" spans="1:15" x14ac:dyDescent="0.2">
      <c r="A500">
        <v>499</v>
      </c>
      <c r="B500" s="10" t="s">
        <v>207</v>
      </c>
      <c r="C500" s="10" t="s">
        <v>208</v>
      </c>
      <c r="D500" s="10" t="s">
        <v>17</v>
      </c>
      <c r="E500" s="10" t="s">
        <v>18</v>
      </c>
      <c r="F500">
        <v>0.27</v>
      </c>
      <c r="G500">
        <v>19.899999999999999</v>
      </c>
      <c r="H500" s="10" t="s">
        <v>156</v>
      </c>
      <c r="I500" s="10" t="s">
        <v>104</v>
      </c>
      <c r="J500" s="10" t="s">
        <v>1608</v>
      </c>
      <c r="K500" s="10" t="s">
        <v>210</v>
      </c>
      <c r="L500" s="10" t="s">
        <v>452</v>
      </c>
      <c r="M500" s="10" t="s">
        <v>24</v>
      </c>
      <c r="N500" s="10" t="s">
        <v>1609</v>
      </c>
      <c r="O500" s="10" t="s">
        <v>1610</v>
      </c>
    </row>
    <row r="501" spans="1:15" x14ac:dyDescent="0.2">
      <c r="A501">
        <v>500</v>
      </c>
      <c r="B501" s="10" t="s">
        <v>320</v>
      </c>
      <c r="C501" s="10" t="s">
        <v>321</v>
      </c>
      <c r="D501" s="10" t="s">
        <v>17</v>
      </c>
      <c r="E501" s="10" t="s">
        <v>203</v>
      </c>
      <c r="F501">
        <v>2.67</v>
      </c>
      <c r="G501">
        <v>133.4</v>
      </c>
      <c r="H501" s="10" t="s">
        <v>19</v>
      </c>
      <c r="I501" s="10" t="s">
        <v>20</v>
      </c>
      <c r="J501" s="10" t="s">
        <v>1561</v>
      </c>
      <c r="K501" s="10" t="s">
        <v>330</v>
      </c>
      <c r="L501" s="10" t="s">
        <v>355</v>
      </c>
      <c r="M501" s="10" t="s">
        <v>323</v>
      </c>
      <c r="N501" s="10" t="s">
        <v>1611</v>
      </c>
      <c r="O501" s="10" t="s">
        <v>1612</v>
      </c>
    </row>
    <row r="502" spans="1:15" x14ac:dyDescent="0.2">
      <c r="A502">
        <v>501</v>
      </c>
      <c r="B502" s="10" t="s">
        <v>320</v>
      </c>
      <c r="C502" s="10" t="s">
        <v>321</v>
      </c>
      <c r="D502" s="10" t="s">
        <v>17</v>
      </c>
      <c r="E502" s="10" t="s">
        <v>203</v>
      </c>
      <c r="F502">
        <v>2.2400000000000002</v>
      </c>
      <c r="G502">
        <v>99.8</v>
      </c>
      <c r="H502" s="10" t="s">
        <v>61</v>
      </c>
      <c r="I502" s="10" t="s">
        <v>20</v>
      </c>
      <c r="J502" s="10" t="s">
        <v>1613</v>
      </c>
      <c r="K502" s="10" t="s">
        <v>330</v>
      </c>
      <c r="L502" s="10" t="s">
        <v>355</v>
      </c>
      <c r="M502" s="10" t="s">
        <v>323</v>
      </c>
      <c r="N502" s="10" t="s">
        <v>1614</v>
      </c>
      <c r="O502" s="10" t="s">
        <v>1615</v>
      </c>
    </row>
    <row r="503" spans="1:15" x14ac:dyDescent="0.2">
      <c r="A503">
        <v>502</v>
      </c>
      <c r="B503" s="10" t="s">
        <v>59</v>
      </c>
      <c r="C503" s="10" t="s">
        <v>60</v>
      </c>
      <c r="D503" s="10" t="s">
        <v>17</v>
      </c>
      <c r="E503" s="10" t="s">
        <v>18</v>
      </c>
      <c r="F503">
        <v>1.87</v>
      </c>
      <c r="G503">
        <v>57.7</v>
      </c>
      <c r="H503" s="10" t="s">
        <v>37</v>
      </c>
      <c r="I503" s="10" t="s">
        <v>104</v>
      </c>
      <c r="J503" s="10" t="s">
        <v>1616</v>
      </c>
      <c r="K503" s="10" t="s">
        <v>98</v>
      </c>
      <c r="L503" s="10" t="s">
        <v>581</v>
      </c>
      <c r="M503" s="10" t="s">
        <v>41</v>
      </c>
      <c r="N503" s="10" t="s">
        <v>1617</v>
      </c>
      <c r="O503" s="10" t="s">
        <v>1618</v>
      </c>
    </row>
    <row r="504" spans="1:15" x14ac:dyDescent="0.2">
      <c r="A504">
        <v>503</v>
      </c>
      <c r="B504" s="10" t="s">
        <v>320</v>
      </c>
      <c r="C504" s="10" t="s">
        <v>321</v>
      </c>
      <c r="D504" s="10" t="s">
        <v>17</v>
      </c>
      <c r="E504" s="10" t="s">
        <v>203</v>
      </c>
      <c r="F504">
        <v>2.4</v>
      </c>
      <c r="G504">
        <v>98</v>
      </c>
      <c r="H504" s="10" t="s">
        <v>61</v>
      </c>
      <c r="I504" s="10" t="s">
        <v>104</v>
      </c>
      <c r="J504" s="10" t="s">
        <v>1619</v>
      </c>
      <c r="K504" s="10" t="s">
        <v>354</v>
      </c>
      <c r="L504" s="10" t="s">
        <v>23</v>
      </c>
      <c r="M504" s="10" t="s">
        <v>323</v>
      </c>
      <c r="N504" s="10" t="s">
        <v>1620</v>
      </c>
      <c r="O504" s="10" t="s">
        <v>1621</v>
      </c>
    </row>
    <row r="505" spans="1:15" x14ac:dyDescent="0.2">
      <c r="A505">
        <v>504</v>
      </c>
      <c r="B505" s="10" t="s">
        <v>35</v>
      </c>
      <c r="C505" s="10" t="s">
        <v>36</v>
      </c>
      <c r="D505" s="10" t="s">
        <v>17</v>
      </c>
      <c r="E505" s="10" t="s">
        <v>18</v>
      </c>
      <c r="F505">
        <v>3.77</v>
      </c>
      <c r="G505">
        <v>400</v>
      </c>
      <c r="H505" s="10" t="s">
        <v>19</v>
      </c>
      <c r="I505" s="10" t="s">
        <v>104</v>
      </c>
      <c r="J505" s="10" t="s">
        <v>1622</v>
      </c>
      <c r="K505" s="10" t="s">
        <v>240</v>
      </c>
      <c r="L505" s="10" t="s">
        <v>244</v>
      </c>
      <c r="M505" s="10" t="s">
        <v>41</v>
      </c>
      <c r="N505" s="10" t="s">
        <v>1623</v>
      </c>
      <c r="O505" s="10" t="s">
        <v>1624</v>
      </c>
    </row>
    <row r="506" spans="1:15" x14ac:dyDescent="0.2">
      <c r="A506">
        <v>505</v>
      </c>
      <c r="B506" s="10" t="s">
        <v>183</v>
      </c>
      <c r="C506" s="10" t="s">
        <v>184</v>
      </c>
      <c r="D506" s="10" t="s">
        <v>17</v>
      </c>
      <c r="E506" s="10" t="s">
        <v>18</v>
      </c>
      <c r="F506">
        <v>1.74</v>
      </c>
      <c r="G506">
        <v>52.7</v>
      </c>
      <c r="H506" s="10" t="s">
        <v>61</v>
      </c>
      <c r="I506" s="10" t="s">
        <v>20</v>
      </c>
      <c r="J506" s="10" t="s">
        <v>1625</v>
      </c>
      <c r="K506" s="10" t="s">
        <v>130</v>
      </c>
      <c r="L506" s="10" t="s">
        <v>46</v>
      </c>
      <c r="M506" s="10" t="s">
        <v>41</v>
      </c>
      <c r="N506" s="10" t="s">
        <v>1626</v>
      </c>
      <c r="O506" s="10" t="s">
        <v>1627</v>
      </c>
    </row>
    <row r="507" spans="1:15" x14ac:dyDescent="0.2">
      <c r="A507">
        <v>506</v>
      </c>
      <c r="B507" s="10" t="s">
        <v>207</v>
      </c>
      <c r="C507" s="10" t="s">
        <v>208</v>
      </c>
      <c r="D507" s="10" t="s">
        <v>17</v>
      </c>
      <c r="E507" s="10" t="s">
        <v>18</v>
      </c>
      <c r="F507">
        <v>0.84</v>
      </c>
      <c r="G507">
        <v>25</v>
      </c>
      <c r="H507" s="10" t="s">
        <v>37</v>
      </c>
      <c r="I507" s="10" t="s">
        <v>104</v>
      </c>
      <c r="J507" s="10" t="s">
        <v>1628</v>
      </c>
      <c r="K507" s="10" t="s">
        <v>210</v>
      </c>
      <c r="L507" s="10" t="s">
        <v>452</v>
      </c>
      <c r="M507" s="10" t="s">
        <v>24</v>
      </c>
      <c r="N507" s="10" t="s">
        <v>1629</v>
      </c>
      <c r="O507" s="10" t="s">
        <v>1630</v>
      </c>
    </row>
    <row r="508" spans="1:15" x14ac:dyDescent="0.2">
      <c r="A508">
        <v>507</v>
      </c>
      <c r="B508" s="10" t="s">
        <v>183</v>
      </c>
      <c r="C508" s="10" t="s">
        <v>184</v>
      </c>
      <c r="D508" s="10" t="s">
        <v>17</v>
      </c>
      <c r="E508" s="10" t="s">
        <v>18</v>
      </c>
      <c r="F508">
        <v>1.45</v>
      </c>
      <c r="G508">
        <v>41.6</v>
      </c>
      <c r="H508" s="10" t="s">
        <v>37</v>
      </c>
      <c r="I508" s="10" t="s">
        <v>104</v>
      </c>
      <c r="J508" s="10" t="s">
        <v>1631</v>
      </c>
      <c r="K508" s="10" t="s">
        <v>130</v>
      </c>
      <c r="L508" s="10" t="s">
        <v>195</v>
      </c>
      <c r="M508" s="10" t="s">
        <v>41</v>
      </c>
      <c r="N508" s="10" t="s">
        <v>1632</v>
      </c>
      <c r="O508" s="10" t="s">
        <v>1633</v>
      </c>
    </row>
    <row r="509" spans="1:15" x14ac:dyDescent="0.2">
      <c r="A509">
        <v>508</v>
      </c>
      <c r="B509" s="10" t="s">
        <v>188</v>
      </c>
      <c r="C509" s="10" t="s">
        <v>189</v>
      </c>
      <c r="D509" s="10" t="s">
        <v>17</v>
      </c>
      <c r="E509" s="10" t="s">
        <v>18</v>
      </c>
      <c r="F509">
        <v>2.96</v>
      </c>
      <c r="G509">
        <v>118</v>
      </c>
      <c r="H509" s="10" t="s">
        <v>19</v>
      </c>
      <c r="I509" s="10" t="s">
        <v>38</v>
      </c>
      <c r="J509" s="10" t="s">
        <v>1634</v>
      </c>
      <c r="K509" s="10" t="s">
        <v>191</v>
      </c>
      <c r="L509" s="10" t="s">
        <v>80</v>
      </c>
      <c r="M509" s="10" t="s">
        <v>24</v>
      </c>
      <c r="N509" s="10" t="s">
        <v>1635</v>
      </c>
      <c r="O509" s="10" t="s">
        <v>1636</v>
      </c>
    </row>
    <row r="510" spans="1:15" x14ac:dyDescent="0.2">
      <c r="A510">
        <v>509</v>
      </c>
      <c r="B510" s="10" t="s">
        <v>87</v>
      </c>
      <c r="C510" s="10" t="s">
        <v>88</v>
      </c>
      <c r="D510" s="10" t="s">
        <v>17</v>
      </c>
      <c r="E510" s="10" t="s">
        <v>69</v>
      </c>
      <c r="F510">
        <v>1.61</v>
      </c>
      <c r="G510">
        <v>25</v>
      </c>
      <c r="H510" s="10" t="s">
        <v>19</v>
      </c>
      <c r="I510" s="10" t="s">
        <v>104</v>
      </c>
      <c r="J510" s="10" t="s">
        <v>1637</v>
      </c>
      <c r="K510" s="10" t="s">
        <v>297</v>
      </c>
      <c r="L510" s="10" t="s">
        <v>72</v>
      </c>
      <c r="M510" s="10" t="s">
        <v>32</v>
      </c>
      <c r="N510" s="10" t="s">
        <v>1638</v>
      </c>
      <c r="O510" s="10" t="s">
        <v>1639</v>
      </c>
    </row>
    <row r="511" spans="1:15" x14ac:dyDescent="0.2">
      <c r="A511">
        <v>510</v>
      </c>
      <c r="B511" s="10" t="s">
        <v>183</v>
      </c>
      <c r="C511" s="10" t="s">
        <v>184</v>
      </c>
      <c r="D511" s="10" t="s">
        <v>17</v>
      </c>
      <c r="E511" s="10" t="s">
        <v>18</v>
      </c>
      <c r="F511">
        <v>2.25</v>
      </c>
      <c r="G511">
        <v>74.599999999999994</v>
      </c>
      <c r="H511" s="10" t="s">
        <v>61</v>
      </c>
      <c r="I511" s="10" t="s">
        <v>104</v>
      </c>
      <c r="J511" s="10" t="s">
        <v>1008</v>
      </c>
      <c r="K511" s="10" t="s">
        <v>130</v>
      </c>
      <c r="L511" s="10" t="s">
        <v>46</v>
      </c>
      <c r="M511" s="10" t="s">
        <v>41</v>
      </c>
      <c r="N511" s="10" t="s">
        <v>1640</v>
      </c>
      <c r="O511" s="10" t="s">
        <v>1641</v>
      </c>
    </row>
    <row r="512" spans="1:15" x14ac:dyDescent="0.2">
      <c r="A512">
        <v>511</v>
      </c>
      <c r="B512" s="10" t="s">
        <v>392</v>
      </c>
      <c r="C512" s="10" t="s">
        <v>393</v>
      </c>
      <c r="D512" s="10" t="s">
        <v>17</v>
      </c>
      <c r="E512" s="10" t="s">
        <v>18</v>
      </c>
      <c r="F512">
        <v>0.56999999999999995</v>
      </c>
      <c r="G512">
        <v>33.6</v>
      </c>
      <c r="H512" s="10" t="s">
        <v>156</v>
      </c>
      <c r="I512" s="10" t="s">
        <v>20</v>
      </c>
      <c r="J512" s="10" t="s">
        <v>1642</v>
      </c>
      <c r="K512" s="10" t="s">
        <v>191</v>
      </c>
      <c r="L512" s="10" t="s">
        <v>46</v>
      </c>
      <c r="M512" s="10" t="s">
        <v>24</v>
      </c>
      <c r="N512" s="10" t="s">
        <v>1643</v>
      </c>
      <c r="O512" s="10" t="s">
        <v>1644</v>
      </c>
    </row>
    <row r="513" spans="1:15" x14ac:dyDescent="0.2">
      <c r="A513">
        <v>512</v>
      </c>
      <c r="B513" s="10" t="s">
        <v>76</v>
      </c>
      <c r="C513" s="10" t="s">
        <v>77</v>
      </c>
      <c r="D513" s="10" t="s">
        <v>17</v>
      </c>
      <c r="E513" s="10" t="s">
        <v>18</v>
      </c>
      <c r="F513">
        <v>2.7</v>
      </c>
      <c r="G513">
        <v>118.5</v>
      </c>
      <c r="H513" s="10" t="s">
        <v>19</v>
      </c>
      <c r="I513" s="10" t="s">
        <v>104</v>
      </c>
      <c r="J513" s="10" t="s">
        <v>1645</v>
      </c>
      <c r="K513" s="10" t="s">
        <v>350</v>
      </c>
      <c r="L513" s="10" t="s">
        <v>80</v>
      </c>
      <c r="M513" s="10" t="s">
        <v>24</v>
      </c>
      <c r="N513" s="10" t="s">
        <v>1646</v>
      </c>
      <c r="O513" s="10" t="s">
        <v>1647</v>
      </c>
    </row>
    <row r="514" spans="1:15" x14ac:dyDescent="0.2">
      <c r="A514">
        <v>513</v>
      </c>
      <c r="B514" s="10" t="s">
        <v>207</v>
      </c>
      <c r="C514" s="10" t="s">
        <v>208</v>
      </c>
      <c r="D514" s="10" t="s">
        <v>17</v>
      </c>
      <c r="E514" s="10" t="s">
        <v>18</v>
      </c>
      <c r="F514">
        <v>2.0099999999999998</v>
      </c>
      <c r="G514">
        <v>60.8</v>
      </c>
      <c r="H514" s="10" t="s">
        <v>19</v>
      </c>
      <c r="I514" s="10" t="s">
        <v>38</v>
      </c>
      <c r="J514" s="10" t="s">
        <v>1648</v>
      </c>
      <c r="K514" s="10" t="s">
        <v>210</v>
      </c>
      <c r="L514" s="10" t="s">
        <v>211</v>
      </c>
      <c r="M514" s="10" t="s">
        <v>24</v>
      </c>
      <c r="N514" s="10" t="s">
        <v>1649</v>
      </c>
      <c r="O514" s="10" t="s">
        <v>1650</v>
      </c>
    </row>
    <row r="515" spans="1:15" x14ac:dyDescent="0.2">
      <c r="A515">
        <v>514</v>
      </c>
      <c r="B515" s="10" t="s">
        <v>27</v>
      </c>
      <c r="C515" s="10" t="s">
        <v>28</v>
      </c>
      <c r="D515" s="10" t="s">
        <v>17</v>
      </c>
      <c r="E515" s="10" t="s">
        <v>18</v>
      </c>
      <c r="F515">
        <v>3.94</v>
      </c>
      <c r="G515">
        <v>324.60000000000002</v>
      </c>
      <c r="H515" s="10" t="s">
        <v>19</v>
      </c>
      <c r="I515" s="10" t="s">
        <v>20</v>
      </c>
      <c r="J515" s="10" t="s">
        <v>1651</v>
      </c>
      <c r="K515" s="10" t="s">
        <v>148</v>
      </c>
      <c r="L515" s="10" t="s">
        <v>31</v>
      </c>
      <c r="M515" s="10" t="s">
        <v>32</v>
      </c>
      <c r="N515" s="10" t="s">
        <v>1652</v>
      </c>
      <c r="O515" s="10" t="s">
        <v>1653</v>
      </c>
    </row>
    <row r="516" spans="1:15" x14ac:dyDescent="0.2">
      <c r="A516">
        <v>515</v>
      </c>
      <c r="B516" s="10" t="s">
        <v>27</v>
      </c>
      <c r="C516" s="10" t="s">
        <v>28</v>
      </c>
      <c r="D516" s="10" t="s">
        <v>17</v>
      </c>
      <c r="E516" s="10" t="s">
        <v>18</v>
      </c>
      <c r="F516">
        <v>0.28000000000000003</v>
      </c>
      <c r="G516">
        <v>73.099999999999994</v>
      </c>
      <c r="H516" s="10" t="s">
        <v>156</v>
      </c>
      <c r="I516" s="10" t="s">
        <v>38</v>
      </c>
      <c r="J516" s="10" t="s">
        <v>1654</v>
      </c>
      <c r="K516" s="10" t="s">
        <v>177</v>
      </c>
      <c r="L516" s="10" t="s">
        <v>131</v>
      </c>
      <c r="M516" s="10" t="s">
        <v>32</v>
      </c>
      <c r="N516" s="10" t="s">
        <v>1655</v>
      </c>
      <c r="O516" s="10" t="s">
        <v>1656</v>
      </c>
    </row>
    <row r="517" spans="1:15" x14ac:dyDescent="0.2">
      <c r="A517">
        <v>516</v>
      </c>
      <c r="B517" s="10" t="s">
        <v>76</v>
      </c>
      <c r="C517" s="10" t="s">
        <v>77</v>
      </c>
      <c r="D517" s="10" t="s">
        <v>17</v>
      </c>
      <c r="E517" s="10" t="s">
        <v>18</v>
      </c>
      <c r="F517">
        <v>2.41</v>
      </c>
      <c r="G517">
        <v>96.7</v>
      </c>
      <c r="H517" s="10" t="s">
        <v>19</v>
      </c>
      <c r="I517" s="10" t="s">
        <v>38</v>
      </c>
      <c r="J517" s="10" t="s">
        <v>1657</v>
      </c>
      <c r="K517" s="10" t="s">
        <v>603</v>
      </c>
      <c r="L517" s="10" t="s">
        <v>216</v>
      </c>
      <c r="M517" s="10" t="s">
        <v>24</v>
      </c>
      <c r="N517" s="10" t="s">
        <v>1658</v>
      </c>
      <c r="O517" s="10" t="s">
        <v>1659</v>
      </c>
    </row>
    <row r="518" spans="1:15" x14ac:dyDescent="0.2">
      <c r="A518">
        <v>517</v>
      </c>
      <c r="B518" s="10" t="s">
        <v>188</v>
      </c>
      <c r="C518" s="10" t="s">
        <v>189</v>
      </c>
      <c r="D518" s="10" t="s">
        <v>17</v>
      </c>
      <c r="E518" s="10" t="s">
        <v>18</v>
      </c>
      <c r="F518">
        <v>2.2200000000000002</v>
      </c>
      <c r="G518">
        <v>66</v>
      </c>
      <c r="H518" s="10" t="s">
        <v>61</v>
      </c>
      <c r="I518" s="10" t="s">
        <v>104</v>
      </c>
      <c r="J518" s="10" t="s">
        <v>1660</v>
      </c>
      <c r="K518" s="10" t="s">
        <v>252</v>
      </c>
      <c r="L518" s="10" t="s">
        <v>23</v>
      </c>
      <c r="M518" s="10" t="s">
        <v>24</v>
      </c>
      <c r="N518" s="10" t="s">
        <v>1661</v>
      </c>
      <c r="O518" s="10" t="s">
        <v>1662</v>
      </c>
    </row>
    <row r="519" spans="1:15" x14ac:dyDescent="0.2">
      <c r="A519">
        <v>518</v>
      </c>
      <c r="B519" s="10" t="s">
        <v>115</v>
      </c>
      <c r="C519" s="10" t="s">
        <v>116</v>
      </c>
      <c r="D519" s="10" t="s">
        <v>17</v>
      </c>
      <c r="E519" s="10" t="s">
        <v>18</v>
      </c>
      <c r="F519">
        <v>3.69</v>
      </c>
      <c r="G519">
        <v>379.4</v>
      </c>
      <c r="H519" s="10" t="s">
        <v>19</v>
      </c>
      <c r="I519" s="10" t="s">
        <v>20</v>
      </c>
      <c r="J519" s="10" t="s">
        <v>1663</v>
      </c>
      <c r="K519" s="10" t="s">
        <v>223</v>
      </c>
      <c r="L519" s="10" t="s">
        <v>56</v>
      </c>
      <c r="M519" s="10" t="s">
        <v>24</v>
      </c>
      <c r="N519" s="10" t="s">
        <v>1664</v>
      </c>
      <c r="O519" s="10" t="s">
        <v>1665</v>
      </c>
    </row>
    <row r="520" spans="1:15" x14ac:dyDescent="0.2">
      <c r="A520">
        <v>519</v>
      </c>
      <c r="B520" s="10" t="s">
        <v>145</v>
      </c>
      <c r="C520" s="10" t="s">
        <v>146</v>
      </c>
      <c r="D520" s="10" t="s">
        <v>17</v>
      </c>
      <c r="E520" s="10" t="s">
        <v>18</v>
      </c>
      <c r="F520">
        <v>2.63</v>
      </c>
      <c r="G520">
        <v>97.3</v>
      </c>
      <c r="H520" s="10" t="s">
        <v>61</v>
      </c>
      <c r="I520" s="10" t="s">
        <v>38</v>
      </c>
      <c r="J520" s="10" t="s">
        <v>1666</v>
      </c>
      <c r="K520" s="10" t="s">
        <v>148</v>
      </c>
      <c r="L520" s="10" t="s">
        <v>23</v>
      </c>
      <c r="M520" s="10" t="s">
        <v>41</v>
      </c>
      <c r="N520" s="10" t="s">
        <v>1667</v>
      </c>
      <c r="O520" s="10" t="s">
        <v>1668</v>
      </c>
    </row>
    <row r="521" spans="1:15" x14ac:dyDescent="0.2">
      <c r="A521">
        <v>520</v>
      </c>
      <c r="B521" s="10" t="s">
        <v>320</v>
      </c>
      <c r="C521" s="10" t="s">
        <v>321</v>
      </c>
      <c r="D521" s="10" t="s">
        <v>17</v>
      </c>
      <c r="E521" s="10" t="s">
        <v>203</v>
      </c>
      <c r="F521">
        <v>2.67</v>
      </c>
      <c r="G521">
        <v>143.19999999999999</v>
      </c>
      <c r="H521" s="10" t="s">
        <v>19</v>
      </c>
      <c r="I521" s="10" t="s">
        <v>20</v>
      </c>
      <c r="J521" s="10" t="s">
        <v>1669</v>
      </c>
      <c r="K521" s="10" t="s">
        <v>297</v>
      </c>
      <c r="L521" s="10" t="s">
        <v>23</v>
      </c>
      <c r="M521" s="10" t="s">
        <v>323</v>
      </c>
      <c r="N521" s="10" t="s">
        <v>1670</v>
      </c>
      <c r="O521" s="10" t="s">
        <v>1671</v>
      </c>
    </row>
    <row r="522" spans="1:15" x14ac:dyDescent="0.2">
      <c r="A522">
        <v>521</v>
      </c>
      <c r="B522" s="10" t="s">
        <v>115</v>
      </c>
      <c r="C522" s="10" t="s">
        <v>116</v>
      </c>
      <c r="D522" s="10" t="s">
        <v>17</v>
      </c>
      <c r="E522" s="10" t="s">
        <v>18</v>
      </c>
      <c r="F522">
        <v>3.78</v>
      </c>
      <c r="G522">
        <v>419.4</v>
      </c>
      <c r="H522" s="10" t="s">
        <v>19</v>
      </c>
      <c r="I522" s="10" t="s">
        <v>104</v>
      </c>
      <c r="J522" s="10" t="s">
        <v>1672</v>
      </c>
      <c r="K522" s="10" t="s">
        <v>152</v>
      </c>
      <c r="L522" s="10" t="s">
        <v>56</v>
      </c>
      <c r="M522" s="10" t="s">
        <v>24</v>
      </c>
      <c r="N522" s="10" t="s">
        <v>1673</v>
      </c>
      <c r="O522" s="10" t="s">
        <v>1674</v>
      </c>
    </row>
    <row r="523" spans="1:15" x14ac:dyDescent="0.2">
      <c r="A523">
        <v>522</v>
      </c>
      <c r="B523" s="10" t="s">
        <v>188</v>
      </c>
      <c r="C523" s="10" t="s">
        <v>189</v>
      </c>
      <c r="D523" s="10" t="s">
        <v>17</v>
      </c>
      <c r="E523" s="10" t="s">
        <v>18</v>
      </c>
      <c r="F523">
        <v>2.54</v>
      </c>
      <c r="G523">
        <v>84.7</v>
      </c>
      <c r="H523" s="10" t="s">
        <v>19</v>
      </c>
      <c r="I523" s="10" t="s">
        <v>20</v>
      </c>
      <c r="J523" s="10" t="s">
        <v>1675</v>
      </c>
      <c r="K523" s="10" t="s">
        <v>191</v>
      </c>
      <c r="L523" s="10" t="s">
        <v>23</v>
      </c>
      <c r="M523" s="10" t="s">
        <v>24</v>
      </c>
      <c r="N523" s="10" t="s">
        <v>1676</v>
      </c>
      <c r="O523" s="10" t="s">
        <v>1677</v>
      </c>
    </row>
    <row r="524" spans="1:15" x14ac:dyDescent="0.2">
      <c r="A524">
        <v>523</v>
      </c>
      <c r="B524" s="10" t="s">
        <v>127</v>
      </c>
      <c r="C524" s="10" t="s">
        <v>128</v>
      </c>
      <c r="D524" s="10" t="s">
        <v>17</v>
      </c>
      <c r="E524" s="10" t="s">
        <v>18</v>
      </c>
      <c r="F524">
        <v>3.61</v>
      </c>
      <c r="G524">
        <v>399.7</v>
      </c>
      <c r="H524" s="10" t="s">
        <v>37</v>
      </c>
      <c r="I524" s="10" t="s">
        <v>20</v>
      </c>
      <c r="J524" s="10" t="s">
        <v>1678</v>
      </c>
      <c r="K524" s="10" t="s">
        <v>52</v>
      </c>
      <c r="L524" s="10" t="s">
        <v>266</v>
      </c>
      <c r="M524" s="10" t="s">
        <v>24</v>
      </c>
      <c r="N524" s="10" t="s">
        <v>1679</v>
      </c>
      <c r="O524" s="10" t="s">
        <v>1680</v>
      </c>
    </row>
    <row r="525" spans="1:15" x14ac:dyDescent="0.2">
      <c r="A525">
        <v>524</v>
      </c>
      <c r="B525" s="10" t="s">
        <v>201</v>
      </c>
      <c r="C525" s="10" t="s">
        <v>202</v>
      </c>
      <c r="D525" s="10" t="s">
        <v>17</v>
      </c>
      <c r="E525" s="10" t="s">
        <v>203</v>
      </c>
      <c r="F525">
        <v>0.26</v>
      </c>
      <c r="G525">
        <v>44.6</v>
      </c>
      <c r="H525" s="10" t="s">
        <v>156</v>
      </c>
      <c r="I525" s="10" t="s">
        <v>104</v>
      </c>
      <c r="J525" s="10" t="s">
        <v>987</v>
      </c>
      <c r="K525" s="10" t="s">
        <v>90</v>
      </c>
      <c r="L525" s="10" t="s">
        <v>23</v>
      </c>
      <c r="M525" s="10" t="s">
        <v>41</v>
      </c>
      <c r="N525" s="10" t="s">
        <v>1681</v>
      </c>
      <c r="O525" s="10" t="s">
        <v>1682</v>
      </c>
    </row>
    <row r="526" spans="1:15" x14ac:dyDescent="0.2">
      <c r="A526">
        <v>525</v>
      </c>
      <c r="B526" s="10" t="s">
        <v>59</v>
      </c>
      <c r="C526" s="10" t="s">
        <v>60</v>
      </c>
      <c r="D526" s="10" t="s">
        <v>17</v>
      </c>
      <c r="E526" s="10" t="s">
        <v>18</v>
      </c>
      <c r="F526">
        <v>2.97</v>
      </c>
      <c r="G526">
        <v>179.8</v>
      </c>
      <c r="H526" s="10" t="s">
        <v>61</v>
      </c>
      <c r="I526" s="10" t="s">
        <v>20</v>
      </c>
      <c r="J526" s="10" t="s">
        <v>1683</v>
      </c>
      <c r="K526" s="10" t="s">
        <v>293</v>
      </c>
      <c r="L526" s="10" t="s">
        <v>64</v>
      </c>
      <c r="M526" s="10" t="s">
        <v>41</v>
      </c>
      <c r="N526" s="10" t="s">
        <v>1684</v>
      </c>
      <c r="O526" s="10" t="s">
        <v>1685</v>
      </c>
    </row>
    <row r="527" spans="1:15" x14ac:dyDescent="0.2">
      <c r="A527">
        <v>526</v>
      </c>
      <c r="B527" s="10" t="s">
        <v>145</v>
      </c>
      <c r="C527" s="10" t="s">
        <v>146</v>
      </c>
      <c r="D527" s="10" t="s">
        <v>17</v>
      </c>
      <c r="E527" s="10" t="s">
        <v>18</v>
      </c>
      <c r="F527">
        <v>1.95</v>
      </c>
      <c r="G527">
        <v>69.2</v>
      </c>
      <c r="H527" s="10" t="s">
        <v>37</v>
      </c>
      <c r="I527" s="10" t="s">
        <v>104</v>
      </c>
      <c r="J527" s="10" t="s">
        <v>1686</v>
      </c>
      <c r="K527" s="10" t="s">
        <v>148</v>
      </c>
      <c r="L527" s="10" t="s">
        <v>23</v>
      </c>
      <c r="M527" s="10" t="s">
        <v>41</v>
      </c>
      <c r="N527" s="10" t="s">
        <v>1687</v>
      </c>
      <c r="O527" s="10" t="s">
        <v>1688</v>
      </c>
    </row>
    <row r="528" spans="1:15" x14ac:dyDescent="0.2">
      <c r="A528">
        <v>527</v>
      </c>
      <c r="B528" s="10" t="s">
        <v>15</v>
      </c>
      <c r="C528" s="10" t="s">
        <v>16</v>
      </c>
      <c r="D528" s="10" t="s">
        <v>17</v>
      </c>
      <c r="E528" s="10" t="s">
        <v>18</v>
      </c>
      <c r="F528">
        <v>0.79</v>
      </c>
      <c r="G528">
        <v>32.4</v>
      </c>
      <c r="H528" s="10" t="s">
        <v>37</v>
      </c>
      <c r="I528" s="10" t="s">
        <v>104</v>
      </c>
      <c r="J528" s="10" t="s">
        <v>1689</v>
      </c>
      <c r="K528" s="10" t="s">
        <v>233</v>
      </c>
      <c r="L528" s="10" t="s">
        <v>84</v>
      </c>
      <c r="M528" s="10" t="s">
        <v>24</v>
      </c>
      <c r="N528" s="10" t="s">
        <v>1690</v>
      </c>
      <c r="O528" s="10" t="s">
        <v>1691</v>
      </c>
    </row>
    <row r="529" spans="1:15" x14ac:dyDescent="0.2">
      <c r="A529">
        <v>528</v>
      </c>
      <c r="B529" s="10" t="s">
        <v>115</v>
      </c>
      <c r="C529" s="10" t="s">
        <v>116</v>
      </c>
      <c r="D529" s="10" t="s">
        <v>17</v>
      </c>
      <c r="E529" s="10" t="s">
        <v>18</v>
      </c>
      <c r="F529">
        <v>4.41</v>
      </c>
      <c r="G529">
        <v>646.1</v>
      </c>
      <c r="H529" s="10" t="s">
        <v>19</v>
      </c>
      <c r="I529" s="10" t="s">
        <v>104</v>
      </c>
      <c r="J529" s="10" t="s">
        <v>1692</v>
      </c>
      <c r="K529" s="10" t="s">
        <v>139</v>
      </c>
      <c r="L529" s="10" t="s">
        <v>46</v>
      </c>
      <c r="M529" s="10" t="s">
        <v>24</v>
      </c>
      <c r="N529" s="10" t="s">
        <v>1693</v>
      </c>
      <c r="O529" s="10" t="s">
        <v>1694</v>
      </c>
    </row>
    <row r="530" spans="1:15" x14ac:dyDescent="0.2">
      <c r="A530">
        <v>529</v>
      </c>
      <c r="B530" s="10" t="s">
        <v>392</v>
      </c>
      <c r="C530" s="10" t="s">
        <v>393</v>
      </c>
      <c r="D530" s="10" t="s">
        <v>17</v>
      </c>
      <c r="E530" s="10" t="s">
        <v>18</v>
      </c>
      <c r="F530">
        <v>3.18</v>
      </c>
      <c r="G530">
        <v>153.5</v>
      </c>
      <c r="H530" s="10" t="s">
        <v>61</v>
      </c>
      <c r="I530" s="10" t="s">
        <v>20</v>
      </c>
      <c r="J530" s="10" t="s">
        <v>1695</v>
      </c>
      <c r="K530" s="10" t="s">
        <v>191</v>
      </c>
      <c r="L530" s="10" t="s">
        <v>46</v>
      </c>
      <c r="M530" s="10" t="s">
        <v>24</v>
      </c>
      <c r="N530" s="10" t="s">
        <v>1696</v>
      </c>
      <c r="O530" s="10" t="s">
        <v>1697</v>
      </c>
    </row>
    <row r="531" spans="1:15" x14ac:dyDescent="0.2">
      <c r="A531">
        <v>530</v>
      </c>
      <c r="B531" s="10" t="s">
        <v>145</v>
      </c>
      <c r="C531" s="10" t="s">
        <v>146</v>
      </c>
      <c r="D531" s="10" t="s">
        <v>17</v>
      </c>
      <c r="E531" s="10" t="s">
        <v>18</v>
      </c>
      <c r="F531">
        <v>2.89</v>
      </c>
      <c r="G531">
        <v>150.19999999999999</v>
      </c>
      <c r="H531" s="10" t="s">
        <v>19</v>
      </c>
      <c r="I531" s="10" t="s">
        <v>20</v>
      </c>
      <c r="J531" s="10" t="s">
        <v>1698</v>
      </c>
      <c r="K531" s="10" t="s">
        <v>148</v>
      </c>
      <c r="L531" s="10" t="s">
        <v>475</v>
      </c>
      <c r="M531" s="10" t="s">
        <v>41</v>
      </c>
      <c r="N531" s="10" t="s">
        <v>1699</v>
      </c>
      <c r="O531" s="10" t="s">
        <v>1700</v>
      </c>
    </row>
    <row r="532" spans="1:15" x14ac:dyDescent="0.2">
      <c r="A532">
        <v>531</v>
      </c>
      <c r="B532" s="10" t="s">
        <v>76</v>
      </c>
      <c r="C532" s="10" t="s">
        <v>77</v>
      </c>
      <c r="D532" s="10" t="s">
        <v>17</v>
      </c>
      <c r="E532" s="10" t="s">
        <v>18</v>
      </c>
      <c r="F532">
        <v>2.77</v>
      </c>
      <c r="G532">
        <v>133.6</v>
      </c>
      <c r="H532" s="10" t="s">
        <v>61</v>
      </c>
      <c r="I532" s="10" t="s">
        <v>38</v>
      </c>
      <c r="J532" s="10" t="s">
        <v>1701</v>
      </c>
      <c r="K532" s="10" t="s">
        <v>603</v>
      </c>
      <c r="L532" s="10" t="s">
        <v>80</v>
      </c>
      <c r="M532" s="10" t="s">
        <v>24</v>
      </c>
      <c r="N532" s="10" t="s">
        <v>1702</v>
      </c>
      <c r="O532" s="10" t="s">
        <v>1703</v>
      </c>
    </row>
    <row r="533" spans="1:15" x14ac:dyDescent="0.2">
      <c r="A533">
        <v>532</v>
      </c>
      <c r="B533" s="10" t="s">
        <v>392</v>
      </c>
      <c r="C533" s="10" t="s">
        <v>393</v>
      </c>
      <c r="D533" s="10" t="s">
        <v>17</v>
      </c>
      <c r="E533" s="10" t="s">
        <v>18</v>
      </c>
      <c r="F533">
        <v>2.85</v>
      </c>
      <c r="G533">
        <v>125.8</v>
      </c>
      <c r="H533" s="10" t="s">
        <v>19</v>
      </c>
      <c r="I533" s="10" t="s">
        <v>38</v>
      </c>
      <c r="J533" s="10" t="s">
        <v>1704</v>
      </c>
      <c r="K533" s="10" t="s">
        <v>191</v>
      </c>
      <c r="L533" s="10" t="s">
        <v>46</v>
      </c>
      <c r="M533" s="10" t="s">
        <v>24</v>
      </c>
      <c r="N533" s="10" t="s">
        <v>1705</v>
      </c>
      <c r="O533" s="10" t="s">
        <v>1706</v>
      </c>
    </row>
    <row r="534" spans="1:15" x14ac:dyDescent="0.2">
      <c r="A534">
        <v>533</v>
      </c>
      <c r="B534" s="10" t="s">
        <v>127</v>
      </c>
      <c r="C534" s="10" t="s">
        <v>128</v>
      </c>
      <c r="D534" s="10" t="s">
        <v>17</v>
      </c>
      <c r="E534" s="10" t="s">
        <v>18</v>
      </c>
      <c r="F534">
        <v>4.71</v>
      </c>
      <c r="G534">
        <v>695.5</v>
      </c>
      <c r="H534" s="10" t="s">
        <v>19</v>
      </c>
      <c r="I534" s="10" t="s">
        <v>38</v>
      </c>
      <c r="J534" s="10" t="s">
        <v>1067</v>
      </c>
      <c r="K534" s="10" t="s">
        <v>359</v>
      </c>
      <c r="L534" s="10" t="s">
        <v>131</v>
      </c>
      <c r="M534" s="10" t="s">
        <v>24</v>
      </c>
      <c r="N534" s="10" t="s">
        <v>1707</v>
      </c>
      <c r="O534" s="10" t="s">
        <v>1708</v>
      </c>
    </row>
    <row r="535" spans="1:15" x14ac:dyDescent="0.2">
      <c r="A535">
        <v>534</v>
      </c>
      <c r="B535" s="10" t="s">
        <v>201</v>
      </c>
      <c r="C535" s="10" t="s">
        <v>202</v>
      </c>
      <c r="D535" s="10" t="s">
        <v>17</v>
      </c>
      <c r="E535" s="10" t="s">
        <v>203</v>
      </c>
      <c r="F535">
        <v>2.71</v>
      </c>
      <c r="G535">
        <v>124.4</v>
      </c>
      <c r="H535" s="10" t="s">
        <v>19</v>
      </c>
      <c r="I535" s="10" t="s">
        <v>20</v>
      </c>
      <c r="J535" s="10" t="s">
        <v>1709</v>
      </c>
      <c r="K535" s="10" t="s">
        <v>106</v>
      </c>
      <c r="L535" s="10" t="s">
        <v>23</v>
      </c>
      <c r="M535" s="10" t="s">
        <v>41</v>
      </c>
      <c r="N535" s="10" t="s">
        <v>1710</v>
      </c>
      <c r="O535" s="10" t="s">
        <v>1711</v>
      </c>
    </row>
    <row r="536" spans="1:15" x14ac:dyDescent="0.2">
      <c r="A536">
        <v>535</v>
      </c>
      <c r="B536" s="10" t="s">
        <v>67</v>
      </c>
      <c r="C536" s="10" t="s">
        <v>68</v>
      </c>
      <c r="D536" s="10" t="s">
        <v>17</v>
      </c>
      <c r="E536" s="10" t="s">
        <v>69</v>
      </c>
      <c r="F536">
        <v>1.1299999999999999</v>
      </c>
      <c r="G536">
        <v>12.3</v>
      </c>
      <c r="H536" s="10" t="s">
        <v>61</v>
      </c>
      <c r="I536" s="10" t="s">
        <v>38</v>
      </c>
      <c r="J536" s="10" t="s">
        <v>1712</v>
      </c>
      <c r="K536" s="10" t="s">
        <v>142</v>
      </c>
      <c r="L536" s="10" t="s">
        <v>310</v>
      </c>
      <c r="M536" s="10" t="s">
        <v>73</v>
      </c>
      <c r="N536" s="10" t="s">
        <v>1713</v>
      </c>
      <c r="O536" s="10" t="s">
        <v>1714</v>
      </c>
    </row>
    <row r="537" spans="1:15" x14ac:dyDescent="0.2">
      <c r="A537">
        <v>536</v>
      </c>
      <c r="B537" s="10" t="s">
        <v>35</v>
      </c>
      <c r="C537" s="10" t="s">
        <v>36</v>
      </c>
      <c r="D537" s="10" t="s">
        <v>17</v>
      </c>
      <c r="E537" s="10" t="s">
        <v>18</v>
      </c>
      <c r="F537">
        <v>3.96</v>
      </c>
      <c r="G537">
        <v>385.8</v>
      </c>
      <c r="H537" s="10" t="s">
        <v>61</v>
      </c>
      <c r="I537" s="10" t="s">
        <v>20</v>
      </c>
      <c r="J537" s="10" t="s">
        <v>1715</v>
      </c>
      <c r="K537" s="10" t="s">
        <v>30</v>
      </c>
      <c r="L537" s="10" t="s">
        <v>244</v>
      </c>
      <c r="M537" s="10" t="s">
        <v>41</v>
      </c>
      <c r="N537" s="10" t="s">
        <v>1716</v>
      </c>
      <c r="O537" s="10" t="s">
        <v>1717</v>
      </c>
    </row>
    <row r="538" spans="1:15" x14ac:dyDescent="0.2">
      <c r="A538">
        <v>537</v>
      </c>
      <c r="B538" s="10" t="s">
        <v>15</v>
      </c>
      <c r="C538" s="10" t="s">
        <v>16</v>
      </c>
      <c r="D538" s="10" t="s">
        <v>17</v>
      </c>
      <c r="E538" s="10" t="s">
        <v>18</v>
      </c>
      <c r="F538">
        <v>2.35</v>
      </c>
      <c r="G538">
        <v>87.5</v>
      </c>
      <c r="H538" s="10" t="s">
        <v>61</v>
      </c>
      <c r="I538" s="10" t="s">
        <v>38</v>
      </c>
      <c r="J538" s="10" t="s">
        <v>1718</v>
      </c>
      <c r="K538" s="10" t="s">
        <v>233</v>
      </c>
      <c r="L538" s="10" t="s">
        <v>46</v>
      </c>
      <c r="M538" s="10" t="s">
        <v>24</v>
      </c>
      <c r="N538" s="10" t="s">
        <v>1719</v>
      </c>
      <c r="O538" s="10" t="s">
        <v>1720</v>
      </c>
    </row>
    <row r="539" spans="1:15" x14ac:dyDescent="0.2">
      <c r="A539">
        <v>538</v>
      </c>
      <c r="B539" s="10" t="s">
        <v>392</v>
      </c>
      <c r="C539" s="10" t="s">
        <v>393</v>
      </c>
      <c r="D539" s="10" t="s">
        <v>17</v>
      </c>
      <c r="E539" s="10" t="s">
        <v>18</v>
      </c>
      <c r="F539">
        <v>1</v>
      </c>
      <c r="G539">
        <v>37.4</v>
      </c>
      <c r="H539" s="10" t="s">
        <v>37</v>
      </c>
      <c r="I539" s="10" t="s">
        <v>38</v>
      </c>
      <c r="J539" s="10" t="s">
        <v>1721</v>
      </c>
      <c r="K539" s="10" t="s">
        <v>191</v>
      </c>
      <c r="L539" s="10" t="s">
        <v>475</v>
      </c>
      <c r="M539" s="10" t="s">
        <v>24</v>
      </c>
      <c r="N539" s="10" t="s">
        <v>1722</v>
      </c>
      <c r="O539" s="10" t="s">
        <v>1723</v>
      </c>
    </row>
    <row r="540" spans="1:15" x14ac:dyDescent="0.2">
      <c r="A540">
        <v>539</v>
      </c>
      <c r="B540" s="10" t="s">
        <v>145</v>
      </c>
      <c r="C540" s="10" t="s">
        <v>146</v>
      </c>
      <c r="D540" s="10" t="s">
        <v>17</v>
      </c>
      <c r="E540" s="10" t="s">
        <v>18</v>
      </c>
      <c r="F540">
        <v>2.41</v>
      </c>
      <c r="G540">
        <v>93.5</v>
      </c>
      <c r="H540" s="10" t="s">
        <v>61</v>
      </c>
      <c r="I540" s="10" t="s">
        <v>20</v>
      </c>
      <c r="J540" s="10" t="s">
        <v>1724</v>
      </c>
      <c r="K540" s="10" t="s">
        <v>148</v>
      </c>
      <c r="L540" s="10" t="s">
        <v>475</v>
      </c>
      <c r="M540" s="10" t="s">
        <v>41</v>
      </c>
      <c r="N540" s="10" t="s">
        <v>1725</v>
      </c>
      <c r="O540" s="10" t="s">
        <v>1726</v>
      </c>
    </row>
    <row r="541" spans="1:15" x14ac:dyDescent="0.2">
      <c r="A541">
        <v>540</v>
      </c>
      <c r="B541" s="10" t="s">
        <v>320</v>
      </c>
      <c r="C541" s="10" t="s">
        <v>321</v>
      </c>
      <c r="D541" s="10" t="s">
        <v>17</v>
      </c>
      <c r="E541" s="10" t="s">
        <v>203</v>
      </c>
      <c r="F541">
        <v>2.41</v>
      </c>
      <c r="G541">
        <v>106.9</v>
      </c>
      <c r="H541" s="10" t="s">
        <v>19</v>
      </c>
      <c r="I541" s="10" t="s">
        <v>20</v>
      </c>
      <c r="J541" s="10" t="s">
        <v>1727</v>
      </c>
      <c r="K541" s="10" t="s">
        <v>297</v>
      </c>
      <c r="L541" s="10" t="s">
        <v>355</v>
      </c>
      <c r="M541" s="10" t="s">
        <v>323</v>
      </c>
      <c r="N541" s="10" t="s">
        <v>1728</v>
      </c>
      <c r="O541" s="10" t="s">
        <v>1729</v>
      </c>
    </row>
    <row r="542" spans="1:15" x14ac:dyDescent="0.2">
      <c r="A542">
        <v>541</v>
      </c>
      <c r="B542" s="10" t="s">
        <v>120</v>
      </c>
      <c r="C542" s="10" t="s">
        <v>121</v>
      </c>
      <c r="D542" s="10" t="s">
        <v>17</v>
      </c>
      <c r="E542" s="10" t="s">
        <v>18</v>
      </c>
      <c r="F542">
        <v>2.78</v>
      </c>
      <c r="G542">
        <v>127.4</v>
      </c>
      <c r="H542" s="10" t="s">
        <v>61</v>
      </c>
      <c r="I542" s="10" t="s">
        <v>38</v>
      </c>
      <c r="J542" s="10" t="s">
        <v>1730</v>
      </c>
      <c r="K542" s="10" t="s">
        <v>135</v>
      </c>
      <c r="L542" s="10" t="s">
        <v>46</v>
      </c>
      <c r="M542" s="10" t="s">
        <v>73</v>
      </c>
      <c r="N542" s="10" t="s">
        <v>1731</v>
      </c>
      <c r="O542" s="10" t="s">
        <v>1732</v>
      </c>
    </row>
    <row r="543" spans="1:15" x14ac:dyDescent="0.2">
      <c r="A543">
        <v>542</v>
      </c>
      <c r="B543" s="10" t="s">
        <v>87</v>
      </c>
      <c r="C543" s="10" t="s">
        <v>88</v>
      </c>
      <c r="D543" s="10" t="s">
        <v>17</v>
      </c>
      <c r="E543" s="10" t="s">
        <v>69</v>
      </c>
      <c r="F543">
        <v>0.97</v>
      </c>
      <c r="G543">
        <v>10.4</v>
      </c>
      <c r="H543" s="10" t="s">
        <v>19</v>
      </c>
      <c r="I543" s="10" t="s">
        <v>20</v>
      </c>
      <c r="J543" s="10" t="s">
        <v>1733</v>
      </c>
      <c r="K543" s="10" t="s">
        <v>538</v>
      </c>
      <c r="L543" s="10" t="s">
        <v>91</v>
      </c>
      <c r="M543" s="10" t="s">
        <v>32</v>
      </c>
      <c r="N543" s="10" t="s">
        <v>1734</v>
      </c>
      <c r="O543" s="10" t="s">
        <v>1735</v>
      </c>
    </row>
    <row r="544" spans="1:15" x14ac:dyDescent="0.2">
      <c r="A544">
        <v>543</v>
      </c>
      <c r="B544" s="10" t="s">
        <v>120</v>
      </c>
      <c r="C544" s="10" t="s">
        <v>121</v>
      </c>
      <c r="D544" s="10" t="s">
        <v>17</v>
      </c>
      <c r="E544" s="10" t="s">
        <v>18</v>
      </c>
      <c r="F544">
        <v>2.25</v>
      </c>
      <c r="G544">
        <v>77</v>
      </c>
      <c r="H544" s="10" t="s">
        <v>37</v>
      </c>
      <c r="I544" s="10" t="s">
        <v>38</v>
      </c>
      <c r="J544" s="10" t="s">
        <v>1736</v>
      </c>
      <c r="K544" s="10" t="s">
        <v>135</v>
      </c>
      <c r="L544" s="10" t="s">
        <v>46</v>
      </c>
      <c r="M544" s="10" t="s">
        <v>73</v>
      </c>
      <c r="N544" s="10" t="s">
        <v>1737</v>
      </c>
      <c r="O544" s="10" t="s">
        <v>1738</v>
      </c>
    </row>
    <row r="545" spans="1:15" x14ac:dyDescent="0.2">
      <c r="A545">
        <v>544</v>
      </c>
      <c r="B545" s="10" t="s">
        <v>76</v>
      </c>
      <c r="C545" s="10" t="s">
        <v>77</v>
      </c>
      <c r="D545" s="10" t="s">
        <v>17</v>
      </c>
      <c r="E545" s="10" t="s">
        <v>18</v>
      </c>
      <c r="F545">
        <v>2.61</v>
      </c>
      <c r="G545">
        <v>136.80000000000001</v>
      </c>
      <c r="H545" s="10" t="s">
        <v>19</v>
      </c>
      <c r="I545" s="10" t="s">
        <v>104</v>
      </c>
      <c r="J545" s="10" t="s">
        <v>1642</v>
      </c>
      <c r="K545" s="10" t="s">
        <v>215</v>
      </c>
      <c r="L545" s="10" t="s">
        <v>46</v>
      </c>
      <c r="M545" s="10" t="s">
        <v>24</v>
      </c>
      <c r="N545" s="10" t="s">
        <v>1739</v>
      </c>
      <c r="O545" s="10" t="s">
        <v>1740</v>
      </c>
    </row>
    <row r="546" spans="1:15" x14ac:dyDescent="0.2">
      <c r="A546">
        <v>545</v>
      </c>
      <c r="B546" s="10" t="s">
        <v>145</v>
      </c>
      <c r="C546" s="10" t="s">
        <v>146</v>
      </c>
      <c r="D546" s="10" t="s">
        <v>17</v>
      </c>
      <c r="E546" s="10" t="s">
        <v>18</v>
      </c>
      <c r="F546">
        <v>2.17</v>
      </c>
      <c r="G546">
        <v>81.400000000000006</v>
      </c>
      <c r="H546" s="10" t="s">
        <v>61</v>
      </c>
      <c r="I546" s="10" t="s">
        <v>20</v>
      </c>
      <c r="J546" s="10" t="s">
        <v>1741</v>
      </c>
      <c r="K546" s="10" t="s">
        <v>148</v>
      </c>
      <c r="L546" s="10" t="s">
        <v>23</v>
      </c>
      <c r="M546" s="10" t="s">
        <v>41</v>
      </c>
      <c r="N546" s="10" t="s">
        <v>1742</v>
      </c>
      <c r="O546" s="10" t="s">
        <v>1743</v>
      </c>
    </row>
    <row r="547" spans="1:15" x14ac:dyDescent="0.2">
      <c r="A547">
        <v>546</v>
      </c>
      <c r="B547" s="10" t="s">
        <v>35</v>
      </c>
      <c r="C547" s="10" t="s">
        <v>36</v>
      </c>
      <c r="D547" s="10" t="s">
        <v>17</v>
      </c>
      <c r="E547" s="10" t="s">
        <v>18</v>
      </c>
      <c r="F547">
        <v>1.42</v>
      </c>
      <c r="G547">
        <v>110.1</v>
      </c>
      <c r="H547" s="10" t="s">
        <v>37</v>
      </c>
      <c r="I547" s="10" t="s">
        <v>104</v>
      </c>
      <c r="J547" s="10" t="s">
        <v>1744</v>
      </c>
      <c r="K547" s="10" t="s">
        <v>30</v>
      </c>
      <c r="L547" s="10" t="s">
        <v>40</v>
      </c>
      <c r="M547" s="10" t="s">
        <v>41</v>
      </c>
      <c r="N547" s="10" t="s">
        <v>1745</v>
      </c>
      <c r="O547" s="10" t="s">
        <v>1746</v>
      </c>
    </row>
    <row r="548" spans="1:15" x14ac:dyDescent="0.2">
      <c r="A548">
        <v>547</v>
      </c>
      <c r="B548" s="10" t="s">
        <v>87</v>
      </c>
      <c r="C548" s="10" t="s">
        <v>88</v>
      </c>
      <c r="D548" s="10" t="s">
        <v>17</v>
      </c>
      <c r="E548" s="10" t="s">
        <v>69</v>
      </c>
      <c r="F548">
        <v>1.6</v>
      </c>
      <c r="G548">
        <v>28.3</v>
      </c>
      <c r="H548" s="10" t="s">
        <v>19</v>
      </c>
      <c r="I548" s="10" t="s">
        <v>20</v>
      </c>
      <c r="J548" s="10" t="s">
        <v>1747</v>
      </c>
      <c r="K548" s="10" t="s">
        <v>538</v>
      </c>
      <c r="L548" s="10" t="s">
        <v>72</v>
      </c>
      <c r="M548" s="10" t="s">
        <v>32</v>
      </c>
      <c r="N548" s="10" t="s">
        <v>1748</v>
      </c>
      <c r="O548" s="10" t="s">
        <v>1749</v>
      </c>
    </row>
    <row r="549" spans="1:15" x14ac:dyDescent="0.2">
      <c r="A549">
        <v>548</v>
      </c>
      <c r="B549" s="10" t="s">
        <v>127</v>
      </c>
      <c r="C549" s="10" t="s">
        <v>128</v>
      </c>
      <c r="D549" s="10" t="s">
        <v>17</v>
      </c>
      <c r="E549" s="10" t="s">
        <v>18</v>
      </c>
      <c r="F549">
        <v>5.79</v>
      </c>
      <c r="G549">
        <v>904.4</v>
      </c>
      <c r="H549" s="10" t="s">
        <v>19</v>
      </c>
      <c r="I549" s="10" t="s">
        <v>38</v>
      </c>
      <c r="J549" s="10" t="s">
        <v>1750</v>
      </c>
      <c r="K549" s="10" t="s">
        <v>130</v>
      </c>
      <c r="L549" s="10" t="s">
        <v>266</v>
      </c>
      <c r="M549" s="10" t="s">
        <v>24</v>
      </c>
      <c r="N549" s="10" t="s">
        <v>1751</v>
      </c>
      <c r="O549" s="10" t="s">
        <v>1752</v>
      </c>
    </row>
    <row r="550" spans="1:15" x14ac:dyDescent="0.2">
      <c r="A550">
        <v>549</v>
      </c>
      <c r="B550" s="10" t="s">
        <v>145</v>
      </c>
      <c r="C550" s="10" t="s">
        <v>146</v>
      </c>
      <c r="D550" s="10" t="s">
        <v>17</v>
      </c>
      <c r="E550" s="10" t="s">
        <v>18</v>
      </c>
      <c r="F550">
        <v>2.73</v>
      </c>
      <c r="G550">
        <v>108.8</v>
      </c>
      <c r="H550" s="10" t="s">
        <v>61</v>
      </c>
      <c r="I550" s="10" t="s">
        <v>104</v>
      </c>
      <c r="J550" s="10" t="s">
        <v>1753</v>
      </c>
      <c r="K550" s="10" t="s">
        <v>148</v>
      </c>
      <c r="L550" s="10" t="s">
        <v>475</v>
      </c>
      <c r="M550" s="10" t="s">
        <v>41</v>
      </c>
      <c r="N550" s="10" t="s">
        <v>1754</v>
      </c>
      <c r="O550" s="10" t="s">
        <v>1755</v>
      </c>
    </row>
    <row r="551" spans="1:15" x14ac:dyDescent="0.2">
      <c r="A551">
        <v>550</v>
      </c>
      <c r="B551" s="10" t="s">
        <v>59</v>
      </c>
      <c r="C551" s="10" t="s">
        <v>60</v>
      </c>
      <c r="D551" s="10" t="s">
        <v>17</v>
      </c>
      <c r="E551" s="10" t="s">
        <v>18</v>
      </c>
      <c r="F551">
        <v>2.66</v>
      </c>
      <c r="G551">
        <v>115.8</v>
      </c>
      <c r="H551" s="10" t="s">
        <v>19</v>
      </c>
      <c r="I551" s="10" t="s">
        <v>104</v>
      </c>
      <c r="J551" s="10" t="s">
        <v>1756</v>
      </c>
      <c r="K551" s="10" t="s">
        <v>63</v>
      </c>
      <c r="L551" s="10" t="s">
        <v>64</v>
      </c>
      <c r="M551" s="10" t="s">
        <v>41</v>
      </c>
      <c r="N551" s="10" t="s">
        <v>1757</v>
      </c>
      <c r="O551" s="10" t="s">
        <v>1758</v>
      </c>
    </row>
    <row r="552" spans="1:15" x14ac:dyDescent="0.2">
      <c r="A552">
        <v>551</v>
      </c>
      <c r="B552" s="10" t="s">
        <v>120</v>
      </c>
      <c r="C552" s="10" t="s">
        <v>121</v>
      </c>
      <c r="D552" s="10" t="s">
        <v>17</v>
      </c>
      <c r="E552" s="10" t="s">
        <v>18</v>
      </c>
      <c r="F552">
        <v>3.44</v>
      </c>
      <c r="G552">
        <v>200.8</v>
      </c>
      <c r="H552" s="10" t="s">
        <v>19</v>
      </c>
      <c r="I552" s="10" t="s">
        <v>38</v>
      </c>
      <c r="J552" s="10" t="s">
        <v>636</v>
      </c>
      <c r="K552" s="10" t="s">
        <v>123</v>
      </c>
      <c r="L552" s="10" t="s">
        <v>46</v>
      </c>
      <c r="M552" s="10" t="s">
        <v>73</v>
      </c>
      <c r="N552" s="10" t="s">
        <v>1759</v>
      </c>
      <c r="O552" s="10" t="s">
        <v>1760</v>
      </c>
    </row>
    <row r="553" spans="1:15" x14ac:dyDescent="0.2">
      <c r="A553">
        <v>552</v>
      </c>
      <c r="B553" s="10" t="s">
        <v>188</v>
      </c>
      <c r="C553" s="10" t="s">
        <v>189</v>
      </c>
      <c r="D553" s="10" t="s">
        <v>17</v>
      </c>
      <c r="E553" s="10" t="s">
        <v>18</v>
      </c>
      <c r="F553">
        <v>2.72</v>
      </c>
      <c r="G553">
        <v>96.3</v>
      </c>
      <c r="H553" s="10" t="s">
        <v>19</v>
      </c>
      <c r="I553" s="10" t="s">
        <v>20</v>
      </c>
      <c r="J553" s="10" t="s">
        <v>1761</v>
      </c>
      <c r="K553" s="10" t="s">
        <v>191</v>
      </c>
      <c r="L553" s="10" t="s">
        <v>46</v>
      </c>
      <c r="M553" s="10" t="s">
        <v>24</v>
      </c>
      <c r="N553" s="10" t="s">
        <v>1762</v>
      </c>
      <c r="O553" s="10" t="s">
        <v>1763</v>
      </c>
    </row>
    <row r="554" spans="1:15" x14ac:dyDescent="0.2">
      <c r="A554">
        <v>553</v>
      </c>
      <c r="B554" s="10" t="s">
        <v>207</v>
      </c>
      <c r="C554" s="10" t="s">
        <v>208</v>
      </c>
      <c r="D554" s="10" t="s">
        <v>17</v>
      </c>
      <c r="E554" s="10" t="s">
        <v>18</v>
      </c>
      <c r="F554">
        <v>1.96</v>
      </c>
      <c r="G554">
        <v>57.1</v>
      </c>
      <c r="H554" s="10" t="s">
        <v>61</v>
      </c>
      <c r="I554" s="10" t="s">
        <v>38</v>
      </c>
      <c r="J554" s="10" t="s">
        <v>1764</v>
      </c>
      <c r="K554" s="10" t="s">
        <v>210</v>
      </c>
      <c r="L554" s="10" t="s">
        <v>465</v>
      </c>
      <c r="M554" s="10" t="s">
        <v>24</v>
      </c>
      <c r="N554" s="10" t="s">
        <v>1765</v>
      </c>
      <c r="O554" s="10" t="s">
        <v>1766</v>
      </c>
    </row>
    <row r="555" spans="1:15" x14ac:dyDescent="0.2">
      <c r="A555">
        <v>554</v>
      </c>
      <c r="B555" s="10" t="s">
        <v>201</v>
      </c>
      <c r="C555" s="10" t="s">
        <v>202</v>
      </c>
      <c r="D555" s="10" t="s">
        <v>17</v>
      </c>
      <c r="E555" s="10" t="s">
        <v>203</v>
      </c>
      <c r="F555">
        <v>2.78</v>
      </c>
      <c r="G555">
        <v>154.30000000000001</v>
      </c>
      <c r="H555" s="10" t="s">
        <v>61</v>
      </c>
      <c r="I555" s="10" t="s">
        <v>20</v>
      </c>
      <c r="J555" s="10" t="s">
        <v>1767</v>
      </c>
      <c r="K555" s="10" t="s">
        <v>90</v>
      </c>
      <c r="L555" s="10" t="s">
        <v>259</v>
      </c>
      <c r="M555" s="10" t="s">
        <v>41</v>
      </c>
      <c r="N555" s="10" t="s">
        <v>1768</v>
      </c>
      <c r="O555" s="10" t="s">
        <v>1769</v>
      </c>
    </row>
    <row r="556" spans="1:15" x14ac:dyDescent="0.2">
      <c r="A556">
        <v>555</v>
      </c>
      <c r="B556" s="10" t="s">
        <v>67</v>
      </c>
      <c r="C556" s="10" t="s">
        <v>68</v>
      </c>
      <c r="D556" s="10" t="s">
        <v>17</v>
      </c>
      <c r="E556" s="10" t="s">
        <v>69</v>
      </c>
      <c r="F556">
        <v>1.54</v>
      </c>
      <c r="G556">
        <v>27.4</v>
      </c>
      <c r="H556" s="10" t="s">
        <v>19</v>
      </c>
      <c r="I556" s="10" t="s">
        <v>20</v>
      </c>
      <c r="J556" s="10" t="s">
        <v>1770</v>
      </c>
      <c r="K556" s="10" t="s">
        <v>142</v>
      </c>
      <c r="L556" s="10" t="s">
        <v>310</v>
      </c>
      <c r="M556" s="10" t="s">
        <v>73</v>
      </c>
      <c r="N556" s="10" t="s">
        <v>1771</v>
      </c>
      <c r="O556" s="10" t="s">
        <v>1772</v>
      </c>
    </row>
    <row r="557" spans="1:15" x14ac:dyDescent="0.2">
      <c r="A557">
        <v>556</v>
      </c>
      <c r="B557" s="10" t="s">
        <v>207</v>
      </c>
      <c r="C557" s="10" t="s">
        <v>208</v>
      </c>
      <c r="D557" s="10" t="s">
        <v>17</v>
      </c>
      <c r="E557" s="10" t="s">
        <v>18</v>
      </c>
      <c r="F557">
        <v>0.39</v>
      </c>
      <c r="G557">
        <v>18</v>
      </c>
      <c r="H557" s="10" t="s">
        <v>156</v>
      </c>
      <c r="I557" s="10" t="s">
        <v>104</v>
      </c>
      <c r="J557" s="10" t="s">
        <v>1773</v>
      </c>
      <c r="K557" s="10" t="s">
        <v>210</v>
      </c>
      <c r="L557" s="10" t="s">
        <v>452</v>
      </c>
      <c r="M557" s="10" t="s">
        <v>24</v>
      </c>
      <c r="N557" s="10" t="s">
        <v>1774</v>
      </c>
      <c r="O557" s="10" t="s">
        <v>1775</v>
      </c>
    </row>
    <row r="558" spans="1:15" x14ac:dyDescent="0.2">
      <c r="A558">
        <v>557</v>
      </c>
      <c r="B558" s="10" t="s">
        <v>49</v>
      </c>
      <c r="C558" s="10" t="s">
        <v>50</v>
      </c>
      <c r="D558" s="10" t="s">
        <v>17</v>
      </c>
      <c r="E558" s="10" t="s">
        <v>18</v>
      </c>
      <c r="F558">
        <v>3.65</v>
      </c>
      <c r="G558">
        <v>249.9</v>
      </c>
      <c r="H558" s="10" t="s">
        <v>19</v>
      </c>
      <c r="I558" s="10" t="s">
        <v>38</v>
      </c>
      <c r="J558" s="10" t="s">
        <v>1776</v>
      </c>
      <c r="K558" s="10" t="s">
        <v>1169</v>
      </c>
      <c r="L558" s="10" t="s">
        <v>56</v>
      </c>
      <c r="M558" s="10" t="s">
        <v>32</v>
      </c>
      <c r="N558" s="10" t="s">
        <v>1777</v>
      </c>
      <c r="O558" s="10" t="s">
        <v>1778</v>
      </c>
    </row>
    <row r="559" spans="1:15" x14ac:dyDescent="0.2">
      <c r="A559">
        <v>558</v>
      </c>
      <c r="B559" s="10" t="s">
        <v>145</v>
      </c>
      <c r="C559" s="10" t="s">
        <v>146</v>
      </c>
      <c r="D559" s="10" t="s">
        <v>17</v>
      </c>
      <c r="E559" s="10" t="s">
        <v>18</v>
      </c>
      <c r="F559">
        <v>3.1</v>
      </c>
      <c r="G559">
        <v>156.30000000000001</v>
      </c>
      <c r="H559" s="10" t="s">
        <v>19</v>
      </c>
      <c r="I559" s="10" t="s">
        <v>104</v>
      </c>
      <c r="J559" s="10" t="s">
        <v>1779</v>
      </c>
      <c r="K559" s="10" t="s">
        <v>148</v>
      </c>
      <c r="L559" s="10" t="s">
        <v>475</v>
      </c>
      <c r="M559" s="10" t="s">
        <v>41</v>
      </c>
      <c r="N559" s="10" t="s">
        <v>1780</v>
      </c>
      <c r="O559" s="10" t="s">
        <v>1781</v>
      </c>
    </row>
    <row r="560" spans="1:15" x14ac:dyDescent="0.2">
      <c r="A560">
        <v>559</v>
      </c>
      <c r="B560" s="10" t="s">
        <v>120</v>
      </c>
      <c r="C560" s="10" t="s">
        <v>121</v>
      </c>
      <c r="D560" s="10" t="s">
        <v>17</v>
      </c>
      <c r="E560" s="10" t="s">
        <v>18</v>
      </c>
      <c r="F560">
        <v>2.52</v>
      </c>
      <c r="G560">
        <v>100.7</v>
      </c>
      <c r="H560" s="10" t="s">
        <v>61</v>
      </c>
      <c r="I560" s="10" t="s">
        <v>104</v>
      </c>
      <c r="J560" s="10" t="s">
        <v>1782</v>
      </c>
      <c r="K560" s="10" t="s">
        <v>135</v>
      </c>
      <c r="L560" s="10" t="s">
        <v>124</v>
      </c>
      <c r="M560" s="10" t="s">
        <v>73</v>
      </c>
      <c r="N560" s="10" t="s">
        <v>1783</v>
      </c>
      <c r="O560" s="10" t="s">
        <v>1784</v>
      </c>
    </row>
    <row r="561" spans="1:15" x14ac:dyDescent="0.2">
      <c r="A561">
        <v>560</v>
      </c>
      <c r="B561" s="10" t="s">
        <v>145</v>
      </c>
      <c r="C561" s="10" t="s">
        <v>146</v>
      </c>
      <c r="D561" s="10" t="s">
        <v>17</v>
      </c>
      <c r="E561" s="10" t="s">
        <v>18</v>
      </c>
      <c r="F561">
        <v>2.7</v>
      </c>
      <c r="G561">
        <v>115.8</v>
      </c>
      <c r="H561" s="10" t="s">
        <v>19</v>
      </c>
      <c r="I561" s="10" t="s">
        <v>38</v>
      </c>
      <c r="J561" s="10" t="s">
        <v>1785</v>
      </c>
      <c r="K561" s="10" t="s">
        <v>148</v>
      </c>
      <c r="L561" s="10" t="s">
        <v>23</v>
      </c>
      <c r="M561" s="10" t="s">
        <v>41</v>
      </c>
      <c r="N561" s="10" t="s">
        <v>1786</v>
      </c>
      <c r="O561" s="10" t="s">
        <v>1787</v>
      </c>
    </row>
    <row r="562" spans="1:15" x14ac:dyDescent="0.2">
      <c r="A562">
        <v>561</v>
      </c>
      <c r="B562" s="10" t="s">
        <v>35</v>
      </c>
      <c r="C562" s="10" t="s">
        <v>36</v>
      </c>
      <c r="D562" s="10" t="s">
        <v>17</v>
      </c>
      <c r="E562" s="10" t="s">
        <v>18</v>
      </c>
      <c r="F562">
        <v>4.24</v>
      </c>
      <c r="G562">
        <v>444.1</v>
      </c>
      <c r="H562" s="10" t="s">
        <v>61</v>
      </c>
      <c r="I562" s="10" t="s">
        <v>104</v>
      </c>
      <c r="J562" s="10" t="s">
        <v>1788</v>
      </c>
      <c r="K562" s="10" t="s">
        <v>30</v>
      </c>
      <c r="L562" s="10" t="s">
        <v>244</v>
      </c>
      <c r="M562" s="10" t="s">
        <v>41</v>
      </c>
      <c r="N562" s="10" t="s">
        <v>1789</v>
      </c>
      <c r="O562" s="10" t="s">
        <v>1790</v>
      </c>
    </row>
    <row r="563" spans="1:15" x14ac:dyDescent="0.2">
      <c r="A563">
        <v>562</v>
      </c>
      <c r="B563" s="10" t="s">
        <v>127</v>
      </c>
      <c r="C563" s="10" t="s">
        <v>128</v>
      </c>
      <c r="D563" s="10" t="s">
        <v>17</v>
      </c>
      <c r="E563" s="10" t="s">
        <v>18</v>
      </c>
      <c r="F563">
        <v>4.18</v>
      </c>
      <c r="G563">
        <v>542.29999999999995</v>
      </c>
      <c r="H563" s="10" t="s">
        <v>61</v>
      </c>
      <c r="I563" s="10" t="s">
        <v>104</v>
      </c>
      <c r="J563" s="10" t="s">
        <v>1791</v>
      </c>
      <c r="K563" s="10" t="s">
        <v>191</v>
      </c>
      <c r="L563" s="10" t="s">
        <v>266</v>
      </c>
      <c r="M563" s="10" t="s">
        <v>24</v>
      </c>
      <c r="N563" s="10" t="s">
        <v>1792</v>
      </c>
      <c r="O563" s="10" t="s">
        <v>1793</v>
      </c>
    </row>
    <row r="564" spans="1:15" x14ac:dyDescent="0.2">
      <c r="A564">
        <v>563</v>
      </c>
      <c r="B564" s="10" t="s">
        <v>145</v>
      </c>
      <c r="C564" s="10" t="s">
        <v>146</v>
      </c>
      <c r="D564" s="10" t="s">
        <v>17</v>
      </c>
      <c r="E564" s="10" t="s">
        <v>18</v>
      </c>
      <c r="F564">
        <v>2.76</v>
      </c>
      <c r="G564">
        <v>126.3</v>
      </c>
      <c r="H564" s="10" t="s">
        <v>61</v>
      </c>
      <c r="I564" s="10" t="s">
        <v>104</v>
      </c>
      <c r="J564" s="10" t="s">
        <v>1794</v>
      </c>
      <c r="K564" s="10" t="s">
        <v>148</v>
      </c>
      <c r="L564" s="10" t="s">
        <v>23</v>
      </c>
      <c r="M564" s="10" t="s">
        <v>41</v>
      </c>
      <c r="N564" s="10" t="s">
        <v>1795</v>
      </c>
      <c r="O564" s="10" t="s">
        <v>1796</v>
      </c>
    </row>
    <row r="565" spans="1:15" x14ac:dyDescent="0.2">
      <c r="A565">
        <v>564</v>
      </c>
      <c r="B565" s="10" t="s">
        <v>67</v>
      </c>
      <c r="C565" s="10" t="s">
        <v>68</v>
      </c>
      <c r="D565" s="10" t="s">
        <v>17</v>
      </c>
      <c r="E565" s="10" t="s">
        <v>69</v>
      </c>
      <c r="F565">
        <v>0.33</v>
      </c>
      <c r="G565">
        <v>5.5</v>
      </c>
      <c r="H565" s="10" t="s">
        <v>37</v>
      </c>
      <c r="I565" s="10" t="s">
        <v>38</v>
      </c>
      <c r="J565" s="10" t="s">
        <v>1797</v>
      </c>
      <c r="K565" s="10" t="s">
        <v>142</v>
      </c>
      <c r="L565" s="10" t="s">
        <v>72</v>
      </c>
      <c r="M565" s="10" t="s">
        <v>73</v>
      </c>
      <c r="N565" s="10" t="s">
        <v>1798</v>
      </c>
      <c r="O565" s="10" t="s">
        <v>1799</v>
      </c>
    </row>
    <row r="566" spans="1:15" x14ac:dyDescent="0.2">
      <c r="A566">
        <v>565</v>
      </c>
      <c r="B566" s="10" t="s">
        <v>67</v>
      </c>
      <c r="C566" s="10" t="s">
        <v>68</v>
      </c>
      <c r="D566" s="10" t="s">
        <v>17</v>
      </c>
      <c r="E566" s="10" t="s">
        <v>69</v>
      </c>
      <c r="F566">
        <v>1.35</v>
      </c>
      <c r="G566">
        <v>20.100000000000001</v>
      </c>
      <c r="H566" s="10" t="s">
        <v>19</v>
      </c>
      <c r="I566" s="10" t="s">
        <v>20</v>
      </c>
      <c r="J566" s="10" t="s">
        <v>1800</v>
      </c>
      <c r="K566" s="10" t="s">
        <v>142</v>
      </c>
      <c r="L566" s="10" t="s">
        <v>72</v>
      </c>
      <c r="M566" s="10" t="s">
        <v>73</v>
      </c>
      <c r="N566" s="10" t="s">
        <v>1801</v>
      </c>
      <c r="O566" s="10" t="s">
        <v>1802</v>
      </c>
    </row>
    <row r="567" spans="1:15" x14ac:dyDescent="0.2">
      <c r="A567">
        <v>566</v>
      </c>
      <c r="B567" s="10" t="s">
        <v>183</v>
      </c>
      <c r="C567" s="10" t="s">
        <v>184</v>
      </c>
      <c r="D567" s="10" t="s">
        <v>17</v>
      </c>
      <c r="E567" s="10" t="s">
        <v>18</v>
      </c>
      <c r="F567">
        <v>0.41</v>
      </c>
      <c r="G567">
        <v>17.5</v>
      </c>
      <c r="H567" s="10" t="s">
        <v>156</v>
      </c>
      <c r="I567" s="10" t="s">
        <v>104</v>
      </c>
      <c r="J567" s="10" t="s">
        <v>1803</v>
      </c>
      <c r="K567" s="10" t="s">
        <v>130</v>
      </c>
      <c r="L567" s="10" t="s">
        <v>195</v>
      </c>
      <c r="M567" s="10" t="s">
        <v>41</v>
      </c>
      <c r="N567" s="10" t="s">
        <v>1804</v>
      </c>
      <c r="O567" s="10" t="s">
        <v>1805</v>
      </c>
    </row>
    <row r="568" spans="1:15" x14ac:dyDescent="0.2">
      <c r="A568">
        <v>567</v>
      </c>
      <c r="B568" s="10" t="s">
        <v>188</v>
      </c>
      <c r="C568" s="10" t="s">
        <v>189</v>
      </c>
      <c r="D568" s="10" t="s">
        <v>17</v>
      </c>
      <c r="E568" s="10" t="s">
        <v>18</v>
      </c>
      <c r="F568">
        <v>2.0299999999999998</v>
      </c>
      <c r="G568">
        <v>68.5</v>
      </c>
      <c r="H568" s="10" t="s">
        <v>37</v>
      </c>
      <c r="I568" s="10" t="s">
        <v>20</v>
      </c>
      <c r="J568" s="10" t="s">
        <v>1806</v>
      </c>
      <c r="K568" s="10" t="s">
        <v>252</v>
      </c>
      <c r="L568" s="10" t="s">
        <v>80</v>
      </c>
      <c r="M568" s="10" t="s">
        <v>24</v>
      </c>
      <c r="N568" s="10" t="s">
        <v>1807</v>
      </c>
      <c r="O568" s="10" t="s">
        <v>1808</v>
      </c>
    </row>
    <row r="569" spans="1:15" x14ac:dyDescent="0.2">
      <c r="A569">
        <v>568</v>
      </c>
      <c r="B569" s="10" t="s">
        <v>127</v>
      </c>
      <c r="C569" s="10" t="s">
        <v>128</v>
      </c>
      <c r="D569" s="10" t="s">
        <v>17</v>
      </c>
      <c r="E569" s="10" t="s">
        <v>18</v>
      </c>
      <c r="F569">
        <v>5.4</v>
      </c>
      <c r="G569">
        <v>765.7</v>
      </c>
      <c r="H569" s="10" t="s">
        <v>19</v>
      </c>
      <c r="I569" s="10" t="s">
        <v>20</v>
      </c>
      <c r="J569" s="10" t="s">
        <v>1809</v>
      </c>
      <c r="K569" s="10" t="s">
        <v>52</v>
      </c>
      <c r="L569" s="10" t="s">
        <v>31</v>
      </c>
      <c r="M569" s="10" t="s">
        <v>24</v>
      </c>
      <c r="N569" s="10" t="s">
        <v>1810</v>
      </c>
      <c r="O569" s="10" t="s">
        <v>1811</v>
      </c>
    </row>
    <row r="570" spans="1:15" x14ac:dyDescent="0.2">
      <c r="A570">
        <v>569</v>
      </c>
      <c r="B570" s="10" t="s">
        <v>320</v>
      </c>
      <c r="C570" s="10" t="s">
        <v>321</v>
      </c>
      <c r="D570" s="10" t="s">
        <v>17</v>
      </c>
      <c r="E570" s="10" t="s">
        <v>203</v>
      </c>
      <c r="F570">
        <v>0.47</v>
      </c>
      <c r="G570">
        <v>34.5</v>
      </c>
      <c r="H570" s="10" t="s">
        <v>156</v>
      </c>
      <c r="I570" s="10" t="s">
        <v>20</v>
      </c>
      <c r="J570" s="10" t="s">
        <v>1812</v>
      </c>
      <c r="K570" s="10" t="s">
        <v>330</v>
      </c>
      <c r="L570" s="10" t="s">
        <v>355</v>
      </c>
      <c r="M570" s="10" t="s">
        <v>323</v>
      </c>
      <c r="N570" s="10" t="s">
        <v>1813</v>
      </c>
      <c r="O570" s="10" t="s">
        <v>1814</v>
      </c>
    </row>
    <row r="571" spans="1:15" x14ac:dyDescent="0.2">
      <c r="A571">
        <v>570</v>
      </c>
      <c r="B571" s="10" t="s">
        <v>67</v>
      </c>
      <c r="C571" s="10" t="s">
        <v>68</v>
      </c>
      <c r="D571" s="10" t="s">
        <v>17</v>
      </c>
      <c r="E571" s="10" t="s">
        <v>69</v>
      </c>
      <c r="F571">
        <v>1.4</v>
      </c>
      <c r="G571">
        <v>24.2</v>
      </c>
      <c r="H571" s="10" t="s">
        <v>19</v>
      </c>
      <c r="I571" s="10" t="s">
        <v>20</v>
      </c>
      <c r="J571" s="10" t="s">
        <v>700</v>
      </c>
      <c r="K571" s="10" t="s">
        <v>142</v>
      </c>
      <c r="L571" s="10" t="s">
        <v>72</v>
      </c>
      <c r="M571" s="10" t="s">
        <v>73</v>
      </c>
      <c r="N571" s="10" t="s">
        <v>1815</v>
      </c>
      <c r="O571" s="10" t="s">
        <v>1816</v>
      </c>
    </row>
    <row r="572" spans="1:15" x14ac:dyDescent="0.2">
      <c r="A572">
        <v>571</v>
      </c>
      <c r="B572" s="10" t="s">
        <v>120</v>
      </c>
      <c r="C572" s="10" t="s">
        <v>121</v>
      </c>
      <c r="D572" s="10" t="s">
        <v>17</v>
      </c>
      <c r="E572" s="10" t="s">
        <v>18</v>
      </c>
      <c r="F572">
        <v>2.2000000000000002</v>
      </c>
      <c r="G572">
        <v>67.400000000000006</v>
      </c>
      <c r="H572" s="10" t="s">
        <v>19</v>
      </c>
      <c r="I572" s="10" t="s">
        <v>104</v>
      </c>
      <c r="J572" s="10" t="s">
        <v>1817</v>
      </c>
      <c r="K572" s="10" t="s">
        <v>135</v>
      </c>
      <c r="L572" s="10" t="s">
        <v>124</v>
      </c>
      <c r="M572" s="10" t="s">
        <v>73</v>
      </c>
      <c r="N572" s="10" t="s">
        <v>1818</v>
      </c>
      <c r="O572" s="10" t="s">
        <v>1819</v>
      </c>
    </row>
    <row r="573" spans="1:15" x14ac:dyDescent="0.2">
      <c r="A573">
        <v>572</v>
      </c>
      <c r="B573" s="10" t="s">
        <v>183</v>
      </c>
      <c r="C573" s="10" t="s">
        <v>184</v>
      </c>
      <c r="D573" s="10" t="s">
        <v>17</v>
      </c>
      <c r="E573" s="10" t="s">
        <v>18</v>
      </c>
      <c r="F573">
        <v>1.81</v>
      </c>
      <c r="G573">
        <v>45.5</v>
      </c>
      <c r="H573" s="10" t="s">
        <v>61</v>
      </c>
      <c r="I573" s="10" t="s">
        <v>20</v>
      </c>
      <c r="J573" s="10" t="s">
        <v>1820</v>
      </c>
      <c r="K573" s="10" t="s">
        <v>130</v>
      </c>
      <c r="L573" s="10" t="s">
        <v>46</v>
      </c>
      <c r="M573" s="10" t="s">
        <v>41</v>
      </c>
      <c r="N573" s="10" t="s">
        <v>1821</v>
      </c>
      <c r="O573" s="10" t="s">
        <v>1822</v>
      </c>
    </row>
    <row r="574" spans="1:15" x14ac:dyDescent="0.2">
      <c r="A574">
        <v>573</v>
      </c>
      <c r="B574" s="10" t="s">
        <v>87</v>
      </c>
      <c r="C574" s="10" t="s">
        <v>88</v>
      </c>
      <c r="D574" s="10" t="s">
        <v>17</v>
      </c>
      <c r="E574" s="10" t="s">
        <v>69</v>
      </c>
      <c r="F574">
        <v>1.01</v>
      </c>
      <c r="G574">
        <v>10</v>
      </c>
      <c r="H574" s="10" t="s">
        <v>37</v>
      </c>
      <c r="I574" s="10" t="s">
        <v>104</v>
      </c>
      <c r="J574" s="10" t="s">
        <v>1823</v>
      </c>
      <c r="K574" s="10" t="s">
        <v>90</v>
      </c>
      <c r="L574" s="10" t="s">
        <v>72</v>
      </c>
      <c r="M574" s="10" t="s">
        <v>32</v>
      </c>
      <c r="N574" s="10" t="s">
        <v>1824</v>
      </c>
      <c r="O574" s="10" t="s">
        <v>1825</v>
      </c>
    </row>
    <row r="575" spans="1:15" x14ac:dyDescent="0.2">
      <c r="A575">
        <v>574</v>
      </c>
      <c r="B575" s="10" t="s">
        <v>115</v>
      </c>
      <c r="C575" s="10" t="s">
        <v>116</v>
      </c>
      <c r="D575" s="10" t="s">
        <v>17</v>
      </c>
      <c r="E575" s="10" t="s">
        <v>18</v>
      </c>
      <c r="F575">
        <v>4.3499999999999996</v>
      </c>
      <c r="G575">
        <v>507.6</v>
      </c>
      <c r="H575" s="10" t="s">
        <v>19</v>
      </c>
      <c r="I575" s="10" t="s">
        <v>38</v>
      </c>
      <c r="J575" s="10" t="s">
        <v>1826</v>
      </c>
      <c r="K575" s="10" t="s">
        <v>282</v>
      </c>
      <c r="L575" s="10" t="s">
        <v>46</v>
      </c>
      <c r="M575" s="10" t="s">
        <v>24</v>
      </c>
      <c r="N575" s="10" t="s">
        <v>1827</v>
      </c>
      <c r="O575" s="10" t="s">
        <v>1828</v>
      </c>
    </row>
    <row r="576" spans="1:15" x14ac:dyDescent="0.2">
      <c r="A576">
        <v>575</v>
      </c>
      <c r="B576" s="10" t="s">
        <v>15</v>
      </c>
      <c r="C576" s="10" t="s">
        <v>16</v>
      </c>
      <c r="D576" s="10" t="s">
        <v>17</v>
      </c>
      <c r="E576" s="10" t="s">
        <v>18</v>
      </c>
      <c r="F576">
        <v>0.32</v>
      </c>
      <c r="G576">
        <v>34.1</v>
      </c>
      <c r="H576" s="10" t="s">
        <v>156</v>
      </c>
      <c r="I576" s="10" t="s">
        <v>104</v>
      </c>
      <c r="J576" s="10" t="s">
        <v>1829</v>
      </c>
      <c r="K576" s="10" t="s">
        <v>45</v>
      </c>
      <c r="L576" s="10" t="s">
        <v>84</v>
      </c>
      <c r="M576" s="10" t="s">
        <v>24</v>
      </c>
      <c r="N576" s="10" t="s">
        <v>1830</v>
      </c>
      <c r="O576" s="10" t="s">
        <v>1831</v>
      </c>
    </row>
    <row r="577" spans="1:15" x14ac:dyDescent="0.2">
      <c r="A577">
        <v>576</v>
      </c>
      <c r="B577" s="10" t="s">
        <v>59</v>
      </c>
      <c r="C577" s="10" t="s">
        <v>60</v>
      </c>
      <c r="D577" s="10" t="s">
        <v>17</v>
      </c>
      <c r="E577" s="10" t="s">
        <v>18</v>
      </c>
      <c r="F577">
        <v>3.13</v>
      </c>
      <c r="G577">
        <v>196.2</v>
      </c>
      <c r="H577" s="10" t="s">
        <v>19</v>
      </c>
      <c r="I577" s="10" t="s">
        <v>20</v>
      </c>
      <c r="J577" s="10" t="s">
        <v>1832</v>
      </c>
      <c r="K577" s="10" t="s">
        <v>293</v>
      </c>
      <c r="L577" s="10" t="s">
        <v>23</v>
      </c>
      <c r="M577" s="10" t="s">
        <v>41</v>
      </c>
      <c r="N577" s="10" t="s">
        <v>1833</v>
      </c>
      <c r="O577" s="10" t="s">
        <v>1834</v>
      </c>
    </row>
    <row r="578" spans="1:15" x14ac:dyDescent="0.2">
      <c r="A578">
        <v>577</v>
      </c>
      <c r="B578" s="10" t="s">
        <v>59</v>
      </c>
      <c r="C578" s="10" t="s">
        <v>60</v>
      </c>
      <c r="D578" s="10" t="s">
        <v>17</v>
      </c>
      <c r="E578" s="10" t="s">
        <v>18</v>
      </c>
      <c r="F578">
        <v>0.91</v>
      </c>
      <c r="G578">
        <v>36.9</v>
      </c>
      <c r="H578" s="10" t="s">
        <v>37</v>
      </c>
      <c r="I578" s="10" t="s">
        <v>38</v>
      </c>
      <c r="J578" s="10" t="s">
        <v>1835</v>
      </c>
      <c r="K578" s="10" t="s">
        <v>63</v>
      </c>
      <c r="L578" s="10" t="s">
        <v>64</v>
      </c>
      <c r="M578" s="10" t="s">
        <v>41</v>
      </c>
      <c r="N578" s="10" t="s">
        <v>1836</v>
      </c>
      <c r="O578" s="10" t="s">
        <v>1837</v>
      </c>
    </row>
    <row r="579" spans="1:15" x14ac:dyDescent="0.2">
      <c r="A579">
        <v>578</v>
      </c>
      <c r="B579" s="10" t="s">
        <v>27</v>
      </c>
      <c r="C579" s="10" t="s">
        <v>28</v>
      </c>
      <c r="D579" s="10" t="s">
        <v>17</v>
      </c>
      <c r="E579" s="10" t="s">
        <v>18</v>
      </c>
      <c r="F579">
        <v>3.62</v>
      </c>
      <c r="G579">
        <v>210.4</v>
      </c>
      <c r="H579" s="10" t="s">
        <v>61</v>
      </c>
      <c r="I579" s="10" t="s">
        <v>38</v>
      </c>
      <c r="J579" s="10" t="s">
        <v>1838</v>
      </c>
      <c r="K579" s="10" t="s">
        <v>30</v>
      </c>
      <c r="L579" s="10" t="s">
        <v>31</v>
      </c>
      <c r="M579" s="10" t="s">
        <v>32</v>
      </c>
      <c r="N579" s="10" t="s">
        <v>1839</v>
      </c>
      <c r="O579" s="10" t="s">
        <v>1840</v>
      </c>
    </row>
    <row r="580" spans="1:15" x14ac:dyDescent="0.2">
      <c r="A580">
        <v>579</v>
      </c>
      <c r="B580" s="10" t="s">
        <v>201</v>
      </c>
      <c r="C580" s="10" t="s">
        <v>202</v>
      </c>
      <c r="D580" s="10" t="s">
        <v>17</v>
      </c>
      <c r="E580" s="10" t="s">
        <v>203</v>
      </c>
      <c r="F580">
        <v>2.81</v>
      </c>
      <c r="G580">
        <v>146.9</v>
      </c>
      <c r="H580" s="10" t="s">
        <v>61</v>
      </c>
      <c r="I580" s="10" t="s">
        <v>20</v>
      </c>
      <c r="J580" s="10" t="s">
        <v>1841</v>
      </c>
      <c r="K580" s="10" t="s">
        <v>538</v>
      </c>
      <c r="L580" s="10" t="s">
        <v>23</v>
      </c>
      <c r="M580" s="10" t="s">
        <v>41</v>
      </c>
      <c r="N580" s="10" t="s">
        <v>1842</v>
      </c>
      <c r="O580" s="10" t="s">
        <v>1843</v>
      </c>
    </row>
    <row r="581" spans="1:15" x14ac:dyDescent="0.2">
      <c r="A581">
        <v>580</v>
      </c>
      <c r="B581" s="10" t="s">
        <v>392</v>
      </c>
      <c r="C581" s="10" t="s">
        <v>393</v>
      </c>
      <c r="D581" s="10" t="s">
        <v>17</v>
      </c>
      <c r="E581" s="10" t="s">
        <v>18</v>
      </c>
      <c r="F581">
        <v>3.11</v>
      </c>
      <c r="G581">
        <v>134.80000000000001</v>
      </c>
      <c r="H581" s="10" t="s">
        <v>19</v>
      </c>
      <c r="I581" s="10" t="s">
        <v>20</v>
      </c>
      <c r="J581" s="10" t="s">
        <v>1844</v>
      </c>
      <c r="K581" s="10" t="s">
        <v>191</v>
      </c>
      <c r="L581" s="10" t="s">
        <v>46</v>
      </c>
      <c r="M581" s="10" t="s">
        <v>24</v>
      </c>
      <c r="N581" s="10" t="s">
        <v>1845</v>
      </c>
      <c r="O581" s="10" t="s">
        <v>1846</v>
      </c>
    </row>
    <row r="582" spans="1:15" x14ac:dyDescent="0.2">
      <c r="A582">
        <v>581</v>
      </c>
      <c r="B582" s="10" t="s">
        <v>49</v>
      </c>
      <c r="C582" s="10" t="s">
        <v>50</v>
      </c>
      <c r="D582" s="10" t="s">
        <v>17</v>
      </c>
      <c r="E582" s="10" t="s">
        <v>18</v>
      </c>
      <c r="F582">
        <v>2.5099999999999998</v>
      </c>
      <c r="G582">
        <v>124.6</v>
      </c>
      <c r="H582" s="10" t="s">
        <v>61</v>
      </c>
      <c r="I582" s="10" t="s">
        <v>104</v>
      </c>
      <c r="J582" s="10" t="s">
        <v>1847</v>
      </c>
      <c r="K582" s="10" t="s">
        <v>1169</v>
      </c>
      <c r="L582" s="10" t="s">
        <v>46</v>
      </c>
      <c r="M582" s="10" t="s">
        <v>32</v>
      </c>
      <c r="N582" s="10" t="s">
        <v>1848</v>
      </c>
      <c r="O582" s="10" t="s">
        <v>1849</v>
      </c>
    </row>
    <row r="583" spans="1:15" x14ac:dyDescent="0.2">
      <c r="A583">
        <v>582</v>
      </c>
      <c r="B583" s="10" t="s">
        <v>320</v>
      </c>
      <c r="C583" s="10" t="s">
        <v>321</v>
      </c>
      <c r="D583" s="10" t="s">
        <v>17</v>
      </c>
      <c r="E583" s="10" t="s">
        <v>203</v>
      </c>
      <c r="F583">
        <v>2.82</v>
      </c>
      <c r="G583">
        <v>160.9</v>
      </c>
      <c r="H583" s="10" t="s">
        <v>19</v>
      </c>
      <c r="I583" s="10" t="s">
        <v>38</v>
      </c>
      <c r="J583" s="10" t="s">
        <v>1850</v>
      </c>
      <c r="K583" s="10" t="s">
        <v>354</v>
      </c>
      <c r="L583" s="10" t="s">
        <v>355</v>
      </c>
      <c r="M583" s="10" t="s">
        <v>323</v>
      </c>
      <c r="N583" s="10" t="s">
        <v>1851</v>
      </c>
      <c r="O583" s="10" t="s">
        <v>1852</v>
      </c>
    </row>
    <row r="584" spans="1:15" x14ac:dyDescent="0.2">
      <c r="A584">
        <v>583</v>
      </c>
      <c r="B584" s="10" t="s">
        <v>15</v>
      </c>
      <c r="C584" s="10" t="s">
        <v>16</v>
      </c>
      <c r="D584" s="10" t="s">
        <v>17</v>
      </c>
      <c r="E584" s="10" t="s">
        <v>18</v>
      </c>
      <c r="F584">
        <v>2.58</v>
      </c>
      <c r="G584">
        <v>87.1</v>
      </c>
      <c r="H584" s="10" t="s">
        <v>61</v>
      </c>
      <c r="I584" s="10" t="s">
        <v>38</v>
      </c>
      <c r="J584" s="10" t="s">
        <v>1853</v>
      </c>
      <c r="K584" s="10" t="s">
        <v>233</v>
      </c>
      <c r="L584" s="10" t="s">
        <v>23</v>
      </c>
      <c r="M584" s="10" t="s">
        <v>24</v>
      </c>
      <c r="N584" s="10" t="s">
        <v>1854</v>
      </c>
      <c r="O584" s="10" t="s">
        <v>1855</v>
      </c>
    </row>
    <row r="585" spans="1:15" x14ac:dyDescent="0.2">
      <c r="A585">
        <v>584</v>
      </c>
      <c r="B585" s="10" t="s">
        <v>76</v>
      </c>
      <c r="C585" s="10" t="s">
        <v>77</v>
      </c>
      <c r="D585" s="10" t="s">
        <v>17</v>
      </c>
      <c r="E585" s="10" t="s">
        <v>18</v>
      </c>
      <c r="F585">
        <v>2.74</v>
      </c>
      <c r="G585">
        <v>150.1</v>
      </c>
      <c r="H585" s="10" t="s">
        <v>19</v>
      </c>
      <c r="I585" s="10" t="s">
        <v>104</v>
      </c>
      <c r="J585" s="10" t="s">
        <v>1856</v>
      </c>
      <c r="K585" s="10" t="s">
        <v>415</v>
      </c>
      <c r="L585" s="10" t="s">
        <v>80</v>
      </c>
      <c r="M585" s="10" t="s">
        <v>24</v>
      </c>
      <c r="N585" s="10" t="s">
        <v>1857</v>
      </c>
      <c r="O585" s="10" t="s">
        <v>1858</v>
      </c>
    </row>
    <row r="586" spans="1:15" x14ac:dyDescent="0.2">
      <c r="A586">
        <v>585</v>
      </c>
      <c r="B586" s="10" t="s">
        <v>188</v>
      </c>
      <c r="C586" s="10" t="s">
        <v>189</v>
      </c>
      <c r="D586" s="10" t="s">
        <v>17</v>
      </c>
      <c r="E586" s="10" t="s">
        <v>18</v>
      </c>
      <c r="F586">
        <v>0.72</v>
      </c>
      <c r="G586">
        <v>33.799999999999997</v>
      </c>
      <c r="H586" s="10" t="s">
        <v>37</v>
      </c>
      <c r="I586" s="10" t="s">
        <v>38</v>
      </c>
      <c r="J586" s="10" t="s">
        <v>1859</v>
      </c>
      <c r="K586" s="10" t="s">
        <v>191</v>
      </c>
      <c r="L586" s="10" t="s">
        <v>46</v>
      </c>
      <c r="M586" s="10" t="s">
        <v>24</v>
      </c>
      <c r="N586" s="10" t="s">
        <v>1860</v>
      </c>
      <c r="O586" s="10" t="s">
        <v>1861</v>
      </c>
    </row>
    <row r="587" spans="1:15" x14ac:dyDescent="0.2">
      <c r="A587">
        <v>586</v>
      </c>
      <c r="B587" s="10" t="s">
        <v>87</v>
      </c>
      <c r="C587" s="10" t="s">
        <v>88</v>
      </c>
      <c r="D587" s="10" t="s">
        <v>17</v>
      </c>
      <c r="E587" s="10" t="s">
        <v>69</v>
      </c>
      <c r="F587">
        <v>1.0900000000000001</v>
      </c>
      <c r="G587">
        <v>11</v>
      </c>
      <c r="H587" s="10" t="s">
        <v>19</v>
      </c>
      <c r="I587" s="10" t="s">
        <v>20</v>
      </c>
      <c r="J587" s="10" t="s">
        <v>1862</v>
      </c>
      <c r="K587" s="10" t="s">
        <v>90</v>
      </c>
      <c r="L587" s="10" t="s">
        <v>91</v>
      </c>
      <c r="M587" s="10" t="s">
        <v>32</v>
      </c>
      <c r="N587" s="10" t="s">
        <v>1863</v>
      </c>
      <c r="O587" s="10" t="s">
        <v>1864</v>
      </c>
    </row>
    <row r="588" spans="1:15" x14ac:dyDescent="0.2">
      <c r="A588">
        <v>587</v>
      </c>
      <c r="B588" s="10" t="s">
        <v>392</v>
      </c>
      <c r="C588" s="10" t="s">
        <v>393</v>
      </c>
      <c r="D588" s="10" t="s">
        <v>17</v>
      </c>
      <c r="E588" s="10" t="s">
        <v>18</v>
      </c>
      <c r="F588">
        <v>0.49</v>
      </c>
      <c r="G588">
        <v>32.200000000000003</v>
      </c>
      <c r="H588" s="10" t="s">
        <v>156</v>
      </c>
      <c r="I588" s="10" t="s">
        <v>20</v>
      </c>
      <c r="J588" s="10" t="s">
        <v>1865</v>
      </c>
      <c r="K588" s="10" t="s">
        <v>191</v>
      </c>
      <c r="L588" s="10" t="s">
        <v>46</v>
      </c>
      <c r="M588" s="10" t="s">
        <v>24</v>
      </c>
      <c r="N588" s="10" t="s">
        <v>1866</v>
      </c>
      <c r="O588" s="10" t="s">
        <v>1867</v>
      </c>
    </row>
    <row r="589" spans="1:15" x14ac:dyDescent="0.2">
      <c r="A589">
        <v>588</v>
      </c>
      <c r="B589" s="10" t="s">
        <v>183</v>
      </c>
      <c r="C589" s="10" t="s">
        <v>184</v>
      </c>
      <c r="D589" s="10" t="s">
        <v>17</v>
      </c>
      <c r="E589" s="10" t="s">
        <v>18</v>
      </c>
      <c r="F589">
        <v>2.0499999999999998</v>
      </c>
      <c r="G589">
        <v>71.900000000000006</v>
      </c>
      <c r="H589" s="10" t="s">
        <v>61</v>
      </c>
      <c r="I589" s="10" t="s">
        <v>38</v>
      </c>
      <c r="J589" s="10" t="s">
        <v>1868</v>
      </c>
      <c r="K589" s="10" t="s">
        <v>130</v>
      </c>
      <c r="L589" s="10" t="s">
        <v>46</v>
      </c>
      <c r="M589" s="10" t="s">
        <v>41</v>
      </c>
      <c r="N589" s="10" t="s">
        <v>1869</v>
      </c>
      <c r="O589" s="10" t="s">
        <v>1870</v>
      </c>
    </row>
    <row r="590" spans="1:15" x14ac:dyDescent="0.2">
      <c r="A590">
        <v>589</v>
      </c>
      <c r="B590" s="10" t="s">
        <v>35</v>
      </c>
      <c r="C590" s="10" t="s">
        <v>36</v>
      </c>
      <c r="D590" s="10" t="s">
        <v>17</v>
      </c>
      <c r="E590" s="10" t="s">
        <v>18</v>
      </c>
      <c r="F590">
        <v>3.9</v>
      </c>
      <c r="G590">
        <v>428.9</v>
      </c>
      <c r="H590" s="10" t="s">
        <v>61</v>
      </c>
      <c r="I590" s="10" t="s">
        <v>38</v>
      </c>
      <c r="J590" s="10" t="s">
        <v>1871</v>
      </c>
      <c r="K590" s="10" t="s">
        <v>30</v>
      </c>
      <c r="L590" s="10" t="s">
        <v>40</v>
      </c>
      <c r="M590" s="10" t="s">
        <v>41</v>
      </c>
      <c r="N590" s="10" t="s">
        <v>1872</v>
      </c>
      <c r="O590" s="10" t="s">
        <v>1873</v>
      </c>
    </row>
    <row r="591" spans="1:15" x14ac:dyDescent="0.2">
      <c r="A591">
        <v>590</v>
      </c>
      <c r="B591" s="10" t="s">
        <v>115</v>
      </c>
      <c r="C591" s="10" t="s">
        <v>116</v>
      </c>
      <c r="D591" s="10" t="s">
        <v>17</v>
      </c>
      <c r="E591" s="10" t="s">
        <v>18</v>
      </c>
      <c r="F591">
        <v>4.37</v>
      </c>
      <c r="G591">
        <v>601.29999999999995</v>
      </c>
      <c r="H591" s="10" t="s">
        <v>19</v>
      </c>
      <c r="I591" s="10" t="s">
        <v>20</v>
      </c>
      <c r="J591" s="10" t="s">
        <v>1874</v>
      </c>
      <c r="K591" s="10" t="s">
        <v>637</v>
      </c>
      <c r="L591" s="10" t="s">
        <v>80</v>
      </c>
      <c r="M591" s="10" t="s">
        <v>24</v>
      </c>
      <c r="N591" s="10" t="s">
        <v>1875</v>
      </c>
      <c r="O591" s="10" t="s">
        <v>1876</v>
      </c>
    </row>
    <row r="592" spans="1:15" x14ac:dyDescent="0.2">
      <c r="A592">
        <v>591</v>
      </c>
      <c r="B592" s="10" t="s">
        <v>35</v>
      </c>
      <c r="C592" s="10" t="s">
        <v>36</v>
      </c>
      <c r="D592" s="10" t="s">
        <v>17</v>
      </c>
      <c r="E592" s="10" t="s">
        <v>18</v>
      </c>
      <c r="F592">
        <v>1.25</v>
      </c>
      <c r="G592">
        <v>102.9</v>
      </c>
      <c r="H592" s="10" t="s">
        <v>37</v>
      </c>
      <c r="I592" s="10" t="s">
        <v>20</v>
      </c>
      <c r="J592" s="10" t="s">
        <v>1877</v>
      </c>
      <c r="K592" s="10" t="s">
        <v>30</v>
      </c>
      <c r="L592" s="10" t="s">
        <v>40</v>
      </c>
      <c r="M592" s="10" t="s">
        <v>41</v>
      </c>
      <c r="N592" s="10" t="s">
        <v>1878</v>
      </c>
      <c r="O592" s="10" t="s">
        <v>1879</v>
      </c>
    </row>
    <row r="593" spans="1:15" x14ac:dyDescent="0.2">
      <c r="A593">
        <v>592</v>
      </c>
      <c r="B593" s="10" t="s">
        <v>188</v>
      </c>
      <c r="C593" s="10" t="s">
        <v>189</v>
      </c>
      <c r="D593" s="10" t="s">
        <v>17</v>
      </c>
      <c r="E593" s="10" t="s">
        <v>18</v>
      </c>
      <c r="F593">
        <v>2.39</v>
      </c>
      <c r="G593">
        <v>98.6</v>
      </c>
      <c r="H593" s="10" t="s">
        <v>19</v>
      </c>
      <c r="I593" s="10" t="s">
        <v>104</v>
      </c>
      <c r="J593" s="10" t="s">
        <v>1880</v>
      </c>
      <c r="K593" s="10" t="s">
        <v>191</v>
      </c>
      <c r="L593" s="10" t="s">
        <v>80</v>
      </c>
      <c r="M593" s="10" t="s">
        <v>24</v>
      </c>
      <c r="N593" s="10" t="s">
        <v>1881</v>
      </c>
      <c r="O593" s="10" t="s">
        <v>1882</v>
      </c>
    </row>
    <row r="594" spans="1:15" x14ac:dyDescent="0.2">
      <c r="A594">
        <v>593</v>
      </c>
      <c r="B594" s="10" t="s">
        <v>145</v>
      </c>
      <c r="C594" s="10" t="s">
        <v>146</v>
      </c>
      <c r="D594" s="10" t="s">
        <v>17</v>
      </c>
      <c r="E594" s="10" t="s">
        <v>18</v>
      </c>
      <c r="F594">
        <v>0.46</v>
      </c>
      <c r="G594">
        <v>36.700000000000003</v>
      </c>
      <c r="H594" s="10" t="s">
        <v>156</v>
      </c>
      <c r="I594" s="10" t="s">
        <v>38</v>
      </c>
      <c r="J594" s="10" t="s">
        <v>1883</v>
      </c>
      <c r="K594" s="10" t="s">
        <v>148</v>
      </c>
      <c r="L594" s="10" t="s">
        <v>23</v>
      </c>
      <c r="M594" s="10" t="s">
        <v>41</v>
      </c>
      <c r="N594" s="10" t="s">
        <v>1884</v>
      </c>
      <c r="O594" s="10" t="s">
        <v>1885</v>
      </c>
    </row>
    <row r="595" spans="1:15" x14ac:dyDescent="0.2">
      <c r="A595">
        <v>594</v>
      </c>
      <c r="B595" s="10" t="s">
        <v>127</v>
      </c>
      <c r="C595" s="10" t="s">
        <v>128</v>
      </c>
      <c r="D595" s="10" t="s">
        <v>17</v>
      </c>
      <c r="E595" s="10" t="s">
        <v>18</v>
      </c>
      <c r="F595">
        <v>4.99</v>
      </c>
      <c r="G595">
        <v>779.4</v>
      </c>
      <c r="H595" s="10" t="s">
        <v>61</v>
      </c>
      <c r="I595" s="10" t="s">
        <v>38</v>
      </c>
      <c r="J595" s="10" t="s">
        <v>1886</v>
      </c>
      <c r="K595" s="10" t="s">
        <v>210</v>
      </c>
      <c r="L595" s="10" t="s">
        <v>31</v>
      </c>
      <c r="M595" s="10" t="s">
        <v>24</v>
      </c>
      <c r="N595" s="10" t="s">
        <v>1887</v>
      </c>
      <c r="O595" s="10" t="s">
        <v>1888</v>
      </c>
    </row>
    <row r="596" spans="1:15" x14ac:dyDescent="0.2">
      <c r="A596">
        <v>595</v>
      </c>
      <c r="B596" s="10" t="s">
        <v>76</v>
      </c>
      <c r="C596" s="10" t="s">
        <v>77</v>
      </c>
      <c r="D596" s="10" t="s">
        <v>17</v>
      </c>
      <c r="E596" s="10" t="s">
        <v>18</v>
      </c>
      <c r="F596">
        <v>2.3199999999999998</v>
      </c>
      <c r="G596">
        <v>102.4</v>
      </c>
      <c r="H596" s="10" t="s">
        <v>61</v>
      </c>
      <c r="I596" s="10" t="s">
        <v>38</v>
      </c>
      <c r="J596" s="10" t="s">
        <v>1733</v>
      </c>
      <c r="K596" s="10" t="s">
        <v>415</v>
      </c>
      <c r="L596" s="10" t="s">
        <v>80</v>
      </c>
      <c r="M596" s="10" t="s">
        <v>24</v>
      </c>
      <c r="N596" s="10" t="s">
        <v>1889</v>
      </c>
      <c r="O596" s="10" t="s">
        <v>1890</v>
      </c>
    </row>
    <row r="597" spans="1:15" x14ac:dyDescent="0.2">
      <c r="A597">
        <v>596</v>
      </c>
      <c r="B597" s="10" t="s">
        <v>127</v>
      </c>
      <c r="C597" s="10" t="s">
        <v>128</v>
      </c>
      <c r="D597" s="10" t="s">
        <v>17</v>
      </c>
      <c r="E597" s="10" t="s">
        <v>18</v>
      </c>
      <c r="F597">
        <v>4.3099999999999996</v>
      </c>
      <c r="G597">
        <v>514.4</v>
      </c>
      <c r="H597" s="10" t="s">
        <v>61</v>
      </c>
      <c r="I597" s="10" t="s">
        <v>104</v>
      </c>
      <c r="J597" s="10" t="s">
        <v>1891</v>
      </c>
      <c r="K597" s="10" t="s">
        <v>130</v>
      </c>
      <c r="L597" s="10" t="s">
        <v>131</v>
      </c>
      <c r="M597" s="10" t="s">
        <v>24</v>
      </c>
      <c r="N597" s="10" t="s">
        <v>1892</v>
      </c>
      <c r="O597" s="10" t="s">
        <v>1893</v>
      </c>
    </row>
    <row r="598" spans="1:15" x14ac:dyDescent="0.2">
      <c r="A598">
        <v>597</v>
      </c>
      <c r="B598" s="10" t="s">
        <v>27</v>
      </c>
      <c r="C598" s="10" t="s">
        <v>28</v>
      </c>
      <c r="D598" s="10" t="s">
        <v>17</v>
      </c>
      <c r="E598" s="10" t="s">
        <v>18</v>
      </c>
      <c r="F598">
        <v>2.97</v>
      </c>
      <c r="G598">
        <v>168.8</v>
      </c>
      <c r="H598" s="10" t="s">
        <v>61</v>
      </c>
      <c r="I598" s="10" t="s">
        <v>104</v>
      </c>
      <c r="J598" s="10" t="s">
        <v>1894</v>
      </c>
      <c r="K598" s="10" t="s">
        <v>45</v>
      </c>
      <c r="L598" s="10" t="s">
        <v>131</v>
      </c>
      <c r="M598" s="10" t="s">
        <v>32</v>
      </c>
      <c r="N598" s="10" t="s">
        <v>1895</v>
      </c>
      <c r="O598" s="10" t="s">
        <v>1896</v>
      </c>
    </row>
    <row r="599" spans="1:15" x14ac:dyDescent="0.2">
      <c r="A599">
        <v>598</v>
      </c>
      <c r="B599" s="10" t="s">
        <v>49</v>
      </c>
      <c r="C599" s="10" t="s">
        <v>50</v>
      </c>
      <c r="D599" s="10" t="s">
        <v>17</v>
      </c>
      <c r="E599" s="10" t="s">
        <v>18</v>
      </c>
      <c r="F599">
        <v>2.78</v>
      </c>
      <c r="G599">
        <v>121</v>
      </c>
      <c r="H599" s="10" t="s">
        <v>61</v>
      </c>
      <c r="I599" s="10" t="s">
        <v>104</v>
      </c>
      <c r="J599" s="10" t="s">
        <v>1897</v>
      </c>
      <c r="K599" s="10" t="s">
        <v>504</v>
      </c>
      <c r="L599" s="10" t="s">
        <v>46</v>
      </c>
      <c r="M599" s="10" t="s">
        <v>32</v>
      </c>
      <c r="N599" s="10" t="s">
        <v>1898</v>
      </c>
      <c r="O599" s="10" t="s">
        <v>1899</v>
      </c>
    </row>
    <row r="600" spans="1:15" x14ac:dyDescent="0.2">
      <c r="A600">
        <v>599</v>
      </c>
      <c r="B600" s="10" t="s">
        <v>183</v>
      </c>
      <c r="C600" s="10" t="s">
        <v>184</v>
      </c>
      <c r="D600" s="10" t="s">
        <v>17</v>
      </c>
      <c r="E600" s="10" t="s">
        <v>18</v>
      </c>
      <c r="F600">
        <v>1.1599999999999999</v>
      </c>
      <c r="G600">
        <v>25.5</v>
      </c>
      <c r="H600" s="10" t="s">
        <v>37</v>
      </c>
      <c r="I600" s="10" t="s">
        <v>38</v>
      </c>
      <c r="J600" s="10" t="s">
        <v>1900</v>
      </c>
      <c r="K600" s="10" t="s">
        <v>130</v>
      </c>
      <c r="L600" s="10" t="s">
        <v>195</v>
      </c>
      <c r="M600" s="10" t="s">
        <v>41</v>
      </c>
      <c r="N600" s="10" t="s">
        <v>539</v>
      </c>
      <c r="O600" s="10" t="s">
        <v>1901</v>
      </c>
    </row>
    <row r="601" spans="1:15" x14ac:dyDescent="0.2">
      <c r="A601">
        <v>600</v>
      </c>
      <c r="B601" s="10" t="s">
        <v>207</v>
      </c>
      <c r="C601" s="10" t="s">
        <v>208</v>
      </c>
      <c r="D601" s="10" t="s">
        <v>17</v>
      </c>
      <c r="E601" s="10" t="s">
        <v>18</v>
      </c>
      <c r="F601">
        <v>2.63</v>
      </c>
      <c r="G601">
        <v>97.4</v>
      </c>
      <c r="H601" s="10" t="s">
        <v>19</v>
      </c>
      <c r="I601" s="10" t="s">
        <v>104</v>
      </c>
      <c r="J601" s="10" t="s">
        <v>1902</v>
      </c>
      <c r="K601" s="10" t="s">
        <v>210</v>
      </c>
      <c r="L601" s="10" t="s">
        <v>452</v>
      </c>
      <c r="M601" s="10" t="s">
        <v>24</v>
      </c>
      <c r="N601" s="10" t="s">
        <v>1903</v>
      </c>
      <c r="O601" s="10" t="s">
        <v>1904</v>
      </c>
    </row>
    <row r="602" spans="1:15" x14ac:dyDescent="0.2">
      <c r="A602">
        <v>601</v>
      </c>
      <c r="B602" s="10" t="s">
        <v>49</v>
      </c>
      <c r="C602" s="10" t="s">
        <v>50</v>
      </c>
      <c r="D602" s="10" t="s">
        <v>17</v>
      </c>
      <c r="E602" s="10" t="s">
        <v>18</v>
      </c>
      <c r="F602">
        <v>3.57</v>
      </c>
      <c r="G602">
        <v>217.9</v>
      </c>
      <c r="H602" s="10" t="s">
        <v>61</v>
      </c>
      <c r="I602" s="10" t="s">
        <v>20</v>
      </c>
      <c r="J602" s="10" t="s">
        <v>1905</v>
      </c>
      <c r="K602" s="10" t="s">
        <v>742</v>
      </c>
      <c r="L602" s="10" t="s">
        <v>153</v>
      </c>
      <c r="M602" s="10" t="s">
        <v>32</v>
      </c>
      <c r="N602" s="10" t="s">
        <v>1906</v>
      </c>
      <c r="O602" s="10" t="s">
        <v>1907</v>
      </c>
    </row>
    <row r="603" spans="1:15" x14ac:dyDescent="0.2">
      <c r="A603">
        <v>602</v>
      </c>
      <c r="B603" s="10" t="s">
        <v>183</v>
      </c>
      <c r="C603" s="10" t="s">
        <v>184</v>
      </c>
      <c r="D603" s="10" t="s">
        <v>17</v>
      </c>
      <c r="E603" s="10" t="s">
        <v>18</v>
      </c>
      <c r="F603">
        <v>2.08</v>
      </c>
      <c r="G603">
        <v>66.900000000000006</v>
      </c>
      <c r="H603" s="10" t="s">
        <v>61</v>
      </c>
      <c r="I603" s="10" t="s">
        <v>38</v>
      </c>
      <c r="J603" s="10" t="s">
        <v>1908</v>
      </c>
      <c r="K603" s="10" t="s">
        <v>130</v>
      </c>
      <c r="L603" s="10" t="s">
        <v>46</v>
      </c>
      <c r="M603" s="10" t="s">
        <v>41</v>
      </c>
      <c r="N603" s="10" t="s">
        <v>1909</v>
      </c>
      <c r="O603" s="10" t="s">
        <v>1910</v>
      </c>
    </row>
    <row r="604" spans="1:15" x14ac:dyDescent="0.2">
      <c r="A604">
        <v>603</v>
      </c>
      <c r="B604" s="10" t="s">
        <v>120</v>
      </c>
      <c r="C604" s="10" t="s">
        <v>121</v>
      </c>
      <c r="D604" s="10" t="s">
        <v>17</v>
      </c>
      <c r="E604" s="10" t="s">
        <v>18</v>
      </c>
      <c r="F604">
        <v>2.6</v>
      </c>
      <c r="G604">
        <v>101</v>
      </c>
      <c r="H604" s="10" t="s">
        <v>19</v>
      </c>
      <c r="I604" s="10" t="s">
        <v>38</v>
      </c>
      <c r="J604" s="10" t="s">
        <v>1911</v>
      </c>
      <c r="K604" s="10" t="s">
        <v>123</v>
      </c>
      <c r="L604" s="10" t="s">
        <v>46</v>
      </c>
      <c r="M604" s="10" t="s">
        <v>73</v>
      </c>
      <c r="N604" s="10" t="s">
        <v>1912</v>
      </c>
      <c r="O604" s="10" t="s">
        <v>1913</v>
      </c>
    </row>
    <row r="605" spans="1:15" x14ac:dyDescent="0.2">
      <c r="A605">
        <v>604</v>
      </c>
      <c r="B605" s="10" t="s">
        <v>188</v>
      </c>
      <c r="C605" s="10" t="s">
        <v>189</v>
      </c>
      <c r="D605" s="10" t="s">
        <v>17</v>
      </c>
      <c r="E605" s="10" t="s">
        <v>18</v>
      </c>
      <c r="F605">
        <v>1.24</v>
      </c>
      <c r="G605">
        <v>38.1</v>
      </c>
      <c r="H605" s="10" t="s">
        <v>37</v>
      </c>
      <c r="I605" s="10" t="s">
        <v>104</v>
      </c>
      <c r="J605" s="10" t="s">
        <v>1914</v>
      </c>
      <c r="K605" s="10" t="s">
        <v>252</v>
      </c>
      <c r="L605" s="10" t="s">
        <v>46</v>
      </c>
      <c r="M605" s="10" t="s">
        <v>24</v>
      </c>
      <c r="N605" s="10" t="s">
        <v>1915</v>
      </c>
      <c r="O605" s="10" t="s">
        <v>1916</v>
      </c>
    </row>
    <row r="606" spans="1:15" x14ac:dyDescent="0.2">
      <c r="A606">
        <v>605</v>
      </c>
      <c r="B606" s="10" t="s">
        <v>27</v>
      </c>
      <c r="C606" s="10" t="s">
        <v>28</v>
      </c>
      <c r="D606" s="10" t="s">
        <v>17</v>
      </c>
      <c r="E606" s="10" t="s">
        <v>18</v>
      </c>
      <c r="F606">
        <v>0.37</v>
      </c>
      <c r="G606">
        <v>78.900000000000006</v>
      </c>
      <c r="H606" s="10" t="s">
        <v>156</v>
      </c>
      <c r="I606" s="10" t="s">
        <v>104</v>
      </c>
      <c r="J606" s="10" t="s">
        <v>1917</v>
      </c>
      <c r="K606" s="10" t="s">
        <v>148</v>
      </c>
      <c r="L606" s="10" t="s">
        <v>131</v>
      </c>
      <c r="M606" s="10" t="s">
        <v>32</v>
      </c>
      <c r="N606" s="10" t="s">
        <v>1918</v>
      </c>
      <c r="O606" s="10" t="s">
        <v>1919</v>
      </c>
    </row>
    <row r="607" spans="1:15" x14ac:dyDescent="0.2">
      <c r="A607">
        <v>606</v>
      </c>
      <c r="B607" s="10" t="s">
        <v>87</v>
      </c>
      <c r="C607" s="10" t="s">
        <v>88</v>
      </c>
      <c r="D607" s="10" t="s">
        <v>17</v>
      </c>
      <c r="E607" s="10" t="s">
        <v>69</v>
      </c>
      <c r="F607">
        <v>0.97</v>
      </c>
      <c r="G607">
        <v>11.3</v>
      </c>
      <c r="H607" s="10" t="s">
        <v>61</v>
      </c>
      <c r="I607" s="10" t="s">
        <v>20</v>
      </c>
      <c r="J607" s="10" t="s">
        <v>1920</v>
      </c>
      <c r="K607" s="10" t="s">
        <v>248</v>
      </c>
      <c r="L607" s="10" t="s">
        <v>91</v>
      </c>
      <c r="M607" s="10" t="s">
        <v>32</v>
      </c>
      <c r="N607" s="10" t="s">
        <v>1921</v>
      </c>
      <c r="O607" s="10" t="s">
        <v>1922</v>
      </c>
    </row>
    <row r="608" spans="1:15" x14ac:dyDescent="0.2">
      <c r="A608">
        <v>607</v>
      </c>
      <c r="B608" s="10" t="s">
        <v>320</v>
      </c>
      <c r="C608" s="10" t="s">
        <v>321</v>
      </c>
      <c r="D608" s="10" t="s">
        <v>17</v>
      </c>
      <c r="E608" s="10" t="s">
        <v>203</v>
      </c>
      <c r="F608">
        <v>1.95</v>
      </c>
      <c r="G608">
        <v>80.8</v>
      </c>
      <c r="H608" s="10" t="s">
        <v>61</v>
      </c>
      <c r="I608" s="10" t="s">
        <v>104</v>
      </c>
      <c r="J608" s="10" t="s">
        <v>1923</v>
      </c>
      <c r="K608" s="10" t="s">
        <v>354</v>
      </c>
      <c r="L608" s="10" t="s">
        <v>355</v>
      </c>
      <c r="M608" s="10" t="s">
        <v>323</v>
      </c>
      <c r="N608" s="10" t="s">
        <v>1924</v>
      </c>
      <c r="O608" s="10" t="s">
        <v>1925</v>
      </c>
    </row>
    <row r="609" spans="1:15" x14ac:dyDescent="0.2">
      <c r="A609">
        <v>608</v>
      </c>
      <c r="B609" s="10" t="s">
        <v>188</v>
      </c>
      <c r="C609" s="10" t="s">
        <v>189</v>
      </c>
      <c r="D609" s="10" t="s">
        <v>17</v>
      </c>
      <c r="E609" s="10" t="s">
        <v>18</v>
      </c>
      <c r="F609">
        <v>2.85</v>
      </c>
      <c r="G609">
        <v>122.1</v>
      </c>
      <c r="H609" s="10" t="s">
        <v>61</v>
      </c>
      <c r="I609" s="10" t="s">
        <v>38</v>
      </c>
      <c r="J609" s="10" t="s">
        <v>1926</v>
      </c>
      <c r="K609" s="10" t="s">
        <v>252</v>
      </c>
      <c r="L609" s="10" t="s">
        <v>23</v>
      </c>
      <c r="M609" s="10" t="s">
        <v>24</v>
      </c>
      <c r="N609" s="10" t="s">
        <v>1927</v>
      </c>
      <c r="O609" s="10" t="s">
        <v>1928</v>
      </c>
    </row>
    <row r="610" spans="1:15" x14ac:dyDescent="0.2">
      <c r="A610">
        <v>609</v>
      </c>
      <c r="B610" s="10" t="s">
        <v>120</v>
      </c>
      <c r="C610" s="10" t="s">
        <v>121</v>
      </c>
      <c r="D610" s="10" t="s">
        <v>17</v>
      </c>
      <c r="E610" s="10" t="s">
        <v>18</v>
      </c>
      <c r="F610">
        <v>1.67</v>
      </c>
      <c r="G610">
        <v>49.8</v>
      </c>
      <c r="H610" s="10" t="s">
        <v>37</v>
      </c>
      <c r="I610" s="10" t="s">
        <v>20</v>
      </c>
      <c r="J610" s="10" t="s">
        <v>1929</v>
      </c>
      <c r="K610" s="10" t="s">
        <v>123</v>
      </c>
      <c r="L610" s="10" t="s">
        <v>124</v>
      </c>
      <c r="M610" s="10" t="s">
        <v>73</v>
      </c>
      <c r="N610" s="10" t="s">
        <v>1930</v>
      </c>
      <c r="O610" s="10" t="s">
        <v>1931</v>
      </c>
    </row>
    <row r="611" spans="1:15" x14ac:dyDescent="0.2">
      <c r="A611">
        <v>610</v>
      </c>
      <c r="B611" s="10" t="s">
        <v>207</v>
      </c>
      <c r="C611" s="10" t="s">
        <v>208</v>
      </c>
      <c r="D611" s="10" t="s">
        <v>17</v>
      </c>
      <c r="E611" s="10" t="s">
        <v>18</v>
      </c>
      <c r="F611">
        <v>2.34</v>
      </c>
      <c r="G611">
        <v>65.2</v>
      </c>
      <c r="H611" s="10" t="s">
        <v>61</v>
      </c>
      <c r="I611" s="10" t="s">
        <v>104</v>
      </c>
      <c r="J611" s="10" t="s">
        <v>1932</v>
      </c>
      <c r="K611" s="10" t="s">
        <v>210</v>
      </c>
      <c r="L611" s="10" t="s">
        <v>465</v>
      </c>
      <c r="M611" s="10" t="s">
        <v>24</v>
      </c>
      <c r="N611" s="10" t="s">
        <v>1933</v>
      </c>
      <c r="O611" s="10" t="s">
        <v>1934</v>
      </c>
    </row>
    <row r="612" spans="1:15" x14ac:dyDescent="0.2">
      <c r="A612">
        <v>611</v>
      </c>
      <c r="B612" s="10" t="s">
        <v>120</v>
      </c>
      <c r="C612" s="10" t="s">
        <v>121</v>
      </c>
      <c r="D612" s="10" t="s">
        <v>17</v>
      </c>
      <c r="E612" s="10" t="s">
        <v>18</v>
      </c>
      <c r="F612">
        <v>2.94</v>
      </c>
      <c r="G612">
        <v>122.6</v>
      </c>
      <c r="H612" s="10" t="s">
        <v>19</v>
      </c>
      <c r="I612" s="10" t="s">
        <v>38</v>
      </c>
      <c r="J612" s="10" t="s">
        <v>1935</v>
      </c>
      <c r="K612" s="10" t="s">
        <v>135</v>
      </c>
      <c r="L612" s="10" t="s">
        <v>124</v>
      </c>
      <c r="M612" s="10" t="s">
        <v>73</v>
      </c>
      <c r="N612" s="10" t="s">
        <v>1936</v>
      </c>
      <c r="O612" s="10" t="s">
        <v>1937</v>
      </c>
    </row>
    <row r="613" spans="1:15" x14ac:dyDescent="0.2">
      <c r="A613">
        <v>612</v>
      </c>
      <c r="B613" s="10" t="s">
        <v>183</v>
      </c>
      <c r="C613" s="10" t="s">
        <v>184</v>
      </c>
      <c r="D613" s="10" t="s">
        <v>17</v>
      </c>
      <c r="E613" s="10" t="s">
        <v>18</v>
      </c>
      <c r="F613">
        <v>2.31</v>
      </c>
      <c r="G613">
        <v>79.3</v>
      </c>
      <c r="H613" s="10" t="s">
        <v>19</v>
      </c>
      <c r="I613" s="10" t="s">
        <v>104</v>
      </c>
      <c r="J613" s="10" t="s">
        <v>1938</v>
      </c>
      <c r="K613" s="10" t="s">
        <v>130</v>
      </c>
      <c r="L613" s="10" t="s">
        <v>195</v>
      </c>
      <c r="M613" s="10" t="s">
        <v>41</v>
      </c>
      <c r="N613" s="10" t="s">
        <v>1939</v>
      </c>
      <c r="O613" s="10" t="s">
        <v>1940</v>
      </c>
    </row>
    <row r="614" spans="1:15" x14ac:dyDescent="0.2">
      <c r="A614">
        <v>613</v>
      </c>
      <c r="B614" s="10" t="s">
        <v>49</v>
      </c>
      <c r="C614" s="10" t="s">
        <v>50</v>
      </c>
      <c r="D614" s="10" t="s">
        <v>17</v>
      </c>
      <c r="E614" s="10" t="s">
        <v>18</v>
      </c>
      <c r="F614">
        <v>3.61</v>
      </c>
      <c r="G614">
        <v>210.9</v>
      </c>
      <c r="H614" s="10" t="s">
        <v>19</v>
      </c>
      <c r="I614" s="10" t="s">
        <v>38</v>
      </c>
      <c r="J614" s="10" t="s">
        <v>1941</v>
      </c>
      <c r="K614" s="10" t="s">
        <v>742</v>
      </c>
      <c r="L614" s="10" t="s">
        <v>56</v>
      </c>
      <c r="M614" s="10" t="s">
        <v>32</v>
      </c>
      <c r="N614" s="10" t="s">
        <v>1942</v>
      </c>
      <c r="O614" s="10" t="s">
        <v>1943</v>
      </c>
    </row>
    <row r="615" spans="1:15" x14ac:dyDescent="0.2">
      <c r="A615">
        <v>614</v>
      </c>
      <c r="B615" s="10" t="s">
        <v>67</v>
      </c>
      <c r="C615" s="10" t="s">
        <v>68</v>
      </c>
      <c r="D615" s="10" t="s">
        <v>17</v>
      </c>
      <c r="E615" s="10" t="s">
        <v>69</v>
      </c>
      <c r="F615">
        <v>1.42</v>
      </c>
      <c r="G615">
        <v>25.3</v>
      </c>
      <c r="H615" s="10" t="s">
        <v>19</v>
      </c>
      <c r="I615" s="10" t="s">
        <v>104</v>
      </c>
      <c r="J615" s="10" t="s">
        <v>1944</v>
      </c>
      <c r="K615" s="10" t="s">
        <v>142</v>
      </c>
      <c r="L615" s="10" t="s">
        <v>72</v>
      </c>
      <c r="M615" s="10" t="s">
        <v>73</v>
      </c>
      <c r="N615" s="10" t="s">
        <v>1945</v>
      </c>
      <c r="O615" s="10" t="s">
        <v>1946</v>
      </c>
    </row>
    <row r="616" spans="1:15" x14ac:dyDescent="0.2">
      <c r="A616">
        <v>615</v>
      </c>
      <c r="B616" s="10" t="s">
        <v>207</v>
      </c>
      <c r="C616" s="10" t="s">
        <v>208</v>
      </c>
      <c r="D616" s="10" t="s">
        <v>17</v>
      </c>
      <c r="E616" s="10" t="s">
        <v>18</v>
      </c>
      <c r="F616">
        <v>1.68</v>
      </c>
      <c r="G616">
        <v>36.799999999999997</v>
      </c>
      <c r="H616" s="10" t="s">
        <v>37</v>
      </c>
      <c r="I616" s="10" t="s">
        <v>20</v>
      </c>
      <c r="J616" s="10" t="s">
        <v>1947</v>
      </c>
      <c r="K616" s="10" t="s">
        <v>210</v>
      </c>
      <c r="L616" s="10" t="s">
        <v>211</v>
      </c>
      <c r="M616" s="10" t="s">
        <v>24</v>
      </c>
      <c r="N616" s="10" t="s">
        <v>1948</v>
      </c>
      <c r="O616" s="10" t="s">
        <v>1949</v>
      </c>
    </row>
    <row r="617" spans="1:15" x14ac:dyDescent="0.2">
      <c r="A617">
        <v>616</v>
      </c>
      <c r="B617" s="10" t="s">
        <v>183</v>
      </c>
      <c r="C617" s="10" t="s">
        <v>184</v>
      </c>
      <c r="D617" s="10" t="s">
        <v>17</v>
      </c>
      <c r="E617" s="10" t="s">
        <v>18</v>
      </c>
      <c r="F617">
        <v>2.2999999999999998</v>
      </c>
      <c r="G617">
        <v>78.400000000000006</v>
      </c>
      <c r="H617" s="10" t="s">
        <v>19</v>
      </c>
      <c r="I617" s="10" t="s">
        <v>38</v>
      </c>
      <c r="J617" s="10" t="s">
        <v>1950</v>
      </c>
      <c r="K617" s="10" t="s">
        <v>130</v>
      </c>
      <c r="L617" s="10" t="s">
        <v>46</v>
      </c>
      <c r="M617" s="10" t="s">
        <v>41</v>
      </c>
      <c r="N617" s="10" t="s">
        <v>1951</v>
      </c>
      <c r="O617" s="10" t="s">
        <v>1952</v>
      </c>
    </row>
    <row r="618" spans="1:15" x14ac:dyDescent="0.2">
      <c r="A618">
        <v>617</v>
      </c>
      <c r="B618" s="10" t="s">
        <v>49</v>
      </c>
      <c r="C618" s="10" t="s">
        <v>50</v>
      </c>
      <c r="D618" s="10" t="s">
        <v>17</v>
      </c>
      <c r="E618" s="10" t="s">
        <v>18</v>
      </c>
      <c r="F618">
        <v>3.09</v>
      </c>
      <c r="G618">
        <v>145.80000000000001</v>
      </c>
      <c r="H618" s="10" t="s">
        <v>61</v>
      </c>
      <c r="I618" s="10" t="s">
        <v>104</v>
      </c>
      <c r="J618" s="10" t="s">
        <v>458</v>
      </c>
      <c r="K618" s="10" t="s">
        <v>504</v>
      </c>
      <c r="L618" s="10" t="s">
        <v>56</v>
      </c>
      <c r="M618" s="10" t="s">
        <v>32</v>
      </c>
      <c r="N618" s="10" t="s">
        <v>1953</v>
      </c>
      <c r="O618" s="10" t="s">
        <v>1954</v>
      </c>
    </row>
    <row r="619" spans="1:15" x14ac:dyDescent="0.2">
      <c r="A619">
        <v>618</v>
      </c>
      <c r="B619" s="10" t="s">
        <v>27</v>
      </c>
      <c r="C619" s="10" t="s">
        <v>28</v>
      </c>
      <c r="D619" s="10" t="s">
        <v>17</v>
      </c>
      <c r="E619" s="10" t="s">
        <v>18</v>
      </c>
      <c r="F619">
        <v>2.6</v>
      </c>
      <c r="G619">
        <v>130</v>
      </c>
      <c r="H619" s="10" t="s">
        <v>61</v>
      </c>
      <c r="I619" s="10" t="s">
        <v>38</v>
      </c>
      <c r="J619" s="10" t="s">
        <v>1955</v>
      </c>
      <c r="K619" s="10" t="s">
        <v>240</v>
      </c>
      <c r="L619" s="10" t="s">
        <v>131</v>
      </c>
      <c r="M619" s="10" t="s">
        <v>32</v>
      </c>
      <c r="N619" s="10" t="s">
        <v>1956</v>
      </c>
      <c r="O619" s="10" t="s">
        <v>1957</v>
      </c>
    </row>
    <row r="620" spans="1:15" x14ac:dyDescent="0.2">
      <c r="A620">
        <v>619</v>
      </c>
      <c r="B620" s="10" t="s">
        <v>35</v>
      </c>
      <c r="C620" s="10" t="s">
        <v>36</v>
      </c>
      <c r="D620" s="10" t="s">
        <v>17</v>
      </c>
      <c r="E620" s="10" t="s">
        <v>18</v>
      </c>
      <c r="F620">
        <v>3.66</v>
      </c>
      <c r="G620">
        <v>351.5</v>
      </c>
      <c r="H620" s="10" t="s">
        <v>61</v>
      </c>
      <c r="I620" s="10" t="s">
        <v>104</v>
      </c>
      <c r="J620" s="10" t="s">
        <v>1958</v>
      </c>
      <c r="K620" s="10" t="s">
        <v>30</v>
      </c>
      <c r="L620" s="10" t="s">
        <v>244</v>
      </c>
      <c r="M620" s="10" t="s">
        <v>41</v>
      </c>
      <c r="N620" s="10" t="s">
        <v>1959</v>
      </c>
      <c r="O620" s="10" t="s">
        <v>1960</v>
      </c>
    </row>
    <row r="621" spans="1:15" x14ac:dyDescent="0.2">
      <c r="A621">
        <v>620</v>
      </c>
      <c r="B621" s="10" t="s">
        <v>115</v>
      </c>
      <c r="C621" s="10" t="s">
        <v>116</v>
      </c>
      <c r="D621" s="10" t="s">
        <v>17</v>
      </c>
      <c r="E621" s="10" t="s">
        <v>18</v>
      </c>
      <c r="F621">
        <v>4.6900000000000004</v>
      </c>
      <c r="G621">
        <v>738.4</v>
      </c>
      <c r="H621" s="10" t="s">
        <v>19</v>
      </c>
      <c r="I621" s="10" t="s">
        <v>20</v>
      </c>
      <c r="J621" s="10" t="s">
        <v>1961</v>
      </c>
      <c r="K621" s="10" t="s">
        <v>139</v>
      </c>
      <c r="L621" s="10" t="s">
        <v>56</v>
      </c>
      <c r="M621" s="10" t="s">
        <v>24</v>
      </c>
      <c r="N621" s="10" t="s">
        <v>1962</v>
      </c>
      <c r="O621" s="10" t="s">
        <v>1963</v>
      </c>
    </row>
    <row r="622" spans="1:15" x14ac:dyDescent="0.2">
      <c r="A622">
        <v>621</v>
      </c>
      <c r="B622" s="10" t="s">
        <v>183</v>
      </c>
      <c r="C622" s="10" t="s">
        <v>184</v>
      </c>
      <c r="D622" s="10" t="s">
        <v>17</v>
      </c>
      <c r="E622" s="10" t="s">
        <v>18</v>
      </c>
      <c r="F622">
        <v>2.29</v>
      </c>
      <c r="G622">
        <v>84.4</v>
      </c>
      <c r="H622" s="10" t="s">
        <v>19</v>
      </c>
      <c r="I622" s="10" t="s">
        <v>38</v>
      </c>
      <c r="J622" s="10" t="s">
        <v>1964</v>
      </c>
      <c r="K622" s="10" t="s">
        <v>130</v>
      </c>
      <c r="L622" s="10" t="s">
        <v>195</v>
      </c>
      <c r="M622" s="10" t="s">
        <v>41</v>
      </c>
      <c r="N622" s="10" t="s">
        <v>1965</v>
      </c>
      <c r="O622" s="10" t="s">
        <v>1966</v>
      </c>
    </row>
    <row r="623" spans="1:15" x14ac:dyDescent="0.2">
      <c r="A623">
        <v>622</v>
      </c>
      <c r="B623" s="10" t="s">
        <v>188</v>
      </c>
      <c r="C623" s="10" t="s">
        <v>189</v>
      </c>
      <c r="D623" s="10" t="s">
        <v>17</v>
      </c>
      <c r="E623" s="10" t="s">
        <v>18</v>
      </c>
      <c r="F623">
        <v>1.95</v>
      </c>
      <c r="G623">
        <v>67.5</v>
      </c>
      <c r="H623" s="10" t="s">
        <v>61</v>
      </c>
      <c r="I623" s="10" t="s">
        <v>104</v>
      </c>
      <c r="J623" s="10" t="s">
        <v>1967</v>
      </c>
      <c r="K623" s="10" t="s">
        <v>191</v>
      </c>
      <c r="L623" s="10" t="s">
        <v>80</v>
      </c>
      <c r="M623" s="10" t="s">
        <v>24</v>
      </c>
      <c r="N623" s="10" t="s">
        <v>1968</v>
      </c>
      <c r="O623" s="10" t="s">
        <v>1969</v>
      </c>
    </row>
    <row r="624" spans="1:15" x14ac:dyDescent="0.2">
      <c r="A624">
        <v>623</v>
      </c>
      <c r="B624" s="10" t="s">
        <v>127</v>
      </c>
      <c r="C624" s="10" t="s">
        <v>128</v>
      </c>
      <c r="D624" s="10" t="s">
        <v>17</v>
      </c>
      <c r="E624" s="10" t="s">
        <v>18</v>
      </c>
      <c r="F624">
        <v>4.4400000000000004</v>
      </c>
      <c r="G624">
        <v>509.4</v>
      </c>
      <c r="H624" s="10" t="s">
        <v>61</v>
      </c>
      <c r="I624" s="10" t="s">
        <v>104</v>
      </c>
      <c r="J624" s="10" t="s">
        <v>1970</v>
      </c>
      <c r="K624" s="10" t="s">
        <v>52</v>
      </c>
      <c r="L624" s="10" t="s">
        <v>131</v>
      </c>
      <c r="M624" s="10" t="s">
        <v>24</v>
      </c>
      <c r="N624" s="10" t="s">
        <v>1971</v>
      </c>
      <c r="O624" s="10" t="s">
        <v>1972</v>
      </c>
    </row>
    <row r="625" spans="1:15" x14ac:dyDescent="0.2">
      <c r="A625">
        <v>624</v>
      </c>
      <c r="B625" s="10" t="s">
        <v>183</v>
      </c>
      <c r="C625" s="10" t="s">
        <v>184</v>
      </c>
      <c r="D625" s="10" t="s">
        <v>17</v>
      </c>
      <c r="E625" s="10" t="s">
        <v>18</v>
      </c>
      <c r="F625">
        <v>1.62</v>
      </c>
      <c r="G625">
        <v>38.9</v>
      </c>
      <c r="H625" s="10" t="s">
        <v>19</v>
      </c>
      <c r="I625" s="10" t="s">
        <v>104</v>
      </c>
      <c r="J625" s="10" t="s">
        <v>1820</v>
      </c>
      <c r="K625" s="10" t="s">
        <v>130</v>
      </c>
      <c r="L625" s="10" t="s">
        <v>46</v>
      </c>
      <c r="M625" s="10" t="s">
        <v>41</v>
      </c>
      <c r="N625" s="10" t="s">
        <v>1973</v>
      </c>
      <c r="O625" s="10" t="s">
        <v>1974</v>
      </c>
    </row>
    <row r="626" spans="1:15" x14ac:dyDescent="0.2">
      <c r="A626">
        <v>625</v>
      </c>
      <c r="B626" s="10" t="s">
        <v>183</v>
      </c>
      <c r="C626" s="10" t="s">
        <v>184</v>
      </c>
      <c r="D626" s="10" t="s">
        <v>17</v>
      </c>
      <c r="E626" s="10" t="s">
        <v>18</v>
      </c>
      <c r="F626">
        <v>2</v>
      </c>
      <c r="G626">
        <v>60.9</v>
      </c>
      <c r="H626" s="10" t="s">
        <v>19</v>
      </c>
      <c r="I626" s="10" t="s">
        <v>104</v>
      </c>
      <c r="J626" s="10" t="s">
        <v>1975</v>
      </c>
      <c r="K626" s="10" t="s">
        <v>130</v>
      </c>
      <c r="L626" s="10" t="s">
        <v>195</v>
      </c>
      <c r="M626" s="10" t="s">
        <v>41</v>
      </c>
      <c r="N626" s="10" t="s">
        <v>1976</v>
      </c>
      <c r="O626" s="10" t="s">
        <v>1977</v>
      </c>
    </row>
    <row r="627" spans="1:15" x14ac:dyDescent="0.2">
      <c r="A627">
        <v>626</v>
      </c>
      <c r="B627" s="10" t="s">
        <v>76</v>
      </c>
      <c r="C627" s="10" t="s">
        <v>77</v>
      </c>
      <c r="D627" s="10" t="s">
        <v>17</v>
      </c>
      <c r="E627" s="10" t="s">
        <v>18</v>
      </c>
      <c r="F627">
        <v>2.04</v>
      </c>
      <c r="G627">
        <v>75.599999999999994</v>
      </c>
      <c r="H627" s="10" t="s">
        <v>37</v>
      </c>
      <c r="I627" s="10" t="s">
        <v>104</v>
      </c>
      <c r="J627" s="10" t="s">
        <v>1978</v>
      </c>
      <c r="K627" s="10" t="s">
        <v>350</v>
      </c>
      <c r="L627" s="10" t="s">
        <v>80</v>
      </c>
      <c r="M627" s="10" t="s">
        <v>24</v>
      </c>
      <c r="N627" s="10" t="s">
        <v>1979</v>
      </c>
      <c r="O627" s="10" t="s">
        <v>1980</v>
      </c>
    </row>
    <row r="628" spans="1:15" x14ac:dyDescent="0.2">
      <c r="A628">
        <v>627</v>
      </c>
      <c r="B628" s="10" t="s">
        <v>145</v>
      </c>
      <c r="C628" s="10" t="s">
        <v>146</v>
      </c>
      <c r="D628" s="10" t="s">
        <v>17</v>
      </c>
      <c r="E628" s="10" t="s">
        <v>18</v>
      </c>
      <c r="F628">
        <v>2.82</v>
      </c>
      <c r="G628">
        <v>117.4</v>
      </c>
      <c r="H628" s="10" t="s">
        <v>19</v>
      </c>
      <c r="I628" s="10" t="s">
        <v>104</v>
      </c>
      <c r="J628" s="10" t="s">
        <v>1981</v>
      </c>
      <c r="K628" s="10" t="s">
        <v>148</v>
      </c>
      <c r="L628" s="10" t="s">
        <v>475</v>
      </c>
      <c r="M628" s="10" t="s">
        <v>41</v>
      </c>
      <c r="N628" s="10" t="s">
        <v>1982</v>
      </c>
      <c r="O628" s="10" t="s">
        <v>1983</v>
      </c>
    </row>
    <row r="629" spans="1:15" x14ac:dyDescent="0.2">
      <c r="A629">
        <v>628</v>
      </c>
      <c r="B629" s="10" t="s">
        <v>183</v>
      </c>
      <c r="C629" s="10" t="s">
        <v>184</v>
      </c>
      <c r="D629" s="10" t="s">
        <v>17</v>
      </c>
      <c r="E629" s="10" t="s">
        <v>18</v>
      </c>
      <c r="F629">
        <v>2.23</v>
      </c>
      <c r="G629">
        <v>87.7</v>
      </c>
      <c r="H629" s="10" t="s">
        <v>61</v>
      </c>
      <c r="I629" s="10" t="s">
        <v>38</v>
      </c>
      <c r="J629" s="10" t="s">
        <v>1028</v>
      </c>
      <c r="K629" s="10" t="s">
        <v>130</v>
      </c>
      <c r="L629" s="10" t="s">
        <v>46</v>
      </c>
      <c r="M629" s="10" t="s">
        <v>41</v>
      </c>
      <c r="N629" s="10" t="s">
        <v>1984</v>
      </c>
      <c r="O629" s="10" t="s">
        <v>1985</v>
      </c>
    </row>
    <row r="630" spans="1:15" x14ac:dyDescent="0.2">
      <c r="A630">
        <v>629</v>
      </c>
      <c r="B630" s="10" t="s">
        <v>27</v>
      </c>
      <c r="C630" s="10" t="s">
        <v>28</v>
      </c>
      <c r="D630" s="10" t="s">
        <v>17</v>
      </c>
      <c r="E630" s="10" t="s">
        <v>18</v>
      </c>
      <c r="F630">
        <v>3.71</v>
      </c>
      <c r="G630">
        <v>275.8</v>
      </c>
      <c r="H630" s="10" t="s">
        <v>61</v>
      </c>
      <c r="I630" s="10" t="s">
        <v>38</v>
      </c>
      <c r="J630" s="10" t="s">
        <v>1986</v>
      </c>
      <c r="K630" s="10" t="s">
        <v>240</v>
      </c>
      <c r="L630" s="10" t="s">
        <v>31</v>
      </c>
      <c r="M630" s="10" t="s">
        <v>32</v>
      </c>
      <c r="N630" s="10" t="s">
        <v>1987</v>
      </c>
      <c r="O630" s="10" t="s">
        <v>1988</v>
      </c>
    </row>
    <row r="631" spans="1:15" x14ac:dyDescent="0.2">
      <c r="A631">
        <v>630</v>
      </c>
      <c r="B631" s="10" t="s">
        <v>76</v>
      </c>
      <c r="C631" s="10" t="s">
        <v>77</v>
      </c>
      <c r="D631" s="10" t="s">
        <v>17</v>
      </c>
      <c r="E631" s="10" t="s">
        <v>18</v>
      </c>
      <c r="F631">
        <v>2.4</v>
      </c>
      <c r="G631">
        <v>109.3</v>
      </c>
      <c r="H631" s="10" t="s">
        <v>61</v>
      </c>
      <c r="I631" s="10" t="s">
        <v>104</v>
      </c>
      <c r="J631" s="10" t="s">
        <v>1989</v>
      </c>
      <c r="K631" s="10" t="s">
        <v>79</v>
      </c>
      <c r="L631" s="10" t="s">
        <v>216</v>
      </c>
      <c r="M631" s="10" t="s">
        <v>24</v>
      </c>
      <c r="N631" s="10" t="s">
        <v>1990</v>
      </c>
      <c r="O631" s="10" t="s">
        <v>1991</v>
      </c>
    </row>
    <row r="632" spans="1:15" x14ac:dyDescent="0.2">
      <c r="A632">
        <v>631</v>
      </c>
      <c r="B632" s="10" t="s">
        <v>115</v>
      </c>
      <c r="C632" s="10" t="s">
        <v>116</v>
      </c>
      <c r="D632" s="10" t="s">
        <v>17</v>
      </c>
      <c r="E632" s="10" t="s">
        <v>18</v>
      </c>
      <c r="F632">
        <v>3.39</v>
      </c>
      <c r="G632">
        <v>381.1</v>
      </c>
      <c r="H632" s="10" t="s">
        <v>19</v>
      </c>
      <c r="I632" s="10" t="s">
        <v>20</v>
      </c>
      <c r="J632" s="10" t="s">
        <v>1992</v>
      </c>
      <c r="K632" s="10" t="s">
        <v>637</v>
      </c>
      <c r="L632" s="10" t="s">
        <v>56</v>
      </c>
      <c r="M632" s="10" t="s">
        <v>24</v>
      </c>
      <c r="N632" s="10" t="s">
        <v>1993</v>
      </c>
      <c r="O632" s="10" t="s">
        <v>1994</v>
      </c>
    </row>
    <row r="633" spans="1:15" x14ac:dyDescent="0.2">
      <c r="A633">
        <v>632</v>
      </c>
      <c r="B633" s="10" t="s">
        <v>120</v>
      </c>
      <c r="C633" s="10" t="s">
        <v>121</v>
      </c>
      <c r="D633" s="10" t="s">
        <v>17</v>
      </c>
      <c r="E633" s="10" t="s">
        <v>18</v>
      </c>
      <c r="F633">
        <v>2.83</v>
      </c>
      <c r="G633">
        <v>125.6</v>
      </c>
      <c r="H633" s="10" t="s">
        <v>19</v>
      </c>
      <c r="I633" s="10" t="s">
        <v>38</v>
      </c>
      <c r="J633" s="10" t="s">
        <v>1995</v>
      </c>
      <c r="K633" s="10" t="s">
        <v>123</v>
      </c>
      <c r="L633" s="10" t="s">
        <v>46</v>
      </c>
      <c r="M633" s="10" t="s">
        <v>73</v>
      </c>
      <c r="N633" s="10" t="s">
        <v>1996</v>
      </c>
      <c r="O633" s="10" t="s">
        <v>1997</v>
      </c>
    </row>
    <row r="634" spans="1:15" x14ac:dyDescent="0.2">
      <c r="A634">
        <v>633</v>
      </c>
      <c r="B634" s="10" t="s">
        <v>145</v>
      </c>
      <c r="C634" s="10" t="s">
        <v>146</v>
      </c>
      <c r="D634" s="10" t="s">
        <v>17</v>
      </c>
      <c r="E634" s="10" t="s">
        <v>18</v>
      </c>
      <c r="F634">
        <v>1.35</v>
      </c>
      <c r="G634">
        <v>44</v>
      </c>
      <c r="H634" s="10" t="s">
        <v>37</v>
      </c>
      <c r="I634" s="10" t="s">
        <v>38</v>
      </c>
      <c r="J634" s="10" t="s">
        <v>1998</v>
      </c>
      <c r="K634" s="10" t="s">
        <v>148</v>
      </c>
      <c r="L634" s="10" t="s">
        <v>23</v>
      </c>
      <c r="M634" s="10" t="s">
        <v>41</v>
      </c>
      <c r="N634" s="10" t="s">
        <v>1999</v>
      </c>
      <c r="O634" s="10" t="s">
        <v>2000</v>
      </c>
    </row>
    <row r="635" spans="1:15" x14ac:dyDescent="0.2">
      <c r="A635">
        <v>634</v>
      </c>
      <c r="B635" s="10" t="s">
        <v>35</v>
      </c>
      <c r="C635" s="10" t="s">
        <v>36</v>
      </c>
      <c r="D635" s="10" t="s">
        <v>17</v>
      </c>
      <c r="E635" s="10" t="s">
        <v>18</v>
      </c>
      <c r="F635">
        <v>2.08</v>
      </c>
      <c r="G635">
        <v>134.5</v>
      </c>
      <c r="H635" s="10" t="s">
        <v>37</v>
      </c>
      <c r="I635" s="10" t="s">
        <v>20</v>
      </c>
      <c r="J635" s="10" t="s">
        <v>2001</v>
      </c>
      <c r="K635" s="10" t="s">
        <v>30</v>
      </c>
      <c r="L635" s="10" t="s">
        <v>244</v>
      </c>
      <c r="M635" s="10" t="s">
        <v>41</v>
      </c>
      <c r="N635" s="10" t="s">
        <v>2002</v>
      </c>
      <c r="O635" s="10" t="s">
        <v>2003</v>
      </c>
    </row>
    <row r="636" spans="1:15" x14ac:dyDescent="0.2">
      <c r="A636">
        <v>635</v>
      </c>
      <c r="B636" s="10" t="s">
        <v>120</v>
      </c>
      <c r="C636" s="10" t="s">
        <v>121</v>
      </c>
      <c r="D636" s="10" t="s">
        <v>17</v>
      </c>
      <c r="E636" s="10" t="s">
        <v>18</v>
      </c>
      <c r="F636">
        <v>0.91</v>
      </c>
      <c r="G636">
        <v>29.3</v>
      </c>
      <c r="H636" s="10" t="s">
        <v>37</v>
      </c>
      <c r="I636" s="10" t="s">
        <v>20</v>
      </c>
      <c r="J636" s="10" t="s">
        <v>2004</v>
      </c>
      <c r="K636" s="10" t="s">
        <v>123</v>
      </c>
      <c r="L636" s="10" t="s">
        <v>124</v>
      </c>
      <c r="M636" s="10" t="s">
        <v>73</v>
      </c>
      <c r="N636" s="10" t="s">
        <v>2005</v>
      </c>
      <c r="O636" s="10" t="s">
        <v>2006</v>
      </c>
    </row>
    <row r="637" spans="1:15" x14ac:dyDescent="0.2">
      <c r="A637">
        <v>636</v>
      </c>
      <c r="B637" s="10" t="s">
        <v>15</v>
      </c>
      <c r="C637" s="10" t="s">
        <v>16</v>
      </c>
      <c r="D637" s="10" t="s">
        <v>17</v>
      </c>
      <c r="E637" s="10" t="s">
        <v>18</v>
      </c>
      <c r="F637">
        <v>1.76</v>
      </c>
      <c r="G637">
        <v>51.2</v>
      </c>
      <c r="H637" s="10" t="s">
        <v>19</v>
      </c>
      <c r="I637" s="10" t="s">
        <v>104</v>
      </c>
      <c r="J637" s="10" t="s">
        <v>2007</v>
      </c>
      <c r="K637" s="10" t="s">
        <v>22</v>
      </c>
      <c r="L637" s="10" t="s">
        <v>46</v>
      </c>
      <c r="M637" s="10" t="s">
        <v>24</v>
      </c>
      <c r="N637" s="10" t="s">
        <v>2008</v>
      </c>
      <c r="O637" s="10" t="s">
        <v>2009</v>
      </c>
    </row>
    <row r="638" spans="1:15" x14ac:dyDescent="0.2">
      <c r="A638">
        <v>637</v>
      </c>
      <c r="B638" s="10" t="s">
        <v>120</v>
      </c>
      <c r="C638" s="10" t="s">
        <v>121</v>
      </c>
      <c r="D638" s="10" t="s">
        <v>17</v>
      </c>
      <c r="E638" s="10" t="s">
        <v>18</v>
      </c>
      <c r="F638">
        <v>2.68</v>
      </c>
      <c r="G638">
        <v>118.3</v>
      </c>
      <c r="H638" s="10" t="s">
        <v>61</v>
      </c>
      <c r="I638" s="10" t="s">
        <v>104</v>
      </c>
      <c r="J638" s="10" t="s">
        <v>2010</v>
      </c>
      <c r="K638" s="10" t="s">
        <v>135</v>
      </c>
      <c r="L638" s="10" t="s">
        <v>46</v>
      </c>
      <c r="M638" s="10" t="s">
        <v>73</v>
      </c>
      <c r="N638" s="10" t="s">
        <v>2011</v>
      </c>
      <c r="O638" s="10" t="s">
        <v>2012</v>
      </c>
    </row>
    <row r="639" spans="1:15" x14ac:dyDescent="0.2">
      <c r="A639">
        <v>638</v>
      </c>
      <c r="B639" s="10" t="s">
        <v>201</v>
      </c>
      <c r="C639" s="10" t="s">
        <v>202</v>
      </c>
      <c r="D639" s="10" t="s">
        <v>17</v>
      </c>
      <c r="E639" s="10" t="s">
        <v>203</v>
      </c>
      <c r="F639">
        <v>1.33</v>
      </c>
      <c r="G639">
        <v>55.6</v>
      </c>
      <c r="H639" s="10" t="s">
        <v>37</v>
      </c>
      <c r="I639" s="10" t="s">
        <v>104</v>
      </c>
      <c r="J639" s="10" t="s">
        <v>2013</v>
      </c>
      <c r="K639" s="10" t="s">
        <v>106</v>
      </c>
      <c r="L639" s="10" t="s">
        <v>259</v>
      </c>
      <c r="M639" s="10" t="s">
        <v>41</v>
      </c>
      <c r="N639" s="10" t="s">
        <v>2014</v>
      </c>
      <c r="O639" s="10" t="s">
        <v>2015</v>
      </c>
    </row>
    <row r="640" spans="1:15" x14ac:dyDescent="0.2">
      <c r="A640">
        <v>639</v>
      </c>
      <c r="B640" s="10" t="s">
        <v>188</v>
      </c>
      <c r="C640" s="10" t="s">
        <v>189</v>
      </c>
      <c r="D640" s="10" t="s">
        <v>17</v>
      </c>
      <c r="E640" s="10" t="s">
        <v>18</v>
      </c>
      <c r="F640">
        <v>2.56</v>
      </c>
      <c r="G640">
        <v>95.7</v>
      </c>
      <c r="H640" s="10" t="s">
        <v>61</v>
      </c>
      <c r="I640" s="10" t="s">
        <v>38</v>
      </c>
      <c r="J640" s="10" t="s">
        <v>2016</v>
      </c>
      <c r="K640" s="10" t="s">
        <v>191</v>
      </c>
      <c r="L640" s="10" t="s">
        <v>23</v>
      </c>
      <c r="M640" s="10" t="s">
        <v>24</v>
      </c>
      <c r="N640" s="10" t="s">
        <v>2017</v>
      </c>
      <c r="O640" s="10" t="s">
        <v>2018</v>
      </c>
    </row>
    <row r="641" spans="1:15" x14ac:dyDescent="0.2">
      <c r="A641">
        <v>640</v>
      </c>
      <c r="B641" s="10" t="s">
        <v>320</v>
      </c>
      <c r="C641" s="10" t="s">
        <v>321</v>
      </c>
      <c r="D641" s="10" t="s">
        <v>17</v>
      </c>
      <c r="E641" s="10" t="s">
        <v>203</v>
      </c>
      <c r="F641">
        <v>2.68</v>
      </c>
      <c r="G641">
        <v>134.5</v>
      </c>
      <c r="H641" s="10" t="s">
        <v>19</v>
      </c>
      <c r="I641" s="10" t="s">
        <v>38</v>
      </c>
      <c r="J641" s="10" t="s">
        <v>2019</v>
      </c>
      <c r="K641" s="10" t="s">
        <v>297</v>
      </c>
      <c r="L641" s="10" t="s">
        <v>23</v>
      </c>
      <c r="M641" s="10" t="s">
        <v>323</v>
      </c>
      <c r="N641" s="10" t="s">
        <v>2020</v>
      </c>
      <c r="O641" s="10" t="s">
        <v>2021</v>
      </c>
    </row>
    <row r="642" spans="1:15" x14ac:dyDescent="0.2">
      <c r="A642">
        <v>641</v>
      </c>
      <c r="B642" s="10" t="s">
        <v>207</v>
      </c>
      <c r="C642" s="10" t="s">
        <v>208</v>
      </c>
      <c r="D642" s="10" t="s">
        <v>17</v>
      </c>
      <c r="E642" s="10" t="s">
        <v>18</v>
      </c>
      <c r="F642">
        <v>2.13</v>
      </c>
      <c r="G642">
        <v>60.4</v>
      </c>
      <c r="H642" s="10" t="s">
        <v>19</v>
      </c>
      <c r="I642" s="10" t="s">
        <v>20</v>
      </c>
      <c r="J642" s="10" t="s">
        <v>2022</v>
      </c>
      <c r="K642" s="10" t="s">
        <v>210</v>
      </c>
      <c r="L642" s="10" t="s">
        <v>465</v>
      </c>
      <c r="M642" s="10" t="s">
        <v>24</v>
      </c>
      <c r="N642" s="10" t="s">
        <v>2023</v>
      </c>
      <c r="O642" s="10" t="s">
        <v>2024</v>
      </c>
    </row>
    <row r="643" spans="1:15" x14ac:dyDescent="0.2">
      <c r="A643">
        <v>642</v>
      </c>
      <c r="B643" s="10" t="s">
        <v>15</v>
      </c>
      <c r="C643" s="10" t="s">
        <v>16</v>
      </c>
      <c r="D643" s="10" t="s">
        <v>17</v>
      </c>
      <c r="E643" s="10" t="s">
        <v>18</v>
      </c>
      <c r="F643">
        <v>2.88</v>
      </c>
      <c r="G643">
        <v>141.9</v>
      </c>
      <c r="H643" s="10" t="s">
        <v>19</v>
      </c>
      <c r="I643" s="10" t="s">
        <v>20</v>
      </c>
      <c r="J643" s="10" t="s">
        <v>2025</v>
      </c>
      <c r="K643" s="10" t="s">
        <v>22</v>
      </c>
      <c r="L643" s="10" t="s">
        <v>84</v>
      </c>
      <c r="M643" s="10" t="s">
        <v>24</v>
      </c>
      <c r="N643" s="10" t="s">
        <v>2026</v>
      </c>
      <c r="O643" s="10" t="s">
        <v>2027</v>
      </c>
    </row>
    <row r="644" spans="1:15" x14ac:dyDescent="0.2">
      <c r="A644">
        <v>643</v>
      </c>
      <c r="B644" s="10" t="s">
        <v>15</v>
      </c>
      <c r="C644" s="10" t="s">
        <v>16</v>
      </c>
      <c r="D644" s="10" t="s">
        <v>17</v>
      </c>
      <c r="E644" s="10" t="s">
        <v>18</v>
      </c>
      <c r="F644">
        <v>2.16</v>
      </c>
      <c r="G644">
        <v>73.599999999999994</v>
      </c>
      <c r="H644" s="10" t="s">
        <v>61</v>
      </c>
      <c r="I644" s="10" t="s">
        <v>38</v>
      </c>
      <c r="J644" s="10" t="s">
        <v>2028</v>
      </c>
      <c r="K644" s="10" t="s">
        <v>233</v>
      </c>
      <c r="L644" s="10" t="s">
        <v>46</v>
      </c>
      <c r="M644" s="10" t="s">
        <v>24</v>
      </c>
      <c r="N644" s="10" t="s">
        <v>2029</v>
      </c>
      <c r="O644" s="10" t="s">
        <v>2030</v>
      </c>
    </row>
    <row r="645" spans="1:15" x14ac:dyDescent="0.2">
      <c r="A645">
        <v>644</v>
      </c>
      <c r="B645" s="10" t="s">
        <v>76</v>
      </c>
      <c r="C645" s="10" t="s">
        <v>77</v>
      </c>
      <c r="D645" s="10" t="s">
        <v>17</v>
      </c>
      <c r="E645" s="10" t="s">
        <v>18</v>
      </c>
      <c r="F645">
        <v>1.18</v>
      </c>
      <c r="G645">
        <v>40.5</v>
      </c>
      <c r="H645" s="10" t="s">
        <v>37</v>
      </c>
      <c r="I645" s="10" t="s">
        <v>20</v>
      </c>
      <c r="J645" s="10" t="s">
        <v>2031</v>
      </c>
      <c r="K645" s="10" t="s">
        <v>350</v>
      </c>
      <c r="L645" s="10" t="s">
        <v>216</v>
      </c>
      <c r="M645" s="10" t="s">
        <v>24</v>
      </c>
      <c r="N645" s="10" t="s">
        <v>2032</v>
      </c>
      <c r="O645" s="10" t="s">
        <v>2033</v>
      </c>
    </row>
    <row r="646" spans="1:15" x14ac:dyDescent="0.2">
      <c r="A646">
        <v>645</v>
      </c>
      <c r="B646" s="10" t="s">
        <v>145</v>
      </c>
      <c r="C646" s="10" t="s">
        <v>146</v>
      </c>
      <c r="D646" s="10" t="s">
        <v>17</v>
      </c>
      <c r="E646" s="10" t="s">
        <v>18</v>
      </c>
      <c r="F646">
        <v>3.38</v>
      </c>
      <c r="G646">
        <v>203.8</v>
      </c>
      <c r="H646" s="10" t="s">
        <v>19</v>
      </c>
      <c r="I646" s="10" t="s">
        <v>104</v>
      </c>
      <c r="J646" s="10" t="s">
        <v>2034</v>
      </c>
      <c r="K646" s="10" t="s">
        <v>148</v>
      </c>
      <c r="L646" s="10" t="s">
        <v>475</v>
      </c>
      <c r="M646" s="10" t="s">
        <v>41</v>
      </c>
      <c r="N646" s="10" t="s">
        <v>2035</v>
      </c>
      <c r="O646" s="10" t="s">
        <v>2036</v>
      </c>
    </row>
    <row r="647" spans="1:15" x14ac:dyDescent="0.2">
      <c r="A647">
        <v>646</v>
      </c>
      <c r="B647" s="10" t="s">
        <v>49</v>
      </c>
      <c r="C647" s="10" t="s">
        <v>50</v>
      </c>
      <c r="D647" s="10" t="s">
        <v>17</v>
      </c>
      <c r="E647" s="10" t="s">
        <v>18</v>
      </c>
      <c r="F647">
        <v>3.42</v>
      </c>
      <c r="G647">
        <v>223.3</v>
      </c>
      <c r="H647" s="10" t="s">
        <v>19</v>
      </c>
      <c r="I647" s="10" t="s">
        <v>38</v>
      </c>
      <c r="J647" s="10" t="s">
        <v>2037</v>
      </c>
      <c r="K647" s="10" t="s">
        <v>504</v>
      </c>
      <c r="L647" s="10" t="s">
        <v>56</v>
      </c>
      <c r="M647" s="10" t="s">
        <v>32</v>
      </c>
      <c r="N647" s="10" t="s">
        <v>2038</v>
      </c>
      <c r="O647" s="10" t="s">
        <v>2039</v>
      </c>
    </row>
    <row r="648" spans="1:15" x14ac:dyDescent="0.2">
      <c r="A648">
        <v>647</v>
      </c>
      <c r="B648" s="10" t="s">
        <v>87</v>
      </c>
      <c r="C648" s="10" t="s">
        <v>88</v>
      </c>
      <c r="D648" s="10" t="s">
        <v>17</v>
      </c>
      <c r="E648" s="10" t="s">
        <v>69</v>
      </c>
      <c r="F648">
        <v>1.29</v>
      </c>
      <c r="G648">
        <v>15.6</v>
      </c>
      <c r="H648" s="10" t="s">
        <v>19</v>
      </c>
      <c r="I648" s="10" t="s">
        <v>104</v>
      </c>
      <c r="J648" s="10" t="s">
        <v>2040</v>
      </c>
      <c r="K648" s="10" t="s">
        <v>297</v>
      </c>
      <c r="L648" s="10" t="s">
        <v>72</v>
      </c>
      <c r="M648" s="10" t="s">
        <v>32</v>
      </c>
      <c r="N648" s="10" t="s">
        <v>2041</v>
      </c>
      <c r="O648" s="10" t="s">
        <v>2042</v>
      </c>
    </row>
    <row r="649" spans="1:15" x14ac:dyDescent="0.2">
      <c r="A649">
        <v>648</v>
      </c>
      <c r="B649" s="10" t="s">
        <v>127</v>
      </c>
      <c r="C649" s="10" t="s">
        <v>128</v>
      </c>
      <c r="D649" s="10" t="s">
        <v>17</v>
      </c>
      <c r="E649" s="10" t="s">
        <v>18</v>
      </c>
      <c r="F649">
        <v>1.28</v>
      </c>
      <c r="G649">
        <v>298.10000000000002</v>
      </c>
      <c r="H649" s="10" t="s">
        <v>37</v>
      </c>
      <c r="I649" s="10" t="s">
        <v>104</v>
      </c>
      <c r="J649" s="10" t="s">
        <v>2043</v>
      </c>
      <c r="K649" s="10" t="s">
        <v>191</v>
      </c>
      <c r="L649" s="10" t="s">
        <v>479</v>
      </c>
      <c r="M649" s="10" t="s">
        <v>24</v>
      </c>
      <c r="N649" s="10" t="s">
        <v>2044</v>
      </c>
      <c r="O649" s="10" t="s">
        <v>2045</v>
      </c>
    </row>
    <row r="650" spans="1:15" x14ac:dyDescent="0.2">
      <c r="A650">
        <v>649</v>
      </c>
      <c r="B650" s="10" t="s">
        <v>76</v>
      </c>
      <c r="C650" s="10" t="s">
        <v>77</v>
      </c>
      <c r="D650" s="10" t="s">
        <v>17</v>
      </c>
      <c r="E650" s="10" t="s">
        <v>18</v>
      </c>
      <c r="F650">
        <v>2.42</v>
      </c>
      <c r="G650">
        <v>111.8</v>
      </c>
      <c r="H650" s="10" t="s">
        <v>19</v>
      </c>
      <c r="I650" s="10" t="s">
        <v>20</v>
      </c>
      <c r="J650" s="10" t="s">
        <v>2046</v>
      </c>
      <c r="K650" s="10" t="s">
        <v>366</v>
      </c>
      <c r="L650" s="10" t="s">
        <v>216</v>
      </c>
      <c r="M650" s="10" t="s">
        <v>24</v>
      </c>
      <c r="N650" s="10" t="s">
        <v>2047</v>
      </c>
      <c r="O650" s="10" t="s">
        <v>2048</v>
      </c>
    </row>
    <row r="651" spans="1:15" x14ac:dyDescent="0.2">
      <c r="A651">
        <v>650</v>
      </c>
      <c r="B651" s="10" t="s">
        <v>207</v>
      </c>
      <c r="C651" s="10" t="s">
        <v>208</v>
      </c>
      <c r="D651" s="10" t="s">
        <v>17</v>
      </c>
      <c r="E651" s="10" t="s">
        <v>18</v>
      </c>
      <c r="F651">
        <v>0.8</v>
      </c>
      <c r="G651">
        <v>24</v>
      </c>
      <c r="H651" s="10" t="s">
        <v>37</v>
      </c>
      <c r="I651" s="10" t="s">
        <v>38</v>
      </c>
      <c r="J651" s="10" t="s">
        <v>2049</v>
      </c>
      <c r="K651" s="10" t="s">
        <v>210</v>
      </c>
      <c r="L651" s="10" t="s">
        <v>452</v>
      </c>
      <c r="M651" s="10" t="s">
        <v>24</v>
      </c>
      <c r="N651" s="10" t="s">
        <v>2050</v>
      </c>
      <c r="O651" s="10" t="s">
        <v>2051</v>
      </c>
    </row>
    <row r="652" spans="1:15" x14ac:dyDescent="0.2">
      <c r="A652">
        <v>651</v>
      </c>
      <c r="B652" s="10" t="s">
        <v>145</v>
      </c>
      <c r="C652" s="10" t="s">
        <v>146</v>
      </c>
      <c r="D652" s="10" t="s">
        <v>17</v>
      </c>
      <c r="E652" s="10" t="s">
        <v>18</v>
      </c>
      <c r="F652">
        <v>2.42</v>
      </c>
      <c r="G652">
        <v>107.5</v>
      </c>
      <c r="H652" s="10" t="s">
        <v>61</v>
      </c>
      <c r="I652" s="10" t="s">
        <v>20</v>
      </c>
      <c r="J652" s="10" t="s">
        <v>2052</v>
      </c>
      <c r="K652" s="10" t="s">
        <v>148</v>
      </c>
      <c r="L652" s="10" t="s">
        <v>23</v>
      </c>
      <c r="M652" s="10" t="s">
        <v>41</v>
      </c>
      <c r="N652" s="10" t="s">
        <v>2053</v>
      </c>
      <c r="O652" s="10" t="s">
        <v>2054</v>
      </c>
    </row>
    <row r="653" spans="1:15" x14ac:dyDescent="0.2">
      <c r="A653">
        <v>652</v>
      </c>
      <c r="B653" s="10" t="s">
        <v>76</v>
      </c>
      <c r="C653" s="10" t="s">
        <v>77</v>
      </c>
      <c r="D653" s="10" t="s">
        <v>17</v>
      </c>
      <c r="E653" s="10" t="s">
        <v>18</v>
      </c>
      <c r="F653">
        <v>1.74</v>
      </c>
      <c r="G653">
        <v>63.9</v>
      </c>
      <c r="H653" s="10" t="s">
        <v>37</v>
      </c>
      <c r="I653" s="10" t="s">
        <v>38</v>
      </c>
      <c r="J653" s="10" t="s">
        <v>2055</v>
      </c>
      <c r="K653" s="10" t="s">
        <v>350</v>
      </c>
      <c r="L653" s="10" t="s">
        <v>80</v>
      </c>
      <c r="M653" s="10" t="s">
        <v>24</v>
      </c>
      <c r="N653" s="10" t="s">
        <v>2056</v>
      </c>
      <c r="O653" s="10" t="s">
        <v>2057</v>
      </c>
    </row>
    <row r="654" spans="1:15" x14ac:dyDescent="0.2">
      <c r="A654">
        <v>653</v>
      </c>
      <c r="B654" s="10" t="s">
        <v>59</v>
      </c>
      <c r="C654" s="10" t="s">
        <v>60</v>
      </c>
      <c r="D654" s="10" t="s">
        <v>17</v>
      </c>
      <c r="E654" s="10" t="s">
        <v>18</v>
      </c>
      <c r="F654">
        <v>1.49</v>
      </c>
      <c r="G654">
        <v>55.6</v>
      </c>
      <c r="H654" s="10" t="s">
        <v>37</v>
      </c>
      <c r="I654" s="10" t="s">
        <v>104</v>
      </c>
      <c r="J654" s="10" t="s">
        <v>2058</v>
      </c>
      <c r="K654" s="10" t="s">
        <v>98</v>
      </c>
      <c r="L654" s="10" t="s">
        <v>581</v>
      </c>
      <c r="M654" s="10" t="s">
        <v>41</v>
      </c>
      <c r="N654" s="10" t="s">
        <v>2059</v>
      </c>
      <c r="O654" s="10" t="s">
        <v>2060</v>
      </c>
    </row>
    <row r="655" spans="1:15" x14ac:dyDescent="0.2">
      <c r="A655">
        <v>654</v>
      </c>
      <c r="B655" s="10" t="s">
        <v>76</v>
      </c>
      <c r="C655" s="10" t="s">
        <v>77</v>
      </c>
      <c r="D655" s="10" t="s">
        <v>17</v>
      </c>
      <c r="E655" s="10" t="s">
        <v>18</v>
      </c>
      <c r="F655">
        <v>1.97</v>
      </c>
      <c r="G655">
        <v>77.900000000000006</v>
      </c>
      <c r="H655" s="10" t="s">
        <v>37</v>
      </c>
      <c r="I655" s="10" t="s">
        <v>20</v>
      </c>
      <c r="J655" s="10" t="s">
        <v>2061</v>
      </c>
      <c r="K655" s="10" t="s">
        <v>215</v>
      </c>
      <c r="L655" s="10" t="s">
        <v>46</v>
      </c>
      <c r="M655" s="10" t="s">
        <v>24</v>
      </c>
      <c r="N655" s="10" t="s">
        <v>2062</v>
      </c>
      <c r="O655" s="10" t="s">
        <v>2063</v>
      </c>
    </row>
    <row r="656" spans="1:15" x14ac:dyDescent="0.2">
      <c r="A656">
        <v>655</v>
      </c>
      <c r="B656" s="10" t="s">
        <v>67</v>
      </c>
      <c r="C656" s="10" t="s">
        <v>68</v>
      </c>
      <c r="D656" s="10" t="s">
        <v>17</v>
      </c>
      <c r="E656" s="10" t="s">
        <v>69</v>
      </c>
      <c r="F656">
        <v>1.52</v>
      </c>
      <c r="G656">
        <v>29.1</v>
      </c>
      <c r="H656" s="10" t="s">
        <v>19</v>
      </c>
      <c r="I656" s="10" t="s">
        <v>38</v>
      </c>
      <c r="J656" s="10" t="s">
        <v>2064</v>
      </c>
      <c r="K656" s="10" t="s">
        <v>142</v>
      </c>
      <c r="L656" s="10" t="s">
        <v>72</v>
      </c>
      <c r="M656" s="10" t="s">
        <v>73</v>
      </c>
      <c r="N656" s="10" t="s">
        <v>2065</v>
      </c>
      <c r="O656" s="10" t="s">
        <v>2066</v>
      </c>
    </row>
    <row r="657" spans="1:15" x14ac:dyDescent="0.2">
      <c r="A657">
        <v>656</v>
      </c>
      <c r="B657" s="10" t="s">
        <v>35</v>
      </c>
      <c r="C657" s="10" t="s">
        <v>36</v>
      </c>
      <c r="D657" s="10" t="s">
        <v>17</v>
      </c>
      <c r="E657" s="10" t="s">
        <v>18</v>
      </c>
      <c r="F657">
        <v>2.68</v>
      </c>
      <c r="G657">
        <v>202.8</v>
      </c>
      <c r="H657" s="10" t="s">
        <v>19</v>
      </c>
      <c r="I657" s="10" t="s">
        <v>20</v>
      </c>
      <c r="J657" s="10" t="s">
        <v>2067</v>
      </c>
      <c r="K657" s="10" t="s">
        <v>240</v>
      </c>
      <c r="L657" s="10" t="s">
        <v>244</v>
      </c>
      <c r="M657" s="10" t="s">
        <v>41</v>
      </c>
      <c r="N657" s="10" t="s">
        <v>2068</v>
      </c>
      <c r="O657" s="10" t="s">
        <v>2069</v>
      </c>
    </row>
    <row r="658" spans="1:15" x14ac:dyDescent="0.2">
      <c r="A658">
        <v>657</v>
      </c>
      <c r="B658" s="10" t="s">
        <v>15</v>
      </c>
      <c r="C658" s="10" t="s">
        <v>16</v>
      </c>
      <c r="D658" s="10" t="s">
        <v>17</v>
      </c>
      <c r="E658" s="10" t="s">
        <v>18</v>
      </c>
      <c r="F658">
        <v>0.26</v>
      </c>
      <c r="G658">
        <v>34.1</v>
      </c>
      <c r="H658" s="10" t="s">
        <v>156</v>
      </c>
      <c r="I658" s="10" t="s">
        <v>38</v>
      </c>
      <c r="J658" s="10" t="s">
        <v>1429</v>
      </c>
      <c r="K658" s="10" t="s">
        <v>22</v>
      </c>
      <c r="L658" s="10" t="s">
        <v>84</v>
      </c>
      <c r="M658" s="10" t="s">
        <v>24</v>
      </c>
      <c r="N658" s="10" t="s">
        <v>2070</v>
      </c>
      <c r="O658" s="10" t="s">
        <v>2071</v>
      </c>
    </row>
    <row r="659" spans="1:15" x14ac:dyDescent="0.2">
      <c r="A659">
        <v>658</v>
      </c>
      <c r="B659" s="10" t="s">
        <v>201</v>
      </c>
      <c r="C659" s="10" t="s">
        <v>202</v>
      </c>
      <c r="D659" s="10" t="s">
        <v>17</v>
      </c>
      <c r="E659" s="10" t="s">
        <v>203</v>
      </c>
      <c r="F659">
        <v>2.5299999999999998</v>
      </c>
      <c r="G659">
        <v>140.1</v>
      </c>
      <c r="H659" s="10" t="s">
        <v>19</v>
      </c>
      <c r="I659" s="10" t="s">
        <v>38</v>
      </c>
      <c r="J659" s="10" t="s">
        <v>2072</v>
      </c>
      <c r="K659" s="10" t="s">
        <v>282</v>
      </c>
      <c r="L659" s="10" t="s">
        <v>259</v>
      </c>
      <c r="M659" s="10" t="s">
        <v>41</v>
      </c>
      <c r="N659" s="10" t="s">
        <v>2073</v>
      </c>
      <c r="O659" s="10" t="s">
        <v>2074</v>
      </c>
    </row>
    <row r="660" spans="1:15" x14ac:dyDescent="0.2">
      <c r="A660">
        <v>659</v>
      </c>
      <c r="B660" s="10" t="s">
        <v>49</v>
      </c>
      <c r="C660" s="10" t="s">
        <v>50</v>
      </c>
      <c r="D660" s="10" t="s">
        <v>17</v>
      </c>
      <c r="E660" s="10" t="s">
        <v>18</v>
      </c>
      <c r="F660">
        <v>3.46</v>
      </c>
      <c r="G660">
        <v>208.3</v>
      </c>
      <c r="H660" s="10" t="s">
        <v>61</v>
      </c>
      <c r="I660" s="10" t="s">
        <v>38</v>
      </c>
      <c r="J660" s="10" t="s">
        <v>2075</v>
      </c>
      <c r="K660" s="10" t="s">
        <v>1169</v>
      </c>
      <c r="L660" s="10" t="s">
        <v>153</v>
      </c>
      <c r="M660" s="10" t="s">
        <v>32</v>
      </c>
      <c r="N660" s="10" t="s">
        <v>2076</v>
      </c>
      <c r="O660" s="10" t="s">
        <v>2077</v>
      </c>
    </row>
    <row r="661" spans="1:15" x14ac:dyDescent="0.2">
      <c r="A661">
        <v>660</v>
      </c>
      <c r="B661" s="10" t="s">
        <v>76</v>
      </c>
      <c r="C661" s="10" t="s">
        <v>77</v>
      </c>
      <c r="D661" s="10" t="s">
        <v>17</v>
      </c>
      <c r="E661" s="10" t="s">
        <v>18</v>
      </c>
      <c r="F661">
        <v>1.58</v>
      </c>
      <c r="G661">
        <v>48.3</v>
      </c>
      <c r="H661" s="10" t="s">
        <v>37</v>
      </c>
      <c r="I661" s="10" t="s">
        <v>38</v>
      </c>
      <c r="J661" s="10" t="s">
        <v>2078</v>
      </c>
      <c r="K661" s="10" t="s">
        <v>215</v>
      </c>
      <c r="L661" s="10" t="s">
        <v>46</v>
      </c>
      <c r="M661" s="10" t="s">
        <v>24</v>
      </c>
      <c r="N661" s="10" t="s">
        <v>2079</v>
      </c>
      <c r="O661" s="10" t="s">
        <v>2080</v>
      </c>
    </row>
    <row r="662" spans="1:15" x14ac:dyDescent="0.2">
      <c r="A662">
        <v>661</v>
      </c>
      <c r="B662" s="10" t="s">
        <v>87</v>
      </c>
      <c r="C662" s="10" t="s">
        <v>88</v>
      </c>
      <c r="D662" s="10" t="s">
        <v>17</v>
      </c>
      <c r="E662" s="10" t="s">
        <v>69</v>
      </c>
      <c r="F662">
        <v>0.23</v>
      </c>
      <c r="G662">
        <v>4.4000000000000004</v>
      </c>
      <c r="H662" s="10" t="s">
        <v>156</v>
      </c>
      <c r="I662" s="10" t="s">
        <v>20</v>
      </c>
      <c r="J662" s="10" t="s">
        <v>2081</v>
      </c>
      <c r="K662" s="10" t="s">
        <v>272</v>
      </c>
      <c r="L662" s="10" t="s">
        <v>91</v>
      </c>
      <c r="M662" s="10" t="s">
        <v>32</v>
      </c>
      <c r="N662" s="10" t="s">
        <v>2082</v>
      </c>
      <c r="O662" s="10" t="s">
        <v>2083</v>
      </c>
    </row>
    <row r="663" spans="1:15" x14ac:dyDescent="0.2">
      <c r="A663">
        <v>662</v>
      </c>
      <c r="B663" s="10" t="s">
        <v>188</v>
      </c>
      <c r="C663" s="10" t="s">
        <v>189</v>
      </c>
      <c r="D663" s="10" t="s">
        <v>17</v>
      </c>
      <c r="E663" s="10" t="s">
        <v>18</v>
      </c>
      <c r="F663">
        <v>0.71</v>
      </c>
      <c r="G663">
        <v>30.5</v>
      </c>
      <c r="H663" s="10" t="s">
        <v>37</v>
      </c>
      <c r="I663" s="10" t="s">
        <v>20</v>
      </c>
      <c r="J663" s="10" t="s">
        <v>2084</v>
      </c>
      <c r="K663" s="10" t="s">
        <v>191</v>
      </c>
      <c r="L663" s="10" t="s">
        <v>80</v>
      </c>
      <c r="M663" s="10" t="s">
        <v>24</v>
      </c>
      <c r="N663" s="10" t="s">
        <v>2085</v>
      </c>
      <c r="O663" s="10" t="s">
        <v>2086</v>
      </c>
    </row>
    <row r="664" spans="1:15" x14ac:dyDescent="0.2">
      <c r="A664">
        <v>663</v>
      </c>
      <c r="B664" s="10" t="s">
        <v>87</v>
      </c>
      <c r="C664" s="10" t="s">
        <v>88</v>
      </c>
      <c r="D664" s="10" t="s">
        <v>17</v>
      </c>
      <c r="E664" s="10" t="s">
        <v>69</v>
      </c>
      <c r="F664">
        <v>1.24</v>
      </c>
      <c r="G664">
        <v>15.1</v>
      </c>
      <c r="H664" s="10" t="s">
        <v>19</v>
      </c>
      <c r="I664" s="10" t="s">
        <v>104</v>
      </c>
      <c r="J664" s="10" t="s">
        <v>2087</v>
      </c>
      <c r="K664" s="10" t="s">
        <v>90</v>
      </c>
      <c r="L664" s="10" t="s">
        <v>72</v>
      </c>
      <c r="M664" s="10" t="s">
        <v>32</v>
      </c>
      <c r="N664" s="10" t="s">
        <v>2088</v>
      </c>
      <c r="O664" s="10" t="s">
        <v>2089</v>
      </c>
    </row>
    <row r="665" spans="1:15" x14ac:dyDescent="0.2">
      <c r="A665">
        <v>664</v>
      </c>
      <c r="B665" s="10" t="s">
        <v>35</v>
      </c>
      <c r="C665" s="10" t="s">
        <v>36</v>
      </c>
      <c r="D665" s="10" t="s">
        <v>17</v>
      </c>
      <c r="E665" s="10" t="s">
        <v>18</v>
      </c>
      <c r="F665">
        <v>4.0199999999999996</v>
      </c>
      <c r="G665">
        <v>441</v>
      </c>
      <c r="H665" s="10" t="s">
        <v>19</v>
      </c>
      <c r="I665" s="10" t="s">
        <v>38</v>
      </c>
      <c r="J665" s="10" t="s">
        <v>2090</v>
      </c>
      <c r="K665" s="10" t="s">
        <v>240</v>
      </c>
      <c r="L665" s="10" t="s">
        <v>40</v>
      </c>
      <c r="M665" s="10" t="s">
        <v>41</v>
      </c>
      <c r="N665" s="10" t="s">
        <v>2091</v>
      </c>
      <c r="O665" s="10" t="s">
        <v>2092</v>
      </c>
    </row>
    <row r="666" spans="1:15" x14ac:dyDescent="0.2">
      <c r="A666">
        <v>665</v>
      </c>
      <c r="B666" s="10" t="s">
        <v>59</v>
      </c>
      <c r="C666" s="10" t="s">
        <v>60</v>
      </c>
      <c r="D666" s="10" t="s">
        <v>17</v>
      </c>
      <c r="E666" s="10" t="s">
        <v>18</v>
      </c>
      <c r="F666">
        <v>2.06</v>
      </c>
      <c r="G666">
        <v>74.5</v>
      </c>
      <c r="H666" s="10" t="s">
        <v>19</v>
      </c>
      <c r="I666" s="10" t="s">
        <v>20</v>
      </c>
      <c r="J666" s="10" t="s">
        <v>2093</v>
      </c>
      <c r="K666" s="10" t="s">
        <v>520</v>
      </c>
      <c r="L666" s="10" t="s">
        <v>581</v>
      </c>
      <c r="M666" s="10" t="s">
        <v>41</v>
      </c>
      <c r="N666" s="10" t="s">
        <v>2094</v>
      </c>
      <c r="O666" s="10" t="s">
        <v>2095</v>
      </c>
    </row>
    <row r="667" spans="1:15" x14ac:dyDescent="0.2">
      <c r="A667">
        <v>666</v>
      </c>
      <c r="B667" s="10" t="s">
        <v>120</v>
      </c>
      <c r="C667" s="10" t="s">
        <v>121</v>
      </c>
      <c r="D667" s="10" t="s">
        <v>17</v>
      </c>
      <c r="E667" s="10" t="s">
        <v>18</v>
      </c>
      <c r="F667">
        <v>3.25</v>
      </c>
      <c r="G667">
        <v>174</v>
      </c>
      <c r="H667" s="10" t="s">
        <v>19</v>
      </c>
      <c r="I667" s="10" t="s">
        <v>20</v>
      </c>
      <c r="J667" s="10" t="s">
        <v>2096</v>
      </c>
      <c r="K667" s="10" t="s">
        <v>123</v>
      </c>
      <c r="L667" s="10" t="s">
        <v>124</v>
      </c>
      <c r="M667" s="10" t="s">
        <v>73</v>
      </c>
      <c r="N667" s="10" t="s">
        <v>2097</v>
      </c>
      <c r="O667" s="10" t="s">
        <v>2098</v>
      </c>
    </row>
    <row r="668" spans="1:15" x14ac:dyDescent="0.2">
      <c r="A668">
        <v>667</v>
      </c>
      <c r="B668" s="10" t="s">
        <v>188</v>
      </c>
      <c r="C668" s="10" t="s">
        <v>189</v>
      </c>
      <c r="D668" s="10" t="s">
        <v>17</v>
      </c>
      <c r="E668" s="10" t="s">
        <v>18</v>
      </c>
      <c r="F668">
        <v>3.38</v>
      </c>
      <c r="G668">
        <v>161.30000000000001</v>
      </c>
      <c r="H668" s="10" t="s">
        <v>19</v>
      </c>
      <c r="I668" s="10" t="s">
        <v>20</v>
      </c>
      <c r="J668" s="10" t="s">
        <v>2099</v>
      </c>
      <c r="K668" s="10" t="s">
        <v>252</v>
      </c>
      <c r="L668" s="10" t="s">
        <v>46</v>
      </c>
      <c r="M668" s="10" t="s">
        <v>24</v>
      </c>
      <c r="N668" s="10" t="s">
        <v>2100</v>
      </c>
      <c r="O668" s="10" t="s">
        <v>2101</v>
      </c>
    </row>
    <row r="669" spans="1:15" x14ac:dyDescent="0.2">
      <c r="A669">
        <v>668</v>
      </c>
      <c r="B669" s="10" t="s">
        <v>115</v>
      </c>
      <c r="C669" s="10" t="s">
        <v>116</v>
      </c>
      <c r="D669" s="10" t="s">
        <v>17</v>
      </c>
      <c r="E669" s="10" t="s">
        <v>18</v>
      </c>
      <c r="F669">
        <v>4.29</v>
      </c>
      <c r="G669">
        <v>647.70000000000005</v>
      </c>
      <c r="H669" s="10" t="s">
        <v>19</v>
      </c>
      <c r="I669" s="10" t="s">
        <v>38</v>
      </c>
      <c r="J669" s="10" t="s">
        <v>2102</v>
      </c>
      <c r="K669" s="10" t="s">
        <v>223</v>
      </c>
      <c r="L669" s="10" t="s">
        <v>46</v>
      </c>
      <c r="M669" s="10" t="s">
        <v>24</v>
      </c>
      <c r="N669" s="10" t="s">
        <v>2103</v>
      </c>
      <c r="O669" s="10" t="s">
        <v>2104</v>
      </c>
    </row>
    <row r="670" spans="1:15" x14ac:dyDescent="0.2">
      <c r="A670">
        <v>669</v>
      </c>
      <c r="B670" s="10" t="s">
        <v>115</v>
      </c>
      <c r="C670" s="10" t="s">
        <v>116</v>
      </c>
      <c r="D670" s="10" t="s">
        <v>17</v>
      </c>
      <c r="E670" s="10" t="s">
        <v>18</v>
      </c>
      <c r="F670">
        <v>4.18</v>
      </c>
      <c r="G670">
        <v>571.79999999999995</v>
      </c>
      <c r="H670" s="10" t="s">
        <v>19</v>
      </c>
      <c r="I670" s="10" t="s">
        <v>38</v>
      </c>
      <c r="J670" s="10" t="s">
        <v>2105</v>
      </c>
      <c r="K670" s="10" t="s">
        <v>282</v>
      </c>
      <c r="L670" s="10" t="s">
        <v>46</v>
      </c>
      <c r="M670" s="10" t="s">
        <v>24</v>
      </c>
      <c r="N670" s="10" t="s">
        <v>2106</v>
      </c>
      <c r="O670" s="10" t="s">
        <v>2107</v>
      </c>
    </row>
    <row r="671" spans="1:15" x14ac:dyDescent="0.2">
      <c r="A671">
        <v>670</v>
      </c>
      <c r="B671" s="10" t="s">
        <v>35</v>
      </c>
      <c r="C671" s="10" t="s">
        <v>36</v>
      </c>
      <c r="D671" s="10" t="s">
        <v>17</v>
      </c>
      <c r="E671" s="10" t="s">
        <v>18</v>
      </c>
      <c r="F671">
        <v>3.98</v>
      </c>
      <c r="G671">
        <v>357.4</v>
      </c>
      <c r="H671" s="10" t="s">
        <v>19</v>
      </c>
      <c r="I671" s="10" t="s">
        <v>38</v>
      </c>
      <c r="J671" s="10" t="s">
        <v>2108</v>
      </c>
      <c r="K671" s="10" t="s">
        <v>30</v>
      </c>
      <c r="L671" s="10" t="s">
        <v>40</v>
      </c>
      <c r="M671" s="10" t="s">
        <v>41</v>
      </c>
      <c r="N671" s="10" t="s">
        <v>2109</v>
      </c>
      <c r="O671" s="10" t="s">
        <v>2110</v>
      </c>
    </row>
    <row r="672" spans="1:15" x14ac:dyDescent="0.2">
      <c r="A672">
        <v>671</v>
      </c>
      <c r="B672" s="10" t="s">
        <v>76</v>
      </c>
      <c r="C672" s="10" t="s">
        <v>77</v>
      </c>
      <c r="D672" s="10" t="s">
        <v>17</v>
      </c>
      <c r="E672" s="10" t="s">
        <v>18</v>
      </c>
      <c r="F672">
        <v>2.56</v>
      </c>
      <c r="G672">
        <v>130.6</v>
      </c>
      <c r="H672" s="10" t="s">
        <v>19</v>
      </c>
      <c r="I672" s="10" t="s">
        <v>20</v>
      </c>
      <c r="J672" s="10" t="s">
        <v>2111</v>
      </c>
      <c r="K672" s="10" t="s">
        <v>366</v>
      </c>
      <c r="L672" s="10" t="s">
        <v>80</v>
      </c>
      <c r="M672" s="10" t="s">
        <v>24</v>
      </c>
      <c r="N672" s="10" t="s">
        <v>2112</v>
      </c>
      <c r="O672" s="10" t="s">
        <v>2113</v>
      </c>
    </row>
    <row r="673" spans="1:15" x14ac:dyDescent="0.2">
      <c r="A673">
        <v>672</v>
      </c>
      <c r="B673" s="10" t="s">
        <v>59</v>
      </c>
      <c r="C673" s="10" t="s">
        <v>60</v>
      </c>
      <c r="D673" s="10" t="s">
        <v>17</v>
      </c>
      <c r="E673" s="10" t="s">
        <v>18</v>
      </c>
      <c r="F673">
        <v>2.29</v>
      </c>
      <c r="G673">
        <v>88.8</v>
      </c>
      <c r="H673" s="10" t="s">
        <v>19</v>
      </c>
      <c r="I673" s="10" t="s">
        <v>38</v>
      </c>
      <c r="J673" s="10" t="s">
        <v>2114</v>
      </c>
      <c r="K673" s="10" t="s">
        <v>98</v>
      </c>
      <c r="L673" s="10" t="s">
        <v>23</v>
      </c>
      <c r="M673" s="10" t="s">
        <v>41</v>
      </c>
      <c r="N673" s="10" t="s">
        <v>2115</v>
      </c>
      <c r="O673" s="10" t="s">
        <v>2116</v>
      </c>
    </row>
    <row r="674" spans="1:15" x14ac:dyDescent="0.2">
      <c r="A674">
        <v>673</v>
      </c>
      <c r="B674" s="10" t="s">
        <v>127</v>
      </c>
      <c r="C674" s="10" t="s">
        <v>128</v>
      </c>
      <c r="D674" s="10" t="s">
        <v>17</v>
      </c>
      <c r="E674" s="10" t="s">
        <v>18</v>
      </c>
      <c r="F674">
        <v>5.05</v>
      </c>
      <c r="G674">
        <v>624.1</v>
      </c>
      <c r="H674" s="10" t="s">
        <v>19</v>
      </c>
      <c r="I674" s="10" t="s">
        <v>20</v>
      </c>
      <c r="J674" s="10" t="s">
        <v>2117</v>
      </c>
      <c r="K674" s="10" t="s">
        <v>286</v>
      </c>
      <c r="L674" s="10" t="s">
        <v>131</v>
      </c>
      <c r="M674" s="10" t="s">
        <v>24</v>
      </c>
      <c r="N674" s="10" t="s">
        <v>2118</v>
      </c>
      <c r="O674" s="10" t="s">
        <v>2119</v>
      </c>
    </row>
    <row r="675" spans="1:15" x14ac:dyDescent="0.2">
      <c r="A675">
        <v>674</v>
      </c>
      <c r="B675" s="10" t="s">
        <v>120</v>
      </c>
      <c r="C675" s="10" t="s">
        <v>121</v>
      </c>
      <c r="D675" s="10" t="s">
        <v>17</v>
      </c>
      <c r="E675" s="10" t="s">
        <v>18</v>
      </c>
      <c r="F675">
        <v>2.39</v>
      </c>
      <c r="G675">
        <v>94.9</v>
      </c>
      <c r="H675" s="10" t="s">
        <v>61</v>
      </c>
      <c r="I675" s="10" t="s">
        <v>20</v>
      </c>
      <c r="J675" s="10" t="s">
        <v>2120</v>
      </c>
      <c r="K675" s="10" t="s">
        <v>135</v>
      </c>
      <c r="L675" s="10" t="s">
        <v>124</v>
      </c>
      <c r="M675" s="10" t="s">
        <v>73</v>
      </c>
      <c r="N675" s="10" t="s">
        <v>2121</v>
      </c>
      <c r="O675" s="10" t="s">
        <v>2122</v>
      </c>
    </row>
    <row r="676" spans="1:15" x14ac:dyDescent="0.2">
      <c r="A676">
        <v>675</v>
      </c>
      <c r="B676" s="10" t="s">
        <v>392</v>
      </c>
      <c r="C676" s="10" t="s">
        <v>393</v>
      </c>
      <c r="D676" s="10" t="s">
        <v>17</v>
      </c>
      <c r="E676" s="10" t="s">
        <v>18</v>
      </c>
      <c r="F676">
        <v>2.58</v>
      </c>
      <c r="G676">
        <v>91.1</v>
      </c>
      <c r="H676" s="10" t="s">
        <v>61</v>
      </c>
      <c r="I676" s="10" t="s">
        <v>38</v>
      </c>
      <c r="J676" s="10" t="s">
        <v>2123</v>
      </c>
      <c r="K676" s="10" t="s">
        <v>191</v>
      </c>
      <c r="L676" s="10" t="s">
        <v>475</v>
      </c>
      <c r="M676" s="10" t="s">
        <v>24</v>
      </c>
      <c r="N676" s="10" t="s">
        <v>2124</v>
      </c>
      <c r="O676" s="10" t="s">
        <v>2125</v>
      </c>
    </row>
    <row r="677" spans="1:15" x14ac:dyDescent="0.2">
      <c r="A677">
        <v>676</v>
      </c>
      <c r="B677" s="10" t="s">
        <v>127</v>
      </c>
      <c r="C677" s="10" t="s">
        <v>128</v>
      </c>
      <c r="D677" s="10" t="s">
        <v>17</v>
      </c>
      <c r="E677" s="10" t="s">
        <v>18</v>
      </c>
      <c r="F677">
        <v>4.51</v>
      </c>
      <c r="G677">
        <v>642.29999999999995</v>
      </c>
      <c r="H677" s="10" t="s">
        <v>19</v>
      </c>
      <c r="I677" s="10" t="s">
        <v>38</v>
      </c>
      <c r="J677" s="10" t="s">
        <v>2126</v>
      </c>
      <c r="K677" s="10" t="s">
        <v>210</v>
      </c>
      <c r="L677" s="10" t="s">
        <v>266</v>
      </c>
      <c r="M677" s="10" t="s">
        <v>24</v>
      </c>
      <c r="N677" s="10" t="s">
        <v>2127</v>
      </c>
      <c r="O677" s="10" t="s">
        <v>2128</v>
      </c>
    </row>
    <row r="678" spans="1:15" x14ac:dyDescent="0.2">
      <c r="A678">
        <v>677</v>
      </c>
      <c r="B678" s="10" t="s">
        <v>67</v>
      </c>
      <c r="C678" s="10" t="s">
        <v>68</v>
      </c>
      <c r="D678" s="10" t="s">
        <v>17</v>
      </c>
      <c r="E678" s="10" t="s">
        <v>69</v>
      </c>
      <c r="F678">
        <v>1.38</v>
      </c>
      <c r="G678">
        <v>22.7</v>
      </c>
      <c r="H678" s="10" t="s">
        <v>61</v>
      </c>
      <c r="I678" s="10" t="s">
        <v>104</v>
      </c>
      <c r="J678" s="10" t="s">
        <v>340</v>
      </c>
      <c r="K678" s="10" t="s">
        <v>142</v>
      </c>
      <c r="L678" s="10" t="s">
        <v>72</v>
      </c>
      <c r="M678" s="10" t="s">
        <v>73</v>
      </c>
      <c r="N678" s="10" t="s">
        <v>2129</v>
      </c>
      <c r="O678" s="10" t="s">
        <v>2130</v>
      </c>
    </row>
    <row r="679" spans="1:15" x14ac:dyDescent="0.2">
      <c r="A679">
        <v>678</v>
      </c>
      <c r="B679" s="10" t="s">
        <v>145</v>
      </c>
      <c r="C679" s="10" t="s">
        <v>146</v>
      </c>
      <c r="D679" s="10" t="s">
        <v>17</v>
      </c>
      <c r="E679" s="10" t="s">
        <v>18</v>
      </c>
      <c r="F679">
        <v>2.95</v>
      </c>
      <c r="G679">
        <v>147.19999999999999</v>
      </c>
      <c r="H679" s="10" t="s">
        <v>61</v>
      </c>
      <c r="I679" s="10" t="s">
        <v>104</v>
      </c>
      <c r="J679" s="10" t="s">
        <v>2131</v>
      </c>
      <c r="K679" s="10" t="s">
        <v>148</v>
      </c>
      <c r="L679" s="10" t="s">
        <v>23</v>
      </c>
      <c r="M679" s="10" t="s">
        <v>41</v>
      </c>
      <c r="N679" s="10" t="s">
        <v>2132</v>
      </c>
      <c r="O679" s="10" t="s">
        <v>2133</v>
      </c>
    </row>
    <row r="680" spans="1:15" x14ac:dyDescent="0.2">
      <c r="A680">
        <v>679</v>
      </c>
      <c r="B680" s="10" t="s">
        <v>27</v>
      </c>
      <c r="C680" s="10" t="s">
        <v>28</v>
      </c>
      <c r="D680" s="10" t="s">
        <v>17</v>
      </c>
      <c r="E680" s="10" t="s">
        <v>18</v>
      </c>
      <c r="F680">
        <v>4.18</v>
      </c>
      <c r="G680">
        <v>311.2</v>
      </c>
      <c r="H680" s="10" t="s">
        <v>19</v>
      </c>
      <c r="I680" s="10" t="s">
        <v>104</v>
      </c>
      <c r="J680" s="10" t="s">
        <v>2134</v>
      </c>
      <c r="K680" s="10" t="s">
        <v>148</v>
      </c>
      <c r="L680" s="10" t="s">
        <v>317</v>
      </c>
      <c r="M680" s="10" t="s">
        <v>32</v>
      </c>
      <c r="N680" s="10" t="s">
        <v>2135</v>
      </c>
      <c r="O680" s="10" t="s">
        <v>2136</v>
      </c>
    </row>
    <row r="681" spans="1:15" x14ac:dyDescent="0.2">
      <c r="A681">
        <v>680</v>
      </c>
      <c r="B681" s="10" t="s">
        <v>320</v>
      </c>
      <c r="C681" s="10" t="s">
        <v>321</v>
      </c>
      <c r="D681" s="10" t="s">
        <v>17</v>
      </c>
      <c r="E681" s="10" t="s">
        <v>203</v>
      </c>
      <c r="F681">
        <v>2.5099999999999998</v>
      </c>
      <c r="G681">
        <v>103.1</v>
      </c>
      <c r="H681" s="10" t="s">
        <v>19</v>
      </c>
      <c r="I681" s="10" t="s">
        <v>38</v>
      </c>
      <c r="J681" s="10" t="s">
        <v>2137</v>
      </c>
      <c r="K681" s="10" t="s">
        <v>330</v>
      </c>
      <c r="L681" s="10" t="s">
        <v>355</v>
      </c>
      <c r="M681" s="10" t="s">
        <v>323</v>
      </c>
      <c r="N681" s="10" t="s">
        <v>2138</v>
      </c>
      <c r="O681" s="10" t="s">
        <v>2139</v>
      </c>
    </row>
    <row r="682" spans="1:15" x14ac:dyDescent="0.2">
      <c r="A682">
        <v>681</v>
      </c>
      <c r="B682" s="10" t="s">
        <v>15</v>
      </c>
      <c r="C682" s="10" t="s">
        <v>16</v>
      </c>
      <c r="D682" s="10" t="s">
        <v>17</v>
      </c>
      <c r="E682" s="10" t="s">
        <v>18</v>
      </c>
      <c r="F682">
        <v>1.05</v>
      </c>
      <c r="G682">
        <v>35</v>
      </c>
      <c r="H682" s="10" t="s">
        <v>37</v>
      </c>
      <c r="I682" s="10" t="s">
        <v>38</v>
      </c>
      <c r="J682" s="10" t="s">
        <v>2140</v>
      </c>
      <c r="K682" s="10" t="s">
        <v>233</v>
      </c>
      <c r="L682" s="10" t="s">
        <v>23</v>
      </c>
      <c r="M682" s="10" t="s">
        <v>24</v>
      </c>
      <c r="N682" s="10" t="s">
        <v>2141</v>
      </c>
      <c r="O682" s="10" t="s">
        <v>2142</v>
      </c>
    </row>
    <row r="683" spans="1:15" x14ac:dyDescent="0.2">
      <c r="A683">
        <v>682</v>
      </c>
      <c r="B683" s="10" t="s">
        <v>15</v>
      </c>
      <c r="C683" s="10" t="s">
        <v>16</v>
      </c>
      <c r="D683" s="10" t="s">
        <v>17</v>
      </c>
      <c r="E683" s="10" t="s">
        <v>18</v>
      </c>
      <c r="F683">
        <v>0.17</v>
      </c>
      <c r="G683">
        <v>26</v>
      </c>
      <c r="H683" s="10" t="s">
        <v>156</v>
      </c>
      <c r="I683" s="10" t="s">
        <v>38</v>
      </c>
      <c r="J683" s="10" t="s">
        <v>2143</v>
      </c>
      <c r="K683" s="10" t="s">
        <v>45</v>
      </c>
      <c r="L683" s="10" t="s">
        <v>46</v>
      </c>
      <c r="M683" s="10" t="s">
        <v>24</v>
      </c>
      <c r="N683" s="10" t="s">
        <v>2144</v>
      </c>
      <c r="O683" s="10" t="s">
        <v>2145</v>
      </c>
    </row>
    <row r="684" spans="1:15" x14ac:dyDescent="0.2">
      <c r="A684">
        <v>683</v>
      </c>
      <c r="B684" s="10" t="s">
        <v>59</v>
      </c>
      <c r="C684" s="10" t="s">
        <v>60</v>
      </c>
      <c r="D684" s="10" t="s">
        <v>17</v>
      </c>
      <c r="E684" s="10" t="s">
        <v>18</v>
      </c>
      <c r="F684">
        <v>0.43</v>
      </c>
      <c r="G684">
        <v>33.799999999999997</v>
      </c>
      <c r="H684" s="10" t="s">
        <v>156</v>
      </c>
      <c r="I684" s="10" t="s">
        <v>104</v>
      </c>
      <c r="J684" s="10" t="s">
        <v>2146</v>
      </c>
      <c r="K684" s="10" t="s">
        <v>520</v>
      </c>
      <c r="L684" s="10" t="s">
        <v>581</v>
      </c>
      <c r="M684" s="10" t="s">
        <v>41</v>
      </c>
      <c r="N684" s="10" t="s">
        <v>2147</v>
      </c>
      <c r="O684" s="10" t="s">
        <v>2148</v>
      </c>
    </row>
    <row r="685" spans="1:15" x14ac:dyDescent="0.2">
      <c r="A685">
        <v>684</v>
      </c>
      <c r="B685" s="10" t="s">
        <v>392</v>
      </c>
      <c r="C685" s="10" t="s">
        <v>393</v>
      </c>
      <c r="D685" s="10" t="s">
        <v>17</v>
      </c>
      <c r="E685" s="10" t="s">
        <v>18</v>
      </c>
      <c r="F685">
        <v>2.5299999999999998</v>
      </c>
      <c r="G685">
        <v>80.7</v>
      </c>
      <c r="H685" s="10" t="s">
        <v>19</v>
      </c>
      <c r="I685" s="10" t="s">
        <v>38</v>
      </c>
      <c r="J685" s="10" t="s">
        <v>2149</v>
      </c>
      <c r="K685" s="10" t="s">
        <v>191</v>
      </c>
      <c r="L685" s="10" t="s">
        <v>475</v>
      </c>
      <c r="M685" s="10" t="s">
        <v>24</v>
      </c>
      <c r="N685" s="10" t="s">
        <v>2150</v>
      </c>
      <c r="O685" s="10" t="s">
        <v>2151</v>
      </c>
    </row>
    <row r="686" spans="1:15" x14ac:dyDescent="0.2">
      <c r="A686">
        <v>685</v>
      </c>
      <c r="B686" s="10" t="s">
        <v>201</v>
      </c>
      <c r="C686" s="10" t="s">
        <v>202</v>
      </c>
      <c r="D686" s="10" t="s">
        <v>17</v>
      </c>
      <c r="E686" s="10" t="s">
        <v>203</v>
      </c>
      <c r="F686">
        <v>2.58</v>
      </c>
      <c r="G686">
        <v>115.4</v>
      </c>
      <c r="H686" s="10" t="s">
        <v>19</v>
      </c>
      <c r="I686" s="10" t="s">
        <v>20</v>
      </c>
      <c r="J686" s="10" t="s">
        <v>2152</v>
      </c>
      <c r="K686" s="10" t="s">
        <v>248</v>
      </c>
      <c r="L686" s="10" t="s">
        <v>23</v>
      </c>
      <c r="M686" s="10" t="s">
        <v>41</v>
      </c>
      <c r="N686" s="10" t="s">
        <v>2153</v>
      </c>
      <c r="O686" s="10" t="s">
        <v>2154</v>
      </c>
    </row>
    <row r="687" spans="1:15" x14ac:dyDescent="0.2">
      <c r="A687">
        <v>686</v>
      </c>
      <c r="B687" s="10" t="s">
        <v>59</v>
      </c>
      <c r="C687" s="10" t="s">
        <v>60</v>
      </c>
      <c r="D687" s="10" t="s">
        <v>17</v>
      </c>
      <c r="E687" s="10" t="s">
        <v>18</v>
      </c>
      <c r="F687">
        <v>2.59</v>
      </c>
      <c r="G687">
        <v>107.9</v>
      </c>
      <c r="H687" s="10" t="s">
        <v>61</v>
      </c>
      <c r="I687" s="10" t="s">
        <v>104</v>
      </c>
      <c r="J687" s="10" t="s">
        <v>2155</v>
      </c>
      <c r="K687" s="10" t="s">
        <v>293</v>
      </c>
      <c r="L687" s="10" t="s">
        <v>23</v>
      </c>
      <c r="M687" s="10" t="s">
        <v>41</v>
      </c>
      <c r="N687" s="10" t="s">
        <v>2156</v>
      </c>
      <c r="O687" s="10" t="s">
        <v>2157</v>
      </c>
    </row>
    <row r="688" spans="1:15" x14ac:dyDescent="0.2">
      <c r="A688">
        <v>687</v>
      </c>
      <c r="B688" s="10" t="s">
        <v>87</v>
      </c>
      <c r="C688" s="10" t="s">
        <v>88</v>
      </c>
      <c r="D688" s="10" t="s">
        <v>17</v>
      </c>
      <c r="E688" s="10" t="s">
        <v>69</v>
      </c>
      <c r="F688">
        <v>1.29</v>
      </c>
      <c r="G688">
        <v>14.1</v>
      </c>
      <c r="H688" s="10" t="s">
        <v>19</v>
      </c>
      <c r="I688" s="10" t="s">
        <v>20</v>
      </c>
      <c r="J688" s="10" t="s">
        <v>2158</v>
      </c>
      <c r="K688" s="10" t="s">
        <v>106</v>
      </c>
      <c r="L688" s="10" t="s">
        <v>91</v>
      </c>
      <c r="M688" s="10" t="s">
        <v>32</v>
      </c>
      <c r="N688" s="10" t="s">
        <v>2159</v>
      </c>
      <c r="O688" s="10" t="s">
        <v>2160</v>
      </c>
    </row>
    <row r="689" spans="1:15" x14ac:dyDescent="0.2">
      <c r="A689">
        <v>688</v>
      </c>
      <c r="B689" s="10" t="s">
        <v>87</v>
      </c>
      <c r="C689" s="10" t="s">
        <v>88</v>
      </c>
      <c r="D689" s="10" t="s">
        <v>17</v>
      </c>
      <c r="E689" s="10" t="s">
        <v>69</v>
      </c>
      <c r="F689">
        <v>0.43</v>
      </c>
      <c r="G689">
        <v>5</v>
      </c>
      <c r="H689" s="10" t="s">
        <v>37</v>
      </c>
      <c r="I689" s="10" t="s">
        <v>38</v>
      </c>
      <c r="J689" s="10" t="s">
        <v>2161</v>
      </c>
      <c r="K689" s="10" t="s">
        <v>538</v>
      </c>
      <c r="L689" s="10" t="s">
        <v>91</v>
      </c>
      <c r="M689" s="10" t="s">
        <v>32</v>
      </c>
      <c r="N689" s="10" t="s">
        <v>2162</v>
      </c>
      <c r="O689" s="10" t="s">
        <v>2163</v>
      </c>
    </row>
    <row r="690" spans="1:15" x14ac:dyDescent="0.2">
      <c r="A690">
        <v>689</v>
      </c>
      <c r="B690" s="10" t="s">
        <v>87</v>
      </c>
      <c r="C690" s="10" t="s">
        <v>88</v>
      </c>
      <c r="D690" s="10" t="s">
        <v>17</v>
      </c>
      <c r="E690" s="10" t="s">
        <v>69</v>
      </c>
      <c r="F690">
        <v>0.69</v>
      </c>
      <c r="G690">
        <v>6.4</v>
      </c>
      <c r="H690" s="10" t="s">
        <v>37</v>
      </c>
      <c r="I690" s="10" t="s">
        <v>38</v>
      </c>
      <c r="J690" s="10" t="s">
        <v>2164</v>
      </c>
      <c r="K690" s="10" t="s">
        <v>90</v>
      </c>
      <c r="L690" s="10" t="s">
        <v>72</v>
      </c>
      <c r="M690" s="10" t="s">
        <v>32</v>
      </c>
      <c r="N690" s="10" t="s">
        <v>2165</v>
      </c>
      <c r="O690" s="10" t="s">
        <v>2166</v>
      </c>
    </row>
    <row r="691" spans="1:15" x14ac:dyDescent="0.2">
      <c r="A691">
        <v>690</v>
      </c>
      <c r="B691" s="10" t="s">
        <v>127</v>
      </c>
      <c r="C691" s="10" t="s">
        <v>128</v>
      </c>
      <c r="D691" s="10" t="s">
        <v>17</v>
      </c>
      <c r="E691" s="10" t="s">
        <v>18</v>
      </c>
      <c r="F691">
        <v>4.76</v>
      </c>
      <c r="G691">
        <v>638.5</v>
      </c>
      <c r="H691" s="10" t="s">
        <v>61</v>
      </c>
      <c r="I691" s="10" t="s">
        <v>20</v>
      </c>
      <c r="J691" s="10" t="s">
        <v>2167</v>
      </c>
      <c r="K691" s="10" t="s">
        <v>130</v>
      </c>
      <c r="L691" s="10" t="s">
        <v>479</v>
      </c>
      <c r="M691" s="10" t="s">
        <v>24</v>
      </c>
      <c r="N691" s="10" t="s">
        <v>2168</v>
      </c>
      <c r="O691" s="10" t="s">
        <v>2169</v>
      </c>
    </row>
    <row r="692" spans="1:15" x14ac:dyDescent="0.2">
      <c r="A692">
        <v>691</v>
      </c>
      <c r="B692" s="10" t="s">
        <v>120</v>
      </c>
      <c r="C692" s="10" t="s">
        <v>121</v>
      </c>
      <c r="D692" s="10" t="s">
        <v>17</v>
      </c>
      <c r="E692" s="10" t="s">
        <v>18</v>
      </c>
      <c r="F692">
        <v>0.53</v>
      </c>
      <c r="G692">
        <v>34.200000000000003</v>
      </c>
      <c r="H692" s="10" t="s">
        <v>156</v>
      </c>
      <c r="I692" s="10" t="s">
        <v>38</v>
      </c>
      <c r="J692" s="10" t="s">
        <v>2170</v>
      </c>
      <c r="K692" s="10" t="s">
        <v>135</v>
      </c>
      <c r="L692" s="10" t="s">
        <v>124</v>
      </c>
      <c r="M692" s="10" t="s">
        <v>73</v>
      </c>
      <c r="N692" s="10" t="s">
        <v>2171</v>
      </c>
      <c r="O692" s="10" t="s">
        <v>2172</v>
      </c>
    </row>
    <row r="693" spans="1:15" x14ac:dyDescent="0.2">
      <c r="A693">
        <v>692</v>
      </c>
      <c r="B693" s="10" t="s">
        <v>183</v>
      </c>
      <c r="C693" s="10" t="s">
        <v>184</v>
      </c>
      <c r="D693" s="10" t="s">
        <v>17</v>
      </c>
      <c r="E693" s="10" t="s">
        <v>18</v>
      </c>
      <c r="F693">
        <v>1.3</v>
      </c>
      <c r="G693">
        <v>30.7</v>
      </c>
      <c r="H693" s="10" t="s">
        <v>37</v>
      </c>
      <c r="I693" s="10" t="s">
        <v>104</v>
      </c>
      <c r="J693" s="10" t="s">
        <v>2173</v>
      </c>
      <c r="K693" s="10" t="s">
        <v>130</v>
      </c>
      <c r="L693" s="10" t="s">
        <v>195</v>
      </c>
      <c r="M693" s="10" t="s">
        <v>41</v>
      </c>
      <c r="N693" s="10" t="s">
        <v>2174</v>
      </c>
      <c r="O693" s="10" t="s">
        <v>2175</v>
      </c>
    </row>
    <row r="694" spans="1:15" x14ac:dyDescent="0.2">
      <c r="A694">
        <v>693</v>
      </c>
      <c r="B694" s="10" t="s">
        <v>35</v>
      </c>
      <c r="C694" s="10" t="s">
        <v>36</v>
      </c>
      <c r="D694" s="10" t="s">
        <v>17</v>
      </c>
      <c r="E694" s="10" t="s">
        <v>18</v>
      </c>
      <c r="F694">
        <v>4.3499999999999996</v>
      </c>
      <c r="G694">
        <v>472.1</v>
      </c>
      <c r="H694" s="10" t="s">
        <v>19</v>
      </c>
      <c r="I694" s="10" t="s">
        <v>104</v>
      </c>
      <c r="J694" s="10" t="s">
        <v>2176</v>
      </c>
      <c r="K694" s="10" t="s">
        <v>30</v>
      </c>
      <c r="L694" s="10" t="s">
        <v>244</v>
      </c>
      <c r="M694" s="10" t="s">
        <v>41</v>
      </c>
      <c r="N694" s="10" t="s">
        <v>2177</v>
      </c>
      <c r="O694" s="10" t="s">
        <v>2178</v>
      </c>
    </row>
    <row r="695" spans="1:15" x14ac:dyDescent="0.2">
      <c r="A695">
        <v>694</v>
      </c>
      <c r="B695" s="10" t="s">
        <v>27</v>
      </c>
      <c r="C695" s="10" t="s">
        <v>28</v>
      </c>
      <c r="D695" s="10" t="s">
        <v>17</v>
      </c>
      <c r="E695" s="10" t="s">
        <v>18</v>
      </c>
      <c r="F695">
        <v>2.2400000000000002</v>
      </c>
      <c r="G695">
        <v>97</v>
      </c>
      <c r="H695" s="10" t="s">
        <v>37</v>
      </c>
      <c r="I695" s="10" t="s">
        <v>20</v>
      </c>
      <c r="J695" s="10" t="s">
        <v>2179</v>
      </c>
      <c r="K695" s="10" t="s">
        <v>240</v>
      </c>
      <c r="L695" s="10" t="s">
        <v>389</v>
      </c>
      <c r="M695" s="10" t="s">
        <v>32</v>
      </c>
      <c r="N695" s="10" t="s">
        <v>2180</v>
      </c>
      <c r="O695" s="10" t="s">
        <v>2181</v>
      </c>
    </row>
    <row r="696" spans="1:15" x14ac:dyDescent="0.2">
      <c r="A696">
        <v>695</v>
      </c>
      <c r="B696" s="10" t="s">
        <v>115</v>
      </c>
      <c r="C696" s="10" t="s">
        <v>116</v>
      </c>
      <c r="D696" s="10" t="s">
        <v>17</v>
      </c>
      <c r="E696" s="10" t="s">
        <v>18</v>
      </c>
      <c r="F696">
        <v>2.46</v>
      </c>
      <c r="G696">
        <v>198.5</v>
      </c>
      <c r="H696" s="10" t="s">
        <v>37</v>
      </c>
      <c r="I696" s="10" t="s">
        <v>20</v>
      </c>
      <c r="J696" s="10" t="s">
        <v>2182</v>
      </c>
      <c r="K696" s="10" t="s">
        <v>152</v>
      </c>
      <c r="L696" s="10" t="s">
        <v>153</v>
      </c>
      <c r="M696" s="10" t="s">
        <v>24</v>
      </c>
      <c r="N696" s="10" t="s">
        <v>2183</v>
      </c>
      <c r="O696" s="10" t="s">
        <v>2184</v>
      </c>
    </row>
    <row r="697" spans="1:15" x14ac:dyDescent="0.2">
      <c r="A697">
        <v>696</v>
      </c>
      <c r="B697" s="10" t="s">
        <v>183</v>
      </c>
      <c r="C697" s="10" t="s">
        <v>184</v>
      </c>
      <c r="D697" s="10" t="s">
        <v>17</v>
      </c>
      <c r="E697" s="10" t="s">
        <v>18</v>
      </c>
      <c r="F697">
        <v>1.68</v>
      </c>
      <c r="G697">
        <v>45.9</v>
      </c>
      <c r="H697" s="10" t="s">
        <v>61</v>
      </c>
      <c r="I697" s="10" t="s">
        <v>104</v>
      </c>
      <c r="J697" s="10" t="s">
        <v>2185</v>
      </c>
      <c r="K697" s="10" t="s">
        <v>130</v>
      </c>
      <c r="L697" s="10" t="s">
        <v>195</v>
      </c>
      <c r="M697" s="10" t="s">
        <v>41</v>
      </c>
      <c r="N697" s="10" t="s">
        <v>2186</v>
      </c>
      <c r="O697" s="10" t="s">
        <v>2187</v>
      </c>
    </row>
    <row r="698" spans="1:15" x14ac:dyDescent="0.2">
      <c r="A698">
        <v>697</v>
      </c>
      <c r="B698" s="10" t="s">
        <v>15</v>
      </c>
      <c r="C698" s="10" t="s">
        <v>16</v>
      </c>
      <c r="D698" s="10" t="s">
        <v>17</v>
      </c>
      <c r="E698" s="10" t="s">
        <v>18</v>
      </c>
      <c r="F698">
        <v>2.89</v>
      </c>
      <c r="G698">
        <v>134.6</v>
      </c>
      <c r="H698" s="10" t="s">
        <v>61</v>
      </c>
      <c r="I698" s="10" t="s">
        <v>38</v>
      </c>
      <c r="J698" s="10" t="s">
        <v>2188</v>
      </c>
      <c r="K698" s="10" t="s">
        <v>233</v>
      </c>
      <c r="L698" s="10" t="s">
        <v>23</v>
      </c>
      <c r="M698" s="10" t="s">
        <v>24</v>
      </c>
      <c r="N698" s="10" t="s">
        <v>2189</v>
      </c>
      <c r="O698" s="10" t="s">
        <v>2190</v>
      </c>
    </row>
    <row r="699" spans="1:15" x14ac:dyDescent="0.2">
      <c r="A699">
        <v>698</v>
      </c>
      <c r="B699" s="10" t="s">
        <v>35</v>
      </c>
      <c r="C699" s="10" t="s">
        <v>36</v>
      </c>
      <c r="D699" s="10" t="s">
        <v>17</v>
      </c>
      <c r="E699" s="10" t="s">
        <v>18</v>
      </c>
      <c r="F699">
        <v>0.34</v>
      </c>
      <c r="G699">
        <v>98.1</v>
      </c>
      <c r="H699" s="10" t="s">
        <v>156</v>
      </c>
      <c r="I699" s="10" t="s">
        <v>104</v>
      </c>
      <c r="J699" s="10" t="s">
        <v>2191</v>
      </c>
      <c r="K699" s="10" t="s">
        <v>30</v>
      </c>
      <c r="L699" s="10" t="s">
        <v>40</v>
      </c>
      <c r="M699" s="10" t="s">
        <v>41</v>
      </c>
      <c r="N699" s="10" t="s">
        <v>2192</v>
      </c>
      <c r="O699" s="10" t="s">
        <v>2193</v>
      </c>
    </row>
    <row r="700" spans="1:15" x14ac:dyDescent="0.2">
      <c r="A700">
        <v>699</v>
      </c>
      <c r="B700" s="10" t="s">
        <v>207</v>
      </c>
      <c r="C700" s="10" t="s">
        <v>208</v>
      </c>
      <c r="D700" s="10" t="s">
        <v>17</v>
      </c>
      <c r="E700" s="10" t="s">
        <v>18</v>
      </c>
      <c r="F700">
        <v>2.36</v>
      </c>
      <c r="G700">
        <v>69.599999999999994</v>
      </c>
      <c r="H700" s="10" t="s">
        <v>19</v>
      </c>
      <c r="I700" s="10" t="s">
        <v>20</v>
      </c>
      <c r="J700" s="10" t="s">
        <v>2194</v>
      </c>
      <c r="K700" s="10" t="s">
        <v>210</v>
      </c>
      <c r="L700" s="10" t="s">
        <v>211</v>
      </c>
      <c r="M700" s="10" t="s">
        <v>24</v>
      </c>
      <c r="N700" s="10" t="s">
        <v>2195</v>
      </c>
      <c r="O700" s="10" t="s">
        <v>2196</v>
      </c>
    </row>
    <row r="701" spans="1:15" x14ac:dyDescent="0.2">
      <c r="A701">
        <v>700</v>
      </c>
      <c r="B701" s="10" t="s">
        <v>188</v>
      </c>
      <c r="C701" s="10" t="s">
        <v>189</v>
      </c>
      <c r="D701" s="10" t="s">
        <v>17</v>
      </c>
      <c r="E701" s="10" t="s">
        <v>18</v>
      </c>
      <c r="F701">
        <v>1.3</v>
      </c>
      <c r="G701">
        <v>42.3</v>
      </c>
      <c r="H701" s="10" t="s">
        <v>37</v>
      </c>
      <c r="I701" s="10" t="s">
        <v>20</v>
      </c>
      <c r="J701" s="10" t="s">
        <v>2197</v>
      </c>
      <c r="K701" s="10" t="s">
        <v>252</v>
      </c>
      <c r="L701" s="10" t="s">
        <v>80</v>
      </c>
      <c r="M701" s="10" t="s">
        <v>24</v>
      </c>
      <c r="N701" s="10" t="s">
        <v>2198</v>
      </c>
      <c r="O701" s="10" t="s">
        <v>2199</v>
      </c>
    </row>
    <row r="702" spans="1:15" x14ac:dyDescent="0.2">
      <c r="A702">
        <v>701</v>
      </c>
      <c r="B702" s="10" t="s">
        <v>76</v>
      </c>
      <c r="C702" s="10" t="s">
        <v>77</v>
      </c>
      <c r="D702" s="10" t="s">
        <v>17</v>
      </c>
      <c r="E702" s="10" t="s">
        <v>18</v>
      </c>
      <c r="F702">
        <v>2.64</v>
      </c>
      <c r="G702">
        <v>131</v>
      </c>
      <c r="H702" s="10" t="s">
        <v>19</v>
      </c>
      <c r="I702" s="10" t="s">
        <v>20</v>
      </c>
      <c r="J702" s="10" t="s">
        <v>2200</v>
      </c>
      <c r="K702" s="10" t="s">
        <v>215</v>
      </c>
      <c r="L702" s="10" t="s">
        <v>46</v>
      </c>
      <c r="M702" s="10" t="s">
        <v>24</v>
      </c>
      <c r="N702" s="10" t="s">
        <v>2201</v>
      </c>
      <c r="O702" s="10" t="s">
        <v>2202</v>
      </c>
    </row>
    <row r="703" spans="1:15" x14ac:dyDescent="0.2">
      <c r="A703">
        <v>702</v>
      </c>
      <c r="B703" s="10" t="s">
        <v>120</v>
      </c>
      <c r="C703" s="10" t="s">
        <v>121</v>
      </c>
      <c r="D703" s="10" t="s">
        <v>17</v>
      </c>
      <c r="E703" s="10" t="s">
        <v>18</v>
      </c>
      <c r="F703">
        <v>1.92</v>
      </c>
      <c r="G703">
        <v>62.6</v>
      </c>
      <c r="H703" s="10" t="s">
        <v>37</v>
      </c>
      <c r="I703" s="10" t="s">
        <v>38</v>
      </c>
      <c r="J703" s="10" t="s">
        <v>2203</v>
      </c>
      <c r="K703" s="10" t="s">
        <v>123</v>
      </c>
      <c r="L703" s="10" t="s">
        <v>46</v>
      </c>
      <c r="M703" s="10" t="s">
        <v>73</v>
      </c>
      <c r="N703" s="10" t="s">
        <v>2204</v>
      </c>
      <c r="O703" s="10" t="s">
        <v>2205</v>
      </c>
    </row>
    <row r="704" spans="1:15" x14ac:dyDescent="0.2">
      <c r="A704">
        <v>703</v>
      </c>
      <c r="B704" s="10" t="s">
        <v>392</v>
      </c>
      <c r="C704" s="10" t="s">
        <v>393</v>
      </c>
      <c r="D704" s="10" t="s">
        <v>17</v>
      </c>
      <c r="E704" s="10" t="s">
        <v>18</v>
      </c>
      <c r="F704">
        <v>2.4700000000000002</v>
      </c>
      <c r="G704">
        <v>99.3</v>
      </c>
      <c r="H704" s="10" t="s">
        <v>19</v>
      </c>
      <c r="I704" s="10" t="s">
        <v>20</v>
      </c>
      <c r="J704" s="10" t="s">
        <v>2206</v>
      </c>
      <c r="K704" s="10" t="s">
        <v>191</v>
      </c>
      <c r="L704" s="10" t="s">
        <v>46</v>
      </c>
      <c r="M704" s="10" t="s">
        <v>24</v>
      </c>
      <c r="N704" s="10" t="s">
        <v>2207</v>
      </c>
      <c r="O704" s="10" t="s">
        <v>2208</v>
      </c>
    </row>
    <row r="705" spans="1:15" x14ac:dyDescent="0.2">
      <c r="A705">
        <v>704</v>
      </c>
      <c r="B705" s="10" t="s">
        <v>207</v>
      </c>
      <c r="C705" s="10" t="s">
        <v>208</v>
      </c>
      <c r="D705" s="10" t="s">
        <v>17</v>
      </c>
      <c r="E705" s="10" t="s">
        <v>18</v>
      </c>
      <c r="F705">
        <v>0.81</v>
      </c>
      <c r="G705">
        <v>24.1</v>
      </c>
      <c r="H705" s="10" t="s">
        <v>37</v>
      </c>
      <c r="I705" s="10" t="s">
        <v>20</v>
      </c>
      <c r="J705" s="10" t="s">
        <v>2209</v>
      </c>
      <c r="K705" s="10" t="s">
        <v>210</v>
      </c>
      <c r="L705" s="10" t="s">
        <v>452</v>
      </c>
      <c r="M705" s="10" t="s">
        <v>24</v>
      </c>
      <c r="N705" s="10" t="s">
        <v>2210</v>
      </c>
      <c r="O705" s="10" t="s">
        <v>2211</v>
      </c>
    </row>
    <row r="706" spans="1:15" x14ac:dyDescent="0.2">
      <c r="A706">
        <v>705</v>
      </c>
      <c r="B706" s="10" t="s">
        <v>120</v>
      </c>
      <c r="C706" s="10" t="s">
        <v>121</v>
      </c>
      <c r="D706" s="10" t="s">
        <v>17</v>
      </c>
      <c r="E706" s="10" t="s">
        <v>18</v>
      </c>
      <c r="F706">
        <v>2.67</v>
      </c>
      <c r="G706">
        <v>125.1</v>
      </c>
      <c r="H706" s="10" t="s">
        <v>19</v>
      </c>
      <c r="I706" s="10" t="s">
        <v>20</v>
      </c>
      <c r="J706" s="10" t="s">
        <v>2212</v>
      </c>
      <c r="K706" s="10" t="s">
        <v>135</v>
      </c>
      <c r="L706" s="10" t="s">
        <v>46</v>
      </c>
      <c r="M706" s="10" t="s">
        <v>73</v>
      </c>
      <c r="N706" s="10" t="s">
        <v>2213</v>
      </c>
      <c r="O706" s="10" t="s">
        <v>2214</v>
      </c>
    </row>
    <row r="707" spans="1:15" x14ac:dyDescent="0.2">
      <c r="A707">
        <v>706</v>
      </c>
      <c r="B707" s="10" t="s">
        <v>49</v>
      </c>
      <c r="C707" s="10" t="s">
        <v>50</v>
      </c>
      <c r="D707" s="10" t="s">
        <v>17</v>
      </c>
      <c r="E707" s="10" t="s">
        <v>18</v>
      </c>
      <c r="F707">
        <v>2.9</v>
      </c>
      <c r="G707">
        <v>158.9</v>
      </c>
      <c r="H707" s="10" t="s">
        <v>19</v>
      </c>
      <c r="I707" s="10" t="s">
        <v>104</v>
      </c>
      <c r="J707" s="10" t="s">
        <v>2215</v>
      </c>
      <c r="K707" s="10" t="s">
        <v>161</v>
      </c>
      <c r="L707" s="10" t="s">
        <v>56</v>
      </c>
      <c r="M707" s="10" t="s">
        <v>32</v>
      </c>
      <c r="N707" s="10" t="s">
        <v>2216</v>
      </c>
      <c r="O707" s="10" t="s">
        <v>2217</v>
      </c>
    </row>
    <row r="708" spans="1:15" x14ac:dyDescent="0.2">
      <c r="A708">
        <v>707</v>
      </c>
      <c r="B708" s="10" t="s">
        <v>115</v>
      </c>
      <c r="C708" s="10" t="s">
        <v>116</v>
      </c>
      <c r="D708" s="10" t="s">
        <v>17</v>
      </c>
      <c r="E708" s="10" t="s">
        <v>18</v>
      </c>
      <c r="F708">
        <v>3.59</v>
      </c>
      <c r="G708">
        <v>338.5</v>
      </c>
      <c r="H708" s="10" t="s">
        <v>19</v>
      </c>
      <c r="I708" s="10" t="s">
        <v>38</v>
      </c>
      <c r="J708" s="10" t="s">
        <v>2218</v>
      </c>
      <c r="K708" s="10" t="s">
        <v>223</v>
      </c>
      <c r="L708" s="10" t="s">
        <v>153</v>
      </c>
      <c r="M708" s="10" t="s">
        <v>24</v>
      </c>
      <c r="N708" s="10" t="s">
        <v>2219</v>
      </c>
      <c r="O708" s="10" t="s">
        <v>2220</v>
      </c>
    </row>
    <row r="709" spans="1:15" x14ac:dyDescent="0.2">
      <c r="A709">
        <v>708</v>
      </c>
      <c r="B709" s="10" t="s">
        <v>207</v>
      </c>
      <c r="C709" s="10" t="s">
        <v>208</v>
      </c>
      <c r="D709" s="10" t="s">
        <v>17</v>
      </c>
      <c r="E709" s="10" t="s">
        <v>18</v>
      </c>
      <c r="F709">
        <v>2.72</v>
      </c>
      <c r="G709">
        <v>103.5</v>
      </c>
      <c r="H709" s="10" t="s">
        <v>19</v>
      </c>
      <c r="I709" s="10" t="s">
        <v>20</v>
      </c>
      <c r="J709" s="10" t="s">
        <v>2221</v>
      </c>
      <c r="K709" s="10" t="s">
        <v>210</v>
      </c>
      <c r="L709" s="10" t="s">
        <v>452</v>
      </c>
      <c r="M709" s="10" t="s">
        <v>24</v>
      </c>
      <c r="N709" s="10" t="s">
        <v>2222</v>
      </c>
      <c r="O709" s="10" t="s">
        <v>2223</v>
      </c>
    </row>
    <row r="710" spans="1:15" x14ac:dyDescent="0.2">
      <c r="A710">
        <v>709</v>
      </c>
      <c r="B710" s="10" t="s">
        <v>49</v>
      </c>
      <c r="C710" s="10" t="s">
        <v>50</v>
      </c>
      <c r="D710" s="10" t="s">
        <v>17</v>
      </c>
      <c r="E710" s="10" t="s">
        <v>18</v>
      </c>
      <c r="F710">
        <v>3.91</v>
      </c>
      <c r="G710">
        <v>280.89999999999998</v>
      </c>
      <c r="H710" s="10" t="s">
        <v>19</v>
      </c>
      <c r="I710" s="10" t="s">
        <v>104</v>
      </c>
      <c r="J710" s="10" t="s">
        <v>2224</v>
      </c>
      <c r="K710" s="10" t="s">
        <v>161</v>
      </c>
      <c r="L710" s="10" t="s">
        <v>46</v>
      </c>
      <c r="M710" s="10" t="s">
        <v>32</v>
      </c>
      <c r="N710" s="10" t="s">
        <v>2225</v>
      </c>
      <c r="O710" s="10" t="s">
        <v>2226</v>
      </c>
    </row>
    <row r="711" spans="1:15" x14ac:dyDescent="0.2">
      <c r="A711">
        <v>710</v>
      </c>
      <c r="B711" s="10" t="s">
        <v>392</v>
      </c>
      <c r="C711" s="10" t="s">
        <v>393</v>
      </c>
      <c r="D711" s="10" t="s">
        <v>17</v>
      </c>
      <c r="E711" s="10" t="s">
        <v>18</v>
      </c>
      <c r="F711">
        <v>3.49</v>
      </c>
      <c r="G711">
        <v>192</v>
      </c>
      <c r="H711" s="10" t="s">
        <v>19</v>
      </c>
      <c r="I711" s="10" t="s">
        <v>20</v>
      </c>
      <c r="J711" s="10" t="s">
        <v>2227</v>
      </c>
      <c r="K711" s="10" t="s">
        <v>191</v>
      </c>
      <c r="L711" s="10" t="s">
        <v>475</v>
      </c>
      <c r="M711" s="10" t="s">
        <v>24</v>
      </c>
      <c r="N711" s="10" t="s">
        <v>2228</v>
      </c>
      <c r="O711" s="10" t="s">
        <v>2229</v>
      </c>
    </row>
    <row r="712" spans="1:15" x14ac:dyDescent="0.2">
      <c r="A712">
        <v>711</v>
      </c>
      <c r="B712" s="10" t="s">
        <v>15</v>
      </c>
      <c r="C712" s="10" t="s">
        <v>16</v>
      </c>
      <c r="D712" s="10" t="s">
        <v>17</v>
      </c>
      <c r="E712" s="10" t="s">
        <v>18</v>
      </c>
      <c r="F712">
        <v>1.7</v>
      </c>
      <c r="G712">
        <v>51.7</v>
      </c>
      <c r="H712" s="10" t="s">
        <v>19</v>
      </c>
      <c r="I712" s="10" t="s">
        <v>20</v>
      </c>
      <c r="J712" s="10" t="s">
        <v>2230</v>
      </c>
      <c r="K712" s="10" t="s">
        <v>22</v>
      </c>
      <c r="L712" s="10" t="s">
        <v>23</v>
      </c>
      <c r="M712" s="10" t="s">
        <v>24</v>
      </c>
      <c r="N712" s="10" t="s">
        <v>2231</v>
      </c>
      <c r="O712" s="10" t="s">
        <v>2232</v>
      </c>
    </row>
    <row r="713" spans="1:15" x14ac:dyDescent="0.2">
      <c r="A713">
        <v>712</v>
      </c>
      <c r="B713" s="10" t="s">
        <v>320</v>
      </c>
      <c r="C713" s="10" t="s">
        <v>321</v>
      </c>
      <c r="D713" s="10" t="s">
        <v>17</v>
      </c>
      <c r="E713" s="10" t="s">
        <v>203</v>
      </c>
      <c r="F713">
        <v>1.6</v>
      </c>
      <c r="G713">
        <v>56.3</v>
      </c>
      <c r="H713" s="10" t="s">
        <v>37</v>
      </c>
      <c r="I713" s="10" t="s">
        <v>20</v>
      </c>
      <c r="J713" s="10" t="s">
        <v>2233</v>
      </c>
      <c r="K713" s="10" t="s">
        <v>330</v>
      </c>
      <c r="L713" s="10" t="s">
        <v>355</v>
      </c>
      <c r="M713" s="10" t="s">
        <v>323</v>
      </c>
      <c r="N713" s="10" t="s">
        <v>2234</v>
      </c>
      <c r="O713" s="10" t="s">
        <v>2235</v>
      </c>
    </row>
    <row r="714" spans="1:15" x14ac:dyDescent="0.2">
      <c r="A714">
        <v>713</v>
      </c>
      <c r="B714" s="10" t="s">
        <v>120</v>
      </c>
      <c r="C714" s="10" t="s">
        <v>121</v>
      </c>
      <c r="D714" s="10" t="s">
        <v>17</v>
      </c>
      <c r="E714" s="10" t="s">
        <v>18</v>
      </c>
      <c r="F714">
        <v>3.79</v>
      </c>
      <c r="G714">
        <v>259.10000000000002</v>
      </c>
      <c r="H714" s="10" t="s">
        <v>19</v>
      </c>
      <c r="I714" s="10" t="s">
        <v>20</v>
      </c>
      <c r="J714" s="10" t="s">
        <v>2111</v>
      </c>
      <c r="K714" s="10" t="s">
        <v>123</v>
      </c>
      <c r="L714" s="10" t="s">
        <v>46</v>
      </c>
      <c r="M714" s="10" t="s">
        <v>73</v>
      </c>
      <c r="N714" s="10" t="s">
        <v>2236</v>
      </c>
      <c r="O714" s="10" t="s">
        <v>2237</v>
      </c>
    </row>
    <row r="715" spans="1:15" x14ac:dyDescent="0.2">
      <c r="A715">
        <v>714</v>
      </c>
      <c r="B715" s="10" t="s">
        <v>27</v>
      </c>
      <c r="C715" s="10" t="s">
        <v>28</v>
      </c>
      <c r="D715" s="10" t="s">
        <v>17</v>
      </c>
      <c r="E715" s="10" t="s">
        <v>18</v>
      </c>
      <c r="F715">
        <v>2.63</v>
      </c>
      <c r="G715">
        <v>140.19999999999999</v>
      </c>
      <c r="H715" s="10" t="s">
        <v>37</v>
      </c>
      <c r="I715" s="10" t="s">
        <v>38</v>
      </c>
      <c r="J715" s="10" t="s">
        <v>2238</v>
      </c>
      <c r="K715" s="10" t="s">
        <v>177</v>
      </c>
      <c r="L715" s="10" t="s">
        <v>31</v>
      </c>
      <c r="M715" s="10" t="s">
        <v>32</v>
      </c>
      <c r="N715" s="10" t="s">
        <v>2239</v>
      </c>
      <c r="O715" s="10" t="s">
        <v>2240</v>
      </c>
    </row>
    <row r="716" spans="1:15" x14ac:dyDescent="0.2">
      <c r="A716">
        <v>715</v>
      </c>
      <c r="B716" s="10" t="s">
        <v>145</v>
      </c>
      <c r="C716" s="10" t="s">
        <v>146</v>
      </c>
      <c r="D716" s="10" t="s">
        <v>17</v>
      </c>
      <c r="E716" s="10" t="s">
        <v>18</v>
      </c>
      <c r="F716">
        <v>1.53</v>
      </c>
      <c r="G716">
        <v>47.6</v>
      </c>
      <c r="H716" s="10" t="s">
        <v>37</v>
      </c>
      <c r="I716" s="10" t="s">
        <v>20</v>
      </c>
      <c r="J716" s="10" t="s">
        <v>2241</v>
      </c>
      <c r="K716" s="10" t="s">
        <v>148</v>
      </c>
      <c r="L716" s="10" t="s">
        <v>475</v>
      </c>
      <c r="M716" s="10" t="s">
        <v>41</v>
      </c>
      <c r="N716" s="10" t="s">
        <v>2242</v>
      </c>
      <c r="O716" s="10" t="s">
        <v>2243</v>
      </c>
    </row>
    <row r="717" spans="1:15" x14ac:dyDescent="0.2">
      <c r="A717">
        <v>716</v>
      </c>
      <c r="B717" s="10" t="s">
        <v>145</v>
      </c>
      <c r="C717" s="10" t="s">
        <v>146</v>
      </c>
      <c r="D717" s="10" t="s">
        <v>17</v>
      </c>
      <c r="E717" s="10" t="s">
        <v>18</v>
      </c>
      <c r="F717">
        <v>2.4</v>
      </c>
      <c r="G717">
        <v>84.3</v>
      </c>
      <c r="H717" s="10" t="s">
        <v>61</v>
      </c>
      <c r="I717" s="10" t="s">
        <v>104</v>
      </c>
      <c r="J717" s="10" t="s">
        <v>2244</v>
      </c>
      <c r="K717" s="10" t="s">
        <v>148</v>
      </c>
      <c r="L717" s="10" t="s">
        <v>23</v>
      </c>
      <c r="M717" s="10" t="s">
        <v>41</v>
      </c>
      <c r="N717" s="10" t="s">
        <v>2245</v>
      </c>
      <c r="O717" s="10" t="s">
        <v>2246</v>
      </c>
    </row>
    <row r="718" spans="1:15" x14ac:dyDescent="0.2">
      <c r="A718">
        <v>717</v>
      </c>
      <c r="B718" s="10" t="s">
        <v>392</v>
      </c>
      <c r="C718" s="10" t="s">
        <v>393</v>
      </c>
      <c r="D718" s="10" t="s">
        <v>17</v>
      </c>
      <c r="E718" s="10" t="s">
        <v>18</v>
      </c>
      <c r="F718">
        <v>3.09</v>
      </c>
      <c r="G718">
        <v>146.1</v>
      </c>
      <c r="H718" s="10" t="s">
        <v>61</v>
      </c>
      <c r="I718" s="10" t="s">
        <v>20</v>
      </c>
      <c r="J718" s="10" t="s">
        <v>2247</v>
      </c>
      <c r="K718" s="10" t="s">
        <v>191</v>
      </c>
      <c r="L718" s="10" t="s">
        <v>475</v>
      </c>
      <c r="M718" s="10" t="s">
        <v>24</v>
      </c>
      <c r="N718" s="10" t="s">
        <v>2248</v>
      </c>
      <c r="O718" s="10" t="s">
        <v>2249</v>
      </c>
    </row>
    <row r="719" spans="1:15" x14ac:dyDescent="0.2">
      <c r="A719">
        <v>718</v>
      </c>
      <c r="B719" s="10" t="s">
        <v>207</v>
      </c>
      <c r="C719" s="10" t="s">
        <v>208</v>
      </c>
      <c r="D719" s="10" t="s">
        <v>17</v>
      </c>
      <c r="E719" s="10" t="s">
        <v>18</v>
      </c>
      <c r="F719">
        <v>2.2599999999999998</v>
      </c>
      <c r="G719">
        <v>68.5</v>
      </c>
      <c r="H719" s="10" t="s">
        <v>61</v>
      </c>
      <c r="I719" s="10" t="s">
        <v>104</v>
      </c>
      <c r="J719" s="10" t="s">
        <v>1964</v>
      </c>
      <c r="K719" s="10" t="s">
        <v>210</v>
      </c>
      <c r="L719" s="10" t="s">
        <v>465</v>
      </c>
      <c r="M719" s="10" t="s">
        <v>24</v>
      </c>
      <c r="N719" s="10" t="s">
        <v>2250</v>
      </c>
      <c r="O719" s="10" t="s">
        <v>2251</v>
      </c>
    </row>
    <row r="720" spans="1:15" x14ac:dyDescent="0.2">
      <c r="A720">
        <v>719</v>
      </c>
      <c r="B720" s="10" t="s">
        <v>49</v>
      </c>
      <c r="C720" s="10" t="s">
        <v>50</v>
      </c>
      <c r="D720" s="10" t="s">
        <v>17</v>
      </c>
      <c r="E720" s="10" t="s">
        <v>18</v>
      </c>
      <c r="F720">
        <v>4.03</v>
      </c>
      <c r="G720">
        <v>292.8</v>
      </c>
      <c r="H720" s="10" t="s">
        <v>19</v>
      </c>
      <c r="I720" s="10" t="s">
        <v>20</v>
      </c>
      <c r="J720" s="10" t="s">
        <v>2252</v>
      </c>
      <c r="K720" s="10" t="s">
        <v>161</v>
      </c>
      <c r="L720" s="10" t="s">
        <v>153</v>
      </c>
      <c r="M720" s="10" t="s">
        <v>32</v>
      </c>
      <c r="N720" s="10" t="s">
        <v>2253</v>
      </c>
      <c r="O720" s="10" t="s">
        <v>2254</v>
      </c>
    </row>
    <row r="721" spans="1:15" x14ac:dyDescent="0.2">
      <c r="A721">
        <v>720</v>
      </c>
      <c r="B721" s="10" t="s">
        <v>392</v>
      </c>
      <c r="C721" s="10" t="s">
        <v>393</v>
      </c>
      <c r="D721" s="10" t="s">
        <v>17</v>
      </c>
      <c r="E721" s="10" t="s">
        <v>18</v>
      </c>
      <c r="F721">
        <v>3.41</v>
      </c>
      <c r="G721">
        <v>198.2</v>
      </c>
      <c r="H721" s="10" t="s">
        <v>19</v>
      </c>
      <c r="I721" s="10" t="s">
        <v>104</v>
      </c>
      <c r="J721" s="10" t="s">
        <v>2255</v>
      </c>
      <c r="K721" s="10" t="s">
        <v>191</v>
      </c>
      <c r="L721" s="10" t="s">
        <v>46</v>
      </c>
      <c r="M721" s="10" t="s">
        <v>24</v>
      </c>
      <c r="N721" s="10" t="s">
        <v>2256</v>
      </c>
      <c r="O721" s="10" t="s">
        <v>2257</v>
      </c>
    </row>
    <row r="722" spans="1:15" x14ac:dyDescent="0.2">
      <c r="A722">
        <v>721</v>
      </c>
      <c r="B722" s="10" t="s">
        <v>188</v>
      </c>
      <c r="C722" s="10" t="s">
        <v>189</v>
      </c>
      <c r="D722" s="10" t="s">
        <v>17</v>
      </c>
      <c r="E722" s="10" t="s">
        <v>18</v>
      </c>
      <c r="F722">
        <v>2.5</v>
      </c>
      <c r="G722">
        <v>106.7</v>
      </c>
      <c r="H722" s="10" t="s">
        <v>61</v>
      </c>
      <c r="I722" s="10" t="s">
        <v>20</v>
      </c>
      <c r="J722" s="10" t="s">
        <v>2258</v>
      </c>
      <c r="K722" s="10" t="s">
        <v>191</v>
      </c>
      <c r="L722" s="10" t="s">
        <v>23</v>
      </c>
      <c r="M722" s="10" t="s">
        <v>24</v>
      </c>
      <c r="N722" s="10" t="s">
        <v>2259</v>
      </c>
      <c r="O722" s="10" t="s">
        <v>2260</v>
      </c>
    </row>
    <row r="723" spans="1:15" x14ac:dyDescent="0.2">
      <c r="A723">
        <v>722</v>
      </c>
      <c r="B723" s="10" t="s">
        <v>76</v>
      </c>
      <c r="C723" s="10" t="s">
        <v>77</v>
      </c>
      <c r="D723" s="10" t="s">
        <v>17</v>
      </c>
      <c r="E723" s="10" t="s">
        <v>18</v>
      </c>
      <c r="F723">
        <v>0.73</v>
      </c>
      <c r="G723">
        <v>34.799999999999997</v>
      </c>
      <c r="H723" s="10" t="s">
        <v>37</v>
      </c>
      <c r="I723" s="10" t="s">
        <v>104</v>
      </c>
      <c r="J723" s="10" t="s">
        <v>2261</v>
      </c>
      <c r="K723" s="10" t="s">
        <v>366</v>
      </c>
      <c r="L723" s="10" t="s">
        <v>216</v>
      </c>
      <c r="M723" s="10" t="s">
        <v>24</v>
      </c>
      <c r="N723" s="10" t="s">
        <v>2262</v>
      </c>
      <c r="O723" s="10" t="s">
        <v>2263</v>
      </c>
    </row>
    <row r="724" spans="1:15" x14ac:dyDescent="0.2">
      <c r="A724">
        <v>723</v>
      </c>
      <c r="B724" s="10" t="s">
        <v>27</v>
      </c>
      <c r="C724" s="10" t="s">
        <v>28</v>
      </c>
      <c r="D724" s="10" t="s">
        <v>17</v>
      </c>
      <c r="E724" s="10" t="s">
        <v>18</v>
      </c>
      <c r="F724">
        <v>2.76</v>
      </c>
      <c r="G724">
        <v>167.6</v>
      </c>
      <c r="H724" s="10" t="s">
        <v>61</v>
      </c>
      <c r="I724" s="10" t="s">
        <v>20</v>
      </c>
      <c r="J724" s="10" t="s">
        <v>2264</v>
      </c>
      <c r="K724" s="10" t="s">
        <v>45</v>
      </c>
      <c r="L724" s="10" t="s">
        <v>389</v>
      </c>
      <c r="M724" s="10" t="s">
        <v>32</v>
      </c>
      <c r="N724" s="10" t="s">
        <v>2265</v>
      </c>
      <c r="O724" s="10" t="s">
        <v>2266</v>
      </c>
    </row>
    <row r="725" spans="1:15" x14ac:dyDescent="0.2">
      <c r="A725">
        <v>724</v>
      </c>
      <c r="B725" s="10" t="s">
        <v>188</v>
      </c>
      <c r="C725" s="10" t="s">
        <v>189</v>
      </c>
      <c r="D725" s="10" t="s">
        <v>17</v>
      </c>
      <c r="E725" s="10" t="s">
        <v>18</v>
      </c>
      <c r="F725">
        <v>2.48</v>
      </c>
      <c r="G725">
        <v>100.5</v>
      </c>
      <c r="H725" s="10" t="s">
        <v>19</v>
      </c>
      <c r="I725" s="10" t="s">
        <v>104</v>
      </c>
      <c r="J725" s="10" t="s">
        <v>2267</v>
      </c>
      <c r="K725" s="10" t="s">
        <v>252</v>
      </c>
      <c r="L725" s="10" t="s">
        <v>80</v>
      </c>
      <c r="M725" s="10" t="s">
        <v>24</v>
      </c>
      <c r="N725" s="10" t="s">
        <v>2268</v>
      </c>
      <c r="O725" s="10" t="s">
        <v>2269</v>
      </c>
    </row>
    <row r="726" spans="1:15" x14ac:dyDescent="0.2">
      <c r="A726">
        <v>725</v>
      </c>
      <c r="B726" s="10" t="s">
        <v>183</v>
      </c>
      <c r="C726" s="10" t="s">
        <v>184</v>
      </c>
      <c r="D726" s="10" t="s">
        <v>17</v>
      </c>
      <c r="E726" s="10" t="s">
        <v>18</v>
      </c>
      <c r="F726">
        <v>1.52</v>
      </c>
      <c r="G726">
        <v>44.6</v>
      </c>
      <c r="H726" s="10" t="s">
        <v>19</v>
      </c>
      <c r="I726" s="10" t="s">
        <v>38</v>
      </c>
      <c r="J726" s="10" t="s">
        <v>2270</v>
      </c>
      <c r="K726" s="10" t="s">
        <v>130</v>
      </c>
      <c r="L726" s="10" t="s">
        <v>195</v>
      </c>
      <c r="M726" s="10" t="s">
        <v>41</v>
      </c>
      <c r="N726" s="10" t="s">
        <v>2271</v>
      </c>
      <c r="O726" s="10" t="s">
        <v>2272</v>
      </c>
    </row>
    <row r="727" spans="1:15" x14ac:dyDescent="0.2">
      <c r="A727">
        <v>726</v>
      </c>
      <c r="B727" s="10" t="s">
        <v>201</v>
      </c>
      <c r="C727" s="10" t="s">
        <v>202</v>
      </c>
      <c r="D727" s="10" t="s">
        <v>17</v>
      </c>
      <c r="E727" s="10" t="s">
        <v>203</v>
      </c>
      <c r="F727">
        <v>2.44</v>
      </c>
      <c r="G727">
        <v>121.4</v>
      </c>
      <c r="H727" s="10" t="s">
        <v>19</v>
      </c>
      <c r="I727" s="10" t="s">
        <v>20</v>
      </c>
      <c r="J727" s="10" t="s">
        <v>2273</v>
      </c>
      <c r="K727" s="10" t="s">
        <v>106</v>
      </c>
      <c r="L727" s="10" t="s">
        <v>259</v>
      </c>
      <c r="M727" s="10" t="s">
        <v>41</v>
      </c>
      <c r="N727" s="10" t="s">
        <v>2274</v>
      </c>
      <c r="O727" s="10" t="s">
        <v>2275</v>
      </c>
    </row>
    <row r="728" spans="1:15" x14ac:dyDescent="0.2">
      <c r="A728">
        <v>727</v>
      </c>
      <c r="B728" s="10" t="s">
        <v>183</v>
      </c>
      <c r="C728" s="10" t="s">
        <v>184</v>
      </c>
      <c r="D728" s="10" t="s">
        <v>17</v>
      </c>
      <c r="E728" s="10" t="s">
        <v>18</v>
      </c>
      <c r="F728">
        <v>0.7</v>
      </c>
      <c r="G728">
        <v>20</v>
      </c>
      <c r="H728" s="10" t="s">
        <v>37</v>
      </c>
      <c r="I728" s="10" t="s">
        <v>38</v>
      </c>
      <c r="J728" s="10" t="s">
        <v>2276</v>
      </c>
      <c r="K728" s="10" t="s">
        <v>130</v>
      </c>
      <c r="L728" s="10" t="s">
        <v>46</v>
      </c>
      <c r="M728" s="10" t="s">
        <v>41</v>
      </c>
      <c r="N728" s="10" t="s">
        <v>1592</v>
      </c>
      <c r="O728" s="10" t="s">
        <v>2277</v>
      </c>
    </row>
    <row r="729" spans="1:15" x14ac:dyDescent="0.2">
      <c r="A729">
        <v>728</v>
      </c>
      <c r="B729" s="10" t="s">
        <v>115</v>
      </c>
      <c r="C729" s="10" t="s">
        <v>116</v>
      </c>
      <c r="D729" s="10" t="s">
        <v>17</v>
      </c>
      <c r="E729" s="10" t="s">
        <v>18</v>
      </c>
      <c r="F729">
        <v>4.3899999999999997</v>
      </c>
      <c r="G729">
        <v>578.9</v>
      </c>
      <c r="H729" s="10" t="s">
        <v>61</v>
      </c>
      <c r="I729" s="10" t="s">
        <v>104</v>
      </c>
      <c r="J729" s="10" t="s">
        <v>2278</v>
      </c>
      <c r="K729" s="10" t="s">
        <v>637</v>
      </c>
      <c r="L729" s="10" t="s">
        <v>56</v>
      </c>
      <c r="M729" s="10" t="s">
        <v>24</v>
      </c>
      <c r="N729" s="10" t="s">
        <v>2279</v>
      </c>
      <c r="O729" s="10" t="s">
        <v>2280</v>
      </c>
    </row>
    <row r="730" spans="1:15" x14ac:dyDescent="0.2">
      <c r="A730">
        <v>729</v>
      </c>
      <c r="B730" s="10" t="s">
        <v>392</v>
      </c>
      <c r="C730" s="10" t="s">
        <v>393</v>
      </c>
      <c r="D730" s="10" t="s">
        <v>17</v>
      </c>
      <c r="E730" s="10" t="s">
        <v>18</v>
      </c>
      <c r="F730">
        <v>2.4900000000000002</v>
      </c>
      <c r="G730">
        <v>97.9</v>
      </c>
      <c r="H730" s="10" t="s">
        <v>19</v>
      </c>
      <c r="I730" s="10" t="s">
        <v>104</v>
      </c>
      <c r="J730" s="10" t="s">
        <v>2281</v>
      </c>
      <c r="K730" s="10" t="s">
        <v>191</v>
      </c>
      <c r="L730" s="10" t="s">
        <v>475</v>
      </c>
      <c r="M730" s="10" t="s">
        <v>24</v>
      </c>
      <c r="N730" s="10" t="s">
        <v>2282</v>
      </c>
      <c r="O730" s="10" t="s">
        <v>2283</v>
      </c>
    </row>
    <row r="731" spans="1:15" x14ac:dyDescent="0.2">
      <c r="A731">
        <v>730</v>
      </c>
      <c r="B731" s="10" t="s">
        <v>15</v>
      </c>
      <c r="C731" s="10" t="s">
        <v>16</v>
      </c>
      <c r="D731" s="10" t="s">
        <v>17</v>
      </c>
      <c r="E731" s="10" t="s">
        <v>18</v>
      </c>
      <c r="F731">
        <v>2.76</v>
      </c>
      <c r="G731">
        <v>115.5</v>
      </c>
      <c r="H731" s="10" t="s">
        <v>19</v>
      </c>
      <c r="I731" s="10" t="s">
        <v>38</v>
      </c>
      <c r="J731" s="10" t="s">
        <v>2284</v>
      </c>
      <c r="K731" s="10" t="s">
        <v>22</v>
      </c>
      <c r="L731" s="10" t="s">
        <v>23</v>
      </c>
      <c r="M731" s="10" t="s">
        <v>24</v>
      </c>
      <c r="N731" s="10" t="s">
        <v>2285</v>
      </c>
      <c r="O731" s="10" t="s">
        <v>2286</v>
      </c>
    </row>
    <row r="732" spans="1:15" x14ac:dyDescent="0.2">
      <c r="A732">
        <v>731</v>
      </c>
      <c r="B732" s="10" t="s">
        <v>201</v>
      </c>
      <c r="C732" s="10" t="s">
        <v>202</v>
      </c>
      <c r="D732" s="10" t="s">
        <v>17</v>
      </c>
      <c r="E732" s="10" t="s">
        <v>203</v>
      </c>
      <c r="F732">
        <v>2.4300000000000002</v>
      </c>
      <c r="G732">
        <v>107.8</v>
      </c>
      <c r="H732" s="10" t="s">
        <v>19</v>
      </c>
      <c r="I732" s="10" t="s">
        <v>104</v>
      </c>
      <c r="J732" s="10" t="s">
        <v>2287</v>
      </c>
      <c r="K732" s="10" t="s">
        <v>282</v>
      </c>
      <c r="L732" s="10" t="s">
        <v>23</v>
      </c>
      <c r="M732" s="10" t="s">
        <v>41</v>
      </c>
      <c r="N732" s="10" t="s">
        <v>2288</v>
      </c>
      <c r="O732" s="10" t="s">
        <v>2289</v>
      </c>
    </row>
    <row r="733" spans="1:15" x14ac:dyDescent="0.2">
      <c r="A733">
        <v>732</v>
      </c>
      <c r="B733" s="10" t="s">
        <v>392</v>
      </c>
      <c r="C733" s="10" t="s">
        <v>393</v>
      </c>
      <c r="D733" s="10" t="s">
        <v>17</v>
      </c>
      <c r="E733" s="10" t="s">
        <v>18</v>
      </c>
      <c r="F733">
        <v>3.42</v>
      </c>
      <c r="G733">
        <v>167.1</v>
      </c>
      <c r="H733" s="10" t="s">
        <v>19</v>
      </c>
      <c r="I733" s="10" t="s">
        <v>104</v>
      </c>
      <c r="J733" s="10" t="s">
        <v>2290</v>
      </c>
      <c r="K733" s="10" t="s">
        <v>191</v>
      </c>
      <c r="L733" s="10" t="s">
        <v>475</v>
      </c>
      <c r="M733" s="10" t="s">
        <v>24</v>
      </c>
      <c r="N733" s="10" t="s">
        <v>2291</v>
      </c>
      <c r="O733" s="10" t="s">
        <v>2292</v>
      </c>
    </row>
    <row r="734" spans="1:15" x14ac:dyDescent="0.2">
      <c r="A734">
        <v>733</v>
      </c>
      <c r="B734" s="10" t="s">
        <v>127</v>
      </c>
      <c r="C734" s="10" t="s">
        <v>128</v>
      </c>
      <c r="D734" s="10" t="s">
        <v>17</v>
      </c>
      <c r="E734" s="10" t="s">
        <v>18</v>
      </c>
      <c r="F734">
        <v>4.21</v>
      </c>
      <c r="G734">
        <v>527.9</v>
      </c>
      <c r="H734" s="10" t="s">
        <v>19</v>
      </c>
      <c r="I734" s="10" t="s">
        <v>104</v>
      </c>
      <c r="J734" s="10" t="s">
        <v>2293</v>
      </c>
      <c r="K734" s="10" t="s">
        <v>130</v>
      </c>
      <c r="L734" s="10" t="s">
        <v>266</v>
      </c>
      <c r="M734" s="10" t="s">
        <v>24</v>
      </c>
      <c r="N734" s="10" t="s">
        <v>2294</v>
      </c>
      <c r="O734" s="10" t="s">
        <v>2295</v>
      </c>
    </row>
    <row r="735" spans="1:15" x14ac:dyDescent="0.2">
      <c r="A735">
        <v>734</v>
      </c>
      <c r="B735" s="10" t="s">
        <v>76</v>
      </c>
      <c r="C735" s="10" t="s">
        <v>77</v>
      </c>
      <c r="D735" s="10" t="s">
        <v>17</v>
      </c>
      <c r="E735" s="10" t="s">
        <v>18</v>
      </c>
      <c r="F735">
        <v>3.01</v>
      </c>
      <c r="G735">
        <v>179.1</v>
      </c>
      <c r="H735" s="10" t="s">
        <v>19</v>
      </c>
      <c r="I735" s="10" t="s">
        <v>20</v>
      </c>
      <c r="J735" s="10" t="s">
        <v>2296</v>
      </c>
      <c r="K735" s="10" t="s">
        <v>366</v>
      </c>
      <c r="L735" s="10" t="s">
        <v>216</v>
      </c>
      <c r="M735" s="10" t="s">
        <v>24</v>
      </c>
      <c r="N735" s="10" t="s">
        <v>2297</v>
      </c>
      <c r="O735" s="10" t="s">
        <v>2298</v>
      </c>
    </row>
    <row r="736" spans="1:15" x14ac:dyDescent="0.2">
      <c r="A736">
        <v>735</v>
      </c>
      <c r="B736" s="10" t="s">
        <v>120</v>
      </c>
      <c r="C736" s="10" t="s">
        <v>121</v>
      </c>
      <c r="D736" s="10" t="s">
        <v>17</v>
      </c>
      <c r="E736" s="10" t="s">
        <v>18</v>
      </c>
      <c r="F736">
        <v>3.11</v>
      </c>
      <c r="G736">
        <v>180.2</v>
      </c>
      <c r="H736" s="10" t="s">
        <v>61</v>
      </c>
      <c r="I736" s="10" t="s">
        <v>38</v>
      </c>
      <c r="J736" s="10" t="s">
        <v>2299</v>
      </c>
      <c r="K736" s="10" t="s">
        <v>135</v>
      </c>
      <c r="L736" s="10" t="s">
        <v>46</v>
      </c>
      <c r="M736" s="10" t="s">
        <v>73</v>
      </c>
      <c r="N736" s="10" t="s">
        <v>2300</v>
      </c>
      <c r="O736" s="10" t="s">
        <v>2301</v>
      </c>
    </row>
    <row r="737" spans="1:15" x14ac:dyDescent="0.2">
      <c r="A737">
        <v>736</v>
      </c>
      <c r="B737" s="10" t="s">
        <v>27</v>
      </c>
      <c r="C737" s="10" t="s">
        <v>28</v>
      </c>
      <c r="D737" s="10" t="s">
        <v>17</v>
      </c>
      <c r="E737" s="10" t="s">
        <v>18</v>
      </c>
      <c r="F737">
        <v>4.33</v>
      </c>
      <c r="G737">
        <v>418.1</v>
      </c>
      <c r="H737" s="10" t="s">
        <v>19</v>
      </c>
      <c r="I737" s="10" t="s">
        <v>104</v>
      </c>
      <c r="J737" s="10" t="s">
        <v>2302</v>
      </c>
      <c r="K737" s="10" t="s">
        <v>148</v>
      </c>
      <c r="L737" s="10" t="s">
        <v>131</v>
      </c>
      <c r="M737" s="10" t="s">
        <v>32</v>
      </c>
      <c r="N737" s="10" t="s">
        <v>2303</v>
      </c>
      <c r="O737" s="10" t="s">
        <v>2304</v>
      </c>
    </row>
    <row r="738" spans="1:15" x14ac:dyDescent="0.2">
      <c r="A738">
        <v>737</v>
      </c>
      <c r="B738" s="10" t="s">
        <v>183</v>
      </c>
      <c r="C738" s="10" t="s">
        <v>184</v>
      </c>
      <c r="D738" s="10" t="s">
        <v>17</v>
      </c>
      <c r="E738" s="10" t="s">
        <v>18</v>
      </c>
      <c r="F738">
        <v>1.78</v>
      </c>
      <c r="G738">
        <v>53.9</v>
      </c>
      <c r="H738" s="10" t="s">
        <v>19</v>
      </c>
      <c r="I738" s="10" t="s">
        <v>104</v>
      </c>
      <c r="J738" s="10" t="s">
        <v>2305</v>
      </c>
      <c r="K738" s="10" t="s">
        <v>130</v>
      </c>
      <c r="L738" s="10" t="s">
        <v>788</v>
      </c>
      <c r="M738" s="10" t="s">
        <v>41</v>
      </c>
      <c r="N738" s="10" t="s">
        <v>2306</v>
      </c>
      <c r="O738" s="10" t="s">
        <v>2307</v>
      </c>
    </row>
    <row r="739" spans="1:15" x14ac:dyDescent="0.2">
      <c r="A739">
        <v>738</v>
      </c>
      <c r="B739" s="10" t="s">
        <v>15</v>
      </c>
      <c r="C739" s="10" t="s">
        <v>16</v>
      </c>
      <c r="D739" s="10" t="s">
        <v>17</v>
      </c>
      <c r="E739" s="10" t="s">
        <v>18</v>
      </c>
      <c r="F739">
        <v>0.65</v>
      </c>
      <c r="G739">
        <v>34.5</v>
      </c>
      <c r="H739" s="10" t="s">
        <v>37</v>
      </c>
      <c r="I739" s="10" t="s">
        <v>20</v>
      </c>
      <c r="J739" s="10" t="s">
        <v>2308</v>
      </c>
      <c r="K739" s="10" t="s">
        <v>45</v>
      </c>
      <c r="L739" s="10" t="s">
        <v>46</v>
      </c>
      <c r="M739" s="10" t="s">
        <v>24</v>
      </c>
      <c r="N739" s="10" t="s">
        <v>2309</v>
      </c>
      <c r="O739" s="10" t="s">
        <v>2310</v>
      </c>
    </row>
    <row r="740" spans="1:15" x14ac:dyDescent="0.2">
      <c r="A740">
        <v>739</v>
      </c>
      <c r="B740" s="10" t="s">
        <v>120</v>
      </c>
      <c r="C740" s="10" t="s">
        <v>121</v>
      </c>
      <c r="D740" s="10" t="s">
        <v>17</v>
      </c>
      <c r="E740" s="10" t="s">
        <v>18</v>
      </c>
      <c r="F740">
        <v>3.29</v>
      </c>
      <c r="G740">
        <v>200.2</v>
      </c>
      <c r="H740" s="10" t="s">
        <v>61</v>
      </c>
      <c r="I740" s="10" t="s">
        <v>20</v>
      </c>
      <c r="J740" s="10" t="s">
        <v>899</v>
      </c>
      <c r="K740" s="10" t="s">
        <v>123</v>
      </c>
      <c r="L740" s="10" t="s">
        <v>46</v>
      </c>
      <c r="M740" s="10" t="s">
        <v>73</v>
      </c>
      <c r="N740" s="10" t="s">
        <v>2311</v>
      </c>
      <c r="O740" s="10" t="s">
        <v>2312</v>
      </c>
    </row>
    <row r="741" spans="1:15" x14ac:dyDescent="0.2">
      <c r="A741">
        <v>740</v>
      </c>
      <c r="B741" s="10" t="s">
        <v>15</v>
      </c>
      <c r="C741" s="10" t="s">
        <v>16</v>
      </c>
      <c r="D741" s="10" t="s">
        <v>17</v>
      </c>
      <c r="E741" s="10" t="s">
        <v>18</v>
      </c>
      <c r="F741">
        <v>2.4300000000000002</v>
      </c>
      <c r="G741">
        <v>95.5</v>
      </c>
      <c r="H741" s="10" t="s">
        <v>19</v>
      </c>
      <c r="I741" s="10" t="s">
        <v>20</v>
      </c>
      <c r="J741" s="10" t="s">
        <v>2313</v>
      </c>
      <c r="K741" s="10" t="s">
        <v>45</v>
      </c>
      <c r="L741" s="10" t="s">
        <v>84</v>
      </c>
      <c r="M741" s="10" t="s">
        <v>24</v>
      </c>
      <c r="N741" s="10" t="s">
        <v>2314</v>
      </c>
      <c r="O741" s="10" t="s">
        <v>2315</v>
      </c>
    </row>
    <row r="742" spans="1:15" x14ac:dyDescent="0.2">
      <c r="A742">
        <v>741</v>
      </c>
      <c r="B742" s="10" t="s">
        <v>87</v>
      </c>
      <c r="C742" s="10" t="s">
        <v>88</v>
      </c>
      <c r="D742" s="10" t="s">
        <v>17</v>
      </c>
      <c r="E742" s="10" t="s">
        <v>69</v>
      </c>
      <c r="F742">
        <v>1.45</v>
      </c>
      <c r="G742">
        <v>19</v>
      </c>
      <c r="H742" s="10" t="s">
        <v>19</v>
      </c>
      <c r="I742" s="10" t="s">
        <v>20</v>
      </c>
      <c r="J742" s="10" t="s">
        <v>2316</v>
      </c>
      <c r="K742" s="10" t="s">
        <v>90</v>
      </c>
      <c r="L742" s="10" t="s">
        <v>91</v>
      </c>
      <c r="M742" s="10" t="s">
        <v>32</v>
      </c>
      <c r="N742" s="10" t="s">
        <v>2317</v>
      </c>
      <c r="O742" s="10" t="s">
        <v>2318</v>
      </c>
    </row>
    <row r="743" spans="1:15" x14ac:dyDescent="0.2">
      <c r="A743">
        <v>742</v>
      </c>
      <c r="B743" s="10" t="s">
        <v>27</v>
      </c>
      <c r="C743" s="10" t="s">
        <v>28</v>
      </c>
      <c r="D743" s="10" t="s">
        <v>17</v>
      </c>
      <c r="E743" s="10" t="s">
        <v>18</v>
      </c>
      <c r="F743">
        <v>3.57</v>
      </c>
      <c r="G743">
        <v>238.3</v>
      </c>
      <c r="H743" s="10" t="s">
        <v>19</v>
      </c>
      <c r="I743" s="10" t="s">
        <v>104</v>
      </c>
      <c r="J743" s="10" t="s">
        <v>2319</v>
      </c>
      <c r="K743" s="10" t="s">
        <v>148</v>
      </c>
      <c r="L743" s="10" t="s">
        <v>31</v>
      </c>
      <c r="M743" s="10" t="s">
        <v>32</v>
      </c>
      <c r="N743" s="10" t="s">
        <v>2320</v>
      </c>
      <c r="O743" s="10" t="s">
        <v>2321</v>
      </c>
    </row>
    <row r="744" spans="1:15" x14ac:dyDescent="0.2">
      <c r="A744">
        <v>743</v>
      </c>
      <c r="B744" s="10" t="s">
        <v>183</v>
      </c>
      <c r="C744" s="10" t="s">
        <v>184</v>
      </c>
      <c r="D744" s="10" t="s">
        <v>17</v>
      </c>
      <c r="E744" s="10" t="s">
        <v>18</v>
      </c>
      <c r="F744">
        <v>2.3199999999999998</v>
      </c>
      <c r="G744">
        <v>86.5</v>
      </c>
      <c r="H744" s="10" t="s">
        <v>19</v>
      </c>
      <c r="I744" s="10" t="s">
        <v>104</v>
      </c>
      <c r="J744" s="10" t="s">
        <v>2322</v>
      </c>
      <c r="K744" s="10" t="s">
        <v>130</v>
      </c>
      <c r="L744" s="10" t="s">
        <v>788</v>
      </c>
      <c r="M744" s="10" t="s">
        <v>41</v>
      </c>
      <c r="N744" s="10" t="s">
        <v>2323</v>
      </c>
      <c r="O744" s="10" t="s">
        <v>2324</v>
      </c>
    </row>
    <row r="745" spans="1:15" x14ac:dyDescent="0.2">
      <c r="A745">
        <v>744</v>
      </c>
      <c r="B745" s="10" t="s">
        <v>120</v>
      </c>
      <c r="C745" s="10" t="s">
        <v>121</v>
      </c>
      <c r="D745" s="10" t="s">
        <v>17</v>
      </c>
      <c r="E745" s="10" t="s">
        <v>18</v>
      </c>
      <c r="F745">
        <v>3.17</v>
      </c>
      <c r="G745">
        <v>164</v>
      </c>
      <c r="H745" s="10" t="s">
        <v>19</v>
      </c>
      <c r="I745" s="10" t="s">
        <v>104</v>
      </c>
      <c r="J745" s="10" t="s">
        <v>2325</v>
      </c>
      <c r="K745" s="10" t="s">
        <v>123</v>
      </c>
      <c r="L745" s="10" t="s">
        <v>124</v>
      </c>
      <c r="M745" s="10" t="s">
        <v>73</v>
      </c>
      <c r="N745" s="10" t="s">
        <v>2326</v>
      </c>
      <c r="O745" s="10" t="s">
        <v>2327</v>
      </c>
    </row>
    <row r="746" spans="1:15" x14ac:dyDescent="0.2">
      <c r="A746">
        <v>745</v>
      </c>
      <c r="B746" s="10" t="s">
        <v>127</v>
      </c>
      <c r="C746" s="10" t="s">
        <v>128</v>
      </c>
      <c r="D746" s="10" t="s">
        <v>17</v>
      </c>
      <c r="E746" s="10" t="s">
        <v>18</v>
      </c>
      <c r="F746">
        <v>3.8</v>
      </c>
      <c r="G746">
        <v>535.1</v>
      </c>
      <c r="H746" s="10" t="s">
        <v>61</v>
      </c>
      <c r="I746" s="10" t="s">
        <v>104</v>
      </c>
      <c r="J746" s="10" t="s">
        <v>2328</v>
      </c>
      <c r="K746" s="10" t="s">
        <v>52</v>
      </c>
      <c r="L746" s="10" t="s">
        <v>479</v>
      </c>
      <c r="M746" s="10" t="s">
        <v>24</v>
      </c>
      <c r="N746" s="10" t="s">
        <v>2329</v>
      </c>
      <c r="O746" s="10" t="s">
        <v>2330</v>
      </c>
    </row>
    <row r="747" spans="1:15" x14ac:dyDescent="0.2">
      <c r="A747">
        <v>746</v>
      </c>
      <c r="B747" s="10" t="s">
        <v>27</v>
      </c>
      <c r="C747" s="10" t="s">
        <v>28</v>
      </c>
      <c r="D747" s="10" t="s">
        <v>17</v>
      </c>
      <c r="E747" s="10" t="s">
        <v>18</v>
      </c>
      <c r="F747">
        <v>3.64</v>
      </c>
      <c r="G747">
        <v>211.9</v>
      </c>
      <c r="H747" s="10" t="s">
        <v>19</v>
      </c>
      <c r="I747" s="10" t="s">
        <v>38</v>
      </c>
      <c r="J747" s="10" t="s">
        <v>2331</v>
      </c>
      <c r="K747" s="10" t="s">
        <v>148</v>
      </c>
      <c r="L747" s="10" t="s">
        <v>317</v>
      </c>
      <c r="M747" s="10" t="s">
        <v>32</v>
      </c>
      <c r="N747" s="10" t="s">
        <v>2332</v>
      </c>
      <c r="O747" s="10" t="s">
        <v>2333</v>
      </c>
    </row>
    <row r="748" spans="1:15" x14ac:dyDescent="0.2">
      <c r="A748">
        <v>747</v>
      </c>
      <c r="B748" s="10" t="s">
        <v>49</v>
      </c>
      <c r="C748" s="10" t="s">
        <v>50</v>
      </c>
      <c r="D748" s="10" t="s">
        <v>17</v>
      </c>
      <c r="E748" s="10" t="s">
        <v>18</v>
      </c>
      <c r="F748">
        <v>3.3</v>
      </c>
      <c r="G748">
        <v>214.5</v>
      </c>
      <c r="H748" s="10" t="s">
        <v>61</v>
      </c>
      <c r="I748" s="10" t="s">
        <v>38</v>
      </c>
      <c r="J748" s="10" t="s">
        <v>2334</v>
      </c>
      <c r="K748" s="10" t="s">
        <v>504</v>
      </c>
      <c r="L748" s="10" t="s">
        <v>153</v>
      </c>
      <c r="M748" s="10" t="s">
        <v>32</v>
      </c>
      <c r="N748" s="10" t="s">
        <v>2335</v>
      </c>
      <c r="O748" s="10" t="s">
        <v>2336</v>
      </c>
    </row>
    <row r="749" spans="1:15" x14ac:dyDescent="0.2">
      <c r="A749">
        <v>748</v>
      </c>
      <c r="B749" s="10" t="s">
        <v>188</v>
      </c>
      <c r="C749" s="10" t="s">
        <v>189</v>
      </c>
      <c r="D749" s="10" t="s">
        <v>17</v>
      </c>
      <c r="E749" s="10" t="s">
        <v>18</v>
      </c>
      <c r="F749">
        <v>2.56</v>
      </c>
      <c r="G749">
        <v>101.3</v>
      </c>
      <c r="H749" s="10" t="s">
        <v>61</v>
      </c>
      <c r="I749" s="10" t="s">
        <v>20</v>
      </c>
      <c r="J749" s="10" t="s">
        <v>2337</v>
      </c>
      <c r="K749" s="10" t="s">
        <v>191</v>
      </c>
      <c r="L749" s="10" t="s">
        <v>23</v>
      </c>
      <c r="M749" s="10" t="s">
        <v>24</v>
      </c>
      <c r="N749" s="10" t="s">
        <v>2338</v>
      </c>
      <c r="O749" s="10" t="s">
        <v>2339</v>
      </c>
    </row>
    <row r="750" spans="1:15" x14ac:dyDescent="0.2">
      <c r="A750">
        <v>749</v>
      </c>
      <c r="B750" s="10" t="s">
        <v>115</v>
      </c>
      <c r="C750" s="10" t="s">
        <v>116</v>
      </c>
      <c r="D750" s="10" t="s">
        <v>17</v>
      </c>
      <c r="E750" s="10" t="s">
        <v>18</v>
      </c>
      <c r="F750">
        <v>2.86</v>
      </c>
      <c r="G750">
        <v>296.2</v>
      </c>
      <c r="H750" s="10" t="s">
        <v>37</v>
      </c>
      <c r="I750" s="10" t="s">
        <v>104</v>
      </c>
      <c r="J750" s="10" t="s">
        <v>1648</v>
      </c>
      <c r="K750" s="10" t="s">
        <v>79</v>
      </c>
      <c r="L750" s="10" t="s">
        <v>153</v>
      </c>
      <c r="M750" s="10" t="s">
        <v>24</v>
      </c>
      <c r="N750" s="10" t="s">
        <v>2340</v>
      </c>
      <c r="O750" s="10" t="s">
        <v>2341</v>
      </c>
    </row>
    <row r="751" spans="1:15" x14ac:dyDescent="0.2">
      <c r="A751">
        <v>750</v>
      </c>
      <c r="B751" s="10" t="s">
        <v>27</v>
      </c>
      <c r="C751" s="10" t="s">
        <v>28</v>
      </c>
      <c r="D751" s="10" t="s">
        <v>17</v>
      </c>
      <c r="E751" s="10" t="s">
        <v>18</v>
      </c>
      <c r="F751">
        <v>3.62</v>
      </c>
      <c r="G751">
        <v>280</v>
      </c>
      <c r="H751" s="10" t="s">
        <v>61</v>
      </c>
      <c r="I751" s="10" t="s">
        <v>20</v>
      </c>
      <c r="J751" s="10" t="s">
        <v>2342</v>
      </c>
      <c r="K751" s="10" t="s">
        <v>388</v>
      </c>
      <c r="L751" s="10" t="s">
        <v>389</v>
      </c>
      <c r="M751" s="10" t="s">
        <v>32</v>
      </c>
      <c r="N751" s="10" t="s">
        <v>2343</v>
      </c>
      <c r="O751" s="10" t="s">
        <v>2344</v>
      </c>
    </row>
    <row r="752" spans="1:15" x14ac:dyDescent="0.2">
      <c r="A752">
        <v>751</v>
      </c>
      <c r="B752" s="10" t="s">
        <v>49</v>
      </c>
      <c r="C752" s="10" t="s">
        <v>50</v>
      </c>
      <c r="D752" s="10" t="s">
        <v>17</v>
      </c>
      <c r="E752" s="10" t="s">
        <v>18</v>
      </c>
      <c r="F752">
        <v>2.5</v>
      </c>
      <c r="G752">
        <v>109.2</v>
      </c>
      <c r="H752" s="10" t="s">
        <v>37</v>
      </c>
      <c r="I752" s="10" t="s">
        <v>38</v>
      </c>
      <c r="J752" s="10" t="s">
        <v>2345</v>
      </c>
      <c r="K752" s="10" t="s">
        <v>52</v>
      </c>
      <c r="L752" s="10" t="s">
        <v>56</v>
      </c>
      <c r="M752" s="10" t="s">
        <v>32</v>
      </c>
      <c r="N752" s="10" t="s">
        <v>2346</v>
      </c>
      <c r="O752" s="10" t="s">
        <v>2347</v>
      </c>
    </row>
    <row r="753" spans="1:15" x14ac:dyDescent="0.2">
      <c r="A753">
        <v>752</v>
      </c>
      <c r="B753" s="10" t="s">
        <v>15</v>
      </c>
      <c r="C753" s="10" t="s">
        <v>16</v>
      </c>
      <c r="D753" s="10" t="s">
        <v>17</v>
      </c>
      <c r="E753" s="10" t="s">
        <v>18</v>
      </c>
      <c r="F753">
        <v>2.66</v>
      </c>
      <c r="G753">
        <v>120.3</v>
      </c>
      <c r="H753" s="10" t="s">
        <v>61</v>
      </c>
      <c r="I753" s="10" t="s">
        <v>38</v>
      </c>
      <c r="J753" s="10" t="s">
        <v>2348</v>
      </c>
      <c r="K753" s="10" t="s">
        <v>45</v>
      </c>
      <c r="L753" s="10" t="s">
        <v>23</v>
      </c>
      <c r="M753" s="10" t="s">
        <v>24</v>
      </c>
      <c r="N753" s="10" t="s">
        <v>2349</v>
      </c>
      <c r="O753" s="10" t="s">
        <v>2350</v>
      </c>
    </row>
    <row r="754" spans="1:15" x14ac:dyDescent="0.2">
      <c r="A754">
        <v>753</v>
      </c>
      <c r="B754" s="10" t="s">
        <v>145</v>
      </c>
      <c r="C754" s="10" t="s">
        <v>146</v>
      </c>
      <c r="D754" s="10" t="s">
        <v>17</v>
      </c>
      <c r="E754" s="10" t="s">
        <v>18</v>
      </c>
      <c r="F754">
        <v>2.96</v>
      </c>
      <c r="G754">
        <v>139.6</v>
      </c>
      <c r="H754" s="10" t="s">
        <v>19</v>
      </c>
      <c r="I754" s="10" t="s">
        <v>38</v>
      </c>
      <c r="J754" s="10" t="s">
        <v>2351</v>
      </c>
      <c r="K754" s="10" t="s">
        <v>148</v>
      </c>
      <c r="L754" s="10" t="s">
        <v>23</v>
      </c>
      <c r="M754" s="10" t="s">
        <v>41</v>
      </c>
      <c r="N754" s="10" t="s">
        <v>2352</v>
      </c>
      <c r="O754" s="10" t="s">
        <v>2353</v>
      </c>
    </row>
    <row r="755" spans="1:15" x14ac:dyDescent="0.2">
      <c r="A755">
        <v>754</v>
      </c>
      <c r="B755" s="10" t="s">
        <v>49</v>
      </c>
      <c r="C755" s="10" t="s">
        <v>50</v>
      </c>
      <c r="D755" s="10" t="s">
        <v>17</v>
      </c>
      <c r="E755" s="10" t="s">
        <v>18</v>
      </c>
      <c r="F755">
        <v>1.99</v>
      </c>
      <c r="G755">
        <v>91.7</v>
      </c>
      <c r="H755" s="10" t="s">
        <v>37</v>
      </c>
      <c r="I755" s="10" t="s">
        <v>38</v>
      </c>
      <c r="J755" s="10" t="s">
        <v>2354</v>
      </c>
      <c r="K755" s="10" t="s">
        <v>52</v>
      </c>
      <c r="L755" s="10" t="s">
        <v>153</v>
      </c>
      <c r="M755" s="10" t="s">
        <v>32</v>
      </c>
      <c r="N755" s="10" t="s">
        <v>2355</v>
      </c>
      <c r="O755" s="10" t="s">
        <v>2356</v>
      </c>
    </row>
    <row r="756" spans="1:15" x14ac:dyDescent="0.2">
      <c r="A756">
        <v>755</v>
      </c>
      <c r="B756" s="10" t="s">
        <v>183</v>
      </c>
      <c r="C756" s="10" t="s">
        <v>184</v>
      </c>
      <c r="D756" s="10" t="s">
        <v>17</v>
      </c>
      <c r="E756" s="10" t="s">
        <v>18</v>
      </c>
      <c r="F756">
        <v>1.61</v>
      </c>
      <c r="G756">
        <v>43.5</v>
      </c>
      <c r="H756" s="10" t="s">
        <v>19</v>
      </c>
      <c r="I756" s="10" t="s">
        <v>104</v>
      </c>
      <c r="J756" s="10" t="s">
        <v>2357</v>
      </c>
      <c r="K756" s="10" t="s">
        <v>130</v>
      </c>
      <c r="L756" s="10" t="s">
        <v>788</v>
      </c>
      <c r="M756" s="10" t="s">
        <v>41</v>
      </c>
      <c r="N756" s="10" t="s">
        <v>2358</v>
      </c>
      <c r="O756" s="10" t="s">
        <v>2359</v>
      </c>
    </row>
    <row r="757" spans="1:15" x14ac:dyDescent="0.2">
      <c r="A757">
        <v>756</v>
      </c>
      <c r="B757" s="10" t="s">
        <v>145</v>
      </c>
      <c r="C757" s="10" t="s">
        <v>146</v>
      </c>
      <c r="D757" s="10" t="s">
        <v>17</v>
      </c>
      <c r="E757" s="10" t="s">
        <v>18</v>
      </c>
      <c r="F757">
        <v>1.22</v>
      </c>
      <c r="G757">
        <v>41.4</v>
      </c>
      <c r="H757" s="10" t="s">
        <v>37</v>
      </c>
      <c r="I757" s="10" t="s">
        <v>104</v>
      </c>
      <c r="J757" s="10" t="s">
        <v>2360</v>
      </c>
      <c r="K757" s="10" t="s">
        <v>148</v>
      </c>
      <c r="L757" s="10" t="s">
        <v>475</v>
      </c>
      <c r="M757" s="10" t="s">
        <v>41</v>
      </c>
      <c r="N757" s="10" t="s">
        <v>2361</v>
      </c>
      <c r="O757" s="10" t="s">
        <v>2362</v>
      </c>
    </row>
    <row r="758" spans="1:15" x14ac:dyDescent="0.2">
      <c r="A758">
        <v>757</v>
      </c>
      <c r="B758" s="10" t="s">
        <v>201</v>
      </c>
      <c r="C758" s="10" t="s">
        <v>202</v>
      </c>
      <c r="D758" s="10" t="s">
        <v>17</v>
      </c>
      <c r="E758" s="10" t="s">
        <v>203</v>
      </c>
      <c r="F758">
        <v>0.53</v>
      </c>
      <c r="G758">
        <v>40.299999999999997</v>
      </c>
      <c r="H758" s="10" t="s">
        <v>156</v>
      </c>
      <c r="I758" s="10" t="s">
        <v>104</v>
      </c>
      <c r="J758" s="10" t="s">
        <v>2363</v>
      </c>
      <c r="K758" s="10" t="s">
        <v>538</v>
      </c>
      <c r="L758" s="10" t="s">
        <v>259</v>
      </c>
      <c r="M758" s="10" t="s">
        <v>41</v>
      </c>
      <c r="N758" s="10" t="s">
        <v>716</v>
      </c>
      <c r="O758" s="10" t="s">
        <v>2364</v>
      </c>
    </row>
    <row r="759" spans="1:15" x14ac:dyDescent="0.2">
      <c r="A759">
        <v>758</v>
      </c>
      <c r="B759" s="10" t="s">
        <v>120</v>
      </c>
      <c r="C759" s="10" t="s">
        <v>121</v>
      </c>
      <c r="D759" s="10" t="s">
        <v>17</v>
      </c>
      <c r="E759" s="10" t="s">
        <v>18</v>
      </c>
      <c r="F759">
        <v>2.2599999999999998</v>
      </c>
      <c r="G759">
        <v>78.7</v>
      </c>
      <c r="H759" s="10" t="s">
        <v>61</v>
      </c>
      <c r="I759" s="10" t="s">
        <v>104</v>
      </c>
      <c r="J759" s="10" t="s">
        <v>2365</v>
      </c>
      <c r="K759" s="10" t="s">
        <v>135</v>
      </c>
      <c r="L759" s="10" t="s">
        <v>46</v>
      </c>
      <c r="M759" s="10" t="s">
        <v>73</v>
      </c>
      <c r="N759" s="10" t="s">
        <v>2366</v>
      </c>
      <c r="O759" s="10" t="s">
        <v>2367</v>
      </c>
    </row>
    <row r="760" spans="1:15" x14ac:dyDescent="0.2">
      <c r="A760">
        <v>759</v>
      </c>
      <c r="B760" s="10" t="s">
        <v>35</v>
      </c>
      <c r="C760" s="10" t="s">
        <v>36</v>
      </c>
      <c r="D760" s="10" t="s">
        <v>17</v>
      </c>
      <c r="E760" s="10" t="s">
        <v>18</v>
      </c>
      <c r="F760">
        <v>3.9</v>
      </c>
      <c r="G760">
        <v>413.2</v>
      </c>
      <c r="H760" s="10" t="s">
        <v>19</v>
      </c>
      <c r="I760" s="10" t="s">
        <v>20</v>
      </c>
      <c r="J760" s="10" t="s">
        <v>2368</v>
      </c>
      <c r="K760" s="10" t="s">
        <v>30</v>
      </c>
      <c r="L760" s="10" t="s">
        <v>244</v>
      </c>
      <c r="M760" s="10" t="s">
        <v>41</v>
      </c>
      <c r="N760" s="10" t="s">
        <v>2369</v>
      </c>
      <c r="O760" s="10" t="s">
        <v>2370</v>
      </c>
    </row>
    <row r="761" spans="1:15" x14ac:dyDescent="0.2">
      <c r="A761">
        <v>760</v>
      </c>
      <c r="B761" s="10" t="s">
        <v>59</v>
      </c>
      <c r="C761" s="10" t="s">
        <v>60</v>
      </c>
      <c r="D761" s="10" t="s">
        <v>17</v>
      </c>
      <c r="E761" s="10" t="s">
        <v>18</v>
      </c>
      <c r="F761">
        <v>2.34</v>
      </c>
      <c r="G761">
        <v>90.2</v>
      </c>
      <c r="H761" s="10" t="s">
        <v>61</v>
      </c>
      <c r="I761" s="10" t="s">
        <v>38</v>
      </c>
      <c r="J761" s="10" t="s">
        <v>2371</v>
      </c>
      <c r="K761" s="10" t="s">
        <v>293</v>
      </c>
      <c r="L761" s="10" t="s">
        <v>64</v>
      </c>
      <c r="M761" s="10" t="s">
        <v>41</v>
      </c>
      <c r="N761" s="10" t="s">
        <v>2372</v>
      </c>
      <c r="O761" s="10" t="s">
        <v>2373</v>
      </c>
    </row>
    <row r="762" spans="1:15" x14ac:dyDescent="0.2">
      <c r="A762">
        <v>761</v>
      </c>
      <c r="B762" s="10" t="s">
        <v>183</v>
      </c>
      <c r="C762" s="10" t="s">
        <v>184</v>
      </c>
      <c r="D762" s="10" t="s">
        <v>17</v>
      </c>
      <c r="E762" s="10" t="s">
        <v>18</v>
      </c>
      <c r="F762">
        <v>1.8</v>
      </c>
      <c r="G762">
        <v>44.7</v>
      </c>
      <c r="H762" s="10" t="s">
        <v>19</v>
      </c>
      <c r="I762" s="10" t="s">
        <v>38</v>
      </c>
      <c r="J762" s="10" t="s">
        <v>2374</v>
      </c>
      <c r="K762" s="10" t="s">
        <v>130</v>
      </c>
      <c r="L762" s="10" t="s">
        <v>788</v>
      </c>
      <c r="M762" s="10" t="s">
        <v>41</v>
      </c>
      <c r="N762" s="10" t="s">
        <v>2375</v>
      </c>
      <c r="O762" s="10" t="s">
        <v>2376</v>
      </c>
    </row>
    <row r="763" spans="1:15" x14ac:dyDescent="0.2">
      <c r="A763">
        <v>762</v>
      </c>
      <c r="B763" s="10" t="s">
        <v>49</v>
      </c>
      <c r="C763" s="10" t="s">
        <v>50</v>
      </c>
      <c r="D763" s="10" t="s">
        <v>17</v>
      </c>
      <c r="E763" s="10" t="s">
        <v>18</v>
      </c>
      <c r="F763">
        <v>3.26</v>
      </c>
      <c r="G763">
        <v>184.9</v>
      </c>
      <c r="H763" s="10" t="s">
        <v>19</v>
      </c>
      <c r="I763" s="10" t="s">
        <v>38</v>
      </c>
      <c r="J763" s="10" t="s">
        <v>2377</v>
      </c>
      <c r="K763" s="10" t="s">
        <v>161</v>
      </c>
      <c r="L763" s="10" t="s">
        <v>56</v>
      </c>
      <c r="M763" s="10" t="s">
        <v>32</v>
      </c>
      <c r="N763" s="10" t="s">
        <v>2378</v>
      </c>
      <c r="O763" s="10" t="s">
        <v>2379</v>
      </c>
    </row>
    <row r="764" spans="1:15" x14ac:dyDescent="0.2">
      <c r="A764">
        <v>763</v>
      </c>
      <c r="B764" s="10" t="s">
        <v>35</v>
      </c>
      <c r="C764" s="10" t="s">
        <v>36</v>
      </c>
      <c r="D764" s="10" t="s">
        <v>17</v>
      </c>
      <c r="E764" s="10" t="s">
        <v>18</v>
      </c>
      <c r="F764">
        <v>0.8</v>
      </c>
      <c r="G764">
        <v>102.1</v>
      </c>
      <c r="H764" s="10" t="s">
        <v>156</v>
      </c>
      <c r="I764" s="10" t="s">
        <v>20</v>
      </c>
      <c r="J764" s="10" t="s">
        <v>2380</v>
      </c>
      <c r="K764" s="10" t="s">
        <v>30</v>
      </c>
      <c r="L764" s="10" t="s">
        <v>40</v>
      </c>
      <c r="M764" s="10" t="s">
        <v>41</v>
      </c>
      <c r="N764" s="10" t="s">
        <v>2381</v>
      </c>
      <c r="O764" s="10" t="s">
        <v>2382</v>
      </c>
    </row>
    <row r="765" spans="1:15" x14ac:dyDescent="0.2">
      <c r="A765">
        <v>764</v>
      </c>
      <c r="B765" s="10" t="s">
        <v>87</v>
      </c>
      <c r="C765" s="10" t="s">
        <v>88</v>
      </c>
      <c r="D765" s="10" t="s">
        <v>17</v>
      </c>
      <c r="E765" s="10" t="s">
        <v>69</v>
      </c>
      <c r="F765">
        <v>1.31</v>
      </c>
      <c r="G765">
        <v>17</v>
      </c>
      <c r="H765" s="10" t="s">
        <v>19</v>
      </c>
      <c r="I765" s="10" t="s">
        <v>104</v>
      </c>
      <c r="J765" s="10" t="s">
        <v>2383</v>
      </c>
      <c r="K765" s="10" t="s">
        <v>106</v>
      </c>
      <c r="L765" s="10" t="s">
        <v>72</v>
      </c>
      <c r="M765" s="10" t="s">
        <v>32</v>
      </c>
      <c r="N765" s="10" t="s">
        <v>2384</v>
      </c>
      <c r="O765" s="10" t="s">
        <v>2385</v>
      </c>
    </row>
    <row r="766" spans="1:15" x14ac:dyDescent="0.2">
      <c r="A766">
        <v>765</v>
      </c>
      <c r="B766" s="10" t="s">
        <v>207</v>
      </c>
      <c r="C766" s="10" t="s">
        <v>208</v>
      </c>
      <c r="D766" s="10" t="s">
        <v>17</v>
      </c>
      <c r="E766" s="10" t="s">
        <v>18</v>
      </c>
      <c r="F766">
        <v>2.1800000000000002</v>
      </c>
      <c r="G766">
        <v>71.2</v>
      </c>
      <c r="H766" s="10" t="s">
        <v>19</v>
      </c>
      <c r="I766" s="10" t="s">
        <v>20</v>
      </c>
      <c r="J766" s="10" t="s">
        <v>2386</v>
      </c>
      <c r="K766" s="10" t="s">
        <v>210</v>
      </c>
      <c r="L766" s="10" t="s">
        <v>211</v>
      </c>
      <c r="M766" s="10" t="s">
        <v>24</v>
      </c>
      <c r="N766" s="10" t="s">
        <v>2387</v>
      </c>
      <c r="O766" s="10" t="s">
        <v>2388</v>
      </c>
    </row>
    <row r="767" spans="1:15" x14ac:dyDescent="0.2">
      <c r="A767">
        <v>766</v>
      </c>
      <c r="B767" s="10" t="s">
        <v>49</v>
      </c>
      <c r="C767" s="10" t="s">
        <v>50</v>
      </c>
      <c r="D767" s="10" t="s">
        <v>17</v>
      </c>
      <c r="E767" s="10" t="s">
        <v>18</v>
      </c>
      <c r="F767">
        <v>3.49</v>
      </c>
      <c r="G767">
        <v>233.2</v>
      </c>
      <c r="H767" s="10" t="s">
        <v>19</v>
      </c>
      <c r="I767" s="10" t="s">
        <v>104</v>
      </c>
      <c r="J767" s="10" t="s">
        <v>2389</v>
      </c>
      <c r="K767" s="10" t="s">
        <v>52</v>
      </c>
      <c r="L767" s="10" t="s">
        <v>46</v>
      </c>
      <c r="M767" s="10" t="s">
        <v>32</v>
      </c>
      <c r="N767" s="10" t="s">
        <v>2390</v>
      </c>
      <c r="O767" s="10" t="s">
        <v>2391</v>
      </c>
    </row>
    <row r="768" spans="1:15" x14ac:dyDescent="0.2">
      <c r="A768">
        <v>767</v>
      </c>
      <c r="B768" s="10" t="s">
        <v>15</v>
      </c>
      <c r="C768" s="10" t="s">
        <v>16</v>
      </c>
      <c r="D768" s="10" t="s">
        <v>17</v>
      </c>
      <c r="E768" s="10" t="s">
        <v>18</v>
      </c>
      <c r="F768">
        <v>2.64</v>
      </c>
      <c r="G768">
        <v>117.3</v>
      </c>
      <c r="H768" s="10" t="s">
        <v>61</v>
      </c>
      <c r="I768" s="10" t="s">
        <v>104</v>
      </c>
      <c r="J768" s="10" t="s">
        <v>2392</v>
      </c>
      <c r="K768" s="10" t="s">
        <v>22</v>
      </c>
      <c r="L768" s="10" t="s">
        <v>46</v>
      </c>
      <c r="M768" s="10" t="s">
        <v>24</v>
      </c>
      <c r="N768" s="10" t="s">
        <v>2393</v>
      </c>
      <c r="O768" s="10" t="s">
        <v>2394</v>
      </c>
    </row>
    <row r="769" spans="1:15" x14ac:dyDescent="0.2">
      <c r="A769">
        <v>768</v>
      </c>
      <c r="B769" s="10" t="s">
        <v>183</v>
      </c>
      <c r="C769" s="10" t="s">
        <v>184</v>
      </c>
      <c r="D769" s="10" t="s">
        <v>17</v>
      </c>
      <c r="E769" s="10" t="s">
        <v>18</v>
      </c>
      <c r="F769">
        <v>2.27</v>
      </c>
      <c r="G769">
        <v>87.5</v>
      </c>
      <c r="H769" s="10" t="s">
        <v>61</v>
      </c>
      <c r="I769" s="10" t="s">
        <v>104</v>
      </c>
      <c r="J769" s="10" t="s">
        <v>2395</v>
      </c>
      <c r="K769" s="10" t="s">
        <v>130</v>
      </c>
      <c r="L769" s="10" t="s">
        <v>46</v>
      </c>
      <c r="M769" s="10" t="s">
        <v>41</v>
      </c>
      <c r="N769" s="10" t="s">
        <v>2396</v>
      </c>
      <c r="O769" s="10" t="s">
        <v>2397</v>
      </c>
    </row>
    <row r="770" spans="1:15" x14ac:dyDescent="0.2">
      <c r="A770">
        <v>769</v>
      </c>
      <c r="B770" s="10" t="s">
        <v>201</v>
      </c>
      <c r="C770" s="10" t="s">
        <v>202</v>
      </c>
      <c r="D770" s="10" t="s">
        <v>17</v>
      </c>
      <c r="E770" s="10" t="s">
        <v>203</v>
      </c>
      <c r="F770">
        <v>1.99</v>
      </c>
      <c r="G770">
        <v>75.900000000000006</v>
      </c>
      <c r="H770" s="10" t="s">
        <v>61</v>
      </c>
      <c r="I770" s="10" t="s">
        <v>104</v>
      </c>
      <c r="J770" s="10" t="s">
        <v>2398</v>
      </c>
      <c r="K770" s="10" t="s">
        <v>248</v>
      </c>
      <c r="L770" s="10" t="s">
        <v>23</v>
      </c>
      <c r="M770" s="10" t="s">
        <v>41</v>
      </c>
      <c r="N770" s="10" t="s">
        <v>2399</v>
      </c>
      <c r="O770" s="10" t="s">
        <v>2400</v>
      </c>
    </row>
    <row r="771" spans="1:15" x14ac:dyDescent="0.2">
      <c r="A771">
        <v>770</v>
      </c>
      <c r="B771" s="10" t="s">
        <v>127</v>
      </c>
      <c r="C771" s="10" t="s">
        <v>128</v>
      </c>
      <c r="D771" s="10" t="s">
        <v>17</v>
      </c>
      <c r="E771" s="10" t="s">
        <v>18</v>
      </c>
      <c r="F771">
        <v>3.58</v>
      </c>
      <c r="G771">
        <v>498.9</v>
      </c>
      <c r="H771" s="10" t="s">
        <v>37</v>
      </c>
      <c r="I771" s="10" t="s">
        <v>38</v>
      </c>
      <c r="J771" s="10" t="s">
        <v>2401</v>
      </c>
      <c r="K771" s="10" t="s">
        <v>130</v>
      </c>
      <c r="L771" s="10" t="s">
        <v>31</v>
      </c>
      <c r="M771" s="10" t="s">
        <v>24</v>
      </c>
      <c r="N771" s="10" t="s">
        <v>1127</v>
      </c>
      <c r="O771" s="10" t="s">
        <v>2402</v>
      </c>
    </row>
    <row r="772" spans="1:15" x14ac:dyDescent="0.2">
      <c r="A772">
        <v>771</v>
      </c>
      <c r="B772" s="10" t="s">
        <v>59</v>
      </c>
      <c r="C772" s="10" t="s">
        <v>60</v>
      </c>
      <c r="D772" s="10" t="s">
        <v>17</v>
      </c>
      <c r="E772" s="10" t="s">
        <v>18</v>
      </c>
      <c r="F772">
        <v>0.6</v>
      </c>
      <c r="G772">
        <v>29</v>
      </c>
      <c r="H772" s="10" t="s">
        <v>156</v>
      </c>
      <c r="I772" s="10" t="s">
        <v>38</v>
      </c>
      <c r="J772" s="10" t="s">
        <v>2403</v>
      </c>
      <c r="K772" s="10" t="s">
        <v>293</v>
      </c>
      <c r="L772" s="10" t="s">
        <v>23</v>
      </c>
      <c r="M772" s="10" t="s">
        <v>41</v>
      </c>
      <c r="N772" s="10" t="s">
        <v>2404</v>
      </c>
      <c r="O772" s="10" t="s">
        <v>2405</v>
      </c>
    </row>
    <row r="773" spans="1:15" x14ac:dyDescent="0.2">
      <c r="A773">
        <v>772</v>
      </c>
      <c r="B773" s="10" t="s">
        <v>15</v>
      </c>
      <c r="C773" s="10" t="s">
        <v>16</v>
      </c>
      <c r="D773" s="10" t="s">
        <v>17</v>
      </c>
      <c r="E773" s="10" t="s">
        <v>18</v>
      </c>
      <c r="F773">
        <v>2.96</v>
      </c>
      <c r="G773">
        <v>132</v>
      </c>
      <c r="H773" s="10" t="s">
        <v>19</v>
      </c>
      <c r="I773" s="10" t="s">
        <v>38</v>
      </c>
      <c r="J773" s="10" t="s">
        <v>2406</v>
      </c>
      <c r="K773" s="10" t="s">
        <v>233</v>
      </c>
      <c r="L773" s="10" t="s">
        <v>23</v>
      </c>
      <c r="M773" s="10" t="s">
        <v>24</v>
      </c>
      <c r="N773" s="10" t="s">
        <v>2407</v>
      </c>
      <c r="O773" s="10" t="s">
        <v>2408</v>
      </c>
    </row>
    <row r="774" spans="1:15" x14ac:dyDescent="0.2">
      <c r="A774">
        <v>773</v>
      </c>
      <c r="B774" s="10" t="s">
        <v>145</v>
      </c>
      <c r="C774" s="10" t="s">
        <v>146</v>
      </c>
      <c r="D774" s="10" t="s">
        <v>17</v>
      </c>
      <c r="E774" s="10" t="s">
        <v>18</v>
      </c>
      <c r="F774">
        <v>2.12</v>
      </c>
      <c r="G774">
        <v>83.9</v>
      </c>
      <c r="H774" s="10" t="s">
        <v>61</v>
      </c>
      <c r="I774" s="10" t="s">
        <v>104</v>
      </c>
      <c r="J774" s="10" t="s">
        <v>2409</v>
      </c>
      <c r="K774" s="10" t="s">
        <v>148</v>
      </c>
      <c r="L774" s="10" t="s">
        <v>23</v>
      </c>
      <c r="M774" s="10" t="s">
        <v>41</v>
      </c>
      <c r="N774" s="10" t="s">
        <v>2410</v>
      </c>
      <c r="O774" s="10" t="s">
        <v>2411</v>
      </c>
    </row>
    <row r="775" spans="1:15" x14ac:dyDescent="0.2">
      <c r="A775">
        <v>774</v>
      </c>
      <c r="B775" s="10" t="s">
        <v>87</v>
      </c>
      <c r="C775" s="10" t="s">
        <v>88</v>
      </c>
      <c r="D775" s="10" t="s">
        <v>17</v>
      </c>
      <c r="E775" s="10" t="s">
        <v>69</v>
      </c>
      <c r="F775">
        <v>1.32</v>
      </c>
      <c r="G775">
        <v>14.6</v>
      </c>
      <c r="H775" s="10" t="s">
        <v>19</v>
      </c>
      <c r="I775" s="10" t="s">
        <v>104</v>
      </c>
      <c r="J775" s="10" t="s">
        <v>2412</v>
      </c>
      <c r="K775" s="10" t="s">
        <v>248</v>
      </c>
      <c r="L775" s="10" t="s">
        <v>91</v>
      </c>
      <c r="M775" s="10" t="s">
        <v>32</v>
      </c>
      <c r="N775" s="10" t="s">
        <v>2413</v>
      </c>
      <c r="O775" s="10" t="s">
        <v>2414</v>
      </c>
    </row>
    <row r="776" spans="1:15" x14ac:dyDescent="0.2">
      <c r="A776">
        <v>775</v>
      </c>
      <c r="B776" s="10" t="s">
        <v>87</v>
      </c>
      <c r="C776" s="10" t="s">
        <v>88</v>
      </c>
      <c r="D776" s="10" t="s">
        <v>17</v>
      </c>
      <c r="E776" s="10" t="s">
        <v>69</v>
      </c>
      <c r="F776">
        <v>1.04</v>
      </c>
      <c r="G776">
        <v>9.5</v>
      </c>
      <c r="H776" s="10" t="s">
        <v>19</v>
      </c>
      <c r="I776" s="10" t="s">
        <v>20</v>
      </c>
      <c r="J776" s="10" t="s">
        <v>2415</v>
      </c>
      <c r="K776" s="10" t="s">
        <v>297</v>
      </c>
      <c r="L776" s="10" t="s">
        <v>72</v>
      </c>
      <c r="M776" s="10" t="s">
        <v>32</v>
      </c>
      <c r="N776" s="10" t="s">
        <v>2416</v>
      </c>
      <c r="O776" s="10" t="s">
        <v>2417</v>
      </c>
    </row>
    <row r="777" spans="1:15" x14ac:dyDescent="0.2">
      <c r="A777">
        <v>776</v>
      </c>
      <c r="B777" s="10" t="s">
        <v>87</v>
      </c>
      <c r="C777" s="10" t="s">
        <v>88</v>
      </c>
      <c r="D777" s="10" t="s">
        <v>17</v>
      </c>
      <c r="E777" s="10" t="s">
        <v>69</v>
      </c>
      <c r="F777">
        <v>0.98</v>
      </c>
      <c r="G777">
        <v>9.4</v>
      </c>
      <c r="H777" s="10" t="s">
        <v>61</v>
      </c>
      <c r="I777" s="10" t="s">
        <v>104</v>
      </c>
      <c r="J777" s="10" t="s">
        <v>2418</v>
      </c>
      <c r="K777" s="10" t="s">
        <v>90</v>
      </c>
      <c r="L777" s="10" t="s">
        <v>72</v>
      </c>
      <c r="M777" s="10" t="s">
        <v>32</v>
      </c>
      <c r="N777" s="10" t="s">
        <v>2419</v>
      </c>
      <c r="O777" s="10" t="s">
        <v>2420</v>
      </c>
    </row>
    <row r="778" spans="1:15" x14ac:dyDescent="0.2">
      <c r="A778">
        <v>777</v>
      </c>
      <c r="B778" s="10" t="s">
        <v>87</v>
      </c>
      <c r="C778" s="10" t="s">
        <v>88</v>
      </c>
      <c r="D778" s="10" t="s">
        <v>17</v>
      </c>
      <c r="E778" s="10" t="s">
        <v>69</v>
      </c>
      <c r="F778">
        <v>1.06</v>
      </c>
      <c r="G778">
        <v>10.4</v>
      </c>
      <c r="H778" s="10" t="s">
        <v>19</v>
      </c>
      <c r="I778" s="10" t="s">
        <v>20</v>
      </c>
      <c r="J778" s="10" t="s">
        <v>2421</v>
      </c>
      <c r="K778" s="10" t="s">
        <v>297</v>
      </c>
      <c r="L778" s="10" t="s">
        <v>91</v>
      </c>
      <c r="M778" s="10" t="s">
        <v>32</v>
      </c>
      <c r="N778" s="10" t="s">
        <v>2422</v>
      </c>
      <c r="O778" s="10" t="s">
        <v>2423</v>
      </c>
    </row>
    <row r="779" spans="1:15" x14ac:dyDescent="0.2">
      <c r="A779">
        <v>778</v>
      </c>
      <c r="B779" s="10" t="s">
        <v>320</v>
      </c>
      <c r="C779" s="10" t="s">
        <v>321</v>
      </c>
      <c r="D779" s="10" t="s">
        <v>17</v>
      </c>
      <c r="E779" s="10" t="s">
        <v>203</v>
      </c>
      <c r="F779">
        <v>3</v>
      </c>
      <c r="G779">
        <v>190.5</v>
      </c>
      <c r="H779" s="10" t="s">
        <v>19</v>
      </c>
      <c r="I779" s="10" t="s">
        <v>20</v>
      </c>
      <c r="J779" s="10" t="s">
        <v>2424</v>
      </c>
      <c r="K779" s="10" t="s">
        <v>297</v>
      </c>
      <c r="L779" s="10" t="s">
        <v>23</v>
      </c>
      <c r="M779" s="10" t="s">
        <v>323</v>
      </c>
      <c r="N779" s="10" t="s">
        <v>2425</v>
      </c>
      <c r="O779" s="10" t="s">
        <v>2426</v>
      </c>
    </row>
    <row r="780" spans="1:15" x14ac:dyDescent="0.2">
      <c r="A780">
        <v>779</v>
      </c>
      <c r="B780" s="10" t="s">
        <v>87</v>
      </c>
      <c r="C780" s="10" t="s">
        <v>88</v>
      </c>
      <c r="D780" s="10" t="s">
        <v>17</v>
      </c>
      <c r="E780" s="10" t="s">
        <v>69</v>
      </c>
      <c r="F780">
        <v>1.49</v>
      </c>
      <c r="G780">
        <v>25.2</v>
      </c>
      <c r="H780" s="10" t="s">
        <v>19</v>
      </c>
      <c r="I780" s="10" t="s">
        <v>38</v>
      </c>
      <c r="J780" s="10" t="s">
        <v>1678</v>
      </c>
      <c r="K780" s="10" t="s">
        <v>538</v>
      </c>
      <c r="L780" s="10" t="s">
        <v>91</v>
      </c>
      <c r="M780" s="10" t="s">
        <v>32</v>
      </c>
      <c r="N780" s="10" t="s">
        <v>2427</v>
      </c>
      <c r="O780" s="10" t="s">
        <v>2428</v>
      </c>
    </row>
    <row r="781" spans="1:15" x14ac:dyDescent="0.2">
      <c r="A781">
        <v>780</v>
      </c>
      <c r="B781" s="10" t="s">
        <v>120</v>
      </c>
      <c r="C781" s="10" t="s">
        <v>121</v>
      </c>
      <c r="D781" s="10" t="s">
        <v>17</v>
      </c>
      <c r="E781" s="10" t="s">
        <v>18</v>
      </c>
      <c r="F781">
        <v>1.52</v>
      </c>
      <c r="G781">
        <v>43.4</v>
      </c>
      <c r="H781" s="10" t="s">
        <v>37</v>
      </c>
      <c r="I781" s="10" t="s">
        <v>20</v>
      </c>
      <c r="J781" s="10" t="s">
        <v>2429</v>
      </c>
      <c r="K781" s="10" t="s">
        <v>135</v>
      </c>
      <c r="L781" s="10" t="s">
        <v>124</v>
      </c>
      <c r="M781" s="10" t="s">
        <v>73</v>
      </c>
      <c r="N781" s="10" t="s">
        <v>2430</v>
      </c>
      <c r="O781" s="10" t="s">
        <v>2431</v>
      </c>
    </row>
    <row r="782" spans="1:15" x14ac:dyDescent="0.2">
      <c r="A782">
        <v>781</v>
      </c>
      <c r="B782" s="10" t="s">
        <v>76</v>
      </c>
      <c r="C782" s="10" t="s">
        <v>77</v>
      </c>
      <c r="D782" s="10" t="s">
        <v>17</v>
      </c>
      <c r="E782" s="10" t="s">
        <v>18</v>
      </c>
      <c r="F782">
        <v>2.0499999999999998</v>
      </c>
      <c r="G782">
        <v>74.099999999999994</v>
      </c>
      <c r="H782" s="10" t="s">
        <v>61</v>
      </c>
      <c r="I782" s="10" t="s">
        <v>38</v>
      </c>
      <c r="J782" s="10" t="s">
        <v>2432</v>
      </c>
      <c r="K782" s="10" t="s">
        <v>350</v>
      </c>
      <c r="L782" s="10" t="s">
        <v>216</v>
      </c>
      <c r="M782" s="10" t="s">
        <v>24</v>
      </c>
      <c r="N782" s="10" t="s">
        <v>2433</v>
      </c>
      <c r="O782" s="10" t="s">
        <v>2434</v>
      </c>
    </row>
    <row r="783" spans="1:15" x14ac:dyDescent="0.2">
      <c r="A783">
        <v>782</v>
      </c>
      <c r="B783" s="10" t="s">
        <v>127</v>
      </c>
      <c r="C783" s="10" t="s">
        <v>128</v>
      </c>
      <c r="D783" s="10" t="s">
        <v>17</v>
      </c>
      <c r="E783" s="10" t="s">
        <v>18</v>
      </c>
      <c r="F783">
        <v>4.33</v>
      </c>
      <c r="G783">
        <v>517.9</v>
      </c>
      <c r="H783" s="10" t="s">
        <v>19</v>
      </c>
      <c r="I783" s="10" t="s">
        <v>38</v>
      </c>
      <c r="J783" s="10" t="s">
        <v>2435</v>
      </c>
      <c r="K783" s="10" t="s">
        <v>286</v>
      </c>
      <c r="L783" s="10" t="s">
        <v>266</v>
      </c>
      <c r="M783" s="10" t="s">
        <v>24</v>
      </c>
      <c r="N783" s="10" t="s">
        <v>2436</v>
      </c>
      <c r="O783" s="10" t="s">
        <v>2437</v>
      </c>
    </row>
    <row r="784" spans="1:15" x14ac:dyDescent="0.2">
      <c r="A784">
        <v>783</v>
      </c>
      <c r="B784" s="10" t="s">
        <v>27</v>
      </c>
      <c r="C784" s="10" t="s">
        <v>28</v>
      </c>
      <c r="D784" s="10" t="s">
        <v>17</v>
      </c>
      <c r="E784" s="10" t="s">
        <v>18</v>
      </c>
      <c r="F784">
        <v>2.94</v>
      </c>
      <c r="G784">
        <v>164</v>
      </c>
      <c r="H784" s="10" t="s">
        <v>19</v>
      </c>
      <c r="I784" s="10" t="s">
        <v>20</v>
      </c>
      <c r="J784" s="10" t="s">
        <v>2438</v>
      </c>
      <c r="K784" s="10" t="s">
        <v>177</v>
      </c>
      <c r="L784" s="10" t="s">
        <v>31</v>
      </c>
      <c r="M784" s="10" t="s">
        <v>32</v>
      </c>
      <c r="N784" s="10" t="s">
        <v>2439</v>
      </c>
      <c r="O784" s="10" t="s">
        <v>2440</v>
      </c>
    </row>
    <row r="785" spans="1:15" x14ac:dyDescent="0.2">
      <c r="A785">
        <v>784</v>
      </c>
      <c r="B785" s="10" t="s">
        <v>27</v>
      </c>
      <c r="C785" s="10" t="s">
        <v>28</v>
      </c>
      <c r="D785" s="10" t="s">
        <v>17</v>
      </c>
      <c r="E785" s="10" t="s">
        <v>18</v>
      </c>
      <c r="F785">
        <v>3.18</v>
      </c>
      <c r="G785">
        <v>215</v>
      </c>
      <c r="H785" s="10" t="s">
        <v>19</v>
      </c>
      <c r="I785" s="10" t="s">
        <v>38</v>
      </c>
      <c r="J785" s="10" t="s">
        <v>2441</v>
      </c>
      <c r="K785" s="10" t="s">
        <v>148</v>
      </c>
      <c r="L785" s="10" t="s">
        <v>31</v>
      </c>
      <c r="M785" s="10" t="s">
        <v>32</v>
      </c>
      <c r="N785" s="10" t="s">
        <v>2442</v>
      </c>
      <c r="O785" s="10" t="s">
        <v>2443</v>
      </c>
    </row>
    <row r="786" spans="1:15" x14ac:dyDescent="0.2">
      <c r="A786">
        <v>785</v>
      </c>
      <c r="B786" s="10" t="s">
        <v>76</v>
      </c>
      <c r="C786" s="10" t="s">
        <v>77</v>
      </c>
      <c r="D786" s="10" t="s">
        <v>17</v>
      </c>
      <c r="E786" s="10" t="s">
        <v>18</v>
      </c>
      <c r="F786">
        <v>2.17</v>
      </c>
      <c r="G786">
        <v>91.9</v>
      </c>
      <c r="H786" s="10" t="s">
        <v>61</v>
      </c>
      <c r="I786" s="10" t="s">
        <v>38</v>
      </c>
      <c r="J786" s="10" t="s">
        <v>2444</v>
      </c>
      <c r="K786" s="10" t="s">
        <v>603</v>
      </c>
      <c r="L786" s="10" t="s">
        <v>46</v>
      </c>
      <c r="M786" s="10" t="s">
        <v>24</v>
      </c>
      <c r="N786" s="10" t="s">
        <v>2445</v>
      </c>
      <c r="O786" s="10" t="s">
        <v>2446</v>
      </c>
    </row>
    <row r="787" spans="1:15" x14ac:dyDescent="0.2">
      <c r="A787">
        <v>786</v>
      </c>
      <c r="B787" s="10" t="s">
        <v>76</v>
      </c>
      <c r="C787" s="10" t="s">
        <v>77</v>
      </c>
      <c r="D787" s="10" t="s">
        <v>17</v>
      </c>
      <c r="E787" s="10" t="s">
        <v>18</v>
      </c>
      <c r="F787">
        <v>3.35</v>
      </c>
      <c r="G787">
        <v>197.9</v>
      </c>
      <c r="H787" s="10" t="s">
        <v>19</v>
      </c>
      <c r="I787" s="10" t="s">
        <v>20</v>
      </c>
      <c r="J787" s="10" t="s">
        <v>2447</v>
      </c>
      <c r="K787" s="10" t="s">
        <v>366</v>
      </c>
      <c r="L787" s="10" t="s">
        <v>216</v>
      </c>
      <c r="M787" s="10" t="s">
        <v>24</v>
      </c>
      <c r="N787" s="10" t="s">
        <v>2448</v>
      </c>
      <c r="O787" s="10" t="s">
        <v>2449</v>
      </c>
    </row>
    <row r="788" spans="1:15" x14ac:dyDescent="0.2">
      <c r="A788">
        <v>787</v>
      </c>
      <c r="B788" s="10" t="s">
        <v>35</v>
      </c>
      <c r="C788" s="10" t="s">
        <v>36</v>
      </c>
      <c r="D788" s="10" t="s">
        <v>17</v>
      </c>
      <c r="E788" s="10" t="s">
        <v>18</v>
      </c>
      <c r="F788">
        <v>1.41</v>
      </c>
      <c r="G788">
        <v>113.1</v>
      </c>
      <c r="H788" s="10" t="s">
        <v>37</v>
      </c>
      <c r="I788" s="10" t="s">
        <v>104</v>
      </c>
      <c r="J788" s="10" t="s">
        <v>2450</v>
      </c>
      <c r="K788" s="10" t="s">
        <v>30</v>
      </c>
      <c r="L788" s="10" t="s">
        <v>244</v>
      </c>
      <c r="M788" s="10" t="s">
        <v>41</v>
      </c>
      <c r="N788" s="10" t="s">
        <v>2451</v>
      </c>
      <c r="O788" s="10" t="s">
        <v>2452</v>
      </c>
    </row>
    <row r="789" spans="1:15" x14ac:dyDescent="0.2">
      <c r="A789">
        <v>788</v>
      </c>
      <c r="B789" s="10" t="s">
        <v>87</v>
      </c>
      <c r="C789" s="10" t="s">
        <v>88</v>
      </c>
      <c r="D789" s="10" t="s">
        <v>17</v>
      </c>
      <c r="E789" s="10" t="s">
        <v>69</v>
      </c>
      <c r="F789">
        <v>1.26</v>
      </c>
      <c r="G789">
        <v>16.899999999999999</v>
      </c>
      <c r="H789" s="10" t="s">
        <v>19</v>
      </c>
      <c r="I789" s="10" t="s">
        <v>104</v>
      </c>
      <c r="J789" s="10" t="s">
        <v>2453</v>
      </c>
      <c r="K789" s="10" t="s">
        <v>106</v>
      </c>
      <c r="L789" s="10" t="s">
        <v>72</v>
      </c>
      <c r="M789" s="10" t="s">
        <v>32</v>
      </c>
      <c r="N789" s="10" t="s">
        <v>2454</v>
      </c>
      <c r="O789" s="10" t="s">
        <v>2455</v>
      </c>
    </row>
    <row r="790" spans="1:15" x14ac:dyDescent="0.2">
      <c r="A790">
        <v>789</v>
      </c>
      <c r="B790" s="10" t="s">
        <v>35</v>
      </c>
      <c r="C790" s="10" t="s">
        <v>36</v>
      </c>
      <c r="D790" s="10" t="s">
        <v>17</v>
      </c>
      <c r="E790" s="10" t="s">
        <v>18</v>
      </c>
      <c r="F790">
        <v>2.63</v>
      </c>
      <c r="G790">
        <v>193.2</v>
      </c>
      <c r="H790" s="10" t="s">
        <v>37</v>
      </c>
      <c r="I790" s="10" t="s">
        <v>104</v>
      </c>
      <c r="J790" s="10" t="s">
        <v>2456</v>
      </c>
      <c r="K790" s="10" t="s">
        <v>30</v>
      </c>
      <c r="L790" s="10" t="s">
        <v>244</v>
      </c>
      <c r="M790" s="10" t="s">
        <v>41</v>
      </c>
      <c r="N790" s="10" t="s">
        <v>2457</v>
      </c>
      <c r="O790" s="10" t="s">
        <v>2458</v>
      </c>
    </row>
    <row r="791" spans="1:15" x14ac:dyDescent="0.2">
      <c r="A791">
        <v>790</v>
      </c>
      <c r="B791" s="10" t="s">
        <v>120</v>
      </c>
      <c r="C791" s="10" t="s">
        <v>121</v>
      </c>
      <c r="D791" s="10" t="s">
        <v>17</v>
      </c>
      <c r="E791" s="10" t="s">
        <v>18</v>
      </c>
      <c r="F791">
        <v>1.55</v>
      </c>
      <c r="G791">
        <v>40.9</v>
      </c>
      <c r="H791" s="10" t="s">
        <v>37</v>
      </c>
      <c r="I791" s="10" t="s">
        <v>38</v>
      </c>
      <c r="J791" s="10" t="s">
        <v>2459</v>
      </c>
      <c r="K791" s="10" t="s">
        <v>123</v>
      </c>
      <c r="L791" s="10" t="s">
        <v>46</v>
      </c>
      <c r="M791" s="10" t="s">
        <v>73</v>
      </c>
      <c r="N791" s="10" t="s">
        <v>2460</v>
      </c>
      <c r="O791" s="10" t="s">
        <v>2461</v>
      </c>
    </row>
    <row r="792" spans="1:15" x14ac:dyDescent="0.2">
      <c r="A792">
        <v>791</v>
      </c>
      <c r="B792" s="10" t="s">
        <v>59</v>
      </c>
      <c r="C792" s="10" t="s">
        <v>60</v>
      </c>
      <c r="D792" s="10" t="s">
        <v>17</v>
      </c>
      <c r="E792" s="10" t="s">
        <v>18</v>
      </c>
      <c r="F792">
        <v>2.76</v>
      </c>
      <c r="G792">
        <v>129.6</v>
      </c>
      <c r="H792" s="10" t="s">
        <v>19</v>
      </c>
      <c r="I792" s="10" t="s">
        <v>38</v>
      </c>
      <c r="J792" s="10" t="s">
        <v>2462</v>
      </c>
      <c r="K792" s="10" t="s">
        <v>520</v>
      </c>
      <c r="L792" s="10" t="s">
        <v>23</v>
      </c>
      <c r="M792" s="10" t="s">
        <v>41</v>
      </c>
      <c r="N792" s="10" t="s">
        <v>2463</v>
      </c>
      <c r="O792" s="10" t="s">
        <v>2464</v>
      </c>
    </row>
    <row r="793" spans="1:15" x14ac:dyDescent="0.2">
      <c r="A793">
        <v>792</v>
      </c>
      <c r="B793" s="10" t="s">
        <v>67</v>
      </c>
      <c r="C793" s="10" t="s">
        <v>68</v>
      </c>
      <c r="D793" s="10" t="s">
        <v>17</v>
      </c>
      <c r="E793" s="10" t="s">
        <v>69</v>
      </c>
      <c r="F793">
        <v>0.17</v>
      </c>
      <c r="G793">
        <v>4.7</v>
      </c>
      <c r="H793" s="10" t="s">
        <v>156</v>
      </c>
      <c r="I793" s="10" t="s">
        <v>104</v>
      </c>
      <c r="J793" s="10" t="s">
        <v>2465</v>
      </c>
      <c r="K793" s="10" t="s">
        <v>142</v>
      </c>
      <c r="L793" s="10" t="s">
        <v>72</v>
      </c>
      <c r="M793" s="10" t="s">
        <v>73</v>
      </c>
      <c r="N793" s="10" t="s">
        <v>2466</v>
      </c>
      <c r="O793" s="10" t="s">
        <v>2467</v>
      </c>
    </row>
    <row r="794" spans="1:15" x14ac:dyDescent="0.2">
      <c r="A794">
        <v>793</v>
      </c>
      <c r="B794" s="10" t="s">
        <v>67</v>
      </c>
      <c r="C794" s="10" t="s">
        <v>68</v>
      </c>
      <c r="D794" s="10" t="s">
        <v>17</v>
      </c>
      <c r="E794" s="10" t="s">
        <v>69</v>
      </c>
      <c r="F794">
        <v>1.71</v>
      </c>
      <c r="G794">
        <v>38.4</v>
      </c>
      <c r="H794" s="10" t="s">
        <v>19</v>
      </c>
      <c r="I794" s="10" t="s">
        <v>38</v>
      </c>
      <c r="J794" s="10" t="s">
        <v>2468</v>
      </c>
      <c r="K794" s="10" t="s">
        <v>142</v>
      </c>
      <c r="L794" s="10" t="s">
        <v>310</v>
      </c>
      <c r="M794" s="10" t="s">
        <v>73</v>
      </c>
      <c r="N794" s="10" t="s">
        <v>2469</v>
      </c>
      <c r="O794" s="10" t="s">
        <v>2470</v>
      </c>
    </row>
    <row r="795" spans="1:15" x14ac:dyDescent="0.2">
      <c r="A795">
        <v>794</v>
      </c>
      <c r="B795" s="10" t="s">
        <v>120</v>
      </c>
      <c r="C795" s="10" t="s">
        <v>121</v>
      </c>
      <c r="D795" s="10" t="s">
        <v>17</v>
      </c>
      <c r="E795" s="10" t="s">
        <v>18</v>
      </c>
      <c r="F795">
        <v>2.25</v>
      </c>
      <c r="G795">
        <v>69.599999999999994</v>
      </c>
      <c r="H795" s="10" t="s">
        <v>61</v>
      </c>
      <c r="I795" s="10" t="s">
        <v>38</v>
      </c>
      <c r="J795" s="10" t="s">
        <v>2471</v>
      </c>
      <c r="K795" s="10" t="s">
        <v>135</v>
      </c>
      <c r="L795" s="10" t="s">
        <v>124</v>
      </c>
      <c r="M795" s="10" t="s">
        <v>73</v>
      </c>
      <c r="N795" s="10" t="s">
        <v>2472</v>
      </c>
      <c r="O795" s="10" t="s">
        <v>2473</v>
      </c>
    </row>
    <row r="796" spans="1:15" x14ac:dyDescent="0.2">
      <c r="A796">
        <v>795</v>
      </c>
      <c r="B796" s="10" t="s">
        <v>207</v>
      </c>
      <c r="C796" s="10" t="s">
        <v>208</v>
      </c>
      <c r="D796" s="10" t="s">
        <v>17</v>
      </c>
      <c r="E796" s="10" t="s">
        <v>18</v>
      </c>
      <c r="F796">
        <v>2.71</v>
      </c>
      <c r="G796">
        <v>87.4</v>
      </c>
      <c r="H796" s="10" t="s">
        <v>19</v>
      </c>
      <c r="I796" s="10" t="s">
        <v>20</v>
      </c>
      <c r="J796" s="10" t="s">
        <v>2474</v>
      </c>
      <c r="K796" s="10" t="s">
        <v>210</v>
      </c>
      <c r="L796" s="10" t="s">
        <v>465</v>
      </c>
      <c r="M796" s="10" t="s">
        <v>24</v>
      </c>
      <c r="N796" s="10" t="s">
        <v>2475</v>
      </c>
      <c r="O796" s="10" t="s">
        <v>2476</v>
      </c>
    </row>
    <row r="797" spans="1:15" x14ac:dyDescent="0.2">
      <c r="A797">
        <v>796</v>
      </c>
      <c r="B797" s="10" t="s">
        <v>67</v>
      </c>
      <c r="C797" s="10" t="s">
        <v>68</v>
      </c>
      <c r="D797" s="10" t="s">
        <v>17</v>
      </c>
      <c r="E797" s="10" t="s">
        <v>69</v>
      </c>
      <c r="F797">
        <v>1.41</v>
      </c>
      <c r="G797">
        <v>23.6</v>
      </c>
      <c r="H797" s="10" t="s">
        <v>19</v>
      </c>
      <c r="I797" s="10" t="s">
        <v>20</v>
      </c>
      <c r="J797" s="10" t="s">
        <v>2477</v>
      </c>
      <c r="K797" s="10" t="s">
        <v>142</v>
      </c>
      <c r="L797" s="10" t="s">
        <v>310</v>
      </c>
      <c r="M797" s="10" t="s">
        <v>73</v>
      </c>
      <c r="N797" s="10" t="s">
        <v>2478</v>
      </c>
      <c r="O797" s="10" t="s">
        <v>2479</v>
      </c>
    </row>
    <row r="798" spans="1:15" x14ac:dyDescent="0.2">
      <c r="A798">
        <v>797</v>
      </c>
      <c r="B798" s="10" t="s">
        <v>183</v>
      </c>
      <c r="C798" s="10" t="s">
        <v>184</v>
      </c>
      <c r="D798" s="10" t="s">
        <v>17</v>
      </c>
      <c r="E798" s="10" t="s">
        <v>18</v>
      </c>
      <c r="F798">
        <v>2.09</v>
      </c>
      <c r="G798">
        <v>73.8</v>
      </c>
      <c r="H798" s="10" t="s">
        <v>61</v>
      </c>
      <c r="I798" s="10" t="s">
        <v>38</v>
      </c>
      <c r="J798" s="10" t="s">
        <v>1608</v>
      </c>
      <c r="K798" s="10" t="s">
        <v>130</v>
      </c>
      <c r="L798" s="10" t="s">
        <v>195</v>
      </c>
      <c r="M798" s="10" t="s">
        <v>41</v>
      </c>
      <c r="N798" s="10" t="s">
        <v>2480</v>
      </c>
      <c r="O798" s="10" t="s">
        <v>2481</v>
      </c>
    </row>
    <row r="799" spans="1:15" x14ac:dyDescent="0.2">
      <c r="A799">
        <v>798</v>
      </c>
      <c r="B799" s="10" t="s">
        <v>127</v>
      </c>
      <c r="C799" s="10" t="s">
        <v>128</v>
      </c>
      <c r="D799" s="10" t="s">
        <v>17</v>
      </c>
      <c r="E799" s="10" t="s">
        <v>18</v>
      </c>
      <c r="F799">
        <v>4.76</v>
      </c>
      <c r="G799">
        <v>660.4</v>
      </c>
      <c r="H799" s="10" t="s">
        <v>61</v>
      </c>
      <c r="I799" s="10" t="s">
        <v>20</v>
      </c>
      <c r="J799" s="10" t="s">
        <v>2482</v>
      </c>
      <c r="K799" s="10" t="s">
        <v>210</v>
      </c>
      <c r="L799" s="10" t="s">
        <v>131</v>
      </c>
      <c r="M799" s="10" t="s">
        <v>24</v>
      </c>
      <c r="N799" s="10" t="s">
        <v>2483</v>
      </c>
      <c r="O799" s="10" t="s">
        <v>2484</v>
      </c>
    </row>
    <row r="800" spans="1:15" x14ac:dyDescent="0.2">
      <c r="A800">
        <v>799</v>
      </c>
      <c r="B800" s="10" t="s">
        <v>67</v>
      </c>
      <c r="C800" s="10" t="s">
        <v>68</v>
      </c>
      <c r="D800" s="10" t="s">
        <v>17</v>
      </c>
      <c r="E800" s="10" t="s">
        <v>69</v>
      </c>
      <c r="F800">
        <v>1.1499999999999999</v>
      </c>
      <c r="G800">
        <v>14</v>
      </c>
      <c r="H800" s="10" t="s">
        <v>61</v>
      </c>
      <c r="I800" s="10" t="s">
        <v>38</v>
      </c>
      <c r="J800" s="10" t="s">
        <v>2485</v>
      </c>
      <c r="K800" s="10" t="s">
        <v>142</v>
      </c>
      <c r="L800" s="10" t="s">
        <v>310</v>
      </c>
      <c r="M800" s="10" t="s">
        <v>73</v>
      </c>
      <c r="N800" s="10" t="s">
        <v>2486</v>
      </c>
      <c r="O800" s="10" t="s">
        <v>2487</v>
      </c>
    </row>
    <row r="801" spans="1:15" x14ac:dyDescent="0.2">
      <c r="A801">
        <v>800</v>
      </c>
      <c r="B801" s="10" t="s">
        <v>67</v>
      </c>
      <c r="C801" s="10" t="s">
        <v>68</v>
      </c>
      <c r="D801" s="10" t="s">
        <v>17</v>
      </c>
      <c r="E801" s="10" t="s">
        <v>69</v>
      </c>
      <c r="F801">
        <v>1.06</v>
      </c>
      <c r="G801">
        <v>11.5</v>
      </c>
      <c r="H801" s="10" t="s">
        <v>37</v>
      </c>
      <c r="I801" s="10" t="s">
        <v>38</v>
      </c>
      <c r="J801" s="10" t="s">
        <v>775</v>
      </c>
      <c r="K801" s="10" t="s">
        <v>142</v>
      </c>
      <c r="L801" s="10" t="s">
        <v>72</v>
      </c>
      <c r="M801" s="10" t="s">
        <v>73</v>
      </c>
      <c r="N801" s="10" t="s">
        <v>2488</v>
      </c>
      <c r="O801" s="10" t="s">
        <v>2489</v>
      </c>
    </row>
    <row r="802" spans="1:15" x14ac:dyDescent="0.2">
      <c r="A802">
        <v>801</v>
      </c>
      <c r="B802" s="10" t="s">
        <v>145</v>
      </c>
      <c r="C802" s="10" t="s">
        <v>146</v>
      </c>
      <c r="D802" s="10" t="s">
        <v>17</v>
      </c>
      <c r="E802" s="10" t="s">
        <v>18</v>
      </c>
      <c r="F802">
        <v>0.56000000000000005</v>
      </c>
      <c r="G802">
        <v>38</v>
      </c>
      <c r="H802" s="10" t="s">
        <v>156</v>
      </c>
      <c r="I802" s="10" t="s">
        <v>38</v>
      </c>
      <c r="J802" s="10" t="s">
        <v>2490</v>
      </c>
      <c r="K802" s="10" t="s">
        <v>148</v>
      </c>
      <c r="L802" s="10" t="s">
        <v>475</v>
      </c>
      <c r="M802" s="10" t="s">
        <v>41</v>
      </c>
      <c r="N802" s="10" t="s">
        <v>2491</v>
      </c>
      <c r="O802" s="10" t="s">
        <v>2492</v>
      </c>
    </row>
    <row r="803" spans="1:15" x14ac:dyDescent="0.2">
      <c r="A803">
        <v>802</v>
      </c>
      <c r="B803" s="10" t="s">
        <v>59</v>
      </c>
      <c r="C803" s="10" t="s">
        <v>60</v>
      </c>
      <c r="D803" s="10" t="s">
        <v>17</v>
      </c>
      <c r="E803" s="10" t="s">
        <v>18</v>
      </c>
      <c r="F803">
        <v>1.98</v>
      </c>
      <c r="G803">
        <v>69.599999999999994</v>
      </c>
      <c r="H803" s="10" t="s">
        <v>19</v>
      </c>
      <c r="I803" s="10" t="s">
        <v>38</v>
      </c>
      <c r="J803" s="10" t="s">
        <v>2493</v>
      </c>
      <c r="K803" s="10" t="s">
        <v>520</v>
      </c>
      <c r="L803" s="10" t="s">
        <v>64</v>
      </c>
      <c r="M803" s="10" t="s">
        <v>41</v>
      </c>
      <c r="N803" s="10" t="s">
        <v>2494</v>
      </c>
      <c r="O803" s="10" t="s">
        <v>2495</v>
      </c>
    </row>
    <row r="804" spans="1:15" x14ac:dyDescent="0.2">
      <c r="A804">
        <v>803</v>
      </c>
      <c r="B804" s="10" t="s">
        <v>392</v>
      </c>
      <c r="C804" s="10" t="s">
        <v>393</v>
      </c>
      <c r="D804" s="10" t="s">
        <v>17</v>
      </c>
      <c r="E804" s="10" t="s">
        <v>18</v>
      </c>
      <c r="F804">
        <v>2.9</v>
      </c>
      <c r="G804">
        <v>104.1</v>
      </c>
      <c r="H804" s="10" t="s">
        <v>19</v>
      </c>
      <c r="I804" s="10" t="s">
        <v>38</v>
      </c>
      <c r="J804" s="10" t="s">
        <v>2496</v>
      </c>
      <c r="K804" s="10" t="s">
        <v>191</v>
      </c>
      <c r="L804" s="10" t="s">
        <v>475</v>
      </c>
      <c r="M804" s="10" t="s">
        <v>24</v>
      </c>
      <c r="N804" s="10" t="s">
        <v>2497</v>
      </c>
      <c r="O804" s="10" t="s">
        <v>2498</v>
      </c>
    </row>
    <row r="805" spans="1:15" x14ac:dyDescent="0.2">
      <c r="A805">
        <v>804</v>
      </c>
      <c r="B805" s="10" t="s">
        <v>67</v>
      </c>
      <c r="C805" s="10" t="s">
        <v>68</v>
      </c>
      <c r="D805" s="10" t="s">
        <v>17</v>
      </c>
      <c r="E805" s="10" t="s">
        <v>69</v>
      </c>
      <c r="F805">
        <v>1.3</v>
      </c>
      <c r="G805">
        <v>19</v>
      </c>
      <c r="H805" s="10" t="s">
        <v>61</v>
      </c>
      <c r="I805" s="10" t="s">
        <v>38</v>
      </c>
      <c r="J805" s="10" t="s">
        <v>2499</v>
      </c>
      <c r="K805" s="10" t="s">
        <v>142</v>
      </c>
      <c r="L805" s="10" t="s">
        <v>310</v>
      </c>
      <c r="M805" s="10" t="s">
        <v>73</v>
      </c>
      <c r="N805" s="10" t="s">
        <v>2500</v>
      </c>
      <c r="O805" s="10" t="s">
        <v>2501</v>
      </c>
    </row>
    <row r="806" spans="1:15" x14ac:dyDescent="0.2">
      <c r="A806">
        <v>805</v>
      </c>
      <c r="B806" s="10" t="s">
        <v>49</v>
      </c>
      <c r="C806" s="10" t="s">
        <v>50</v>
      </c>
      <c r="D806" s="10" t="s">
        <v>17</v>
      </c>
      <c r="E806" s="10" t="s">
        <v>18</v>
      </c>
      <c r="F806">
        <v>3.01</v>
      </c>
      <c r="G806">
        <v>164.6</v>
      </c>
      <c r="H806" s="10" t="s">
        <v>61</v>
      </c>
      <c r="I806" s="10" t="s">
        <v>104</v>
      </c>
      <c r="J806" s="10" t="s">
        <v>2502</v>
      </c>
      <c r="K806" s="10" t="s">
        <v>1169</v>
      </c>
      <c r="L806" s="10" t="s">
        <v>80</v>
      </c>
      <c r="M806" s="10" t="s">
        <v>32</v>
      </c>
      <c r="N806" s="10" t="s">
        <v>2503</v>
      </c>
      <c r="O806" s="10" t="s">
        <v>2504</v>
      </c>
    </row>
    <row r="807" spans="1:15" x14ac:dyDescent="0.2">
      <c r="A807">
        <v>806</v>
      </c>
      <c r="B807" s="10" t="s">
        <v>207</v>
      </c>
      <c r="C807" s="10" t="s">
        <v>208</v>
      </c>
      <c r="D807" s="10" t="s">
        <v>17</v>
      </c>
      <c r="E807" s="10" t="s">
        <v>18</v>
      </c>
      <c r="F807">
        <v>2.0699999999999998</v>
      </c>
      <c r="G807">
        <v>65.5</v>
      </c>
      <c r="H807" s="10" t="s">
        <v>61</v>
      </c>
      <c r="I807" s="10" t="s">
        <v>104</v>
      </c>
      <c r="J807" s="10" t="s">
        <v>2505</v>
      </c>
      <c r="K807" s="10" t="s">
        <v>210</v>
      </c>
      <c r="L807" s="10" t="s">
        <v>452</v>
      </c>
      <c r="M807" s="10" t="s">
        <v>24</v>
      </c>
      <c r="N807" s="10" t="s">
        <v>2506</v>
      </c>
      <c r="O807" s="10" t="s">
        <v>2507</v>
      </c>
    </row>
    <row r="808" spans="1:15" x14ac:dyDescent="0.2">
      <c r="A808">
        <v>807</v>
      </c>
      <c r="B808" s="10" t="s">
        <v>27</v>
      </c>
      <c r="C808" s="10" t="s">
        <v>28</v>
      </c>
      <c r="D808" s="10" t="s">
        <v>17</v>
      </c>
      <c r="E808" s="10" t="s">
        <v>18</v>
      </c>
      <c r="F808">
        <v>3.45</v>
      </c>
      <c r="G808">
        <v>201.3</v>
      </c>
      <c r="H808" s="10" t="s">
        <v>19</v>
      </c>
      <c r="I808" s="10" t="s">
        <v>104</v>
      </c>
      <c r="J808" s="10" t="s">
        <v>2508</v>
      </c>
      <c r="K808" s="10" t="s">
        <v>240</v>
      </c>
      <c r="L808" s="10" t="s">
        <v>131</v>
      </c>
      <c r="M808" s="10" t="s">
        <v>32</v>
      </c>
      <c r="N808" s="10" t="s">
        <v>2509</v>
      </c>
      <c r="O808" s="10" t="s">
        <v>2510</v>
      </c>
    </row>
    <row r="809" spans="1:15" x14ac:dyDescent="0.2">
      <c r="A809">
        <v>808</v>
      </c>
      <c r="B809" s="10" t="s">
        <v>35</v>
      </c>
      <c r="C809" s="10" t="s">
        <v>36</v>
      </c>
      <c r="D809" s="10" t="s">
        <v>17</v>
      </c>
      <c r="E809" s="10" t="s">
        <v>18</v>
      </c>
      <c r="F809">
        <v>4.16</v>
      </c>
      <c r="G809">
        <v>389.4</v>
      </c>
      <c r="H809" s="10" t="s">
        <v>19</v>
      </c>
      <c r="I809" s="10" t="s">
        <v>104</v>
      </c>
      <c r="J809" s="10" t="s">
        <v>2511</v>
      </c>
      <c r="K809" s="10" t="s">
        <v>240</v>
      </c>
      <c r="L809" s="10" t="s">
        <v>244</v>
      </c>
      <c r="M809" s="10" t="s">
        <v>41</v>
      </c>
      <c r="N809" s="10" t="s">
        <v>2512</v>
      </c>
      <c r="O809" s="10" t="s">
        <v>2513</v>
      </c>
    </row>
    <row r="810" spans="1:15" x14ac:dyDescent="0.2">
      <c r="A810">
        <v>809</v>
      </c>
      <c r="B810" s="10" t="s">
        <v>49</v>
      </c>
      <c r="C810" s="10" t="s">
        <v>50</v>
      </c>
      <c r="D810" s="10" t="s">
        <v>17</v>
      </c>
      <c r="E810" s="10" t="s">
        <v>18</v>
      </c>
      <c r="F810">
        <v>2.69</v>
      </c>
      <c r="G810">
        <v>135.6</v>
      </c>
      <c r="H810" s="10" t="s">
        <v>19</v>
      </c>
      <c r="I810" s="10" t="s">
        <v>104</v>
      </c>
      <c r="J810" s="10" t="s">
        <v>2514</v>
      </c>
      <c r="K810" s="10" t="s">
        <v>52</v>
      </c>
      <c r="L810" s="10" t="s">
        <v>46</v>
      </c>
      <c r="M810" s="10" t="s">
        <v>32</v>
      </c>
      <c r="N810" s="10" t="s">
        <v>2515</v>
      </c>
      <c r="O810" s="10" t="s">
        <v>2516</v>
      </c>
    </row>
    <row r="811" spans="1:15" x14ac:dyDescent="0.2">
      <c r="A811">
        <v>810</v>
      </c>
      <c r="B811" s="10" t="s">
        <v>15</v>
      </c>
      <c r="C811" s="10" t="s">
        <v>16</v>
      </c>
      <c r="D811" s="10" t="s">
        <v>17</v>
      </c>
      <c r="E811" s="10" t="s">
        <v>18</v>
      </c>
      <c r="F811">
        <v>2.79</v>
      </c>
      <c r="G811">
        <v>115.1</v>
      </c>
      <c r="H811" s="10" t="s">
        <v>61</v>
      </c>
      <c r="I811" s="10" t="s">
        <v>38</v>
      </c>
      <c r="J811" s="10" t="s">
        <v>2517</v>
      </c>
      <c r="K811" s="10" t="s">
        <v>22</v>
      </c>
      <c r="L811" s="10" t="s">
        <v>23</v>
      </c>
      <c r="M811" s="10" t="s">
        <v>24</v>
      </c>
      <c r="N811" s="10" t="s">
        <v>2518</v>
      </c>
      <c r="O811" s="10" t="s">
        <v>2519</v>
      </c>
    </row>
    <row r="812" spans="1:15" x14ac:dyDescent="0.2">
      <c r="A812">
        <v>811</v>
      </c>
      <c r="B812" s="10" t="s">
        <v>188</v>
      </c>
      <c r="C812" s="10" t="s">
        <v>189</v>
      </c>
      <c r="D812" s="10" t="s">
        <v>17</v>
      </c>
      <c r="E812" s="10" t="s">
        <v>18</v>
      </c>
      <c r="F812">
        <v>0.38</v>
      </c>
      <c r="G812">
        <v>28.4</v>
      </c>
      <c r="H812" s="10" t="s">
        <v>156</v>
      </c>
      <c r="I812" s="10" t="s">
        <v>20</v>
      </c>
      <c r="J812" s="10" t="s">
        <v>2520</v>
      </c>
      <c r="K812" s="10" t="s">
        <v>191</v>
      </c>
      <c r="L812" s="10" t="s">
        <v>80</v>
      </c>
      <c r="M812" s="10" t="s">
        <v>24</v>
      </c>
      <c r="N812" s="10" t="s">
        <v>2521</v>
      </c>
      <c r="O812" s="10" t="s">
        <v>2522</v>
      </c>
    </row>
    <row r="813" spans="1:15" x14ac:dyDescent="0.2">
      <c r="A813">
        <v>812</v>
      </c>
      <c r="B813" s="10" t="s">
        <v>188</v>
      </c>
      <c r="C813" s="10" t="s">
        <v>189</v>
      </c>
      <c r="D813" s="10" t="s">
        <v>17</v>
      </c>
      <c r="E813" s="10" t="s">
        <v>18</v>
      </c>
      <c r="F813">
        <v>1.86</v>
      </c>
      <c r="G813">
        <v>49.2</v>
      </c>
      <c r="H813" s="10" t="s">
        <v>37</v>
      </c>
      <c r="I813" s="10" t="s">
        <v>38</v>
      </c>
      <c r="J813" s="10" t="s">
        <v>2523</v>
      </c>
      <c r="K813" s="10" t="s">
        <v>252</v>
      </c>
      <c r="L813" s="10" t="s">
        <v>46</v>
      </c>
      <c r="M813" s="10" t="s">
        <v>24</v>
      </c>
      <c r="N813" s="10" t="s">
        <v>2524</v>
      </c>
      <c r="O813" s="10" t="s">
        <v>2525</v>
      </c>
    </row>
    <row r="814" spans="1:15" x14ac:dyDescent="0.2">
      <c r="A814">
        <v>813</v>
      </c>
      <c r="B814" s="10" t="s">
        <v>27</v>
      </c>
      <c r="C814" s="10" t="s">
        <v>28</v>
      </c>
      <c r="D814" s="10" t="s">
        <v>17</v>
      </c>
      <c r="E814" s="10" t="s">
        <v>18</v>
      </c>
      <c r="F814">
        <v>4.18</v>
      </c>
      <c r="G814">
        <v>349.6</v>
      </c>
      <c r="H814" s="10" t="s">
        <v>19</v>
      </c>
      <c r="I814" s="10" t="s">
        <v>38</v>
      </c>
      <c r="J814" s="10" t="s">
        <v>2526</v>
      </c>
      <c r="K814" s="10" t="s">
        <v>45</v>
      </c>
      <c r="L814" s="10" t="s">
        <v>389</v>
      </c>
      <c r="M814" s="10" t="s">
        <v>32</v>
      </c>
      <c r="N814" s="10" t="s">
        <v>2527</v>
      </c>
      <c r="O814" s="10" t="s">
        <v>2528</v>
      </c>
    </row>
    <row r="815" spans="1:15" x14ac:dyDescent="0.2">
      <c r="A815">
        <v>814</v>
      </c>
      <c r="B815" s="10" t="s">
        <v>87</v>
      </c>
      <c r="C815" s="10" t="s">
        <v>88</v>
      </c>
      <c r="D815" s="10" t="s">
        <v>17</v>
      </c>
      <c r="E815" s="10" t="s">
        <v>69</v>
      </c>
      <c r="F815">
        <v>1.34</v>
      </c>
      <c r="G815">
        <v>20.100000000000001</v>
      </c>
      <c r="H815" s="10" t="s">
        <v>61</v>
      </c>
      <c r="I815" s="10" t="s">
        <v>20</v>
      </c>
      <c r="J815" s="10" t="s">
        <v>2529</v>
      </c>
      <c r="K815" s="10" t="s">
        <v>90</v>
      </c>
      <c r="L815" s="10" t="s">
        <v>72</v>
      </c>
      <c r="M815" s="10" t="s">
        <v>32</v>
      </c>
      <c r="N815" s="10" t="s">
        <v>2530</v>
      </c>
      <c r="O815" s="10" t="s">
        <v>2531</v>
      </c>
    </row>
    <row r="816" spans="1:15" x14ac:dyDescent="0.2">
      <c r="A816">
        <v>815</v>
      </c>
      <c r="B816" s="10" t="s">
        <v>201</v>
      </c>
      <c r="C816" s="10" t="s">
        <v>202</v>
      </c>
      <c r="D816" s="10" t="s">
        <v>17</v>
      </c>
      <c r="E816" s="10" t="s">
        <v>203</v>
      </c>
      <c r="F816">
        <v>3.07</v>
      </c>
      <c r="G816">
        <v>183.9</v>
      </c>
      <c r="H816" s="10" t="s">
        <v>19</v>
      </c>
      <c r="I816" s="10" t="s">
        <v>38</v>
      </c>
      <c r="J816" s="10" t="s">
        <v>2532</v>
      </c>
      <c r="K816" s="10" t="s">
        <v>538</v>
      </c>
      <c r="L816" s="10" t="s">
        <v>259</v>
      </c>
      <c r="M816" s="10" t="s">
        <v>41</v>
      </c>
      <c r="N816" s="10" t="s">
        <v>2533</v>
      </c>
      <c r="O816" s="10" t="s">
        <v>2534</v>
      </c>
    </row>
    <row r="817" spans="1:15" x14ac:dyDescent="0.2">
      <c r="A817">
        <v>816</v>
      </c>
      <c r="B817" s="10" t="s">
        <v>120</v>
      </c>
      <c r="C817" s="10" t="s">
        <v>121</v>
      </c>
      <c r="D817" s="10" t="s">
        <v>17</v>
      </c>
      <c r="E817" s="10" t="s">
        <v>18</v>
      </c>
      <c r="F817">
        <v>2.98</v>
      </c>
      <c r="G817">
        <v>152.6</v>
      </c>
      <c r="H817" s="10" t="s">
        <v>19</v>
      </c>
      <c r="I817" s="10" t="s">
        <v>38</v>
      </c>
      <c r="J817" s="10" t="s">
        <v>1678</v>
      </c>
      <c r="K817" s="10" t="s">
        <v>135</v>
      </c>
      <c r="L817" s="10" t="s">
        <v>124</v>
      </c>
      <c r="M817" s="10" t="s">
        <v>73</v>
      </c>
      <c r="N817" s="10" t="s">
        <v>2535</v>
      </c>
      <c r="O817" s="10" t="s">
        <v>2536</v>
      </c>
    </row>
    <row r="818" spans="1:15" x14ac:dyDescent="0.2">
      <c r="A818">
        <v>817</v>
      </c>
      <c r="B818" s="10" t="s">
        <v>15</v>
      </c>
      <c r="C818" s="10" t="s">
        <v>16</v>
      </c>
      <c r="D818" s="10" t="s">
        <v>17</v>
      </c>
      <c r="E818" s="10" t="s">
        <v>18</v>
      </c>
      <c r="F818">
        <v>1.81</v>
      </c>
      <c r="G818">
        <v>61.7</v>
      </c>
      <c r="H818" s="10" t="s">
        <v>19</v>
      </c>
      <c r="I818" s="10" t="s">
        <v>20</v>
      </c>
      <c r="J818" s="10" t="s">
        <v>2537</v>
      </c>
      <c r="K818" s="10" t="s">
        <v>45</v>
      </c>
      <c r="L818" s="10" t="s">
        <v>46</v>
      </c>
      <c r="M818" s="10" t="s">
        <v>24</v>
      </c>
      <c r="N818" s="10" t="s">
        <v>2538</v>
      </c>
      <c r="O818" s="10" t="s">
        <v>2539</v>
      </c>
    </row>
    <row r="819" spans="1:15" x14ac:dyDescent="0.2">
      <c r="A819">
        <v>818</v>
      </c>
      <c r="B819" s="10" t="s">
        <v>67</v>
      </c>
      <c r="C819" s="10" t="s">
        <v>68</v>
      </c>
      <c r="D819" s="10" t="s">
        <v>17</v>
      </c>
      <c r="E819" s="10" t="s">
        <v>69</v>
      </c>
      <c r="F819">
        <v>0.14000000000000001</v>
      </c>
      <c r="G819">
        <v>4.4000000000000004</v>
      </c>
      <c r="H819" s="10" t="s">
        <v>156</v>
      </c>
      <c r="I819" s="10" t="s">
        <v>38</v>
      </c>
      <c r="J819" s="10" t="s">
        <v>2540</v>
      </c>
      <c r="K819" s="10" t="s">
        <v>71</v>
      </c>
      <c r="L819" s="10" t="s">
        <v>310</v>
      </c>
      <c r="M819" s="10" t="s">
        <v>73</v>
      </c>
      <c r="N819" s="10" t="s">
        <v>2541</v>
      </c>
      <c r="O819" s="10" t="s">
        <v>2542</v>
      </c>
    </row>
    <row r="820" spans="1:15" x14ac:dyDescent="0.2">
      <c r="A820">
        <v>819</v>
      </c>
      <c r="B820" s="10" t="s">
        <v>145</v>
      </c>
      <c r="C820" s="10" t="s">
        <v>146</v>
      </c>
      <c r="D820" s="10" t="s">
        <v>17</v>
      </c>
      <c r="E820" s="10" t="s">
        <v>18</v>
      </c>
      <c r="F820">
        <v>2.12</v>
      </c>
      <c r="G820">
        <v>79.5</v>
      </c>
      <c r="H820" s="10" t="s">
        <v>19</v>
      </c>
      <c r="I820" s="10" t="s">
        <v>38</v>
      </c>
      <c r="J820" s="10" t="s">
        <v>2543</v>
      </c>
      <c r="K820" s="10" t="s">
        <v>148</v>
      </c>
      <c r="L820" s="10" t="s">
        <v>23</v>
      </c>
      <c r="M820" s="10" t="s">
        <v>41</v>
      </c>
      <c r="N820" s="10" t="s">
        <v>2544</v>
      </c>
      <c r="O820" s="10" t="s">
        <v>2545</v>
      </c>
    </row>
    <row r="821" spans="1:15" x14ac:dyDescent="0.2">
      <c r="A821">
        <v>820</v>
      </c>
      <c r="B821" s="10" t="s">
        <v>120</v>
      </c>
      <c r="C821" s="10" t="s">
        <v>121</v>
      </c>
      <c r="D821" s="10" t="s">
        <v>17</v>
      </c>
      <c r="E821" s="10" t="s">
        <v>18</v>
      </c>
      <c r="F821">
        <v>3.23</v>
      </c>
      <c r="G821">
        <v>185.8</v>
      </c>
      <c r="H821" s="10" t="s">
        <v>19</v>
      </c>
      <c r="I821" s="10" t="s">
        <v>38</v>
      </c>
      <c r="J821" s="10" t="s">
        <v>2546</v>
      </c>
      <c r="K821" s="10" t="s">
        <v>123</v>
      </c>
      <c r="L821" s="10" t="s">
        <v>46</v>
      </c>
      <c r="M821" s="10" t="s">
        <v>73</v>
      </c>
      <c r="N821" s="10" t="s">
        <v>2547</v>
      </c>
      <c r="O821" s="10" t="s">
        <v>2548</v>
      </c>
    </row>
    <row r="822" spans="1:15" x14ac:dyDescent="0.2">
      <c r="A822">
        <v>821</v>
      </c>
      <c r="B822" s="10" t="s">
        <v>392</v>
      </c>
      <c r="C822" s="10" t="s">
        <v>393</v>
      </c>
      <c r="D822" s="10" t="s">
        <v>17</v>
      </c>
      <c r="E822" s="10" t="s">
        <v>18</v>
      </c>
      <c r="F822">
        <v>2.97</v>
      </c>
      <c r="G822">
        <v>117.6</v>
      </c>
      <c r="H822" s="10" t="s">
        <v>61</v>
      </c>
      <c r="I822" s="10" t="s">
        <v>104</v>
      </c>
      <c r="J822" s="10" t="s">
        <v>2549</v>
      </c>
      <c r="K822" s="10" t="s">
        <v>191</v>
      </c>
      <c r="L822" s="10" t="s">
        <v>46</v>
      </c>
      <c r="M822" s="10" t="s">
        <v>24</v>
      </c>
      <c r="N822" s="10" t="s">
        <v>2550</v>
      </c>
      <c r="O822" s="10" t="s">
        <v>2551</v>
      </c>
    </row>
    <row r="823" spans="1:15" x14ac:dyDescent="0.2">
      <c r="A823">
        <v>822</v>
      </c>
      <c r="B823" s="10" t="s">
        <v>188</v>
      </c>
      <c r="C823" s="10" t="s">
        <v>189</v>
      </c>
      <c r="D823" s="10" t="s">
        <v>17</v>
      </c>
      <c r="E823" s="10" t="s">
        <v>18</v>
      </c>
      <c r="F823">
        <v>2.4500000000000002</v>
      </c>
      <c r="G823">
        <v>84.4</v>
      </c>
      <c r="H823" s="10" t="s">
        <v>19</v>
      </c>
      <c r="I823" s="10" t="s">
        <v>104</v>
      </c>
      <c r="J823" s="10" t="s">
        <v>2552</v>
      </c>
      <c r="K823" s="10" t="s">
        <v>252</v>
      </c>
      <c r="L823" s="10" t="s">
        <v>23</v>
      </c>
      <c r="M823" s="10" t="s">
        <v>24</v>
      </c>
      <c r="N823" s="10" t="s">
        <v>2553</v>
      </c>
      <c r="O823" s="10" t="s">
        <v>2554</v>
      </c>
    </row>
    <row r="824" spans="1:15" x14ac:dyDescent="0.2">
      <c r="A824">
        <v>823</v>
      </c>
      <c r="B824" s="10" t="s">
        <v>15</v>
      </c>
      <c r="C824" s="10" t="s">
        <v>16</v>
      </c>
      <c r="D824" s="10" t="s">
        <v>17</v>
      </c>
      <c r="E824" s="10" t="s">
        <v>18</v>
      </c>
      <c r="F824">
        <v>2.56</v>
      </c>
      <c r="G824">
        <v>87</v>
      </c>
      <c r="H824" s="10" t="s">
        <v>61</v>
      </c>
      <c r="I824" s="10" t="s">
        <v>20</v>
      </c>
      <c r="J824" s="10" t="s">
        <v>2555</v>
      </c>
      <c r="K824" s="10" t="s">
        <v>22</v>
      </c>
      <c r="L824" s="10" t="s">
        <v>23</v>
      </c>
      <c r="M824" s="10" t="s">
        <v>24</v>
      </c>
      <c r="N824" s="10" t="s">
        <v>2556</v>
      </c>
      <c r="O824" s="10" t="s">
        <v>2557</v>
      </c>
    </row>
    <row r="825" spans="1:15" x14ac:dyDescent="0.2">
      <c r="A825">
        <v>824</v>
      </c>
      <c r="B825" s="10" t="s">
        <v>183</v>
      </c>
      <c r="C825" s="10" t="s">
        <v>184</v>
      </c>
      <c r="D825" s="10" t="s">
        <v>17</v>
      </c>
      <c r="E825" s="10" t="s">
        <v>18</v>
      </c>
      <c r="F825">
        <v>2.33</v>
      </c>
      <c r="G825">
        <v>73.5</v>
      </c>
      <c r="H825" s="10" t="s">
        <v>19</v>
      </c>
      <c r="I825" s="10" t="s">
        <v>38</v>
      </c>
      <c r="J825" s="10" t="s">
        <v>2558</v>
      </c>
      <c r="K825" s="10" t="s">
        <v>130</v>
      </c>
      <c r="L825" s="10" t="s">
        <v>195</v>
      </c>
      <c r="M825" s="10" t="s">
        <v>41</v>
      </c>
      <c r="N825" s="10" t="s">
        <v>2559</v>
      </c>
      <c r="O825" s="10" t="s">
        <v>2560</v>
      </c>
    </row>
    <row r="826" spans="1:15" x14ac:dyDescent="0.2">
      <c r="A826">
        <v>825</v>
      </c>
      <c r="B826" s="10" t="s">
        <v>115</v>
      </c>
      <c r="C826" s="10" t="s">
        <v>116</v>
      </c>
      <c r="D826" s="10" t="s">
        <v>17</v>
      </c>
      <c r="E826" s="10" t="s">
        <v>18</v>
      </c>
      <c r="F826">
        <v>4.1399999999999997</v>
      </c>
      <c r="G826">
        <v>515.70000000000005</v>
      </c>
      <c r="H826" s="10" t="s">
        <v>19</v>
      </c>
      <c r="I826" s="10" t="s">
        <v>38</v>
      </c>
      <c r="J826" s="10" t="s">
        <v>2561</v>
      </c>
      <c r="K826" s="10" t="s">
        <v>79</v>
      </c>
      <c r="L826" s="10" t="s">
        <v>46</v>
      </c>
      <c r="M826" s="10" t="s">
        <v>24</v>
      </c>
      <c r="N826" s="10" t="s">
        <v>2562</v>
      </c>
      <c r="O826" s="10" t="s">
        <v>2563</v>
      </c>
    </row>
    <row r="827" spans="1:15" x14ac:dyDescent="0.2">
      <c r="A827">
        <v>826</v>
      </c>
      <c r="B827" s="10" t="s">
        <v>120</v>
      </c>
      <c r="C827" s="10" t="s">
        <v>121</v>
      </c>
      <c r="D827" s="10" t="s">
        <v>17</v>
      </c>
      <c r="E827" s="10" t="s">
        <v>18</v>
      </c>
      <c r="F827">
        <v>3.48</v>
      </c>
      <c r="G827">
        <v>220.9</v>
      </c>
      <c r="H827" s="10" t="s">
        <v>19</v>
      </c>
      <c r="I827" s="10" t="s">
        <v>20</v>
      </c>
      <c r="J827" s="10" t="s">
        <v>2564</v>
      </c>
      <c r="K827" s="10" t="s">
        <v>123</v>
      </c>
      <c r="L827" s="10" t="s">
        <v>46</v>
      </c>
      <c r="M827" s="10" t="s">
        <v>73</v>
      </c>
      <c r="N827" s="10" t="s">
        <v>2565</v>
      </c>
      <c r="O827" s="10" t="s">
        <v>2566</v>
      </c>
    </row>
    <row r="828" spans="1:15" x14ac:dyDescent="0.2">
      <c r="A828">
        <v>827</v>
      </c>
      <c r="B828" s="10" t="s">
        <v>35</v>
      </c>
      <c r="C828" s="10" t="s">
        <v>36</v>
      </c>
      <c r="D828" s="10" t="s">
        <v>17</v>
      </c>
      <c r="E828" s="10" t="s">
        <v>18</v>
      </c>
      <c r="F828">
        <v>3.57</v>
      </c>
      <c r="G828">
        <v>353</v>
      </c>
      <c r="H828" s="10" t="s">
        <v>19</v>
      </c>
      <c r="I828" s="10" t="s">
        <v>104</v>
      </c>
      <c r="J828" s="10" t="s">
        <v>2567</v>
      </c>
      <c r="K828" s="10" t="s">
        <v>30</v>
      </c>
      <c r="L828" s="10" t="s">
        <v>40</v>
      </c>
      <c r="M828" s="10" t="s">
        <v>41</v>
      </c>
      <c r="N828" s="10" t="s">
        <v>2568</v>
      </c>
      <c r="O828" s="10" t="s">
        <v>2569</v>
      </c>
    </row>
    <row r="829" spans="1:15" x14ac:dyDescent="0.2">
      <c r="A829">
        <v>828</v>
      </c>
      <c r="B829" s="10" t="s">
        <v>87</v>
      </c>
      <c r="C829" s="10" t="s">
        <v>88</v>
      </c>
      <c r="D829" s="10" t="s">
        <v>17</v>
      </c>
      <c r="E829" s="10" t="s">
        <v>69</v>
      </c>
      <c r="F829">
        <v>1.1399999999999999</v>
      </c>
      <c r="G829">
        <v>11.1</v>
      </c>
      <c r="H829" s="10" t="s">
        <v>19</v>
      </c>
      <c r="I829" s="10" t="s">
        <v>20</v>
      </c>
      <c r="J829" s="10" t="s">
        <v>2570</v>
      </c>
      <c r="K829" s="10" t="s">
        <v>248</v>
      </c>
      <c r="L829" s="10" t="s">
        <v>91</v>
      </c>
      <c r="M829" s="10" t="s">
        <v>32</v>
      </c>
      <c r="N829" s="10" t="s">
        <v>2571</v>
      </c>
      <c r="O829" s="10" t="s">
        <v>2572</v>
      </c>
    </row>
    <row r="830" spans="1:15" x14ac:dyDescent="0.2">
      <c r="A830">
        <v>829</v>
      </c>
      <c r="B830" s="10" t="s">
        <v>183</v>
      </c>
      <c r="C830" s="10" t="s">
        <v>184</v>
      </c>
      <c r="D830" s="10" t="s">
        <v>17</v>
      </c>
      <c r="E830" s="10" t="s">
        <v>18</v>
      </c>
      <c r="F830">
        <v>1.48</v>
      </c>
      <c r="G830">
        <v>42.6</v>
      </c>
      <c r="H830" s="10" t="s">
        <v>37</v>
      </c>
      <c r="I830" s="10" t="s">
        <v>38</v>
      </c>
      <c r="J830" s="10" t="s">
        <v>2573</v>
      </c>
      <c r="K830" s="10" t="s">
        <v>130</v>
      </c>
      <c r="L830" s="10" t="s">
        <v>195</v>
      </c>
      <c r="M830" s="10" t="s">
        <v>41</v>
      </c>
      <c r="N830" s="10" t="s">
        <v>2574</v>
      </c>
      <c r="O830" s="10" t="s">
        <v>2575</v>
      </c>
    </row>
    <row r="831" spans="1:15" x14ac:dyDescent="0.2">
      <c r="A831">
        <v>830</v>
      </c>
      <c r="B831" s="10" t="s">
        <v>27</v>
      </c>
      <c r="C831" s="10" t="s">
        <v>28</v>
      </c>
      <c r="D831" s="10" t="s">
        <v>17</v>
      </c>
      <c r="E831" s="10" t="s">
        <v>18</v>
      </c>
      <c r="F831">
        <v>1.51</v>
      </c>
      <c r="G831">
        <v>84.7</v>
      </c>
      <c r="H831" s="10" t="s">
        <v>37</v>
      </c>
      <c r="I831" s="10" t="s">
        <v>20</v>
      </c>
      <c r="J831" s="10" t="s">
        <v>2576</v>
      </c>
      <c r="K831" s="10" t="s">
        <v>388</v>
      </c>
      <c r="L831" s="10" t="s">
        <v>131</v>
      </c>
      <c r="M831" s="10" t="s">
        <v>32</v>
      </c>
      <c r="N831" s="10" t="s">
        <v>2577</v>
      </c>
      <c r="O831" s="10" t="s">
        <v>2578</v>
      </c>
    </row>
    <row r="832" spans="1:15" x14ac:dyDescent="0.2">
      <c r="A832">
        <v>831</v>
      </c>
      <c r="B832" s="10" t="s">
        <v>320</v>
      </c>
      <c r="C832" s="10" t="s">
        <v>321</v>
      </c>
      <c r="D832" s="10" t="s">
        <v>17</v>
      </c>
      <c r="E832" s="10" t="s">
        <v>203</v>
      </c>
      <c r="F832">
        <v>1.87</v>
      </c>
      <c r="G832">
        <v>73.599999999999994</v>
      </c>
      <c r="H832" s="10" t="s">
        <v>37</v>
      </c>
      <c r="I832" s="10" t="s">
        <v>104</v>
      </c>
      <c r="J832" s="10" t="s">
        <v>1297</v>
      </c>
      <c r="K832" s="10" t="s">
        <v>354</v>
      </c>
      <c r="L832" s="10" t="s">
        <v>23</v>
      </c>
      <c r="M832" s="10" t="s">
        <v>323</v>
      </c>
      <c r="N832" s="10" t="s">
        <v>1541</v>
      </c>
      <c r="O832" s="10" t="s">
        <v>2579</v>
      </c>
    </row>
    <row r="833" spans="1:15" x14ac:dyDescent="0.2">
      <c r="A833">
        <v>832</v>
      </c>
      <c r="B833" s="10" t="s">
        <v>120</v>
      </c>
      <c r="C833" s="10" t="s">
        <v>121</v>
      </c>
      <c r="D833" s="10" t="s">
        <v>17</v>
      </c>
      <c r="E833" s="10" t="s">
        <v>18</v>
      </c>
      <c r="F833">
        <v>2.65</v>
      </c>
      <c r="G833">
        <v>118.4</v>
      </c>
      <c r="H833" s="10" t="s">
        <v>19</v>
      </c>
      <c r="I833" s="10" t="s">
        <v>104</v>
      </c>
      <c r="J833" s="10" t="s">
        <v>2580</v>
      </c>
      <c r="K833" s="10" t="s">
        <v>135</v>
      </c>
      <c r="L833" s="10" t="s">
        <v>124</v>
      </c>
      <c r="M833" s="10" t="s">
        <v>73</v>
      </c>
      <c r="N833" s="10" t="s">
        <v>2581</v>
      </c>
      <c r="O833" s="10" t="s">
        <v>2582</v>
      </c>
    </row>
    <row r="834" spans="1:15" x14ac:dyDescent="0.2">
      <c r="A834">
        <v>833</v>
      </c>
      <c r="B834" s="10" t="s">
        <v>115</v>
      </c>
      <c r="C834" s="10" t="s">
        <v>116</v>
      </c>
      <c r="D834" s="10" t="s">
        <v>17</v>
      </c>
      <c r="E834" s="10" t="s">
        <v>18</v>
      </c>
      <c r="F834">
        <v>3.38</v>
      </c>
      <c r="G834">
        <v>310.10000000000002</v>
      </c>
      <c r="H834" s="10" t="s">
        <v>19</v>
      </c>
      <c r="I834" s="10" t="s">
        <v>104</v>
      </c>
      <c r="J834" s="10" t="s">
        <v>2583</v>
      </c>
      <c r="K834" s="10" t="s">
        <v>139</v>
      </c>
      <c r="L834" s="10" t="s">
        <v>56</v>
      </c>
      <c r="M834" s="10" t="s">
        <v>24</v>
      </c>
      <c r="N834" s="10" t="s">
        <v>2584</v>
      </c>
      <c r="O834" s="10" t="s">
        <v>2585</v>
      </c>
    </row>
    <row r="835" spans="1:15" x14ac:dyDescent="0.2">
      <c r="A835">
        <v>834</v>
      </c>
      <c r="B835" s="10" t="s">
        <v>201</v>
      </c>
      <c r="C835" s="10" t="s">
        <v>202</v>
      </c>
      <c r="D835" s="10" t="s">
        <v>17</v>
      </c>
      <c r="E835" s="10" t="s">
        <v>203</v>
      </c>
      <c r="F835">
        <v>3.22</v>
      </c>
      <c r="G835">
        <v>187.6</v>
      </c>
      <c r="H835" s="10" t="s">
        <v>19</v>
      </c>
      <c r="I835" s="10" t="s">
        <v>20</v>
      </c>
      <c r="J835" s="10" t="s">
        <v>2586</v>
      </c>
      <c r="K835" s="10" t="s">
        <v>106</v>
      </c>
      <c r="L835" s="10" t="s">
        <v>23</v>
      </c>
      <c r="M835" s="10" t="s">
        <v>41</v>
      </c>
      <c r="N835" s="10" t="s">
        <v>2587</v>
      </c>
      <c r="O835" s="10" t="s">
        <v>2588</v>
      </c>
    </row>
    <row r="836" spans="1:15" x14ac:dyDescent="0.2">
      <c r="A836">
        <v>835</v>
      </c>
      <c r="B836" s="10" t="s">
        <v>35</v>
      </c>
      <c r="C836" s="10" t="s">
        <v>36</v>
      </c>
      <c r="D836" s="10" t="s">
        <v>17</v>
      </c>
      <c r="E836" s="10" t="s">
        <v>18</v>
      </c>
      <c r="F836">
        <v>2.02</v>
      </c>
      <c r="G836">
        <v>162.69999999999999</v>
      </c>
      <c r="H836" s="10" t="s">
        <v>37</v>
      </c>
      <c r="I836" s="10" t="s">
        <v>20</v>
      </c>
      <c r="J836" s="10" t="s">
        <v>2589</v>
      </c>
      <c r="K836" s="10" t="s">
        <v>240</v>
      </c>
      <c r="L836" s="10" t="s">
        <v>244</v>
      </c>
      <c r="M836" s="10" t="s">
        <v>41</v>
      </c>
      <c r="N836" s="10" t="s">
        <v>2590</v>
      </c>
      <c r="O836" s="10" t="s">
        <v>2591</v>
      </c>
    </row>
    <row r="837" spans="1:15" x14ac:dyDescent="0.2">
      <c r="A837">
        <v>836</v>
      </c>
      <c r="B837" s="10" t="s">
        <v>392</v>
      </c>
      <c r="C837" s="10" t="s">
        <v>393</v>
      </c>
      <c r="D837" s="10" t="s">
        <v>17</v>
      </c>
      <c r="E837" s="10" t="s">
        <v>18</v>
      </c>
      <c r="F837">
        <v>0.95</v>
      </c>
      <c r="G837">
        <v>33.9</v>
      </c>
      <c r="H837" s="10" t="s">
        <v>37</v>
      </c>
      <c r="I837" s="10" t="s">
        <v>38</v>
      </c>
      <c r="J837" s="10" t="s">
        <v>1153</v>
      </c>
      <c r="K837" s="10" t="s">
        <v>191</v>
      </c>
      <c r="L837" s="10" t="s">
        <v>475</v>
      </c>
      <c r="M837" s="10" t="s">
        <v>24</v>
      </c>
      <c r="N837" s="10" t="s">
        <v>2592</v>
      </c>
      <c r="O837" s="10" t="s">
        <v>2593</v>
      </c>
    </row>
    <row r="838" spans="1:15" x14ac:dyDescent="0.2">
      <c r="A838">
        <v>837</v>
      </c>
      <c r="B838" s="10" t="s">
        <v>188</v>
      </c>
      <c r="C838" s="10" t="s">
        <v>189</v>
      </c>
      <c r="D838" s="10" t="s">
        <v>17</v>
      </c>
      <c r="E838" s="10" t="s">
        <v>18</v>
      </c>
      <c r="F838">
        <v>2.35</v>
      </c>
      <c r="G838">
        <v>84.2</v>
      </c>
      <c r="H838" s="10" t="s">
        <v>19</v>
      </c>
      <c r="I838" s="10" t="s">
        <v>104</v>
      </c>
      <c r="J838" s="10" t="s">
        <v>2594</v>
      </c>
      <c r="K838" s="10" t="s">
        <v>191</v>
      </c>
      <c r="L838" s="10" t="s">
        <v>23</v>
      </c>
      <c r="M838" s="10" t="s">
        <v>24</v>
      </c>
      <c r="N838" s="10" t="s">
        <v>2595</v>
      </c>
      <c r="O838" s="10" t="s">
        <v>2596</v>
      </c>
    </row>
    <row r="839" spans="1:15" x14ac:dyDescent="0.2">
      <c r="A839">
        <v>838</v>
      </c>
      <c r="B839" s="10" t="s">
        <v>115</v>
      </c>
      <c r="C839" s="10" t="s">
        <v>116</v>
      </c>
      <c r="D839" s="10" t="s">
        <v>17</v>
      </c>
      <c r="E839" s="10" t="s">
        <v>18</v>
      </c>
      <c r="F839">
        <v>4.22</v>
      </c>
      <c r="G839">
        <v>482.8</v>
      </c>
      <c r="H839" s="10" t="s">
        <v>19</v>
      </c>
      <c r="I839" s="10" t="s">
        <v>38</v>
      </c>
      <c r="J839" s="10" t="s">
        <v>2597</v>
      </c>
      <c r="K839" s="10" t="s">
        <v>637</v>
      </c>
      <c r="L839" s="10" t="s">
        <v>153</v>
      </c>
      <c r="M839" s="10" t="s">
        <v>24</v>
      </c>
      <c r="N839" s="10" t="s">
        <v>2598</v>
      </c>
      <c r="O839" s="10" t="s">
        <v>2599</v>
      </c>
    </row>
    <row r="840" spans="1:15" x14ac:dyDescent="0.2">
      <c r="A840">
        <v>839</v>
      </c>
      <c r="B840" s="10" t="s">
        <v>27</v>
      </c>
      <c r="C840" s="10" t="s">
        <v>28</v>
      </c>
      <c r="D840" s="10" t="s">
        <v>17</v>
      </c>
      <c r="E840" s="10" t="s">
        <v>18</v>
      </c>
      <c r="F840">
        <v>2.71</v>
      </c>
      <c r="G840">
        <v>124.6</v>
      </c>
      <c r="H840" s="10" t="s">
        <v>19</v>
      </c>
      <c r="I840" s="10" t="s">
        <v>38</v>
      </c>
      <c r="J840" s="10" t="s">
        <v>2600</v>
      </c>
      <c r="K840" s="10" t="s">
        <v>148</v>
      </c>
      <c r="L840" s="10" t="s">
        <v>389</v>
      </c>
      <c r="M840" s="10" t="s">
        <v>32</v>
      </c>
      <c r="N840" s="10" t="s">
        <v>2601</v>
      </c>
      <c r="O840" s="10" t="s">
        <v>2602</v>
      </c>
    </row>
    <row r="841" spans="1:15" x14ac:dyDescent="0.2">
      <c r="A841">
        <v>840</v>
      </c>
      <c r="B841" s="10" t="s">
        <v>183</v>
      </c>
      <c r="C841" s="10" t="s">
        <v>184</v>
      </c>
      <c r="D841" s="10" t="s">
        <v>17</v>
      </c>
      <c r="E841" s="10" t="s">
        <v>18</v>
      </c>
      <c r="F841">
        <v>1.86</v>
      </c>
      <c r="G841">
        <v>47.5</v>
      </c>
      <c r="H841" s="10" t="s">
        <v>61</v>
      </c>
      <c r="I841" s="10" t="s">
        <v>38</v>
      </c>
      <c r="J841" s="10" t="s">
        <v>2603</v>
      </c>
      <c r="K841" s="10" t="s">
        <v>130</v>
      </c>
      <c r="L841" s="10" t="s">
        <v>46</v>
      </c>
      <c r="M841" s="10" t="s">
        <v>41</v>
      </c>
      <c r="N841" s="10" t="s">
        <v>2604</v>
      </c>
      <c r="O841" s="10" t="s">
        <v>2605</v>
      </c>
    </row>
    <row r="842" spans="1:15" x14ac:dyDescent="0.2">
      <c r="A842">
        <v>841</v>
      </c>
      <c r="B842" s="10" t="s">
        <v>120</v>
      </c>
      <c r="C842" s="10" t="s">
        <v>121</v>
      </c>
      <c r="D842" s="10" t="s">
        <v>17</v>
      </c>
      <c r="E842" s="10" t="s">
        <v>18</v>
      </c>
      <c r="F842">
        <v>2.38</v>
      </c>
      <c r="G842">
        <v>100.9</v>
      </c>
      <c r="H842" s="10" t="s">
        <v>19</v>
      </c>
      <c r="I842" s="10" t="s">
        <v>20</v>
      </c>
      <c r="J842" s="10" t="s">
        <v>1894</v>
      </c>
      <c r="K842" s="10" t="s">
        <v>123</v>
      </c>
      <c r="L842" s="10" t="s">
        <v>124</v>
      </c>
      <c r="M842" s="10" t="s">
        <v>73</v>
      </c>
      <c r="N842" s="10" t="s">
        <v>2606</v>
      </c>
      <c r="O842" s="10" t="s">
        <v>2607</v>
      </c>
    </row>
    <row r="843" spans="1:15" x14ac:dyDescent="0.2">
      <c r="A843">
        <v>842</v>
      </c>
      <c r="B843" s="10" t="s">
        <v>392</v>
      </c>
      <c r="C843" s="10" t="s">
        <v>393</v>
      </c>
      <c r="D843" s="10" t="s">
        <v>17</v>
      </c>
      <c r="E843" s="10" t="s">
        <v>18</v>
      </c>
      <c r="F843">
        <v>3.24</v>
      </c>
      <c r="G843">
        <v>133.69999999999999</v>
      </c>
      <c r="H843" s="10" t="s">
        <v>19</v>
      </c>
      <c r="I843" s="10" t="s">
        <v>104</v>
      </c>
      <c r="J843" s="10" t="s">
        <v>2608</v>
      </c>
      <c r="K843" s="10" t="s">
        <v>191</v>
      </c>
      <c r="L843" s="10" t="s">
        <v>475</v>
      </c>
      <c r="M843" s="10" t="s">
        <v>24</v>
      </c>
      <c r="N843" s="10" t="s">
        <v>2609</v>
      </c>
      <c r="O843" s="10" t="s">
        <v>2610</v>
      </c>
    </row>
    <row r="844" spans="1:15" x14ac:dyDescent="0.2">
      <c r="A844">
        <v>843</v>
      </c>
      <c r="B844" s="10" t="s">
        <v>188</v>
      </c>
      <c r="C844" s="10" t="s">
        <v>189</v>
      </c>
      <c r="D844" s="10" t="s">
        <v>17</v>
      </c>
      <c r="E844" s="10" t="s">
        <v>18</v>
      </c>
      <c r="F844">
        <v>2.88</v>
      </c>
      <c r="G844">
        <v>115.5</v>
      </c>
      <c r="H844" s="10" t="s">
        <v>19</v>
      </c>
      <c r="I844" s="10" t="s">
        <v>38</v>
      </c>
      <c r="J844" s="10" t="s">
        <v>2611</v>
      </c>
      <c r="K844" s="10" t="s">
        <v>191</v>
      </c>
      <c r="L844" s="10" t="s">
        <v>80</v>
      </c>
      <c r="M844" s="10" t="s">
        <v>24</v>
      </c>
      <c r="N844" s="10" t="s">
        <v>2612</v>
      </c>
      <c r="O844" s="10" t="s">
        <v>2613</v>
      </c>
    </row>
    <row r="845" spans="1:15" x14ac:dyDescent="0.2">
      <c r="A845">
        <v>844</v>
      </c>
      <c r="B845" s="10" t="s">
        <v>320</v>
      </c>
      <c r="C845" s="10" t="s">
        <v>321</v>
      </c>
      <c r="D845" s="10" t="s">
        <v>17</v>
      </c>
      <c r="E845" s="10" t="s">
        <v>203</v>
      </c>
      <c r="F845">
        <v>2.52</v>
      </c>
      <c r="G845">
        <v>123.3</v>
      </c>
      <c r="H845" s="10" t="s">
        <v>19</v>
      </c>
      <c r="I845" s="10" t="s">
        <v>20</v>
      </c>
      <c r="J845" s="10" t="s">
        <v>2614</v>
      </c>
      <c r="K845" s="10" t="s">
        <v>330</v>
      </c>
      <c r="L845" s="10" t="s">
        <v>23</v>
      </c>
      <c r="M845" s="10" t="s">
        <v>323</v>
      </c>
      <c r="N845" s="10" t="s">
        <v>2615</v>
      </c>
      <c r="O845" s="10" t="s">
        <v>2616</v>
      </c>
    </row>
    <row r="846" spans="1:15" x14ac:dyDescent="0.2">
      <c r="A846">
        <v>845</v>
      </c>
      <c r="B846" s="10" t="s">
        <v>59</v>
      </c>
      <c r="C846" s="10" t="s">
        <v>60</v>
      </c>
      <c r="D846" s="10" t="s">
        <v>17</v>
      </c>
      <c r="E846" s="10" t="s">
        <v>18</v>
      </c>
      <c r="F846">
        <v>2.52</v>
      </c>
      <c r="G846">
        <v>108.4</v>
      </c>
      <c r="H846" s="10" t="s">
        <v>19</v>
      </c>
      <c r="I846" s="10" t="s">
        <v>104</v>
      </c>
      <c r="J846" s="10" t="s">
        <v>1938</v>
      </c>
      <c r="K846" s="10" t="s">
        <v>293</v>
      </c>
      <c r="L846" s="10" t="s">
        <v>581</v>
      </c>
      <c r="M846" s="10" t="s">
        <v>41</v>
      </c>
      <c r="N846" s="10" t="s">
        <v>2617</v>
      </c>
      <c r="O846" s="10" t="s">
        <v>2618</v>
      </c>
    </row>
    <row r="847" spans="1:15" x14ac:dyDescent="0.2">
      <c r="A847">
        <v>846</v>
      </c>
      <c r="B847" s="10" t="s">
        <v>27</v>
      </c>
      <c r="C847" s="10" t="s">
        <v>28</v>
      </c>
      <c r="D847" s="10" t="s">
        <v>17</v>
      </c>
      <c r="E847" s="10" t="s">
        <v>18</v>
      </c>
      <c r="F847">
        <v>2.46</v>
      </c>
      <c r="G847">
        <v>112.5</v>
      </c>
      <c r="H847" s="10" t="s">
        <v>37</v>
      </c>
      <c r="I847" s="10" t="s">
        <v>104</v>
      </c>
      <c r="J847" s="10" t="s">
        <v>2619</v>
      </c>
      <c r="K847" s="10" t="s">
        <v>148</v>
      </c>
      <c r="L847" s="10" t="s">
        <v>317</v>
      </c>
      <c r="M847" s="10" t="s">
        <v>32</v>
      </c>
      <c r="N847" s="10" t="s">
        <v>2620</v>
      </c>
      <c r="O847" s="10" t="s">
        <v>2621</v>
      </c>
    </row>
    <row r="848" spans="1:15" x14ac:dyDescent="0.2">
      <c r="A848">
        <v>847</v>
      </c>
      <c r="B848" s="10" t="s">
        <v>67</v>
      </c>
      <c r="C848" s="10" t="s">
        <v>68</v>
      </c>
      <c r="D848" s="10" t="s">
        <v>17</v>
      </c>
      <c r="E848" s="10" t="s">
        <v>69</v>
      </c>
      <c r="F848">
        <v>1.55</v>
      </c>
      <c r="G848">
        <v>29.5</v>
      </c>
      <c r="H848" s="10" t="s">
        <v>19</v>
      </c>
      <c r="I848" s="10" t="s">
        <v>104</v>
      </c>
      <c r="J848" s="10" t="s">
        <v>2622</v>
      </c>
      <c r="K848" s="10" t="s">
        <v>71</v>
      </c>
      <c r="L848" s="10" t="s">
        <v>310</v>
      </c>
      <c r="M848" s="10" t="s">
        <v>73</v>
      </c>
      <c r="N848" s="10" t="s">
        <v>2623</v>
      </c>
      <c r="O848" s="10" t="s">
        <v>2624</v>
      </c>
    </row>
    <row r="849" spans="1:15" x14ac:dyDescent="0.2">
      <c r="A849">
        <v>848</v>
      </c>
      <c r="B849" s="10" t="s">
        <v>145</v>
      </c>
      <c r="C849" s="10" t="s">
        <v>146</v>
      </c>
      <c r="D849" s="10" t="s">
        <v>17</v>
      </c>
      <c r="E849" s="10" t="s">
        <v>18</v>
      </c>
      <c r="F849">
        <v>2.16</v>
      </c>
      <c r="G849">
        <v>76.400000000000006</v>
      </c>
      <c r="H849" s="10" t="s">
        <v>19</v>
      </c>
      <c r="I849" s="10" t="s">
        <v>104</v>
      </c>
      <c r="J849" s="10" t="s">
        <v>2625</v>
      </c>
      <c r="K849" s="10" t="s">
        <v>148</v>
      </c>
      <c r="L849" s="10" t="s">
        <v>23</v>
      </c>
      <c r="M849" s="10" t="s">
        <v>41</v>
      </c>
      <c r="N849" s="10" t="s">
        <v>2626</v>
      </c>
      <c r="O849" s="10" t="s">
        <v>2627</v>
      </c>
    </row>
    <row r="850" spans="1:15" x14ac:dyDescent="0.2">
      <c r="A850">
        <v>849</v>
      </c>
      <c r="B850" s="10" t="s">
        <v>35</v>
      </c>
      <c r="C850" s="10" t="s">
        <v>36</v>
      </c>
      <c r="D850" s="10" t="s">
        <v>17</v>
      </c>
      <c r="E850" s="10" t="s">
        <v>18</v>
      </c>
      <c r="F850">
        <v>2.95</v>
      </c>
      <c r="G850">
        <v>216.9</v>
      </c>
      <c r="H850" s="10" t="s">
        <v>37</v>
      </c>
      <c r="I850" s="10" t="s">
        <v>20</v>
      </c>
      <c r="J850" s="10" t="s">
        <v>1535</v>
      </c>
      <c r="K850" s="10" t="s">
        <v>30</v>
      </c>
      <c r="L850" s="10" t="s">
        <v>40</v>
      </c>
      <c r="M850" s="10" t="s">
        <v>41</v>
      </c>
      <c r="N850" s="10" t="s">
        <v>2628</v>
      </c>
      <c r="O850" s="10" t="s">
        <v>2629</v>
      </c>
    </row>
    <row r="851" spans="1:15" x14ac:dyDescent="0.2">
      <c r="A851">
        <v>850</v>
      </c>
      <c r="B851" s="10" t="s">
        <v>15</v>
      </c>
      <c r="C851" s="10" t="s">
        <v>16</v>
      </c>
      <c r="D851" s="10" t="s">
        <v>17</v>
      </c>
      <c r="E851" s="10" t="s">
        <v>18</v>
      </c>
      <c r="F851">
        <v>1.52</v>
      </c>
      <c r="G851">
        <v>50.9</v>
      </c>
      <c r="H851" s="10" t="s">
        <v>37</v>
      </c>
      <c r="I851" s="10" t="s">
        <v>104</v>
      </c>
      <c r="J851" s="10" t="s">
        <v>2630</v>
      </c>
      <c r="K851" s="10" t="s">
        <v>22</v>
      </c>
      <c r="L851" s="10" t="s">
        <v>84</v>
      </c>
      <c r="M851" s="10" t="s">
        <v>24</v>
      </c>
      <c r="N851" s="10" t="s">
        <v>2631</v>
      </c>
      <c r="O851" s="10" t="s">
        <v>2632</v>
      </c>
    </row>
    <row r="852" spans="1:15" x14ac:dyDescent="0.2">
      <c r="A852">
        <v>851</v>
      </c>
      <c r="B852" s="10" t="s">
        <v>392</v>
      </c>
      <c r="C852" s="10" t="s">
        <v>393</v>
      </c>
      <c r="D852" s="10" t="s">
        <v>17</v>
      </c>
      <c r="E852" s="10" t="s">
        <v>18</v>
      </c>
      <c r="F852">
        <v>0.94</v>
      </c>
      <c r="G852">
        <v>35.799999999999997</v>
      </c>
      <c r="H852" s="10" t="s">
        <v>37</v>
      </c>
      <c r="I852" s="10" t="s">
        <v>104</v>
      </c>
      <c r="J852" s="10" t="s">
        <v>2633</v>
      </c>
      <c r="K852" s="10" t="s">
        <v>191</v>
      </c>
      <c r="L852" s="10" t="s">
        <v>475</v>
      </c>
      <c r="M852" s="10" t="s">
        <v>24</v>
      </c>
      <c r="N852" s="10" t="s">
        <v>2634</v>
      </c>
      <c r="O852" s="10" t="s">
        <v>2635</v>
      </c>
    </row>
    <row r="853" spans="1:15" x14ac:dyDescent="0.2">
      <c r="A853">
        <v>852</v>
      </c>
      <c r="B853" s="10" t="s">
        <v>87</v>
      </c>
      <c r="C853" s="10" t="s">
        <v>88</v>
      </c>
      <c r="D853" s="10" t="s">
        <v>17</v>
      </c>
      <c r="E853" s="10" t="s">
        <v>69</v>
      </c>
      <c r="F853">
        <v>1.35</v>
      </c>
      <c r="G853">
        <v>19.8</v>
      </c>
      <c r="H853" s="10" t="s">
        <v>61</v>
      </c>
      <c r="I853" s="10" t="s">
        <v>38</v>
      </c>
      <c r="J853" s="10" t="s">
        <v>2636</v>
      </c>
      <c r="K853" s="10" t="s">
        <v>106</v>
      </c>
      <c r="L853" s="10" t="s">
        <v>72</v>
      </c>
      <c r="M853" s="10" t="s">
        <v>32</v>
      </c>
      <c r="N853" s="10" t="s">
        <v>2637</v>
      </c>
      <c r="O853" s="10" t="s">
        <v>2638</v>
      </c>
    </row>
    <row r="854" spans="1:15" x14ac:dyDescent="0.2">
      <c r="A854">
        <v>853</v>
      </c>
      <c r="B854" s="10" t="s">
        <v>115</v>
      </c>
      <c r="C854" s="10" t="s">
        <v>116</v>
      </c>
      <c r="D854" s="10" t="s">
        <v>17</v>
      </c>
      <c r="E854" s="10" t="s">
        <v>18</v>
      </c>
      <c r="F854">
        <v>3.02</v>
      </c>
      <c r="G854">
        <v>283.5</v>
      </c>
      <c r="H854" s="10" t="s">
        <v>37</v>
      </c>
      <c r="I854" s="10" t="s">
        <v>20</v>
      </c>
      <c r="J854" s="10" t="s">
        <v>2639</v>
      </c>
      <c r="K854" s="10" t="s">
        <v>282</v>
      </c>
      <c r="L854" s="10" t="s">
        <v>56</v>
      </c>
      <c r="M854" s="10" t="s">
        <v>24</v>
      </c>
      <c r="N854" s="10" t="s">
        <v>2640</v>
      </c>
      <c r="O854" s="10" t="s">
        <v>2641</v>
      </c>
    </row>
    <row r="855" spans="1:15" x14ac:dyDescent="0.2">
      <c r="A855">
        <v>854</v>
      </c>
      <c r="B855" s="10" t="s">
        <v>320</v>
      </c>
      <c r="C855" s="10" t="s">
        <v>321</v>
      </c>
      <c r="D855" s="10" t="s">
        <v>17</v>
      </c>
      <c r="E855" s="10" t="s">
        <v>203</v>
      </c>
      <c r="F855">
        <v>2.2200000000000002</v>
      </c>
      <c r="G855">
        <v>83.9</v>
      </c>
      <c r="H855" s="10" t="s">
        <v>61</v>
      </c>
      <c r="I855" s="10" t="s">
        <v>38</v>
      </c>
      <c r="J855" s="10" t="s">
        <v>2642</v>
      </c>
      <c r="K855" s="10" t="s">
        <v>330</v>
      </c>
      <c r="L855" s="10" t="s">
        <v>355</v>
      </c>
      <c r="M855" s="10" t="s">
        <v>323</v>
      </c>
      <c r="N855" s="10" t="s">
        <v>2643</v>
      </c>
      <c r="O855" s="10" t="s">
        <v>2644</v>
      </c>
    </row>
    <row r="856" spans="1:15" x14ac:dyDescent="0.2">
      <c r="A856">
        <v>855</v>
      </c>
      <c r="B856" s="10" t="s">
        <v>35</v>
      </c>
      <c r="C856" s="10" t="s">
        <v>36</v>
      </c>
      <c r="D856" s="10" t="s">
        <v>17</v>
      </c>
      <c r="E856" s="10" t="s">
        <v>18</v>
      </c>
      <c r="F856">
        <v>3.98</v>
      </c>
      <c r="G856">
        <v>445.1</v>
      </c>
      <c r="H856" s="10" t="s">
        <v>19</v>
      </c>
      <c r="I856" s="10" t="s">
        <v>38</v>
      </c>
      <c r="J856" s="10" t="s">
        <v>2645</v>
      </c>
      <c r="K856" s="10" t="s">
        <v>240</v>
      </c>
      <c r="L856" s="10" t="s">
        <v>40</v>
      </c>
      <c r="M856" s="10" t="s">
        <v>41</v>
      </c>
      <c r="N856" s="10" t="s">
        <v>2646</v>
      </c>
      <c r="O856" s="10" t="s">
        <v>2647</v>
      </c>
    </row>
    <row r="857" spans="1:15" x14ac:dyDescent="0.2">
      <c r="A857">
        <v>856</v>
      </c>
      <c r="B857" s="10" t="s">
        <v>115</v>
      </c>
      <c r="C857" s="10" t="s">
        <v>116</v>
      </c>
      <c r="D857" s="10" t="s">
        <v>17</v>
      </c>
      <c r="E857" s="10" t="s">
        <v>18</v>
      </c>
      <c r="F857">
        <v>4.4800000000000004</v>
      </c>
      <c r="G857">
        <v>604.79999999999995</v>
      </c>
      <c r="H857" s="10" t="s">
        <v>19</v>
      </c>
      <c r="I857" s="10" t="s">
        <v>20</v>
      </c>
      <c r="J857" s="10" t="s">
        <v>2648</v>
      </c>
      <c r="K857" s="10" t="s">
        <v>139</v>
      </c>
      <c r="L857" s="10" t="s">
        <v>80</v>
      </c>
      <c r="M857" s="10" t="s">
        <v>24</v>
      </c>
      <c r="N857" s="10" t="s">
        <v>2649</v>
      </c>
      <c r="O857" s="10" t="s">
        <v>2650</v>
      </c>
    </row>
    <row r="858" spans="1:15" x14ac:dyDescent="0.2">
      <c r="A858">
        <v>857</v>
      </c>
      <c r="B858" s="10" t="s">
        <v>183</v>
      </c>
      <c r="C858" s="10" t="s">
        <v>184</v>
      </c>
      <c r="D858" s="10" t="s">
        <v>17</v>
      </c>
      <c r="E858" s="10" t="s">
        <v>18</v>
      </c>
      <c r="F858">
        <v>1.69</v>
      </c>
      <c r="G858">
        <v>51.5</v>
      </c>
      <c r="H858" s="10" t="s">
        <v>61</v>
      </c>
      <c r="I858" s="10" t="s">
        <v>38</v>
      </c>
      <c r="J858" s="10" t="s">
        <v>2651</v>
      </c>
      <c r="K858" s="10" t="s">
        <v>130</v>
      </c>
      <c r="L858" s="10" t="s">
        <v>788</v>
      </c>
      <c r="M858" s="10" t="s">
        <v>41</v>
      </c>
      <c r="N858" s="10" t="s">
        <v>2652</v>
      </c>
      <c r="O858" s="10" t="s">
        <v>2653</v>
      </c>
    </row>
    <row r="859" spans="1:15" x14ac:dyDescent="0.2">
      <c r="A859">
        <v>858</v>
      </c>
      <c r="B859" s="10" t="s">
        <v>320</v>
      </c>
      <c r="C859" s="10" t="s">
        <v>321</v>
      </c>
      <c r="D859" s="10" t="s">
        <v>17</v>
      </c>
      <c r="E859" s="10" t="s">
        <v>203</v>
      </c>
      <c r="F859">
        <v>2.25</v>
      </c>
      <c r="G859">
        <v>79.099999999999994</v>
      </c>
      <c r="H859" s="10" t="s">
        <v>19</v>
      </c>
      <c r="I859" s="10" t="s">
        <v>20</v>
      </c>
      <c r="J859" s="10" t="s">
        <v>2654</v>
      </c>
      <c r="K859" s="10" t="s">
        <v>330</v>
      </c>
      <c r="L859" s="10" t="s">
        <v>23</v>
      </c>
      <c r="M859" s="10" t="s">
        <v>323</v>
      </c>
      <c r="N859" s="10" t="s">
        <v>2655</v>
      </c>
      <c r="O859" s="10" t="s">
        <v>2656</v>
      </c>
    </row>
    <row r="860" spans="1:15" x14ac:dyDescent="0.2">
      <c r="A860">
        <v>859</v>
      </c>
      <c r="B860" s="10" t="s">
        <v>320</v>
      </c>
      <c r="C860" s="10" t="s">
        <v>321</v>
      </c>
      <c r="D860" s="10" t="s">
        <v>17</v>
      </c>
      <c r="E860" s="10" t="s">
        <v>203</v>
      </c>
      <c r="F860">
        <v>2.35</v>
      </c>
      <c r="G860">
        <v>105.8</v>
      </c>
      <c r="H860" s="10" t="s">
        <v>61</v>
      </c>
      <c r="I860" s="10" t="s">
        <v>38</v>
      </c>
      <c r="J860" s="10" t="s">
        <v>2657</v>
      </c>
      <c r="K860" s="10" t="s">
        <v>297</v>
      </c>
      <c r="L860" s="10" t="s">
        <v>355</v>
      </c>
      <c r="M860" s="10" t="s">
        <v>323</v>
      </c>
      <c r="N860" s="10" t="s">
        <v>2658</v>
      </c>
      <c r="O860" s="10" t="s">
        <v>2659</v>
      </c>
    </row>
    <row r="861" spans="1:15" x14ac:dyDescent="0.2">
      <c r="A861">
        <v>860</v>
      </c>
      <c r="B861" s="10" t="s">
        <v>120</v>
      </c>
      <c r="C861" s="10" t="s">
        <v>121</v>
      </c>
      <c r="D861" s="10" t="s">
        <v>17</v>
      </c>
      <c r="E861" s="10" t="s">
        <v>18</v>
      </c>
      <c r="F861">
        <v>3.16</v>
      </c>
      <c r="G861">
        <v>155.19999999999999</v>
      </c>
      <c r="H861" s="10" t="s">
        <v>19</v>
      </c>
      <c r="I861" s="10" t="s">
        <v>38</v>
      </c>
      <c r="J861" s="10" t="s">
        <v>1097</v>
      </c>
      <c r="K861" s="10" t="s">
        <v>123</v>
      </c>
      <c r="L861" s="10" t="s">
        <v>124</v>
      </c>
      <c r="M861" s="10" t="s">
        <v>73</v>
      </c>
      <c r="N861" s="10" t="s">
        <v>2660</v>
      </c>
      <c r="O861" s="10" t="s">
        <v>2661</v>
      </c>
    </row>
    <row r="862" spans="1:15" x14ac:dyDescent="0.2">
      <c r="A862">
        <v>861</v>
      </c>
      <c r="B862" s="10" t="s">
        <v>35</v>
      </c>
      <c r="C862" s="10" t="s">
        <v>36</v>
      </c>
      <c r="D862" s="10" t="s">
        <v>17</v>
      </c>
      <c r="E862" s="10" t="s">
        <v>18</v>
      </c>
      <c r="F862">
        <v>4.8099999999999996</v>
      </c>
      <c r="G862">
        <v>636.5</v>
      </c>
      <c r="H862" s="10" t="s">
        <v>19</v>
      </c>
      <c r="I862" s="10" t="s">
        <v>20</v>
      </c>
      <c r="J862" s="10" t="s">
        <v>2662</v>
      </c>
      <c r="K862" s="10" t="s">
        <v>240</v>
      </c>
      <c r="L862" s="10" t="s">
        <v>244</v>
      </c>
      <c r="M862" s="10" t="s">
        <v>41</v>
      </c>
      <c r="N862" s="10" t="s">
        <v>548</v>
      </c>
      <c r="O862" s="10" t="s">
        <v>2663</v>
      </c>
    </row>
    <row r="863" spans="1:15" x14ac:dyDescent="0.2">
      <c r="A863">
        <v>862</v>
      </c>
      <c r="B863" s="10" t="s">
        <v>183</v>
      </c>
      <c r="C863" s="10" t="s">
        <v>184</v>
      </c>
      <c r="D863" s="10" t="s">
        <v>17</v>
      </c>
      <c r="E863" s="10" t="s">
        <v>18</v>
      </c>
      <c r="F863">
        <v>1.94</v>
      </c>
      <c r="G863">
        <v>51.7</v>
      </c>
      <c r="H863" s="10" t="s">
        <v>61</v>
      </c>
      <c r="I863" s="10" t="s">
        <v>104</v>
      </c>
      <c r="J863" s="10" t="s">
        <v>2664</v>
      </c>
      <c r="K863" s="10" t="s">
        <v>130</v>
      </c>
      <c r="L863" s="10" t="s">
        <v>788</v>
      </c>
      <c r="M863" s="10" t="s">
        <v>41</v>
      </c>
      <c r="N863" s="10" t="s">
        <v>2665</v>
      </c>
      <c r="O863" s="10" t="s">
        <v>2666</v>
      </c>
    </row>
    <row r="864" spans="1:15" x14ac:dyDescent="0.2">
      <c r="A864">
        <v>863</v>
      </c>
      <c r="B864" s="10" t="s">
        <v>27</v>
      </c>
      <c r="C864" s="10" t="s">
        <v>28</v>
      </c>
      <c r="D864" s="10" t="s">
        <v>17</v>
      </c>
      <c r="E864" s="10" t="s">
        <v>18</v>
      </c>
      <c r="F864">
        <v>2.8</v>
      </c>
      <c r="G864">
        <v>157.6</v>
      </c>
      <c r="H864" s="10" t="s">
        <v>19</v>
      </c>
      <c r="I864" s="10" t="s">
        <v>20</v>
      </c>
      <c r="J864" s="10" t="s">
        <v>2667</v>
      </c>
      <c r="K864" s="10" t="s">
        <v>45</v>
      </c>
      <c r="L864" s="10" t="s">
        <v>131</v>
      </c>
      <c r="M864" s="10" t="s">
        <v>32</v>
      </c>
      <c r="N864" s="10" t="s">
        <v>2668</v>
      </c>
      <c r="O864" s="10" t="s">
        <v>2669</v>
      </c>
    </row>
    <row r="865" spans="1:15" x14ac:dyDescent="0.2">
      <c r="A865">
        <v>864</v>
      </c>
      <c r="B865" s="10" t="s">
        <v>201</v>
      </c>
      <c r="C865" s="10" t="s">
        <v>202</v>
      </c>
      <c r="D865" s="10" t="s">
        <v>17</v>
      </c>
      <c r="E865" s="10" t="s">
        <v>203</v>
      </c>
      <c r="F865">
        <v>2.48</v>
      </c>
      <c r="G865">
        <v>122.3</v>
      </c>
      <c r="H865" s="10" t="s">
        <v>19</v>
      </c>
      <c r="I865" s="10" t="s">
        <v>20</v>
      </c>
      <c r="J865" s="10" t="s">
        <v>2670</v>
      </c>
      <c r="K865" s="10" t="s">
        <v>282</v>
      </c>
      <c r="L865" s="10" t="s">
        <v>259</v>
      </c>
      <c r="M865" s="10" t="s">
        <v>41</v>
      </c>
      <c r="N865" s="10" t="s">
        <v>2671</v>
      </c>
      <c r="O865" s="10" t="s">
        <v>2672</v>
      </c>
    </row>
    <row r="866" spans="1:15" x14ac:dyDescent="0.2">
      <c r="A866">
        <v>865</v>
      </c>
      <c r="B866" s="10" t="s">
        <v>127</v>
      </c>
      <c r="C866" s="10" t="s">
        <v>128</v>
      </c>
      <c r="D866" s="10" t="s">
        <v>17</v>
      </c>
      <c r="E866" s="10" t="s">
        <v>18</v>
      </c>
      <c r="F866">
        <v>5.2</v>
      </c>
      <c r="G866">
        <v>751.3</v>
      </c>
      <c r="H866" s="10" t="s">
        <v>19</v>
      </c>
      <c r="I866" s="10" t="s">
        <v>104</v>
      </c>
      <c r="J866" s="10" t="s">
        <v>2673</v>
      </c>
      <c r="K866" s="10" t="s">
        <v>52</v>
      </c>
      <c r="L866" s="10" t="s">
        <v>31</v>
      </c>
      <c r="M866" s="10" t="s">
        <v>24</v>
      </c>
      <c r="N866" s="10" t="s">
        <v>2674</v>
      </c>
      <c r="O866" s="10" t="s">
        <v>2675</v>
      </c>
    </row>
    <row r="867" spans="1:15" x14ac:dyDescent="0.2">
      <c r="A867">
        <v>866</v>
      </c>
      <c r="B867" s="10" t="s">
        <v>59</v>
      </c>
      <c r="C867" s="10" t="s">
        <v>60</v>
      </c>
      <c r="D867" s="10" t="s">
        <v>17</v>
      </c>
      <c r="E867" s="10" t="s">
        <v>18</v>
      </c>
      <c r="F867">
        <v>2.86</v>
      </c>
      <c r="G867">
        <v>145.6</v>
      </c>
      <c r="H867" s="10" t="s">
        <v>19</v>
      </c>
      <c r="I867" s="10" t="s">
        <v>104</v>
      </c>
      <c r="J867" s="10" t="s">
        <v>2676</v>
      </c>
      <c r="K867" s="10" t="s">
        <v>63</v>
      </c>
      <c r="L867" s="10" t="s">
        <v>64</v>
      </c>
      <c r="M867" s="10" t="s">
        <v>41</v>
      </c>
      <c r="N867" s="10" t="s">
        <v>2677</v>
      </c>
      <c r="O867" s="10" t="s">
        <v>2678</v>
      </c>
    </row>
    <row r="868" spans="1:15" x14ac:dyDescent="0.2">
      <c r="A868">
        <v>867</v>
      </c>
      <c r="B868" s="10" t="s">
        <v>145</v>
      </c>
      <c r="C868" s="10" t="s">
        <v>146</v>
      </c>
      <c r="D868" s="10" t="s">
        <v>17</v>
      </c>
      <c r="E868" s="10" t="s">
        <v>18</v>
      </c>
      <c r="F868">
        <v>2.48</v>
      </c>
      <c r="G868">
        <v>108.1</v>
      </c>
      <c r="H868" s="10" t="s">
        <v>19</v>
      </c>
      <c r="I868" s="10" t="s">
        <v>20</v>
      </c>
      <c r="J868" s="10" t="s">
        <v>2679</v>
      </c>
      <c r="K868" s="10" t="s">
        <v>148</v>
      </c>
      <c r="L868" s="10" t="s">
        <v>475</v>
      </c>
      <c r="M868" s="10" t="s">
        <v>41</v>
      </c>
      <c r="N868" s="10" t="s">
        <v>2680</v>
      </c>
      <c r="O868" s="10" t="s">
        <v>2681</v>
      </c>
    </row>
    <row r="869" spans="1:15" x14ac:dyDescent="0.2">
      <c r="A869">
        <v>868</v>
      </c>
      <c r="B869" s="10" t="s">
        <v>183</v>
      </c>
      <c r="C869" s="10" t="s">
        <v>184</v>
      </c>
      <c r="D869" s="10" t="s">
        <v>17</v>
      </c>
      <c r="E869" s="10" t="s">
        <v>18</v>
      </c>
      <c r="F869">
        <v>1.68</v>
      </c>
      <c r="G869">
        <v>40.4</v>
      </c>
      <c r="H869" s="10" t="s">
        <v>19</v>
      </c>
      <c r="I869" s="10" t="s">
        <v>104</v>
      </c>
      <c r="J869" s="10" t="s">
        <v>2682</v>
      </c>
      <c r="K869" s="10" t="s">
        <v>130</v>
      </c>
      <c r="L869" s="10" t="s">
        <v>788</v>
      </c>
      <c r="M869" s="10" t="s">
        <v>41</v>
      </c>
      <c r="N869" s="10" t="s">
        <v>2683</v>
      </c>
      <c r="O869" s="10" t="s">
        <v>2684</v>
      </c>
    </row>
    <row r="870" spans="1:15" x14ac:dyDescent="0.2">
      <c r="A870">
        <v>869</v>
      </c>
      <c r="B870" s="10" t="s">
        <v>188</v>
      </c>
      <c r="C870" s="10" t="s">
        <v>189</v>
      </c>
      <c r="D870" s="10" t="s">
        <v>17</v>
      </c>
      <c r="E870" s="10" t="s">
        <v>18</v>
      </c>
      <c r="F870">
        <v>1.98</v>
      </c>
      <c r="G870">
        <v>58.9</v>
      </c>
      <c r="H870" s="10" t="s">
        <v>37</v>
      </c>
      <c r="I870" s="10" t="s">
        <v>104</v>
      </c>
      <c r="J870" s="10" t="s">
        <v>2685</v>
      </c>
      <c r="K870" s="10" t="s">
        <v>191</v>
      </c>
      <c r="L870" s="10" t="s">
        <v>80</v>
      </c>
      <c r="M870" s="10" t="s">
        <v>24</v>
      </c>
      <c r="N870" s="10" t="s">
        <v>2686</v>
      </c>
      <c r="O870" s="10" t="s">
        <v>2687</v>
      </c>
    </row>
    <row r="871" spans="1:15" x14ac:dyDescent="0.2">
      <c r="A871">
        <v>870</v>
      </c>
      <c r="B871" s="10" t="s">
        <v>201</v>
      </c>
      <c r="C871" s="10" t="s">
        <v>202</v>
      </c>
      <c r="D871" s="10" t="s">
        <v>17</v>
      </c>
      <c r="E871" s="10" t="s">
        <v>203</v>
      </c>
      <c r="F871">
        <v>2.62</v>
      </c>
      <c r="G871">
        <v>120.6</v>
      </c>
      <c r="H871" s="10" t="s">
        <v>19</v>
      </c>
      <c r="I871" s="10" t="s">
        <v>38</v>
      </c>
      <c r="J871" s="10" t="s">
        <v>2688</v>
      </c>
      <c r="K871" s="10" t="s">
        <v>106</v>
      </c>
      <c r="L871" s="10" t="s">
        <v>23</v>
      </c>
      <c r="M871" s="10" t="s">
        <v>41</v>
      </c>
      <c r="N871" s="10" t="s">
        <v>2689</v>
      </c>
      <c r="O871" s="10" t="s">
        <v>2690</v>
      </c>
    </row>
    <row r="872" spans="1:15" x14ac:dyDescent="0.2">
      <c r="A872">
        <v>871</v>
      </c>
      <c r="B872" s="10" t="s">
        <v>127</v>
      </c>
      <c r="C872" s="10" t="s">
        <v>128</v>
      </c>
      <c r="D872" s="10" t="s">
        <v>17</v>
      </c>
      <c r="E872" s="10" t="s">
        <v>18</v>
      </c>
      <c r="F872">
        <v>5.48</v>
      </c>
      <c r="G872">
        <v>918.4</v>
      </c>
      <c r="H872" s="10" t="s">
        <v>19</v>
      </c>
      <c r="I872" s="10" t="s">
        <v>104</v>
      </c>
      <c r="J872" s="10" t="s">
        <v>2691</v>
      </c>
      <c r="K872" s="10" t="s">
        <v>210</v>
      </c>
      <c r="L872" s="10" t="s">
        <v>31</v>
      </c>
      <c r="M872" s="10" t="s">
        <v>24</v>
      </c>
      <c r="N872" s="10" t="s">
        <v>2692</v>
      </c>
      <c r="O872" s="10" t="s">
        <v>2693</v>
      </c>
    </row>
    <row r="873" spans="1:15" x14ac:dyDescent="0.2">
      <c r="A873">
        <v>872</v>
      </c>
      <c r="B873" s="10" t="s">
        <v>35</v>
      </c>
      <c r="C873" s="10" t="s">
        <v>36</v>
      </c>
      <c r="D873" s="10" t="s">
        <v>17</v>
      </c>
      <c r="E873" s="10" t="s">
        <v>18</v>
      </c>
      <c r="F873">
        <v>3.9</v>
      </c>
      <c r="G873">
        <v>427.3</v>
      </c>
      <c r="H873" s="10" t="s">
        <v>61</v>
      </c>
      <c r="I873" s="10" t="s">
        <v>104</v>
      </c>
      <c r="J873" s="10" t="s">
        <v>2694</v>
      </c>
      <c r="K873" s="10" t="s">
        <v>30</v>
      </c>
      <c r="L873" s="10" t="s">
        <v>40</v>
      </c>
      <c r="M873" s="10" t="s">
        <v>41</v>
      </c>
      <c r="N873" s="10" t="s">
        <v>2695</v>
      </c>
      <c r="O873" s="10" t="s">
        <v>2696</v>
      </c>
    </row>
    <row r="874" spans="1:15" x14ac:dyDescent="0.2">
      <c r="A874">
        <v>873</v>
      </c>
      <c r="B874" s="10" t="s">
        <v>145</v>
      </c>
      <c r="C874" s="10" t="s">
        <v>146</v>
      </c>
      <c r="D874" s="10" t="s">
        <v>17</v>
      </c>
      <c r="E874" s="10" t="s">
        <v>18</v>
      </c>
      <c r="F874">
        <v>2.69</v>
      </c>
      <c r="G874">
        <v>102.7</v>
      </c>
      <c r="H874" s="10" t="s">
        <v>61</v>
      </c>
      <c r="I874" s="10" t="s">
        <v>38</v>
      </c>
      <c r="J874" s="10" t="s">
        <v>2697</v>
      </c>
      <c r="K874" s="10" t="s">
        <v>148</v>
      </c>
      <c r="L874" s="10" t="s">
        <v>475</v>
      </c>
      <c r="M874" s="10" t="s">
        <v>41</v>
      </c>
      <c r="N874" s="10" t="s">
        <v>2698</v>
      </c>
      <c r="O874" s="10" t="s">
        <v>2699</v>
      </c>
    </row>
    <row r="875" spans="1:15" x14ac:dyDescent="0.2">
      <c r="A875">
        <v>874</v>
      </c>
      <c r="B875" s="10" t="s">
        <v>35</v>
      </c>
      <c r="C875" s="10" t="s">
        <v>36</v>
      </c>
      <c r="D875" s="10" t="s">
        <v>17</v>
      </c>
      <c r="E875" s="10" t="s">
        <v>18</v>
      </c>
      <c r="F875">
        <v>3.26</v>
      </c>
      <c r="G875">
        <v>307.39999999999998</v>
      </c>
      <c r="H875" s="10" t="s">
        <v>19</v>
      </c>
      <c r="I875" s="10" t="s">
        <v>104</v>
      </c>
      <c r="J875" s="10" t="s">
        <v>2700</v>
      </c>
      <c r="K875" s="10" t="s">
        <v>30</v>
      </c>
      <c r="L875" s="10" t="s">
        <v>244</v>
      </c>
      <c r="M875" s="10" t="s">
        <v>41</v>
      </c>
      <c r="N875" s="10" t="s">
        <v>2701</v>
      </c>
      <c r="O875" s="10" t="s">
        <v>2702</v>
      </c>
    </row>
    <row r="876" spans="1:15" x14ac:dyDescent="0.2">
      <c r="A876">
        <v>875</v>
      </c>
      <c r="B876" s="10" t="s">
        <v>145</v>
      </c>
      <c r="C876" s="10" t="s">
        <v>146</v>
      </c>
      <c r="D876" s="10" t="s">
        <v>17</v>
      </c>
      <c r="E876" s="10" t="s">
        <v>18</v>
      </c>
      <c r="F876">
        <v>2.56</v>
      </c>
      <c r="G876">
        <v>97.8</v>
      </c>
      <c r="H876" s="10" t="s">
        <v>19</v>
      </c>
      <c r="I876" s="10" t="s">
        <v>104</v>
      </c>
      <c r="J876" s="10" t="s">
        <v>2703</v>
      </c>
      <c r="K876" s="10" t="s">
        <v>148</v>
      </c>
      <c r="L876" s="10" t="s">
        <v>475</v>
      </c>
      <c r="M876" s="10" t="s">
        <v>41</v>
      </c>
      <c r="N876" s="10" t="s">
        <v>2704</v>
      </c>
      <c r="O876" s="10" t="s">
        <v>2705</v>
      </c>
    </row>
    <row r="877" spans="1:15" x14ac:dyDescent="0.2">
      <c r="A877">
        <v>876</v>
      </c>
      <c r="B877" s="10" t="s">
        <v>320</v>
      </c>
      <c r="C877" s="10" t="s">
        <v>321</v>
      </c>
      <c r="D877" s="10" t="s">
        <v>17</v>
      </c>
      <c r="E877" s="10" t="s">
        <v>203</v>
      </c>
      <c r="F877">
        <v>1.1000000000000001</v>
      </c>
      <c r="G877">
        <v>37.700000000000003</v>
      </c>
      <c r="H877" s="10" t="s">
        <v>37</v>
      </c>
      <c r="I877" s="10" t="s">
        <v>20</v>
      </c>
      <c r="J877" s="10" t="s">
        <v>2706</v>
      </c>
      <c r="K877" s="10" t="s">
        <v>330</v>
      </c>
      <c r="L877" s="10" t="s">
        <v>23</v>
      </c>
      <c r="M877" s="10" t="s">
        <v>323</v>
      </c>
      <c r="N877" s="10" t="s">
        <v>2707</v>
      </c>
      <c r="O877" s="10" t="s">
        <v>2708</v>
      </c>
    </row>
    <row r="878" spans="1:15" x14ac:dyDescent="0.2">
      <c r="A878">
        <v>877</v>
      </c>
      <c r="B878" s="10" t="s">
        <v>49</v>
      </c>
      <c r="C878" s="10" t="s">
        <v>50</v>
      </c>
      <c r="D878" s="10" t="s">
        <v>17</v>
      </c>
      <c r="E878" s="10" t="s">
        <v>18</v>
      </c>
      <c r="F878">
        <v>3.07</v>
      </c>
      <c r="G878">
        <v>157.5</v>
      </c>
      <c r="H878" s="10" t="s">
        <v>19</v>
      </c>
      <c r="I878" s="10" t="s">
        <v>104</v>
      </c>
      <c r="J878" s="10" t="s">
        <v>1175</v>
      </c>
      <c r="K878" s="10" t="s">
        <v>1169</v>
      </c>
      <c r="L878" s="10" t="s">
        <v>56</v>
      </c>
      <c r="M878" s="10" t="s">
        <v>32</v>
      </c>
      <c r="N878" s="10" t="s">
        <v>2709</v>
      </c>
      <c r="O878" s="10" t="s">
        <v>2710</v>
      </c>
    </row>
    <row r="879" spans="1:15" x14ac:dyDescent="0.2">
      <c r="A879">
        <v>878</v>
      </c>
      <c r="B879" s="10" t="s">
        <v>320</v>
      </c>
      <c r="C879" s="10" t="s">
        <v>321</v>
      </c>
      <c r="D879" s="10" t="s">
        <v>17</v>
      </c>
      <c r="E879" s="10" t="s">
        <v>203</v>
      </c>
      <c r="F879">
        <v>2.0099999999999998</v>
      </c>
      <c r="G879">
        <v>78.2</v>
      </c>
      <c r="H879" s="10" t="s">
        <v>19</v>
      </c>
      <c r="I879" s="10" t="s">
        <v>104</v>
      </c>
      <c r="J879" s="10" t="s">
        <v>636</v>
      </c>
      <c r="K879" s="10" t="s">
        <v>297</v>
      </c>
      <c r="L879" s="10" t="s">
        <v>23</v>
      </c>
      <c r="M879" s="10" t="s">
        <v>323</v>
      </c>
      <c r="N879" s="10" t="s">
        <v>2711</v>
      </c>
      <c r="O879" s="10" t="s">
        <v>2712</v>
      </c>
    </row>
    <row r="880" spans="1:15" x14ac:dyDescent="0.2">
      <c r="A880">
        <v>879</v>
      </c>
      <c r="B880" s="10" t="s">
        <v>76</v>
      </c>
      <c r="C880" s="10" t="s">
        <v>77</v>
      </c>
      <c r="D880" s="10" t="s">
        <v>17</v>
      </c>
      <c r="E880" s="10" t="s">
        <v>18</v>
      </c>
      <c r="F880">
        <v>2.69</v>
      </c>
      <c r="G880">
        <v>132</v>
      </c>
      <c r="H880" s="10" t="s">
        <v>19</v>
      </c>
      <c r="I880" s="10" t="s">
        <v>104</v>
      </c>
      <c r="J880" s="10" t="s">
        <v>2713</v>
      </c>
      <c r="K880" s="10" t="s">
        <v>350</v>
      </c>
      <c r="L880" s="10" t="s">
        <v>80</v>
      </c>
      <c r="M880" s="10" t="s">
        <v>24</v>
      </c>
      <c r="N880" s="10" t="s">
        <v>2714</v>
      </c>
      <c r="O880" s="10" t="s">
        <v>2715</v>
      </c>
    </row>
    <row r="881" spans="1:15" x14ac:dyDescent="0.2">
      <c r="A881">
        <v>880</v>
      </c>
      <c r="B881" s="10" t="s">
        <v>59</v>
      </c>
      <c r="C881" s="10" t="s">
        <v>60</v>
      </c>
      <c r="D881" s="10" t="s">
        <v>17</v>
      </c>
      <c r="E881" s="10" t="s">
        <v>18</v>
      </c>
      <c r="F881">
        <v>2.98</v>
      </c>
      <c r="G881">
        <v>178.7</v>
      </c>
      <c r="H881" s="10" t="s">
        <v>19</v>
      </c>
      <c r="I881" s="10" t="s">
        <v>104</v>
      </c>
      <c r="J881" s="10" t="s">
        <v>2716</v>
      </c>
      <c r="K881" s="10" t="s">
        <v>63</v>
      </c>
      <c r="L881" s="10" t="s">
        <v>23</v>
      </c>
      <c r="M881" s="10" t="s">
        <v>41</v>
      </c>
      <c r="N881" s="10" t="s">
        <v>2717</v>
      </c>
      <c r="O881" s="10" t="s">
        <v>2718</v>
      </c>
    </row>
    <row r="882" spans="1:15" x14ac:dyDescent="0.2">
      <c r="A882">
        <v>881</v>
      </c>
      <c r="B882" s="10" t="s">
        <v>76</v>
      </c>
      <c r="C882" s="10" t="s">
        <v>77</v>
      </c>
      <c r="D882" s="10" t="s">
        <v>17</v>
      </c>
      <c r="E882" s="10" t="s">
        <v>18</v>
      </c>
      <c r="F882">
        <v>2.0499999999999998</v>
      </c>
      <c r="G882">
        <v>77</v>
      </c>
      <c r="H882" s="10" t="s">
        <v>19</v>
      </c>
      <c r="I882" s="10" t="s">
        <v>104</v>
      </c>
      <c r="J882" s="10" t="s">
        <v>2719</v>
      </c>
      <c r="K882" s="10" t="s">
        <v>350</v>
      </c>
      <c r="L882" s="10" t="s">
        <v>80</v>
      </c>
      <c r="M882" s="10" t="s">
        <v>24</v>
      </c>
      <c r="N882" s="10" t="s">
        <v>2720</v>
      </c>
      <c r="O882" s="10" t="s">
        <v>2721</v>
      </c>
    </row>
    <row r="883" spans="1:15" x14ac:dyDescent="0.2">
      <c r="A883">
        <v>882</v>
      </c>
      <c r="B883" s="10" t="s">
        <v>127</v>
      </c>
      <c r="C883" s="10" t="s">
        <v>128</v>
      </c>
      <c r="D883" s="10" t="s">
        <v>17</v>
      </c>
      <c r="E883" s="10" t="s">
        <v>18</v>
      </c>
      <c r="F883">
        <v>4.2300000000000004</v>
      </c>
      <c r="G883">
        <v>524.70000000000005</v>
      </c>
      <c r="H883" s="10" t="s">
        <v>61</v>
      </c>
      <c r="I883" s="10" t="s">
        <v>20</v>
      </c>
      <c r="J883" s="10" t="s">
        <v>2722</v>
      </c>
      <c r="K883" s="10" t="s">
        <v>286</v>
      </c>
      <c r="L883" s="10" t="s">
        <v>31</v>
      </c>
      <c r="M883" s="10" t="s">
        <v>24</v>
      </c>
      <c r="N883" s="10" t="s">
        <v>2723</v>
      </c>
      <c r="O883" s="10" t="s">
        <v>2724</v>
      </c>
    </row>
    <row r="884" spans="1:15" x14ac:dyDescent="0.2">
      <c r="A884">
        <v>883</v>
      </c>
      <c r="B884" s="10" t="s">
        <v>392</v>
      </c>
      <c r="C884" s="10" t="s">
        <v>393</v>
      </c>
      <c r="D884" s="10" t="s">
        <v>17</v>
      </c>
      <c r="E884" s="10" t="s">
        <v>18</v>
      </c>
      <c r="F884">
        <v>3.03</v>
      </c>
      <c r="G884">
        <v>118.1</v>
      </c>
      <c r="H884" s="10" t="s">
        <v>19</v>
      </c>
      <c r="I884" s="10" t="s">
        <v>38</v>
      </c>
      <c r="J884" s="10" t="s">
        <v>565</v>
      </c>
      <c r="K884" s="10" t="s">
        <v>191</v>
      </c>
      <c r="L884" s="10" t="s">
        <v>475</v>
      </c>
      <c r="M884" s="10" t="s">
        <v>24</v>
      </c>
      <c r="N884" s="10" t="s">
        <v>2725</v>
      </c>
      <c r="O884" s="10" t="s">
        <v>2726</v>
      </c>
    </row>
    <row r="885" spans="1:15" x14ac:dyDescent="0.2">
      <c r="A885">
        <v>884</v>
      </c>
      <c r="B885" s="10" t="s">
        <v>27</v>
      </c>
      <c r="C885" s="10" t="s">
        <v>28</v>
      </c>
      <c r="D885" s="10" t="s">
        <v>17</v>
      </c>
      <c r="E885" s="10" t="s">
        <v>18</v>
      </c>
      <c r="F885">
        <v>3.09</v>
      </c>
      <c r="G885">
        <v>187.3</v>
      </c>
      <c r="H885" s="10" t="s">
        <v>61</v>
      </c>
      <c r="I885" s="10" t="s">
        <v>38</v>
      </c>
      <c r="J885" s="10" t="s">
        <v>2727</v>
      </c>
      <c r="K885" s="10" t="s">
        <v>30</v>
      </c>
      <c r="L885" s="10" t="s">
        <v>317</v>
      </c>
      <c r="M885" s="10" t="s">
        <v>32</v>
      </c>
      <c r="N885" s="10" t="s">
        <v>2728</v>
      </c>
      <c r="O885" s="10" t="s">
        <v>2729</v>
      </c>
    </row>
    <row r="886" spans="1:15" x14ac:dyDescent="0.2">
      <c r="A886">
        <v>885</v>
      </c>
      <c r="B886" s="10" t="s">
        <v>27</v>
      </c>
      <c r="C886" s="10" t="s">
        <v>28</v>
      </c>
      <c r="D886" s="10" t="s">
        <v>17</v>
      </c>
      <c r="E886" s="10" t="s">
        <v>18</v>
      </c>
      <c r="F886">
        <v>1.81</v>
      </c>
      <c r="G886">
        <v>99.8</v>
      </c>
      <c r="H886" s="10" t="s">
        <v>37</v>
      </c>
      <c r="I886" s="10" t="s">
        <v>104</v>
      </c>
      <c r="J886" s="10" t="s">
        <v>2730</v>
      </c>
      <c r="K886" s="10" t="s">
        <v>177</v>
      </c>
      <c r="L886" s="10" t="s">
        <v>31</v>
      </c>
      <c r="M886" s="10" t="s">
        <v>32</v>
      </c>
      <c r="N886" s="10" t="s">
        <v>2731</v>
      </c>
      <c r="O886" s="10" t="s">
        <v>2732</v>
      </c>
    </row>
    <row r="887" spans="1:15" x14ac:dyDescent="0.2">
      <c r="A887">
        <v>886</v>
      </c>
      <c r="B887" s="10" t="s">
        <v>76</v>
      </c>
      <c r="C887" s="10" t="s">
        <v>77</v>
      </c>
      <c r="D887" s="10" t="s">
        <v>17</v>
      </c>
      <c r="E887" s="10" t="s">
        <v>18</v>
      </c>
      <c r="F887">
        <v>2.2599999999999998</v>
      </c>
      <c r="G887">
        <v>102.4</v>
      </c>
      <c r="H887" s="10" t="s">
        <v>19</v>
      </c>
      <c r="I887" s="10" t="s">
        <v>104</v>
      </c>
      <c r="J887" s="10" t="s">
        <v>2733</v>
      </c>
      <c r="K887" s="10" t="s">
        <v>603</v>
      </c>
      <c r="L887" s="10" t="s">
        <v>216</v>
      </c>
      <c r="M887" s="10" t="s">
        <v>24</v>
      </c>
      <c r="N887" s="10" t="s">
        <v>2734</v>
      </c>
      <c r="O887" s="10" t="s">
        <v>2735</v>
      </c>
    </row>
    <row r="888" spans="1:15" x14ac:dyDescent="0.2">
      <c r="A888">
        <v>887</v>
      </c>
      <c r="B888" s="10" t="s">
        <v>207</v>
      </c>
      <c r="C888" s="10" t="s">
        <v>208</v>
      </c>
      <c r="D888" s="10" t="s">
        <v>17</v>
      </c>
      <c r="E888" s="10" t="s">
        <v>18</v>
      </c>
      <c r="F888">
        <v>2.06</v>
      </c>
      <c r="G888">
        <v>49.3</v>
      </c>
      <c r="H888" s="10" t="s">
        <v>19</v>
      </c>
      <c r="I888" s="10" t="s">
        <v>20</v>
      </c>
      <c r="J888" s="10" t="s">
        <v>2736</v>
      </c>
      <c r="K888" s="10" t="s">
        <v>210</v>
      </c>
      <c r="L888" s="10" t="s">
        <v>452</v>
      </c>
      <c r="M888" s="10" t="s">
        <v>24</v>
      </c>
      <c r="N888" s="10" t="s">
        <v>2737</v>
      </c>
      <c r="O888" s="10" t="s">
        <v>2738</v>
      </c>
    </row>
    <row r="889" spans="1:15" x14ac:dyDescent="0.2">
      <c r="A889">
        <v>888</v>
      </c>
      <c r="B889" s="10" t="s">
        <v>59</v>
      </c>
      <c r="C889" s="10" t="s">
        <v>60</v>
      </c>
      <c r="D889" s="10" t="s">
        <v>17</v>
      </c>
      <c r="E889" s="10" t="s">
        <v>18</v>
      </c>
      <c r="F889">
        <v>0.27</v>
      </c>
      <c r="G889">
        <v>32.700000000000003</v>
      </c>
      <c r="H889" s="10" t="s">
        <v>156</v>
      </c>
      <c r="I889" s="10" t="s">
        <v>38</v>
      </c>
      <c r="J889" s="10" t="s">
        <v>2739</v>
      </c>
      <c r="K889" s="10" t="s">
        <v>520</v>
      </c>
      <c r="L889" s="10" t="s">
        <v>23</v>
      </c>
      <c r="M889" s="10" t="s">
        <v>41</v>
      </c>
      <c r="N889" s="10" t="s">
        <v>2740</v>
      </c>
      <c r="O889" s="10" t="s">
        <v>2741</v>
      </c>
    </row>
    <row r="890" spans="1:15" x14ac:dyDescent="0.2">
      <c r="A890">
        <v>889</v>
      </c>
      <c r="B890" s="10" t="s">
        <v>188</v>
      </c>
      <c r="C890" s="10" t="s">
        <v>189</v>
      </c>
      <c r="D890" s="10" t="s">
        <v>17</v>
      </c>
      <c r="E890" s="10" t="s">
        <v>18</v>
      </c>
      <c r="F890">
        <v>2.21</v>
      </c>
      <c r="G890">
        <v>77.3</v>
      </c>
      <c r="H890" s="10" t="s">
        <v>19</v>
      </c>
      <c r="I890" s="10" t="s">
        <v>38</v>
      </c>
      <c r="J890" s="10" t="s">
        <v>2742</v>
      </c>
      <c r="K890" s="10" t="s">
        <v>252</v>
      </c>
      <c r="L890" s="10" t="s">
        <v>46</v>
      </c>
      <c r="M890" s="10" t="s">
        <v>24</v>
      </c>
      <c r="N890" s="10" t="s">
        <v>2743</v>
      </c>
      <c r="O890" s="10" t="s">
        <v>2744</v>
      </c>
    </row>
    <row r="891" spans="1:15" x14ac:dyDescent="0.2">
      <c r="A891">
        <v>890</v>
      </c>
      <c r="B891" s="10" t="s">
        <v>188</v>
      </c>
      <c r="C891" s="10" t="s">
        <v>189</v>
      </c>
      <c r="D891" s="10" t="s">
        <v>17</v>
      </c>
      <c r="E891" s="10" t="s">
        <v>18</v>
      </c>
      <c r="F891">
        <v>2.74</v>
      </c>
      <c r="G891">
        <v>107.4</v>
      </c>
      <c r="H891" s="10" t="s">
        <v>19</v>
      </c>
      <c r="I891" s="10" t="s">
        <v>20</v>
      </c>
      <c r="J891" s="10" t="s">
        <v>292</v>
      </c>
      <c r="K891" s="10" t="s">
        <v>252</v>
      </c>
      <c r="L891" s="10" t="s">
        <v>80</v>
      </c>
      <c r="M891" s="10" t="s">
        <v>24</v>
      </c>
      <c r="N891" s="10" t="s">
        <v>2745</v>
      </c>
      <c r="O891" s="10" t="s">
        <v>2746</v>
      </c>
    </row>
    <row r="892" spans="1:15" x14ac:dyDescent="0.2">
      <c r="A892">
        <v>891</v>
      </c>
      <c r="B892" s="10" t="s">
        <v>35</v>
      </c>
      <c r="C892" s="10" t="s">
        <v>36</v>
      </c>
      <c r="D892" s="10" t="s">
        <v>17</v>
      </c>
      <c r="E892" s="10" t="s">
        <v>18</v>
      </c>
      <c r="F892">
        <v>4.79</v>
      </c>
      <c r="G892">
        <v>718.2</v>
      </c>
      <c r="H892" s="10" t="s">
        <v>19</v>
      </c>
      <c r="I892" s="10" t="s">
        <v>38</v>
      </c>
      <c r="J892" s="10" t="s">
        <v>2747</v>
      </c>
      <c r="K892" s="10" t="s">
        <v>30</v>
      </c>
      <c r="L892" s="10" t="s">
        <v>244</v>
      </c>
      <c r="M892" s="10" t="s">
        <v>41</v>
      </c>
      <c r="N892" s="10" t="s">
        <v>2748</v>
      </c>
      <c r="O892" s="10" t="s">
        <v>2749</v>
      </c>
    </row>
    <row r="893" spans="1:15" x14ac:dyDescent="0.2">
      <c r="A893">
        <v>892</v>
      </c>
      <c r="B893" s="10" t="s">
        <v>392</v>
      </c>
      <c r="C893" s="10" t="s">
        <v>393</v>
      </c>
      <c r="D893" s="10" t="s">
        <v>17</v>
      </c>
      <c r="E893" s="10" t="s">
        <v>18</v>
      </c>
      <c r="F893">
        <v>2.74</v>
      </c>
      <c r="G893">
        <v>96.4</v>
      </c>
      <c r="H893" s="10" t="s">
        <v>19</v>
      </c>
      <c r="I893" s="10" t="s">
        <v>38</v>
      </c>
      <c r="J893" s="10" t="s">
        <v>2750</v>
      </c>
      <c r="K893" s="10" t="s">
        <v>191</v>
      </c>
      <c r="L893" s="10" t="s">
        <v>46</v>
      </c>
      <c r="M893" s="10" t="s">
        <v>24</v>
      </c>
      <c r="N893" s="10" t="s">
        <v>2751</v>
      </c>
      <c r="O893" s="10" t="s">
        <v>2752</v>
      </c>
    </row>
    <row r="894" spans="1:15" x14ac:dyDescent="0.2">
      <c r="A894">
        <v>893</v>
      </c>
      <c r="B894" s="10" t="s">
        <v>207</v>
      </c>
      <c r="C894" s="10" t="s">
        <v>208</v>
      </c>
      <c r="D894" s="10" t="s">
        <v>17</v>
      </c>
      <c r="E894" s="10" t="s">
        <v>18</v>
      </c>
      <c r="F894">
        <v>2.54</v>
      </c>
      <c r="G894">
        <v>78.2</v>
      </c>
      <c r="H894" s="10" t="s">
        <v>19</v>
      </c>
      <c r="I894" s="10" t="s">
        <v>20</v>
      </c>
      <c r="J894" s="10" t="s">
        <v>2753</v>
      </c>
      <c r="K894" s="10" t="s">
        <v>210</v>
      </c>
      <c r="L894" s="10" t="s">
        <v>211</v>
      </c>
      <c r="M894" s="10" t="s">
        <v>24</v>
      </c>
      <c r="N894" s="10" t="s">
        <v>2754</v>
      </c>
      <c r="O894" s="10" t="s">
        <v>2755</v>
      </c>
    </row>
    <row r="895" spans="1:15" x14ac:dyDescent="0.2">
      <c r="A895">
        <v>894</v>
      </c>
      <c r="B895" s="10" t="s">
        <v>15</v>
      </c>
      <c r="C895" s="10" t="s">
        <v>16</v>
      </c>
      <c r="D895" s="10" t="s">
        <v>17</v>
      </c>
      <c r="E895" s="10" t="s">
        <v>18</v>
      </c>
      <c r="F895">
        <v>2.35</v>
      </c>
      <c r="G895">
        <v>89.8</v>
      </c>
      <c r="H895" s="10" t="s">
        <v>61</v>
      </c>
      <c r="I895" s="10" t="s">
        <v>104</v>
      </c>
      <c r="J895" s="10" t="s">
        <v>2756</v>
      </c>
      <c r="K895" s="10" t="s">
        <v>233</v>
      </c>
      <c r="L895" s="10" t="s">
        <v>46</v>
      </c>
      <c r="M895" s="10" t="s">
        <v>24</v>
      </c>
      <c r="N895" s="10" t="s">
        <v>2757</v>
      </c>
      <c r="O895" s="10" t="s">
        <v>2758</v>
      </c>
    </row>
    <row r="896" spans="1:15" x14ac:dyDescent="0.2">
      <c r="A896">
        <v>895</v>
      </c>
      <c r="B896" s="10" t="s">
        <v>392</v>
      </c>
      <c r="C896" s="10" t="s">
        <v>393</v>
      </c>
      <c r="D896" s="10" t="s">
        <v>17</v>
      </c>
      <c r="E896" s="10" t="s">
        <v>18</v>
      </c>
      <c r="F896">
        <v>2.83</v>
      </c>
      <c r="G896">
        <v>119.8</v>
      </c>
      <c r="H896" s="10" t="s">
        <v>19</v>
      </c>
      <c r="I896" s="10" t="s">
        <v>38</v>
      </c>
      <c r="J896" s="10" t="s">
        <v>2759</v>
      </c>
      <c r="K896" s="10" t="s">
        <v>191</v>
      </c>
      <c r="L896" s="10" t="s">
        <v>46</v>
      </c>
      <c r="M896" s="10" t="s">
        <v>24</v>
      </c>
      <c r="N896" s="10" t="s">
        <v>2147</v>
      </c>
      <c r="O896" s="10" t="s">
        <v>2760</v>
      </c>
    </row>
    <row r="897" spans="1:15" x14ac:dyDescent="0.2">
      <c r="A897">
        <v>896</v>
      </c>
      <c r="B897" s="10" t="s">
        <v>201</v>
      </c>
      <c r="C897" s="10" t="s">
        <v>202</v>
      </c>
      <c r="D897" s="10" t="s">
        <v>17</v>
      </c>
      <c r="E897" s="10" t="s">
        <v>203</v>
      </c>
      <c r="F897">
        <v>0.61</v>
      </c>
      <c r="G897">
        <v>44.6</v>
      </c>
      <c r="H897" s="10" t="s">
        <v>156</v>
      </c>
      <c r="I897" s="10" t="s">
        <v>38</v>
      </c>
      <c r="J897" s="10" t="s">
        <v>2761</v>
      </c>
      <c r="K897" s="10" t="s">
        <v>282</v>
      </c>
      <c r="L897" s="10" t="s">
        <v>259</v>
      </c>
      <c r="M897" s="10" t="s">
        <v>41</v>
      </c>
      <c r="N897" s="10" t="s">
        <v>2762</v>
      </c>
      <c r="O897" s="10" t="s">
        <v>2763</v>
      </c>
    </row>
    <row r="898" spans="1:15" x14ac:dyDescent="0.2">
      <c r="A898">
        <v>897</v>
      </c>
      <c r="B898" s="10" t="s">
        <v>120</v>
      </c>
      <c r="C898" s="10" t="s">
        <v>121</v>
      </c>
      <c r="D898" s="10" t="s">
        <v>17</v>
      </c>
      <c r="E898" s="10" t="s">
        <v>18</v>
      </c>
      <c r="F898">
        <v>3.6</v>
      </c>
      <c r="G898">
        <v>263.2</v>
      </c>
      <c r="H898" s="10" t="s">
        <v>19</v>
      </c>
      <c r="I898" s="10" t="s">
        <v>38</v>
      </c>
      <c r="J898" s="10" t="s">
        <v>2764</v>
      </c>
      <c r="K898" s="10" t="s">
        <v>123</v>
      </c>
      <c r="L898" s="10" t="s">
        <v>124</v>
      </c>
      <c r="M898" s="10" t="s">
        <v>73</v>
      </c>
      <c r="N898" s="10" t="s">
        <v>2023</v>
      </c>
      <c r="O898" s="10" t="s">
        <v>2765</v>
      </c>
    </row>
    <row r="899" spans="1:15" x14ac:dyDescent="0.2">
      <c r="A899">
        <v>898</v>
      </c>
      <c r="B899" s="10" t="s">
        <v>35</v>
      </c>
      <c r="C899" s="10" t="s">
        <v>36</v>
      </c>
      <c r="D899" s="10" t="s">
        <v>17</v>
      </c>
      <c r="E899" s="10" t="s">
        <v>18</v>
      </c>
      <c r="F899">
        <v>4.54</v>
      </c>
      <c r="G899">
        <v>593.9</v>
      </c>
      <c r="H899" s="10" t="s">
        <v>19</v>
      </c>
      <c r="I899" s="10" t="s">
        <v>38</v>
      </c>
      <c r="J899" s="10" t="s">
        <v>2766</v>
      </c>
      <c r="K899" s="10" t="s">
        <v>30</v>
      </c>
      <c r="L899" s="10" t="s">
        <v>244</v>
      </c>
      <c r="M899" s="10" t="s">
        <v>41</v>
      </c>
      <c r="N899" s="10" t="s">
        <v>2767</v>
      </c>
      <c r="O899" s="10" t="s">
        <v>2768</v>
      </c>
    </row>
    <row r="900" spans="1:15" x14ac:dyDescent="0.2">
      <c r="A900">
        <v>899</v>
      </c>
      <c r="B900" s="10" t="s">
        <v>392</v>
      </c>
      <c r="C900" s="10" t="s">
        <v>393</v>
      </c>
      <c r="D900" s="10" t="s">
        <v>17</v>
      </c>
      <c r="E900" s="10" t="s">
        <v>18</v>
      </c>
      <c r="F900">
        <v>0.8</v>
      </c>
      <c r="G900">
        <v>27.7</v>
      </c>
      <c r="H900" s="10" t="s">
        <v>37</v>
      </c>
      <c r="I900" s="10" t="s">
        <v>38</v>
      </c>
      <c r="J900" s="10" t="s">
        <v>2769</v>
      </c>
      <c r="K900" s="10" t="s">
        <v>191</v>
      </c>
      <c r="L900" s="10" t="s">
        <v>475</v>
      </c>
      <c r="M900" s="10" t="s">
        <v>24</v>
      </c>
      <c r="N900" s="10" t="s">
        <v>2770</v>
      </c>
      <c r="O900" s="10" t="s">
        <v>2771</v>
      </c>
    </row>
    <row r="901" spans="1:15" x14ac:dyDescent="0.2">
      <c r="A901">
        <v>900</v>
      </c>
      <c r="B901" s="10" t="s">
        <v>49</v>
      </c>
      <c r="C901" s="10" t="s">
        <v>50</v>
      </c>
      <c r="D901" s="10" t="s">
        <v>17</v>
      </c>
      <c r="E901" s="10" t="s">
        <v>18</v>
      </c>
      <c r="F901">
        <v>3.72</v>
      </c>
      <c r="G901">
        <v>225.8</v>
      </c>
      <c r="H901" s="10" t="s">
        <v>61</v>
      </c>
      <c r="I901" s="10" t="s">
        <v>104</v>
      </c>
      <c r="J901" s="10" t="s">
        <v>2772</v>
      </c>
      <c r="K901" s="10" t="s">
        <v>52</v>
      </c>
      <c r="L901" s="10" t="s">
        <v>80</v>
      </c>
      <c r="M901" s="10" t="s">
        <v>32</v>
      </c>
      <c r="N901" s="10" t="s">
        <v>2773</v>
      </c>
      <c r="O901" s="10" t="s">
        <v>2774</v>
      </c>
    </row>
    <row r="902" spans="1:15" x14ac:dyDescent="0.2">
      <c r="A902">
        <v>901</v>
      </c>
      <c r="B902" s="10" t="s">
        <v>120</v>
      </c>
      <c r="C902" s="10" t="s">
        <v>121</v>
      </c>
      <c r="D902" s="10" t="s">
        <v>17</v>
      </c>
      <c r="E902" s="10" t="s">
        <v>18</v>
      </c>
      <c r="F902">
        <v>2.02</v>
      </c>
      <c r="G902">
        <v>70.2</v>
      </c>
      <c r="H902" s="10" t="s">
        <v>37</v>
      </c>
      <c r="I902" s="10" t="s">
        <v>38</v>
      </c>
      <c r="J902" s="10" t="s">
        <v>2775</v>
      </c>
      <c r="K902" s="10" t="s">
        <v>123</v>
      </c>
      <c r="L902" s="10" t="s">
        <v>124</v>
      </c>
      <c r="M902" s="10" t="s">
        <v>73</v>
      </c>
      <c r="N902" s="10" t="s">
        <v>2776</v>
      </c>
      <c r="O902" s="10" t="s">
        <v>2777</v>
      </c>
    </row>
    <row r="903" spans="1:15" x14ac:dyDescent="0.2">
      <c r="A903">
        <v>902</v>
      </c>
      <c r="B903" s="10" t="s">
        <v>127</v>
      </c>
      <c r="C903" s="10" t="s">
        <v>128</v>
      </c>
      <c r="D903" s="10" t="s">
        <v>17</v>
      </c>
      <c r="E903" s="10" t="s">
        <v>18</v>
      </c>
      <c r="F903">
        <v>4.0999999999999996</v>
      </c>
      <c r="G903">
        <v>514.5</v>
      </c>
      <c r="H903" s="10" t="s">
        <v>19</v>
      </c>
      <c r="I903" s="10" t="s">
        <v>38</v>
      </c>
      <c r="J903" s="10" t="s">
        <v>2778</v>
      </c>
      <c r="K903" s="10" t="s">
        <v>359</v>
      </c>
      <c r="L903" s="10" t="s">
        <v>266</v>
      </c>
      <c r="M903" s="10" t="s">
        <v>24</v>
      </c>
      <c r="N903" s="10" t="s">
        <v>2779</v>
      </c>
      <c r="O903" s="10" t="s">
        <v>2780</v>
      </c>
    </row>
    <row r="904" spans="1:15" x14ac:dyDescent="0.2">
      <c r="A904">
        <v>903</v>
      </c>
      <c r="B904" s="10" t="s">
        <v>15</v>
      </c>
      <c r="C904" s="10" t="s">
        <v>16</v>
      </c>
      <c r="D904" s="10" t="s">
        <v>17</v>
      </c>
      <c r="E904" s="10" t="s">
        <v>18</v>
      </c>
      <c r="F904">
        <v>1.76</v>
      </c>
      <c r="G904">
        <v>57.8</v>
      </c>
      <c r="H904" s="10" t="s">
        <v>19</v>
      </c>
      <c r="I904" s="10" t="s">
        <v>104</v>
      </c>
      <c r="J904" s="10" t="s">
        <v>2287</v>
      </c>
      <c r="K904" s="10" t="s">
        <v>233</v>
      </c>
      <c r="L904" s="10" t="s">
        <v>46</v>
      </c>
      <c r="M904" s="10" t="s">
        <v>24</v>
      </c>
      <c r="N904" s="10" t="s">
        <v>2781</v>
      </c>
      <c r="O904" s="10" t="s">
        <v>2782</v>
      </c>
    </row>
    <row r="905" spans="1:15" x14ac:dyDescent="0.2">
      <c r="A905">
        <v>904</v>
      </c>
      <c r="B905" s="10" t="s">
        <v>49</v>
      </c>
      <c r="C905" s="10" t="s">
        <v>50</v>
      </c>
      <c r="D905" s="10" t="s">
        <v>17</v>
      </c>
      <c r="E905" s="10" t="s">
        <v>18</v>
      </c>
      <c r="F905">
        <v>1.22</v>
      </c>
      <c r="G905">
        <v>54.4</v>
      </c>
      <c r="H905" s="10" t="s">
        <v>37</v>
      </c>
      <c r="I905" s="10" t="s">
        <v>104</v>
      </c>
      <c r="J905" s="10" t="s">
        <v>2783</v>
      </c>
      <c r="K905" s="10" t="s">
        <v>161</v>
      </c>
      <c r="L905" s="10" t="s">
        <v>56</v>
      </c>
      <c r="M905" s="10" t="s">
        <v>32</v>
      </c>
      <c r="N905" s="10" t="s">
        <v>2784</v>
      </c>
      <c r="O905" s="10" t="s">
        <v>2785</v>
      </c>
    </row>
    <row r="906" spans="1:15" x14ac:dyDescent="0.2">
      <c r="A906">
        <v>905</v>
      </c>
      <c r="B906" s="10" t="s">
        <v>127</v>
      </c>
      <c r="C906" s="10" t="s">
        <v>128</v>
      </c>
      <c r="D906" s="10" t="s">
        <v>17</v>
      </c>
      <c r="E906" s="10" t="s">
        <v>18</v>
      </c>
      <c r="F906">
        <v>4.84</v>
      </c>
      <c r="G906">
        <v>639.9</v>
      </c>
      <c r="H906" s="10" t="s">
        <v>19</v>
      </c>
      <c r="I906" s="10" t="s">
        <v>20</v>
      </c>
      <c r="J906" s="10" t="s">
        <v>2786</v>
      </c>
      <c r="K906" s="10" t="s">
        <v>359</v>
      </c>
      <c r="L906" s="10" t="s">
        <v>479</v>
      </c>
      <c r="M906" s="10" t="s">
        <v>24</v>
      </c>
      <c r="N906" s="10" t="s">
        <v>976</v>
      </c>
      <c r="O906" s="10" t="s">
        <v>2787</v>
      </c>
    </row>
    <row r="907" spans="1:15" x14ac:dyDescent="0.2">
      <c r="A907">
        <v>906</v>
      </c>
      <c r="B907" s="10" t="s">
        <v>201</v>
      </c>
      <c r="C907" s="10" t="s">
        <v>202</v>
      </c>
      <c r="D907" s="10" t="s">
        <v>17</v>
      </c>
      <c r="E907" s="10" t="s">
        <v>203</v>
      </c>
      <c r="F907">
        <v>1.89</v>
      </c>
      <c r="G907">
        <v>77</v>
      </c>
      <c r="H907" s="10" t="s">
        <v>37</v>
      </c>
      <c r="I907" s="10" t="s">
        <v>20</v>
      </c>
      <c r="J907" s="10" t="s">
        <v>2788</v>
      </c>
      <c r="K907" s="10" t="s">
        <v>272</v>
      </c>
      <c r="L907" s="10" t="s">
        <v>23</v>
      </c>
      <c r="M907" s="10" t="s">
        <v>41</v>
      </c>
      <c r="N907" s="10" t="s">
        <v>2789</v>
      </c>
      <c r="O907" s="10" t="s">
        <v>2790</v>
      </c>
    </row>
    <row r="908" spans="1:15" x14ac:dyDescent="0.2">
      <c r="A908">
        <v>907</v>
      </c>
      <c r="B908" s="10" t="s">
        <v>87</v>
      </c>
      <c r="C908" s="10" t="s">
        <v>88</v>
      </c>
      <c r="D908" s="10" t="s">
        <v>17</v>
      </c>
      <c r="E908" s="10" t="s">
        <v>69</v>
      </c>
      <c r="F908">
        <v>1.01</v>
      </c>
      <c r="G908">
        <v>11.6</v>
      </c>
      <c r="H908" s="10" t="s">
        <v>61</v>
      </c>
      <c r="I908" s="10" t="s">
        <v>104</v>
      </c>
      <c r="J908" s="10" t="s">
        <v>2791</v>
      </c>
      <c r="K908" s="10" t="s">
        <v>90</v>
      </c>
      <c r="L908" s="10" t="s">
        <v>91</v>
      </c>
      <c r="M908" s="10" t="s">
        <v>32</v>
      </c>
      <c r="N908" s="10" t="s">
        <v>2792</v>
      </c>
      <c r="O908" s="10" t="s">
        <v>2793</v>
      </c>
    </row>
    <row r="909" spans="1:15" x14ac:dyDescent="0.2">
      <c r="A909">
        <v>908</v>
      </c>
      <c r="B909" s="10" t="s">
        <v>35</v>
      </c>
      <c r="C909" s="10" t="s">
        <v>36</v>
      </c>
      <c r="D909" s="10" t="s">
        <v>17</v>
      </c>
      <c r="E909" s="10" t="s">
        <v>18</v>
      </c>
      <c r="F909">
        <v>4.16</v>
      </c>
      <c r="G909">
        <v>404.5</v>
      </c>
      <c r="H909" s="10" t="s">
        <v>19</v>
      </c>
      <c r="I909" s="10" t="s">
        <v>38</v>
      </c>
      <c r="J909" s="10" t="s">
        <v>2794</v>
      </c>
      <c r="K909" s="10" t="s">
        <v>30</v>
      </c>
      <c r="L909" s="10" t="s">
        <v>244</v>
      </c>
      <c r="M909" s="10" t="s">
        <v>41</v>
      </c>
      <c r="N909" s="10" t="s">
        <v>2795</v>
      </c>
      <c r="O909" s="10" t="s">
        <v>2796</v>
      </c>
    </row>
    <row r="910" spans="1:15" x14ac:dyDescent="0.2">
      <c r="A910">
        <v>909</v>
      </c>
      <c r="B910" s="10" t="s">
        <v>320</v>
      </c>
      <c r="C910" s="10" t="s">
        <v>321</v>
      </c>
      <c r="D910" s="10" t="s">
        <v>17</v>
      </c>
      <c r="E910" s="10" t="s">
        <v>203</v>
      </c>
      <c r="F910">
        <v>2.08</v>
      </c>
      <c r="G910">
        <v>86.9</v>
      </c>
      <c r="H910" s="10" t="s">
        <v>19</v>
      </c>
      <c r="I910" s="10" t="s">
        <v>38</v>
      </c>
      <c r="J910" s="10" t="s">
        <v>2797</v>
      </c>
      <c r="K910" s="10" t="s">
        <v>297</v>
      </c>
      <c r="L910" s="10" t="s">
        <v>355</v>
      </c>
      <c r="M910" s="10" t="s">
        <v>323</v>
      </c>
      <c r="N910" s="10" t="s">
        <v>2798</v>
      </c>
      <c r="O910" s="10" t="s">
        <v>2799</v>
      </c>
    </row>
    <row r="911" spans="1:15" x14ac:dyDescent="0.2">
      <c r="A911">
        <v>910</v>
      </c>
      <c r="B911" s="10" t="s">
        <v>127</v>
      </c>
      <c r="C911" s="10" t="s">
        <v>128</v>
      </c>
      <c r="D911" s="10" t="s">
        <v>17</v>
      </c>
      <c r="E911" s="10" t="s">
        <v>18</v>
      </c>
      <c r="F911">
        <v>5.13</v>
      </c>
      <c r="G911">
        <v>765.1</v>
      </c>
      <c r="H911" s="10" t="s">
        <v>19</v>
      </c>
      <c r="I911" s="10" t="s">
        <v>38</v>
      </c>
      <c r="J911" s="10" t="s">
        <v>2800</v>
      </c>
      <c r="K911" s="10" t="s">
        <v>210</v>
      </c>
      <c r="L911" s="10" t="s">
        <v>131</v>
      </c>
      <c r="M911" s="10" t="s">
        <v>24</v>
      </c>
      <c r="N911" s="10" t="s">
        <v>2801</v>
      </c>
      <c r="O911" s="10" t="s">
        <v>2802</v>
      </c>
    </row>
    <row r="912" spans="1:15" x14ac:dyDescent="0.2">
      <c r="A912">
        <v>911</v>
      </c>
      <c r="B912" s="10" t="s">
        <v>87</v>
      </c>
      <c r="C912" s="10" t="s">
        <v>88</v>
      </c>
      <c r="D912" s="10" t="s">
        <v>17</v>
      </c>
      <c r="E912" s="10" t="s">
        <v>69</v>
      </c>
      <c r="F912">
        <v>0.8</v>
      </c>
      <c r="G912">
        <v>7.7</v>
      </c>
      <c r="H912" s="10" t="s">
        <v>37</v>
      </c>
      <c r="I912" s="10" t="s">
        <v>20</v>
      </c>
      <c r="J912" s="10" t="s">
        <v>2803</v>
      </c>
      <c r="K912" s="10" t="s">
        <v>90</v>
      </c>
      <c r="L912" s="10" t="s">
        <v>91</v>
      </c>
      <c r="M912" s="10" t="s">
        <v>32</v>
      </c>
      <c r="N912" s="10" t="s">
        <v>2804</v>
      </c>
      <c r="O912" s="10" t="s">
        <v>2805</v>
      </c>
    </row>
    <row r="913" spans="1:15" x14ac:dyDescent="0.2">
      <c r="A913">
        <v>912</v>
      </c>
      <c r="B913" s="10" t="s">
        <v>183</v>
      </c>
      <c r="C913" s="10" t="s">
        <v>184</v>
      </c>
      <c r="D913" s="10" t="s">
        <v>17</v>
      </c>
      <c r="E913" s="10" t="s">
        <v>18</v>
      </c>
      <c r="F913">
        <v>2.34</v>
      </c>
      <c r="G913">
        <v>79.400000000000006</v>
      </c>
      <c r="H913" s="10" t="s">
        <v>19</v>
      </c>
      <c r="I913" s="10" t="s">
        <v>104</v>
      </c>
      <c r="J913" s="10" t="s">
        <v>2806</v>
      </c>
      <c r="K913" s="10" t="s">
        <v>130</v>
      </c>
      <c r="L913" s="10" t="s">
        <v>788</v>
      </c>
      <c r="M913" s="10" t="s">
        <v>41</v>
      </c>
      <c r="N913" s="10" t="s">
        <v>2807</v>
      </c>
      <c r="O913" s="10" t="s">
        <v>2808</v>
      </c>
    </row>
    <row r="914" spans="1:15" x14ac:dyDescent="0.2">
      <c r="A914">
        <v>913</v>
      </c>
      <c r="B914" s="10" t="s">
        <v>188</v>
      </c>
      <c r="C914" s="10" t="s">
        <v>189</v>
      </c>
      <c r="D914" s="10" t="s">
        <v>17</v>
      </c>
      <c r="E914" s="10" t="s">
        <v>18</v>
      </c>
      <c r="F914">
        <v>2.75</v>
      </c>
      <c r="G914">
        <v>117.5</v>
      </c>
      <c r="H914" s="10" t="s">
        <v>19</v>
      </c>
      <c r="I914" s="10" t="s">
        <v>104</v>
      </c>
      <c r="J914" s="10" t="s">
        <v>2809</v>
      </c>
      <c r="K914" s="10" t="s">
        <v>191</v>
      </c>
      <c r="L914" s="10" t="s">
        <v>46</v>
      </c>
      <c r="M914" s="10" t="s">
        <v>24</v>
      </c>
      <c r="N914" s="10" t="s">
        <v>2810</v>
      </c>
      <c r="O914" s="10" t="s">
        <v>2811</v>
      </c>
    </row>
    <row r="915" spans="1:15" x14ac:dyDescent="0.2">
      <c r="A915">
        <v>914</v>
      </c>
      <c r="B915" s="10" t="s">
        <v>15</v>
      </c>
      <c r="C915" s="10" t="s">
        <v>16</v>
      </c>
      <c r="D915" s="10" t="s">
        <v>17</v>
      </c>
      <c r="E915" s="10" t="s">
        <v>18</v>
      </c>
      <c r="F915">
        <v>2.6</v>
      </c>
      <c r="G915">
        <v>105.9</v>
      </c>
      <c r="H915" s="10" t="s">
        <v>19</v>
      </c>
      <c r="I915" s="10" t="s">
        <v>20</v>
      </c>
      <c r="J915" s="10" t="s">
        <v>2812</v>
      </c>
      <c r="K915" s="10" t="s">
        <v>22</v>
      </c>
      <c r="L915" s="10" t="s">
        <v>84</v>
      </c>
      <c r="M915" s="10" t="s">
        <v>24</v>
      </c>
      <c r="N915" s="10" t="s">
        <v>2813</v>
      </c>
      <c r="O915" s="10" t="s">
        <v>2814</v>
      </c>
    </row>
    <row r="916" spans="1:15" x14ac:dyDescent="0.2">
      <c r="A916">
        <v>915</v>
      </c>
      <c r="B916" s="10" t="s">
        <v>320</v>
      </c>
      <c r="C916" s="10" t="s">
        <v>321</v>
      </c>
      <c r="D916" s="10" t="s">
        <v>17</v>
      </c>
      <c r="E916" s="10" t="s">
        <v>203</v>
      </c>
      <c r="F916">
        <v>2.27</v>
      </c>
      <c r="G916">
        <v>88.4</v>
      </c>
      <c r="H916" s="10" t="s">
        <v>61</v>
      </c>
      <c r="I916" s="10" t="s">
        <v>38</v>
      </c>
      <c r="J916" s="10" t="s">
        <v>2815</v>
      </c>
      <c r="K916" s="10" t="s">
        <v>330</v>
      </c>
      <c r="L916" s="10" t="s">
        <v>23</v>
      </c>
      <c r="M916" s="10" t="s">
        <v>323</v>
      </c>
      <c r="N916" s="10" t="s">
        <v>2816</v>
      </c>
      <c r="O916" s="10" t="s">
        <v>2817</v>
      </c>
    </row>
    <row r="917" spans="1:15" x14ac:dyDescent="0.2">
      <c r="A917">
        <v>916</v>
      </c>
      <c r="B917" s="10" t="s">
        <v>15</v>
      </c>
      <c r="C917" s="10" t="s">
        <v>16</v>
      </c>
      <c r="D917" s="10" t="s">
        <v>17</v>
      </c>
      <c r="E917" s="10" t="s">
        <v>18</v>
      </c>
      <c r="F917">
        <v>2.9</v>
      </c>
      <c r="G917">
        <v>126.3</v>
      </c>
      <c r="H917" s="10" t="s">
        <v>61</v>
      </c>
      <c r="I917" s="10" t="s">
        <v>38</v>
      </c>
      <c r="J917" s="10" t="s">
        <v>2818</v>
      </c>
      <c r="K917" s="10" t="s">
        <v>233</v>
      </c>
      <c r="L917" s="10" t="s">
        <v>23</v>
      </c>
      <c r="M917" s="10" t="s">
        <v>24</v>
      </c>
      <c r="N917" s="10" t="s">
        <v>2819</v>
      </c>
      <c r="O917" s="10" t="s">
        <v>2820</v>
      </c>
    </row>
    <row r="918" spans="1:15" x14ac:dyDescent="0.2">
      <c r="A918">
        <v>917</v>
      </c>
      <c r="B918" s="10" t="s">
        <v>15</v>
      </c>
      <c r="C918" s="10" t="s">
        <v>16</v>
      </c>
      <c r="D918" s="10" t="s">
        <v>17</v>
      </c>
      <c r="E918" s="10" t="s">
        <v>18</v>
      </c>
      <c r="F918">
        <v>2.4700000000000002</v>
      </c>
      <c r="G918">
        <v>86.4</v>
      </c>
      <c r="H918" s="10" t="s">
        <v>19</v>
      </c>
      <c r="I918" s="10" t="s">
        <v>38</v>
      </c>
      <c r="J918" s="10" t="s">
        <v>2821</v>
      </c>
      <c r="K918" s="10" t="s">
        <v>45</v>
      </c>
      <c r="L918" s="10" t="s">
        <v>46</v>
      </c>
      <c r="M918" s="10" t="s">
        <v>24</v>
      </c>
      <c r="N918" s="10" t="s">
        <v>2822</v>
      </c>
      <c r="O918" s="10" t="s">
        <v>2823</v>
      </c>
    </row>
    <row r="919" spans="1:15" x14ac:dyDescent="0.2">
      <c r="A919">
        <v>918</v>
      </c>
      <c r="B919" s="10" t="s">
        <v>183</v>
      </c>
      <c r="C919" s="10" t="s">
        <v>184</v>
      </c>
      <c r="D919" s="10" t="s">
        <v>17</v>
      </c>
      <c r="E919" s="10" t="s">
        <v>18</v>
      </c>
      <c r="F919">
        <v>1.89</v>
      </c>
      <c r="G919">
        <v>49.8</v>
      </c>
      <c r="H919" s="10" t="s">
        <v>19</v>
      </c>
      <c r="I919" s="10" t="s">
        <v>104</v>
      </c>
      <c r="J919" s="10" t="s">
        <v>2824</v>
      </c>
      <c r="K919" s="10" t="s">
        <v>130</v>
      </c>
      <c r="L919" s="10" t="s">
        <v>788</v>
      </c>
      <c r="M919" s="10" t="s">
        <v>41</v>
      </c>
      <c r="N919" s="10" t="s">
        <v>2825</v>
      </c>
      <c r="O919" s="10" t="s">
        <v>2826</v>
      </c>
    </row>
    <row r="920" spans="1:15" x14ac:dyDescent="0.2">
      <c r="A920">
        <v>919</v>
      </c>
      <c r="B920" s="10" t="s">
        <v>49</v>
      </c>
      <c r="C920" s="10" t="s">
        <v>50</v>
      </c>
      <c r="D920" s="10" t="s">
        <v>17</v>
      </c>
      <c r="E920" s="10" t="s">
        <v>18</v>
      </c>
      <c r="F920">
        <v>3.01</v>
      </c>
      <c r="G920">
        <v>155.1</v>
      </c>
      <c r="H920" s="10" t="s">
        <v>61</v>
      </c>
      <c r="I920" s="10" t="s">
        <v>104</v>
      </c>
      <c r="J920" s="10" t="s">
        <v>2827</v>
      </c>
      <c r="K920" s="10" t="s">
        <v>161</v>
      </c>
      <c r="L920" s="10" t="s">
        <v>56</v>
      </c>
      <c r="M920" s="10" t="s">
        <v>32</v>
      </c>
      <c r="N920" s="10" t="s">
        <v>2828</v>
      </c>
      <c r="O920" s="10" t="s">
        <v>2829</v>
      </c>
    </row>
    <row r="921" spans="1:15" x14ac:dyDescent="0.2">
      <c r="A921">
        <v>920</v>
      </c>
      <c r="B921" s="10" t="s">
        <v>201</v>
      </c>
      <c r="C921" s="10" t="s">
        <v>202</v>
      </c>
      <c r="D921" s="10" t="s">
        <v>17</v>
      </c>
      <c r="E921" s="10" t="s">
        <v>203</v>
      </c>
      <c r="F921">
        <v>2.76</v>
      </c>
      <c r="G921">
        <v>137.80000000000001</v>
      </c>
      <c r="H921" s="10" t="s">
        <v>61</v>
      </c>
      <c r="I921" s="10" t="s">
        <v>38</v>
      </c>
      <c r="J921" s="10" t="s">
        <v>2830</v>
      </c>
      <c r="K921" s="10" t="s">
        <v>248</v>
      </c>
      <c r="L921" s="10" t="s">
        <v>259</v>
      </c>
      <c r="M921" s="10" t="s">
        <v>41</v>
      </c>
      <c r="N921" s="10" t="s">
        <v>2831</v>
      </c>
      <c r="O921" s="10" t="s">
        <v>2832</v>
      </c>
    </row>
    <row r="922" spans="1:15" x14ac:dyDescent="0.2">
      <c r="A922">
        <v>921</v>
      </c>
      <c r="B922" s="10" t="s">
        <v>201</v>
      </c>
      <c r="C922" s="10" t="s">
        <v>202</v>
      </c>
      <c r="D922" s="10" t="s">
        <v>17</v>
      </c>
      <c r="E922" s="10" t="s">
        <v>203</v>
      </c>
      <c r="F922">
        <v>2.5299999999999998</v>
      </c>
      <c r="G922">
        <v>120.8</v>
      </c>
      <c r="H922" s="10" t="s">
        <v>19</v>
      </c>
      <c r="I922" s="10" t="s">
        <v>20</v>
      </c>
      <c r="J922" s="10" t="s">
        <v>2833</v>
      </c>
      <c r="K922" s="10" t="s">
        <v>282</v>
      </c>
      <c r="L922" s="10" t="s">
        <v>23</v>
      </c>
      <c r="M922" s="10" t="s">
        <v>41</v>
      </c>
      <c r="N922" s="10" t="s">
        <v>2834</v>
      </c>
      <c r="O922" s="10" t="s">
        <v>2835</v>
      </c>
    </row>
    <row r="923" spans="1:15" x14ac:dyDescent="0.2">
      <c r="A923">
        <v>922</v>
      </c>
      <c r="B923" s="10" t="s">
        <v>49</v>
      </c>
      <c r="C923" s="10" t="s">
        <v>50</v>
      </c>
      <c r="D923" s="10" t="s">
        <v>17</v>
      </c>
      <c r="E923" s="10" t="s">
        <v>18</v>
      </c>
      <c r="F923">
        <v>2.97</v>
      </c>
      <c r="G923">
        <v>174.6</v>
      </c>
      <c r="H923" s="10" t="s">
        <v>61</v>
      </c>
      <c r="I923" s="10" t="s">
        <v>20</v>
      </c>
      <c r="J923" s="10" t="s">
        <v>2836</v>
      </c>
      <c r="K923" s="10" t="s">
        <v>742</v>
      </c>
      <c r="L923" s="10" t="s">
        <v>80</v>
      </c>
      <c r="M923" s="10" t="s">
        <v>32</v>
      </c>
      <c r="N923" s="10" t="s">
        <v>2837</v>
      </c>
      <c r="O923" s="10" t="s">
        <v>2838</v>
      </c>
    </row>
    <row r="924" spans="1:15" x14ac:dyDescent="0.2">
      <c r="A924">
        <v>923</v>
      </c>
      <c r="B924" s="10" t="s">
        <v>120</v>
      </c>
      <c r="C924" s="10" t="s">
        <v>121</v>
      </c>
      <c r="D924" s="10" t="s">
        <v>17</v>
      </c>
      <c r="E924" s="10" t="s">
        <v>18</v>
      </c>
      <c r="F924">
        <v>2.59</v>
      </c>
      <c r="G924">
        <v>108</v>
      </c>
      <c r="H924" s="10" t="s">
        <v>61</v>
      </c>
      <c r="I924" s="10" t="s">
        <v>38</v>
      </c>
      <c r="J924" s="10" t="s">
        <v>2839</v>
      </c>
      <c r="K924" s="10" t="s">
        <v>135</v>
      </c>
      <c r="L924" s="10" t="s">
        <v>46</v>
      </c>
      <c r="M924" s="10" t="s">
        <v>73</v>
      </c>
      <c r="N924" s="10" t="s">
        <v>2840</v>
      </c>
      <c r="O924" s="10" t="s">
        <v>2841</v>
      </c>
    </row>
    <row r="925" spans="1:15" x14ac:dyDescent="0.2">
      <c r="A925">
        <v>924</v>
      </c>
      <c r="B925" s="10" t="s">
        <v>27</v>
      </c>
      <c r="C925" s="10" t="s">
        <v>28</v>
      </c>
      <c r="D925" s="10" t="s">
        <v>17</v>
      </c>
      <c r="E925" s="10" t="s">
        <v>18</v>
      </c>
      <c r="F925">
        <v>3.74</v>
      </c>
      <c r="G925">
        <v>252</v>
      </c>
      <c r="H925" s="10" t="s">
        <v>19</v>
      </c>
      <c r="I925" s="10" t="s">
        <v>38</v>
      </c>
      <c r="J925" s="10" t="s">
        <v>2842</v>
      </c>
      <c r="K925" s="10" t="s">
        <v>148</v>
      </c>
      <c r="L925" s="10" t="s">
        <v>131</v>
      </c>
      <c r="M925" s="10" t="s">
        <v>32</v>
      </c>
      <c r="N925" s="10" t="s">
        <v>2843</v>
      </c>
      <c r="O925" s="10" t="s">
        <v>2844</v>
      </c>
    </row>
    <row r="926" spans="1:15" x14ac:dyDescent="0.2">
      <c r="A926">
        <v>925</v>
      </c>
      <c r="B926" s="10" t="s">
        <v>201</v>
      </c>
      <c r="C926" s="10" t="s">
        <v>202</v>
      </c>
      <c r="D926" s="10" t="s">
        <v>17</v>
      </c>
      <c r="E926" s="10" t="s">
        <v>203</v>
      </c>
      <c r="F926">
        <v>2.79</v>
      </c>
      <c r="G926">
        <v>138.1</v>
      </c>
      <c r="H926" s="10" t="s">
        <v>19</v>
      </c>
      <c r="I926" s="10" t="s">
        <v>20</v>
      </c>
      <c r="J926" s="10" t="s">
        <v>2845</v>
      </c>
      <c r="K926" s="10" t="s">
        <v>272</v>
      </c>
      <c r="L926" s="10" t="s">
        <v>23</v>
      </c>
      <c r="M926" s="10" t="s">
        <v>41</v>
      </c>
      <c r="N926" s="10" t="s">
        <v>2846</v>
      </c>
      <c r="O926" s="10" t="s">
        <v>2847</v>
      </c>
    </row>
    <row r="927" spans="1:15" x14ac:dyDescent="0.2">
      <c r="A927">
        <v>926</v>
      </c>
      <c r="B927" s="10" t="s">
        <v>76</v>
      </c>
      <c r="C927" s="10" t="s">
        <v>77</v>
      </c>
      <c r="D927" s="10" t="s">
        <v>17</v>
      </c>
      <c r="E927" s="10" t="s">
        <v>18</v>
      </c>
      <c r="F927">
        <v>2.99</v>
      </c>
      <c r="G927">
        <v>192.7</v>
      </c>
      <c r="H927" s="10" t="s">
        <v>19</v>
      </c>
      <c r="I927" s="10" t="s">
        <v>104</v>
      </c>
      <c r="J927" s="10" t="s">
        <v>2848</v>
      </c>
      <c r="K927" s="10" t="s">
        <v>79</v>
      </c>
      <c r="L927" s="10" t="s">
        <v>80</v>
      </c>
      <c r="M927" s="10" t="s">
        <v>24</v>
      </c>
      <c r="N927" s="10" t="s">
        <v>2849</v>
      </c>
      <c r="O927" s="10" t="s">
        <v>2850</v>
      </c>
    </row>
    <row r="928" spans="1:15" x14ac:dyDescent="0.2">
      <c r="A928">
        <v>927</v>
      </c>
      <c r="B928" s="10" t="s">
        <v>188</v>
      </c>
      <c r="C928" s="10" t="s">
        <v>189</v>
      </c>
      <c r="D928" s="10" t="s">
        <v>17</v>
      </c>
      <c r="E928" s="10" t="s">
        <v>18</v>
      </c>
      <c r="F928">
        <v>2.81</v>
      </c>
      <c r="G928">
        <v>130</v>
      </c>
      <c r="H928" s="10" t="s">
        <v>19</v>
      </c>
      <c r="I928" s="10" t="s">
        <v>38</v>
      </c>
      <c r="J928" s="10" t="s">
        <v>2851</v>
      </c>
      <c r="K928" s="10" t="s">
        <v>191</v>
      </c>
      <c r="L928" s="10" t="s">
        <v>46</v>
      </c>
      <c r="M928" s="10" t="s">
        <v>24</v>
      </c>
      <c r="N928" s="10" t="s">
        <v>2852</v>
      </c>
      <c r="O928" s="10" t="s">
        <v>2853</v>
      </c>
    </row>
    <row r="929" spans="1:15" x14ac:dyDescent="0.2">
      <c r="A929">
        <v>928</v>
      </c>
      <c r="B929" s="10" t="s">
        <v>183</v>
      </c>
      <c r="C929" s="10" t="s">
        <v>184</v>
      </c>
      <c r="D929" s="10" t="s">
        <v>17</v>
      </c>
      <c r="E929" s="10" t="s">
        <v>18</v>
      </c>
      <c r="F929">
        <v>2.27</v>
      </c>
      <c r="G929">
        <v>79.3</v>
      </c>
      <c r="H929" s="10" t="s">
        <v>19</v>
      </c>
      <c r="I929" s="10" t="s">
        <v>38</v>
      </c>
      <c r="J929" s="10" t="s">
        <v>2854</v>
      </c>
      <c r="K929" s="10" t="s">
        <v>130</v>
      </c>
      <c r="L929" s="10" t="s">
        <v>195</v>
      </c>
      <c r="M929" s="10" t="s">
        <v>41</v>
      </c>
      <c r="N929" s="10" t="s">
        <v>2855</v>
      </c>
      <c r="O929" s="10" t="s">
        <v>2856</v>
      </c>
    </row>
    <row r="930" spans="1:15" x14ac:dyDescent="0.2">
      <c r="A930">
        <v>929</v>
      </c>
      <c r="B930" s="10" t="s">
        <v>188</v>
      </c>
      <c r="C930" s="10" t="s">
        <v>189</v>
      </c>
      <c r="D930" s="10" t="s">
        <v>17</v>
      </c>
      <c r="E930" s="10" t="s">
        <v>18</v>
      </c>
      <c r="F930">
        <v>2.23</v>
      </c>
      <c r="G930">
        <v>78.8</v>
      </c>
      <c r="H930" s="10" t="s">
        <v>61</v>
      </c>
      <c r="I930" s="10" t="s">
        <v>104</v>
      </c>
      <c r="J930" s="10" t="s">
        <v>2857</v>
      </c>
      <c r="K930" s="10" t="s">
        <v>191</v>
      </c>
      <c r="L930" s="10" t="s">
        <v>80</v>
      </c>
      <c r="M930" s="10" t="s">
        <v>24</v>
      </c>
      <c r="N930" s="10" t="s">
        <v>2858</v>
      </c>
      <c r="O930" s="10" t="s">
        <v>2859</v>
      </c>
    </row>
    <row r="931" spans="1:15" x14ac:dyDescent="0.2">
      <c r="A931">
        <v>930</v>
      </c>
      <c r="B931" s="10" t="s">
        <v>120</v>
      </c>
      <c r="C931" s="10" t="s">
        <v>121</v>
      </c>
      <c r="D931" s="10" t="s">
        <v>17</v>
      </c>
      <c r="E931" s="10" t="s">
        <v>18</v>
      </c>
      <c r="F931">
        <v>2.46</v>
      </c>
      <c r="G931">
        <v>96.9</v>
      </c>
      <c r="H931" s="10" t="s">
        <v>19</v>
      </c>
      <c r="I931" s="10" t="s">
        <v>20</v>
      </c>
      <c r="J931" s="10" t="s">
        <v>2860</v>
      </c>
      <c r="K931" s="10" t="s">
        <v>135</v>
      </c>
      <c r="L931" s="10" t="s">
        <v>46</v>
      </c>
      <c r="M931" s="10" t="s">
        <v>73</v>
      </c>
      <c r="N931" s="10" t="s">
        <v>2861</v>
      </c>
      <c r="O931" s="10" t="s">
        <v>2862</v>
      </c>
    </row>
    <row r="932" spans="1:15" x14ac:dyDescent="0.2">
      <c r="A932">
        <v>931</v>
      </c>
      <c r="B932" s="10" t="s">
        <v>145</v>
      </c>
      <c r="C932" s="10" t="s">
        <v>146</v>
      </c>
      <c r="D932" s="10" t="s">
        <v>17</v>
      </c>
      <c r="E932" s="10" t="s">
        <v>18</v>
      </c>
      <c r="F932">
        <v>3.14</v>
      </c>
      <c r="G932">
        <v>173</v>
      </c>
      <c r="H932" s="10" t="s">
        <v>19</v>
      </c>
      <c r="I932" s="10" t="s">
        <v>38</v>
      </c>
      <c r="J932" s="10" t="s">
        <v>2863</v>
      </c>
      <c r="K932" s="10" t="s">
        <v>148</v>
      </c>
      <c r="L932" s="10" t="s">
        <v>23</v>
      </c>
      <c r="M932" s="10" t="s">
        <v>41</v>
      </c>
      <c r="N932" s="10" t="s">
        <v>2864</v>
      </c>
      <c r="O932" s="10" t="s">
        <v>2865</v>
      </c>
    </row>
    <row r="933" spans="1:15" x14ac:dyDescent="0.2">
      <c r="A933">
        <v>932</v>
      </c>
      <c r="B933" s="10" t="s">
        <v>49</v>
      </c>
      <c r="C933" s="10" t="s">
        <v>50</v>
      </c>
      <c r="D933" s="10" t="s">
        <v>17</v>
      </c>
      <c r="E933" s="10" t="s">
        <v>18</v>
      </c>
      <c r="F933">
        <v>3.97</v>
      </c>
      <c r="G933">
        <v>269.89999999999998</v>
      </c>
      <c r="H933" s="10" t="s">
        <v>19</v>
      </c>
      <c r="I933" s="10" t="s">
        <v>104</v>
      </c>
      <c r="J933" s="10" t="s">
        <v>2866</v>
      </c>
      <c r="K933" s="10" t="s">
        <v>742</v>
      </c>
      <c r="L933" s="10" t="s">
        <v>153</v>
      </c>
      <c r="M933" s="10" t="s">
        <v>32</v>
      </c>
      <c r="N933" s="10" t="s">
        <v>2867</v>
      </c>
      <c r="O933" s="10" t="s">
        <v>2868</v>
      </c>
    </row>
    <row r="934" spans="1:15" x14ac:dyDescent="0.2">
      <c r="A934">
        <v>933</v>
      </c>
      <c r="B934" s="10" t="s">
        <v>76</v>
      </c>
      <c r="C934" s="10" t="s">
        <v>77</v>
      </c>
      <c r="D934" s="10" t="s">
        <v>17</v>
      </c>
      <c r="E934" s="10" t="s">
        <v>18</v>
      </c>
      <c r="F934">
        <v>2.6</v>
      </c>
      <c r="G934">
        <v>111.8</v>
      </c>
      <c r="H934" s="10" t="s">
        <v>19</v>
      </c>
      <c r="I934" s="10" t="s">
        <v>38</v>
      </c>
      <c r="J934" s="10" t="s">
        <v>2869</v>
      </c>
      <c r="K934" s="10" t="s">
        <v>350</v>
      </c>
      <c r="L934" s="10" t="s">
        <v>46</v>
      </c>
      <c r="M934" s="10" t="s">
        <v>24</v>
      </c>
      <c r="N934" s="10" t="s">
        <v>2870</v>
      </c>
      <c r="O934" s="10" t="s">
        <v>2871</v>
      </c>
    </row>
    <row r="935" spans="1:15" x14ac:dyDescent="0.2">
      <c r="A935">
        <v>934</v>
      </c>
      <c r="B935" s="10" t="s">
        <v>87</v>
      </c>
      <c r="C935" s="10" t="s">
        <v>88</v>
      </c>
      <c r="D935" s="10" t="s">
        <v>17</v>
      </c>
      <c r="E935" s="10" t="s">
        <v>69</v>
      </c>
      <c r="F935">
        <v>1.3</v>
      </c>
      <c r="G935">
        <v>17</v>
      </c>
      <c r="H935" s="10" t="s">
        <v>19</v>
      </c>
      <c r="I935" s="10" t="s">
        <v>104</v>
      </c>
      <c r="J935" s="10" t="s">
        <v>2872</v>
      </c>
      <c r="K935" s="10" t="s">
        <v>248</v>
      </c>
      <c r="L935" s="10" t="s">
        <v>72</v>
      </c>
      <c r="M935" s="10" t="s">
        <v>32</v>
      </c>
      <c r="N935" s="10" t="s">
        <v>2873</v>
      </c>
      <c r="O935" s="10" t="s">
        <v>2874</v>
      </c>
    </row>
    <row r="936" spans="1:15" x14ac:dyDescent="0.2">
      <c r="A936">
        <v>935</v>
      </c>
      <c r="B936" s="10" t="s">
        <v>87</v>
      </c>
      <c r="C936" s="10" t="s">
        <v>88</v>
      </c>
      <c r="D936" s="10" t="s">
        <v>17</v>
      </c>
      <c r="E936" s="10" t="s">
        <v>69</v>
      </c>
      <c r="F936">
        <v>1.46</v>
      </c>
      <c r="G936">
        <v>18</v>
      </c>
      <c r="H936" s="10" t="s">
        <v>19</v>
      </c>
      <c r="I936" s="10" t="s">
        <v>104</v>
      </c>
      <c r="J936" s="10" t="s">
        <v>2875</v>
      </c>
      <c r="K936" s="10" t="s">
        <v>272</v>
      </c>
      <c r="L936" s="10" t="s">
        <v>91</v>
      </c>
      <c r="M936" s="10" t="s">
        <v>32</v>
      </c>
      <c r="N936" s="10" t="s">
        <v>2876</v>
      </c>
      <c r="O936" s="10" t="s">
        <v>2877</v>
      </c>
    </row>
    <row r="937" spans="1:15" x14ac:dyDescent="0.2">
      <c r="A937">
        <v>936</v>
      </c>
      <c r="B937" s="10" t="s">
        <v>207</v>
      </c>
      <c r="C937" s="10" t="s">
        <v>208</v>
      </c>
      <c r="D937" s="10" t="s">
        <v>17</v>
      </c>
      <c r="E937" s="10" t="s">
        <v>18</v>
      </c>
      <c r="F937">
        <v>2.4</v>
      </c>
      <c r="G937">
        <v>72.3</v>
      </c>
      <c r="H937" s="10" t="s">
        <v>19</v>
      </c>
      <c r="I937" s="10" t="s">
        <v>104</v>
      </c>
      <c r="J937" s="10" t="s">
        <v>2878</v>
      </c>
      <c r="K937" s="10" t="s">
        <v>210</v>
      </c>
      <c r="L937" s="10" t="s">
        <v>211</v>
      </c>
      <c r="M937" s="10" t="s">
        <v>24</v>
      </c>
      <c r="N937" s="10" t="s">
        <v>2879</v>
      </c>
      <c r="O937" s="10" t="s">
        <v>2880</v>
      </c>
    </row>
    <row r="938" spans="1:15" x14ac:dyDescent="0.2">
      <c r="A938">
        <v>937</v>
      </c>
      <c r="B938" s="10" t="s">
        <v>115</v>
      </c>
      <c r="C938" s="10" t="s">
        <v>116</v>
      </c>
      <c r="D938" s="10" t="s">
        <v>17</v>
      </c>
      <c r="E938" s="10" t="s">
        <v>18</v>
      </c>
      <c r="F938">
        <v>3.43</v>
      </c>
      <c r="G938">
        <v>317.89999999999998</v>
      </c>
      <c r="H938" s="10" t="s">
        <v>19</v>
      </c>
      <c r="I938" s="10" t="s">
        <v>38</v>
      </c>
      <c r="J938" s="10" t="s">
        <v>2881</v>
      </c>
      <c r="K938" s="10" t="s">
        <v>139</v>
      </c>
      <c r="L938" s="10" t="s">
        <v>153</v>
      </c>
      <c r="M938" s="10" t="s">
        <v>24</v>
      </c>
      <c r="N938" s="10" t="s">
        <v>2882</v>
      </c>
      <c r="O938" s="10" t="s">
        <v>2883</v>
      </c>
    </row>
    <row r="939" spans="1:15" x14ac:dyDescent="0.2">
      <c r="A939">
        <v>938</v>
      </c>
      <c r="B939" s="10" t="s">
        <v>35</v>
      </c>
      <c r="C939" s="10" t="s">
        <v>36</v>
      </c>
      <c r="D939" s="10" t="s">
        <v>17</v>
      </c>
      <c r="E939" s="10" t="s">
        <v>18</v>
      </c>
      <c r="F939">
        <v>3.61</v>
      </c>
      <c r="G939">
        <v>364.2</v>
      </c>
      <c r="H939" s="10" t="s">
        <v>19</v>
      </c>
      <c r="I939" s="10" t="s">
        <v>104</v>
      </c>
      <c r="J939" s="10" t="s">
        <v>2884</v>
      </c>
      <c r="K939" s="10" t="s">
        <v>30</v>
      </c>
      <c r="L939" s="10" t="s">
        <v>244</v>
      </c>
      <c r="M939" s="10" t="s">
        <v>41</v>
      </c>
      <c r="N939" s="10" t="s">
        <v>2885</v>
      </c>
      <c r="O939" s="10" t="s">
        <v>2886</v>
      </c>
    </row>
    <row r="940" spans="1:15" x14ac:dyDescent="0.2">
      <c r="A940">
        <v>939</v>
      </c>
      <c r="B940" s="10" t="s">
        <v>320</v>
      </c>
      <c r="C940" s="10" t="s">
        <v>321</v>
      </c>
      <c r="D940" s="10" t="s">
        <v>17</v>
      </c>
      <c r="E940" s="10" t="s">
        <v>203</v>
      </c>
      <c r="F940">
        <v>0.19</v>
      </c>
      <c r="G940">
        <v>25.8</v>
      </c>
      <c r="H940" s="10" t="s">
        <v>156</v>
      </c>
      <c r="I940" s="10" t="s">
        <v>104</v>
      </c>
      <c r="J940" s="10" t="s">
        <v>2887</v>
      </c>
      <c r="K940" s="10" t="s">
        <v>330</v>
      </c>
      <c r="L940" s="10" t="s">
        <v>355</v>
      </c>
      <c r="M940" s="10" t="s">
        <v>323</v>
      </c>
      <c r="N940" s="10" t="s">
        <v>2888</v>
      </c>
      <c r="O940" s="10" t="s">
        <v>2889</v>
      </c>
    </row>
    <row r="941" spans="1:15" x14ac:dyDescent="0.2">
      <c r="A941">
        <v>940</v>
      </c>
      <c r="B941" s="10" t="s">
        <v>127</v>
      </c>
      <c r="C941" s="10" t="s">
        <v>128</v>
      </c>
      <c r="D941" s="10" t="s">
        <v>17</v>
      </c>
      <c r="E941" s="10" t="s">
        <v>18</v>
      </c>
      <c r="F941">
        <v>4.01</v>
      </c>
      <c r="G941">
        <v>509.2</v>
      </c>
      <c r="H941" s="10" t="s">
        <v>61</v>
      </c>
      <c r="I941" s="10" t="s">
        <v>20</v>
      </c>
      <c r="J941" s="10" t="s">
        <v>2890</v>
      </c>
      <c r="K941" s="10" t="s">
        <v>191</v>
      </c>
      <c r="L941" s="10" t="s">
        <v>266</v>
      </c>
      <c r="M941" s="10" t="s">
        <v>24</v>
      </c>
      <c r="N941" s="10" t="s">
        <v>2891</v>
      </c>
      <c r="O941" s="10" t="s">
        <v>2892</v>
      </c>
    </row>
    <row r="942" spans="1:15" x14ac:dyDescent="0.2">
      <c r="A942">
        <v>941</v>
      </c>
      <c r="B942" s="10" t="s">
        <v>67</v>
      </c>
      <c r="C942" s="10" t="s">
        <v>68</v>
      </c>
      <c r="D942" s="10" t="s">
        <v>17</v>
      </c>
      <c r="E942" s="10" t="s">
        <v>69</v>
      </c>
      <c r="F942">
        <v>1.28</v>
      </c>
      <c r="G942">
        <v>20.5</v>
      </c>
      <c r="H942" s="10" t="s">
        <v>61</v>
      </c>
      <c r="I942" s="10" t="s">
        <v>38</v>
      </c>
      <c r="J942" s="10" t="s">
        <v>2893</v>
      </c>
      <c r="K942" s="10" t="s">
        <v>142</v>
      </c>
      <c r="L942" s="10" t="s">
        <v>310</v>
      </c>
      <c r="M942" s="10" t="s">
        <v>73</v>
      </c>
      <c r="N942" s="10" t="s">
        <v>2894</v>
      </c>
      <c r="O942" s="10" t="s">
        <v>2895</v>
      </c>
    </row>
    <row r="943" spans="1:15" x14ac:dyDescent="0.2">
      <c r="A943">
        <v>942</v>
      </c>
      <c r="B943" s="10" t="s">
        <v>183</v>
      </c>
      <c r="C943" s="10" t="s">
        <v>184</v>
      </c>
      <c r="D943" s="10" t="s">
        <v>17</v>
      </c>
      <c r="E943" s="10" t="s">
        <v>18</v>
      </c>
      <c r="F943">
        <v>1.98</v>
      </c>
      <c r="G943">
        <v>56.1</v>
      </c>
      <c r="H943" s="10" t="s">
        <v>61</v>
      </c>
      <c r="I943" s="10" t="s">
        <v>104</v>
      </c>
      <c r="J943" s="10" t="s">
        <v>2896</v>
      </c>
      <c r="K943" s="10" t="s">
        <v>130</v>
      </c>
      <c r="L943" s="10" t="s">
        <v>46</v>
      </c>
      <c r="M943" s="10" t="s">
        <v>41</v>
      </c>
      <c r="N943" s="10" t="s">
        <v>2897</v>
      </c>
      <c r="O943" s="10" t="s">
        <v>2898</v>
      </c>
    </row>
    <row r="944" spans="1:15" x14ac:dyDescent="0.2">
      <c r="A944">
        <v>943</v>
      </c>
      <c r="B944" s="10" t="s">
        <v>87</v>
      </c>
      <c r="C944" s="10" t="s">
        <v>88</v>
      </c>
      <c r="D944" s="10" t="s">
        <v>17</v>
      </c>
      <c r="E944" s="10" t="s">
        <v>69</v>
      </c>
      <c r="F944">
        <v>1.01</v>
      </c>
      <c r="G944">
        <v>11.3</v>
      </c>
      <c r="H944" s="10" t="s">
        <v>61</v>
      </c>
      <c r="I944" s="10" t="s">
        <v>20</v>
      </c>
      <c r="J944" s="10" t="s">
        <v>2899</v>
      </c>
      <c r="K944" s="10" t="s">
        <v>106</v>
      </c>
      <c r="L944" s="10" t="s">
        <v>72</v>
      </c>
      <c r="M944" s="10" t="s">
        <v>32</v>
      </c>
      <c r="N944" s="10" t="s">
        <v>2900</v>
      </c>
      <c r="O944" s="10" t="s">
        <v>2901</v>
      </c>
    </row>
    <row r="945" spans="1:15" x14ac:dyDescent="0.2">
      <c r="A945">
        <v>944</v>
      </c>
      <c r="B945" s="10" t="s">
        <v>35</v>
      </c>
      <c r="C945" s="10" t="s">
        <v>36</v>
      </c>
      <c r="D945" s="10" t="s">
        <v>17</v>
      </c>
      <c r="E945" s="10" t="s">
        <v>18</v>
      </c>
      <c r="F945">
        <v>2.75</v>
      </c>
      <c r="G945">
        <v>204.8</v>
      </c>
      <c r="H945" s="10" t="s">
        <v>19</v>
      </c>
      <c r="I945" s="10" t="s">
        <v>20</v>
      </c>
      <c r="J945" s="10" t="s">
        <v>2902</v>
      </c>
      <c r="K945" s="10" t="s">
        <v>240</v>
      </c>
      <c r="L945" s="10" t="s">
        <v>40</v>
      </c>
      <c r="M945" s="10" t="s">
        <v>41</v>
      </c>
      <c r="N945" s="10" t="s">
        <v>2903</v>
      </c>
      <c r="O945" s="10" t="s">
        <v>2904</v>
      </c>
    </row>
    <row r="946" spans="1:15" x14ac:dyDescent="0.2">
      <c r="A946">
        <v>945</v>
      </c>
      <c r="B946" s="10" t="s">
        <v>201</v>
      </c>
      <c r="C946" s="10" t="s">
        <v>202</v>
      </c>
      <c r="D946" s="10" t="s">
        <v>17</v>
      </c>
      <c r="E946" s="10" t="s">
        <v>203</v>
      </c>
      <c r="F946">
        <v>3.21</v>
      </c>
      <c r="G946">
        <v>219.8</v>
      </c>
      <c r="H946" s="10" t="s">
        <v>19</v>
      </c>
      <c r="I946" s="10" t="s">
        <v>104</v>
      </c>
      <c r="J946" s="10" t="s">
        <v>2905</v>
      </c>
      <c r="K946" s="10" t="s">
        <v>248</v>
      </c>
      <c r="L946" s="10" t="s">
        <v>23</v>
      </c>
      <c r="M946" s="10" t="s">
        <v>41</v>
      </c>
      <c r="N946" s="10" t="s">
        <v>2906</v>
      </c>
      <c r="O946" s="10" t="s">
        <v>2907</v>
      </c>
    </row>
    <row r="947" spans="1:15" x14ac:dyDescent="0.2">
      <c r="A947">
        <v>946</v>
      </c>
      <c r="B947" s="10" t="s">
        <v>320</v>
      </c>
      <c r="C947" s="10" t="s">
        <v>321</v>
      </c>
      <c r="D947" s="10" t="s">
        <v>17</v>
      </c>
      <c r="E947" s="10" t="s">
        <v>203</v>
      </c>
      <c r="F947">
        <v>2.5099999999999998</v>
      </c>
      <c r="G947">
        <v>111.5</v>
      </c>
      <c r="H947" s="10" t="s">
        <v>61</v>
      </c>
      <c r="I947" s="10" t="s">
        <v>20</v>
      </c>
      <c r="J947" s="10" t="s">
        <v>2908</v>
      </c>
      <c r="K947" s="10" t="s">
        <v>297</v>
      </c>
      <c r="L947" s="10" t="s">
        <v>355</v>
      </c>
      <c r="M947" s="10" t="s">
        <v>323</v>
      </c>
      <c r="N947" s="10" t="s">
        <v>2909</v>
      </c>
      <c r="O947" s="10" t="s">
        <v>2910</v>
      </c>
    </row>
    <row r="948" spans="1:15" x14ac:dyDescent="0.2">
      <c r="A948">
        <v>947</v>
      </c>
      <c r="B948" s="10" t="s">
        <v>201</v>
      </c>
      <c r="C948" s="10" t="s">
        <v>202</v>
      </c>
      <c r="D948" s="10" t="s">
        <v>17</v>
      </c>
      <c r="E948" s="10" t="s">
        <v>203</v>
      </c>
      <c r="F948">
        <v>3.06</v>
      </c>
      <c r="G948">
        <v>185.2</v>
      </c>
      <c r="H948" s="10" t="s">
        <v>19</v>
      </c>
      <c r="I948" s="10" t="s">
        <v>38</v>
      </c>
      <c r="J948" s="10" t="s">
        <v>2911</v>
      </c>
      <c r="K948" s="10" t="s">
        <v>106</v>
      </c>
      <c r="L948" s="10" t="s">
        <v>259</v>
      </c>
      <c r="M948" s="10" t="s">
        <v>41</v>
      </c>
      <c r="N948" s="10" t="s">
        <v>2912</v>
      </c>
      <c r="O948" s="10" t="s">
        <v>2913</v>
      </c>
    </row>
    <row r="949" spans="1:15" x14ac:dyDescent="0.2">
      <c r="A949">
        <v>948</v>
      </c>
      <c r="B949" s="10" t="s">
        <v>49</v>
      </c>
      <c r="C949" s="10" t="s">
        <v>50</v>
      </c>
      <c r="D949" s="10" t="s">
        <v>17</v>
      </c>
      <c r="E949" s="10" t="s">
        <v>18</v>
      </c>
      <c r="F949">
        <v>0.47</v>
      </c>
      <c r="G949">
        <v>51.1</v>
      </c>
      <c r="H949" s="10" t="s">
        <v>156</v>
      </c>
      <c r="I949" s="10" t="s">
        <v>38</v>
      </c>
      <c r="J949" s="10" t="s">
        <v>2914</v>
      </c>
      <c r="K949" s="10" t="s">
        <v>742</v>
      </c>
      <c r="L949" s="10" t="s">
        <v>56</v>
      </c>
      <c r="M949" s="10" t="s">
        <v>32</v>
      </c>
      <c r="N949" s="10" t="s">
        <v>2915</v>
      </c>
      <c r="O949" s="10" t="s">
        <v>2916</v>
      </c>
    </row>
    <row r="950" spans="1:15" x14ac:dyDescent="0.2">
      <c r="A950">
        <v>949</v>
      </c>
      <c r="B950" s="10" t="s">
        <v>15</v>
      </c>
      <c r="C950" s="10" t="s">
        <v>16</v>
      </c>
      <c r="D950" s="10" t="s">
        <v>17</v>
      </c>
      <c r="E950" s="10" t="s">
        <v>18</v>
      </c>
      <c r="F950">
        <v>0.6</v>
      </c>
      <c r="G950">
        <v>35.4</v>
      </c>
      <c r="H950" s="10" t="s">
        <v>37</v>
      </c>
      <c r="I950" s="10" t="s">
        <v>104</v>
      </c>
      <c r="J950" s="10" t="s">
        <v>2917</v>
      </c>
      <c r="K950" s="10" t="s">
        <v>22</v>
      </c>
      <c r="L950" s="10" t="s">
        <v>84</v>
      </c>
      <c r="M950" s="10" t="s">
        <v>24</v>
      </c>
      <c r="N950" s="10" t="s">
        <v>2918</v>
      </c>
      <c r="O950" s="10" t="s">
        <v>2919</v>
      </c>
    </row>
    <row r="951" spans="1:15" x14ac:dyDescent="0.2">
      <c r="A951">
        <v>950</v>
      </c>
      <c r="B951" s="10" t="s">
        <v>320</v>
      </c>
      <c r="C951" s="10" t="s">
        <v>321</v>
      </c>
      <c r="D951" s="10" t="s">
        <v>17</v>
      </c>
      <c r="E951" s="10" t="s">
        <v>203</v>
      </c>
      <c r="F951">
        <v>2.69</v>
      </c>
      <c r="G951">
        <v>125.3</v>
      </c>
      <c r="H951" s="10" t="s">
        <v>19</v>
      </c>
      <c r="I951" s="10" t="s">
        <v>38</v>
      </c>
      <c r="J951" s="10" t="s">
        <v>2920</v>
      </c>
      <c r="K951" s="10" t="s">
        <v>297</v>
      </c>
      <c r="L951" s="10" t="s">
        <v>355</v>
      </c>
      <c r="M951" s="10" t="s">
        <v>323</v>
      </c>
      <c r="N951" s="10" t="s">
        <v>2921</v>
      </c>
      <c r="O951" s="10" t="s">
        <v>2922</v>
      </c>
    </row>
    <row r="952" spans="1:15" x14ac:dyDescent="0.2">
      <c r="A952">
        <v>951</v>
      </c>
      <c r="B952" s="10" t="s">
        <v>145</v>
      </c>
      <c r="C952" s="10" t="s">
        <v>146</v>
      </c>
      <c r="D952" s="10" t="s">
        <v>17</v>
      </c>
      <c r="E952" s="10" t="s">
        <v>18</v>
      </c>
      <c r="F952">
        <v>1.79</v>
      </c>
      <c r="G952">
        <v>65.599999999999994</v>
      </c>
      <c r="H952" s="10" t="s">
        <v>37</v>
      </c>
      <c r="I952" s="10" t="s">
        <v>104</v>
      </c>
      <c r="J952" s="10" t="s">
        <v>2923</v>
      </c>
      <c r="K952" s="10" t="s">
        <v>148</v>
      </c>
      <c r="L952" s="10" t="s">
        <v>475</v>
      </c>
      <c r="M952" s="10" t="s">
        <v>41</v>
      </c>
      <c r="N952" s="10" t="s">
        <v>2924</v>
      </c>
      <c r="O952" s="10" t="s">
        <v>2925</v>
      </c>
    </row>
    <row r="953" spans="1:15" x14ac:dyDescent="0.2">
      <c r="A953">
        <v>952</v>
      </c>
      <c r="B953" s="10" t="s">
        <v>27</v>
      </c>
      <c r="C953" s="10" t="s">
        <v>28</v>
      </c>
      <c r="D953" s="10" t="s">
        <v>17</v>
      </c>
      <c r="E953" s="10" t="s">
        <v>18</v>
      </c>
      <c r="F953">
        <v>3.67</v>
      </c>
      <c r="G953">
        <v>269.8</v>
      </c>
      <c r="H953" s="10" t="s">
        <v>19</v>
      </c>
      <c r="I953" s="10" t="s">
        <v>38</v>
      </c>
      <c r="J953" s="10" t="s">
        <v>2926</v>
      </c>
      <c r="K953" s="10" t="s">
        <v>148</v>
      </c>
      <c r="L953" s="10" t="s">
        <v>317</v>
      </c>
      <c r="M953" s="10" t="s">
        <v>32</v>
      </c>
      <c r="N953" s="10" t="s">
        <v>2927</v>
      </c>
      <c r="O953" s="10" t="s">
        <v>2928</v>
      </c>
    </row>
    <row r="954" spans="1:15" x14ac:dyDescent="0.2">
      <c r="A954">
        <v>953</v>
      </c>
      <c r="B954" s="10" t="s">
        <v>59</v>
      </c>
      <c r="C954" s="10" t="s">
        <v>60</v>
      </c>
      <c r="D954" s="10" t="s">
        <v>17</v>
      </c>
      <c r="E954" s="10" t="s">
        <v>18</v>
      </c>
      <c r="F954">
        <v>2.69</v>
      </c>
      <c r="G954">
        <v>131.4</v>
      </c>
      <c r="H954" s="10" t="s">
        <v>19</v>
      </c>
      <c r="I954" s="10" t="s">
        <v>104</v>
      </c>
      <c r="J954" s="10" t="s">
        <v>2929</v>
      </c>
      <c r="K954" s="10" t="s">
        <v>98</v>
      </c>
      <c r="L954" s="10" t="s">
        <v>581</v>
      </c>
      <c r="M954" s="10" t="s">
        <v>41</v>
      </c>
      <c r="N954" s="10" t="s">
        <v>2930</v>
      </c>
      <c r="O954" s="10" t="s">
        <v>2931</v>
      </c>
    </row>
    <row r="955" spans="1:15" x14ac:dyDescent="0.2">
      <c r="A955">
        <v>954</v>
      </c>
      <c r="B955" s="10" t="s">
        <v>145</v>
      </c>
      <c r="C955" s="10" t="s">
        <v>146</v>
      </c>
      <c r="D955" s="10" t="s">
        <v>17</v>
      </c>
      <c r="E955" s="10" t="s">
        <v>18</v>
      </c>
      <c r="F955">
        <v>2.2799999999999998</v>
      </c>
      <c r="G955">
        <v>83.1</v>
      </c>
      <c r="H955" s="10" t="s">
        <v>19</v>
      </c>
      <c r="I955" s="10" t="s">
        <v>20</v>
      </c>
      <c r="J955" s="10" t="s">
        <v>2932</v>
      </c>
      <c r="K955" s="10" t="s">
        <v>148</v>
      </c>
      <c r="L955" s="10" t="s">
        <v>23</v>
      </c>
      <c r="M955" s="10" t="s">
        <v>41</v>
      </c>
      <c r="N955" s="10" t="s">
        <v>2933</v>
      </c>
      <c r="O955" s="10" t="s">
        <v>2934</v>
      </c>
    </row>
    <row r="956" spans="1:15" x14ac:dyDescent="0.2">
      <c r="A956">
        <v>955</v>
      </c>
      <c r="B956" s="10" t="s">
        <v>320</v>
      </c>
      <c r="C956" s="10" t="s">
        <v>321</v>
      </c>
      <c r="D956" s="10" t="s">
        <v>17</v>
      </c>
      <c r="E956" s="10" t="s">
        <v>203</v>
      </c>
      <c r="F956">
        <v>3.02</v>
      </c>
      <c r="G956">
        <v>179.1</v>
      </c>
      <c r="H956" s="10" t="s">
        <v>19</v>
      </c>
      <c r="I956" s="10" t="s">
        <v>104</v>
      </c>
      <c r="J956" s="10" t="s">
        <v>2935</v>
      </c>
      <c r="K956" s="10" t="s">
        <v>330</v>
      </c>
      <c r="L956" s="10" t="s">
        <v>23</v>
      </c>
      <c r="M956" s="10" t="s">
        <v>323</v>
      </c>
      <c r="N956" s="10" t="s">
        <v>2936</v>
      </c>
      <c r="O956" s="10" t="s">
        <v>2937</v>
      </c>
    </row>
    <row r="957" spans="1:15" x14ac:dyDescent="0.2">
      <c r="A957">
        <v>956</v>
      </c>
      <c r="B957" s="10" t="s">
        <v>120</v>
      </c>
      <c r="C957" s="10" t="s">
        <v>121</v>
      </c>
      <c r="D957" s="10" t="s">
        <v>17</v>
      </c>
      <c r="E957" s="10" t="s">
        <v>18</v>
      </c>
      <c r="F957">
        <v>2.1800000000000002</v>
      </c>
      <c r="G957">
        <v>81.8</v>
      </c>
      <c r="H957" s="10" t="s">
        <v>19</v>
      </c>
      <c r="I957" s="10" t="s">
        <v>38</v>
      </c>
      <c r="J957" s="10" t="s">
        <v>2938</v>
      </c>
      <c r="K957" s="10" t="s">
        <v>135</v>
      </c>
      <c r="L957" s="10" t="s">
        <v>124</v>
      </c>
      <c r="M957" s="10" t="s">
        <v>73</v>
      </c>
      <c r="N957" s="10" t="s">
        <v>2939</v>
      </c>
      <c r="O957" s="10" t="s">
        <v>2940</v>
      </c>
    </row>
    <row r="958" spans="1:15" x14ac:dyDescent="0.2">
      <c r="A958">
        <v>957</v>
      </c>
      <c r="B958" s="10" t="s">
        <v>392</v>
      </c>
      <c r="C958" s="10" t="s">
        <v>393</v>
      </c>
      <c r="D958" s="10" t="s">
        <v>17</v>
      </c>
      <c r="E958" s="10" t="s">
        <v>18</v>
      </c>
      <c r="F958">
        <v>1.93</v>
      </c>
      <c r="G958">
        <v>61.7</v>
      </c>
      <c r="H958" s="10" t="s">
        <v>37</v>
      </c>
      <c r="I958" s="10" t="s">
        <v>38</v>
      </c>
      <c r="J958" s="10" t="s">
        <v>2941</v>
      </c>
      <c r="K958" s="10" t="s">
        <v>191</v>
      </c>
      <c r="L958" s="10" t="s">
        <v>46</v>
      </c>
      <c r="M958" s="10" t="s">
        <v>24</v>
      </c>
      <c r="N958" s="10" t="s">
        <v>2942</v>
      </c>
      <c r="O958" s="10" t="s">
        <v>2943</v>
      </c>
    </row>
    <row r="959" spans="1:15" x14ac:dyDescent="0.2">
      <c r="A959">
        <v>958</v>
      </c>
      <c r="B959" s="10" t="s">
        <v>15</v>
      </c>
      <c r="C959" s="10" t="s">
        <v>16</v>
      </c>
      <c r="D959" s="10" t="s">
        <v>17</v>
      </c>
      <c r="E959" s="10" t="s">
        <v>18</v>
      </c>
      <c r="F959">
        <v>3.1</v>
      </c>
      <c r="G959">
        <v>143.30000000000001</v>
      </c>
      <c r="H959" s="10" t="s">
        <v>19</v>
      </c>
      <c r="I959" s="10" t="s">
        <v>38</v>
      </c>
      <c r="J959" s="10" t="s">
        <v>2944</v>
      </c>
      <c r="K959" s="10" t="s">
        <v>22</v>
      </c>
      <c r="L959" s="10" t="s">
        <v>84</v>
      </c>
      <c r="M959" s="10" t="s">
        <v>24</v>
      </c>
      <c r="N959" s="10" t="s">
        <v>2945</v>
      </c>
      <c r="O959" s="10" t="s">
        <v>2946</v>
      </c>
    </row>
    <row r="960" spans="1:15" x14ac:dyDescent="0.2">
      <c r="A960">
        <v>959</v>
      </c>
      <c r="B960" s="10" t="s">
        <v>392</v>
      </c>
      <c r="C960" s="10" t="s">
        <v>393</v>
      </c>
      <c r="D960" s="10" t="s">
        <v>17</v>
      </c>
      <c r="E960" s="10" t="s">
        <v>18</v>
      </c>
      <c r="F960">
        <v>3.01</v>
      </c>
      <c r="G960">
        <v>141.4</v>
      </c>
      <c r="H960" s="10" t="s">
        <v>61</v>
      </c>
      <c r="I960" s="10" t="s">
        <v>104</v>
      </c>
      <c r="J960" s="10" t="s">
        <v>2947</v>
      </c>
      <c r="K960" s="10" t="s">
        <v>191</v>
      </c>
      <c r="L960" s="10" t="s">
        <v>475</v>
      </c>
      <c r="M960" s="10" t="s">
        <v>24</v>
      </c>
      <c r="N960" s="10" t="s">
        <v>2948</v>
      </c>
      <c r="O960" s="10" t="s">
        <v>2949</v>
      </c>
    </row>
    <row r="961" spans="1:15" x14ac:dyDescent="0.2">
      <c r="A961">
        <v>960</v>
      </c>
      <c r="B961" s="10" t="s">
        <v>115</v>
      </c>
      <c r="C961" s="10" t="s">
        <v>116</v>
      </c>
      <c r="D961" s="10" t="s">
        <v>17</v>
      </c>
      <c r="E961" s="10" t="s">
        <v>18</v>
      </c>
      <c r="F961">
        <v>4.5</v>
      </c>
      <c r="G961">
        <v>598.5</v>
      </c>
      <c r="H961" s="10" t="s">
        <v>61</v>
      </c>
      <c r="I961" s="10" t="s">
        <v>38</v>
      </c>
      <c r="J961" s="10" t="s">
        <v>2950</v>
      </c>
      <c r="K961" s="10" t="s">
        <v>139</v>
      </c>
      <c r="L961" s="10" t="s">
        <v>80</v>
      </c>
      <c r="M961" s="10" t="s">
        <v>24</v>
      </c>
      <c r="N961" s="10" t="s">
        <v>2951</v>
      </c>
      <c r="O961" s="10" t="s">
        <v>2952</v>
      </c>
    </row>
    <row r="962" spans="1:15" x14ac:dyDescent="0.2">
      <c r="A962">
        <v>961</v>
      </c>
      <c r="B962" s="10" t="s">
        <v>201</v>
      </c>
      <c r="C962" s="10" t="s">
        <v>202</v>
      </c>
      <c r="D962" s="10" t="s">
        <v>17</v>
      </c>
      <c r="E962" s="10" t="s">
        <v>203</v>
      </c>
      <c r="F962">
        <v>1.48</v>
      </c>
      <c r="G962">
        <v>63.6</v>
      </c>
      <c r="H962" s="10" t="s">
        <v>37</v>
      </c>
      <c r="I962" s="10" t="s">
        <v>38</v>
      </c>
      <c r="J962" s="10" t="s">
        <v>2953</v>
      </c>
      <c r="K962" s="10" t="s">
        <v>282</v>
      </c>
      <c r="L962" s="10" t="s">
        <v>23</v>
      </c>
      <c r="M962" s="10" t="s">
        <v>41</v>
      </c>
      <c r="N962" s="10" t="s">
        <v>2954</v>
      </c>
      <c r="O962" s="10" t="s">
        <v>2955</v>
      </c>
    </row>
    <row r="963" spans="1:15" x14ac:dyDescent="0.2">
      <c r="A963">
        <v>962</v>
      </c>
      <c r="B963" s="10" t="s">
        <v>35</v>
      </c>
      <c r="C963" s="10" t="s">
        <v>36</v>
      </c>
      <c r="D963" s="10" t="s">
        <v>17</v>
      </c>
      <c r="E963" s="10" t="s">
        <v>18</v>
      </c>
      <c r="F963">
        <v>4.5</v>
      </c>
      <c r="G963">
        <v>581</v>
      </c>
      <c r="H963" s="10" t="s">
        <v>19</v>
      </c>
      <c r="I963" s="10" t="s">
        <v>20</v>
      </c>
      <c r="J963" s="10" t="s">
        <v>2956</v>
      </c>
      <c r="K963" s="10" t="s">
        <v>240</v>
      </c>
      <c r="L963" s="10" t="s">
        <v>244</v>
      </c>
      <c r="M963" s="10" t="s">
        <v>41</v>
      </c>
      <c r="N963" s="10" t="s">
        <v>2957</v>
      </c>
      <c r="O963" s="10" t="s">
        <v>2958</v>
      </c>
    </row>
    <row r="964" spans="1:15" x14ac:dyDescent="0.2">
      <c r="A964">
        <v>963</v>
      </c>
      <c r="B964" s="10" t="s">
        <v>76</v>
      </c>
      <c r="C964" s="10" t="s">
        <v>77</v>
      </c>
      <c r="D964" s="10" t="s">
        <v>17</v>
      </c>
      <c r="E964" s="10" t="s">
        <v>18</v>
      </c>
      <c r="F964">
        <v>2.9</v>
      </c>
      <c r="G964">
        <v>146.4</v>
      </c>
      <c r="H964" s="10" t="s">
        <v>19</v>
      </c>
      <c r="I964" s="10" t="s">
        <v>104</v>
      </c>
      <c r="J964" s="10" t="s">
        <v>2959</v>
      </c>
      <c r="K964" s="10" t="s">
        <v>415</v>
      </c>
      <c r="L964" s="10" t="s">
        <v>80</v>
      </c>
      <c r="M964" s="10" t="s">
        <v>24</v>
      </c>
      <c r="N964" s="10" t="s">
        <v>2960</v>
      </c>
      <c r="O964" s="10" t="s">
        <v>2961</v>
      </c>
    </row>
    <row r="965" spans="1:15" x14ac:dyDescent="0.2">
      <c r="A965">
        <v>964</v>
      </c>
      <c r="B965" s="10" t="s">
        <v>35</v>
      </c>
      <c r="C965" s="10" t="s">
        <v>36</v>
      </c>
      <c r="D965" s="10" t="s">
        <v>17</v>
      </c>
      <c r="E965" s="10" t="s">
        <v>18</v>
      </c>
      <c r="F965">
        <v>3.38</v>
      </c>
      <c r="G965">
        <v>310.3</v>
      </c>
      <c r="H965" s="10" t="s">
        <v>19</v>
      </c>
      <c r="I965" s="10" t="s">
        <v>38</v>
      </c>
      <c r="J965" s="10" t="s">
        <v>214</v>
      </c>
      <c r="K965" s="10" t="s">
        <v>30</v>
      </c>
      <c r="L965" s="10" t="s">
        <v>40</v>
      </c>
      <c r="M965" s="10" t="s">
        <v>41</v>
      </c>
      <c r="N965" s="10" t="s">
        <v>2962</v>
      </c>
      <c r="O965" s="10" t="s">
        <v>2963</v>
      </c>
    </row>
    <row r="966" spans="1:15" x14ac:dyDescent="0.2">
      <c r="A966">
        <v>965</v>
      </c>
      <c r="B966" s="10" t="s">
        <v>183</v>
      </c>
      <c r="C966" s="10" t="s">
        <v>184</v>
      </c>
      <c r="D966" s="10" t="s">
        <v>17</v>
      </c>
      <c r="E966" s="10" t="s">
        <v>18</v>
      </c>
      <c r="F966">
        <v>2.17</v>
      </c>
      <c r="G966">
        <v>78.2</v>
      </c>
      <c r="H966" s="10" t="s">
        <v>61</v>
      </c>
      <c r="I966" s="10" t="s">
        <v>104</v>
      </c>
      <c r="J966" s="10" t="s">
        <v>2964</v>
      </c>
      <c r="K966" s="10" t="s">
        <v>130</v>
      </c>
      <c r="L966" s="10" t="s">
        <v>46</v>
      </c>
      <c r="M966" s="10" t="s">
        <v>41</v>
      </c>
      <c r="N966" s="10" t="s">
        <v>2965</v>
      </c>
      <c r="O966" s="10" t="s">
        <v>2966</v>
      </c>
    </row>
    <row r="967" spans="1:15" x14ac:dyDescent="0.2">
      <c r="A967">
        <v>966</v>
      </c>
      <c r="B967" s="10" t="s">
        <v>201</v>
      </c>
      <c r="C967" s="10" t="s">
        <v>202</v>
      </c>
      <c r="D967" s="10" t="s">
        <v>17</v>
      </c>
      <c r="E967" s="10" t="s">
        <v>203</v>
      </c>
      <c r="F967">
        <v>1.93</v>
      </c>
      <c r="G967">
        <v>76</v>
      </c>
      <c r="H967" s="10" t="s">
        <v>37</v>
      </c>
      <c r="I967" s="10" t="s">
        <v>20</v>
      </c>
      <c r="J967" s="10" t="s">
        <v>2967</v>
      </c>
      <c r="K967" s="10" t="s">
        <v>272</v>
      </c>
      <c r="L967" s="10" t="s">
        <v>23</v>
      </c>
      <c r="M967" s="10" t="s">
        <v>41</v>
      </c>
      <c r="N967" s="10" t="s">
        <v>2968</v>
      </c>
      <c r="O967" s="10" t="s">
        <v>2969</v>
      </c>
    </row>
    <row r="968" spans="1:15" x14ac:dyDescent="0.2">
      <c r="A968">
        <v>967</v>
      </c>
      <c r="B968" s="10" t="s">
        <v>115</v>
      </c>
      <c r="C968" s="10" t="s">
        <v>116</v>
      </c>
      <c r="D968" s="10" t="s">
        <v>17</v>
      </c>
      <c r="E968" s="10" t="s">
        <v>18</v>
      </c>
      <c r="F968">
        <v>4.68</v>
      </c>
      <c r="G968">
        <v>661.7</v>
      </c>
      <c r="H968" s="10" t="s">
        <v>19</v>
      </c>
      <c r="I968" s="10" t="s">
        <v>104</v>
      </c>
      <c r="J968" s="10" t="s">
        <v>2970</v>
      </c>
      <c r="K968" s="10" t="s">
        <v>139</v>
      </c>
      <c r="L968" s="10" t="s">
        <v>153</v>
      </c>
      <c r="M968" s="10" t="s">
        <v>24</v>
      </c>
      <c r="N968" s="10" t="s">
        <v>2971</v>
      </c>
      <c r="O968" s="10" t="s">
        <v>2972</v>
      </c>
    </row>
    <row r="969" spans="1:15" x14ac:dyDescent="0.2">
      <c r="A969">
        <v>968</v>
      </c>
      <c r="B969" s="10" t="s">
        <v>120</v>
      </c>
      <c r="C969" s="10" t="s">
        <v>121</v>
      </c>
      <c r="D969" s="10" t="s">
        <v>17</v>
      </c>
      <c r="E969" s="10" t="s">
        <v>18</v>
      </c>
      <c r="F969">
        <v>3.02</v>
      </c>
      <c r="G969">
        <v>133.1</v>
      </c>
      <c r="H969" s="10" t="s">
        <v>19</v>
      </c>
      <c r="I969" s="10" t="s">
        <v>38</v>
      </c>
      <c r="J969" s="10" t="s">
        <v>2973</v>
      </c>
      <c r="K969" s="10" t="s">
        <v>123</v>
      </c>
      <c r="L969" s="10" t="s">
        <v>46</v>
      </c>
      <c r="M969" s="10" t="s">
        <v>73</v>
      </c>
      <c r="N969" s="10" t="s">
        <v>2974</v>
      </c>
      <c r="O969" s="10" t="s">
        <v>2975</v>
      </c>
    </row>
    <row r="970" spans="1:15" x14ac:dyDescent="0.2">
      <c r="A970">
        <v>969</v>
      </c>
      <c r="B970" s="10" t="s">
        <v>320</v>
      </c>
      <c r="C970" s="10" t="s">
        <v>321</v>
      </c>
      <c r="D970" s="10" t="s">
        <v>17</v>
      </c>
      <c r="E970" s="10" t="s">
        <v>203</v>
      </c>
      <c r="F970">
        <v>2.65</v>
      </c>
      <c r="G970">
        <v>146.69999999999999</v>
      </c>
      <c r="H970" s="10" t="s">
        <v>19</v>
      </c>
      <c r="I970" s="10" t="s">
        <v>20</v>
      </c>
      <c r="J970" s="10" t="s">
        <v>2976</v>
      </c>
      <c r="K970" s="10" t="s">
        <v>354</v>
      </c>
      <c r="L970" s="10" t="s">
        <v>355</v>
      </c>
      <c r="M970" s="10" t="s">
        <v>323</v>
      </c>
      <c r="N970" s="10" t="s">
        <v>2977</v>
      </c>
      <c r="O970" s="10" t="s">
        <v>2978</v>
      </c>
    </row>
    <row r="971" spans="1:15" x14ac:dyDescent="0.2">
      <c r="A971">
        <v>970</v>
      </c>
      <c r="B971" s="10" t="s">
        <v>201</v>
      </c>
      <c r="C971" s="10" t="s">
        <v>202</v>
      </c>
      <c r="D971" s="10" t="s">
        <v>17</v>
      </c>
      <c r="E971" s="10" t="s">
        <v>203</v>
      </c>
      <c r="F971">
        <v>2.84</v>
      </c>
      <c r="G971">
        <v>138.19999999999999</v>
      </c>
      <c r="H971" s="10" t="s">
        <v>61</v>
      </c>
      <c r="I971" s="10" t="s">
        <v>38</v>
      </c>
      <c r="J971" s="10" t="s">
        <v>2979</v>
      </c>
      <c r="K971" s="10" t="s">
        <v>272</v>
      </c>
      <c r="L971" s="10" t="s">
        <v>23</v>
      </c>
      <c r="M971" s="10" t="s">
        <v>41</v>
      </c>
      <c r="N971" s="10" t="s">
        <v>2980</v>
      </c>
      <c r="O971" s="10" t="s">
        <v>2981</v>
      </c>
    </row>
    <row r="972" spans="1:15" x14ac:dyDescent="0.2">
      <c r="A972">
        <v>971</v>
      </c>
      <c r="B972" s="10" t="s">
        <v>115</v>
      </c>
      <c r="C972" s="10" t="s">
        <v>116</v>
      </c>
      <c r="D972" s="10" t="s">
        <v>17</v>
      </c>
      <c r="E972" s="10" t="s">
        <v>18</v>
      </c>
      <c r="F972">
        <v>2.0699999999999998</v>
      </c>
      <c r="G972">
        <v>202.3</v>
      </c>
      <c r="H972" s="10" t="s">
        <v>37</v>
      </c>
      <c r="I972" s="10" t="s">
        <v>38</v>
      </c>
      <c r="J972" s="10" t="s">
        <v>2982</v>
      </c>
      <c r="K972" s="10" t="s">
        <v>139</v>
      </c>
      <c r="L972" s="10" t="s">
        <v>80</v>
      </c>
      <c r="M972" s="10" t="s">
        <v>24</v>
      </c>
      <c r="N972" s="10" t="s">
        <v>2983</v>
      </c>
      <c r="O972" s="10" t="s">
        <v>2984</v>
      </c>
    </row>
    <row r="973" spans="1:15" x14ac:dyDescent="0.2">
      <c r="A973">
        <v>972</v>
      </c>
      <c r="B973" s="10" t="s">
        <v>120</v>
      </c>
      <c r="C973" s="10" t="s">
        <v>121</v>
      </c>
      <c r="D973" s="10" t="s">
        <v>17</v>
      </c>
      <c r="E973" s="10" t="s">
        <v>18</v>
      </c>
      <c r="F973">
        <v>2.37</v>
      </c>
      <c r="G973">
        <v>76</v>
      </c>
      <c r="H973" s="10" t="s">
        <v>19</v>
      </c>
      <c r="I973" s="10" t="s">
        <v>38</v>
      </c>
      <c r="J973" s="10" t="s">
        <v>2985</v>
      </c>
      <c r="K973" s="10" t="s">
        <v>135</v>
      </c>
      <c r="L973" s="10" t="s">
        <v>46</v>
      </c>
      <c r="M973" s="10" t="s">
        <v>73</v>
      </c>
      <c r="N973" s="10" t="s">
        <v>2986</v>
      </c>
      <c r="O973" s="10" t="s">
        <v>2987</v>
      </c>
    </row>
    <row r="974" spans="1:15" x14ac:dyDescent="0.2">
      <c r="A974">
        <v>973</v>
      </c>
      <c r="B974" s="10" t="s">
        <v>27</v>
      </c>
      <c r="C974" s="10" t="s">
        <v>28</v>
      </c>
      <c r="D974" s="10" t="s">
        <v>17</v>
      </c>
      <c r="E974" s="10" t="s">
        <v>18</v>
      </c>
      <c r="F974">
        <v>3.25</v>
      </c>
      <c r="G974">
        <v>204.5</v>
      </c>
      <c r="H974" s="10" t="s">
        <v>19</v>
      </c>
      <c r="I974" s="10" t="s">
        <v>20</v>
      </c>
      <c r="J974" s="10" t="s">
        <v>2988</v>
      </c>
      <c r="K974" s="10" t="s">
        <v>148</v>
      </c>
      <c r="L974" s="10" t="s">
        <v>389</v>
      </c>
      <c r="M974" s="10" t="s">
        <v>32</v>
      </c>
      <c r="N974" s="10" t="s">
        <v>2989</v>
      </c>
      <c r="O974" s="10" t="s">
        <v>2990</v>
      </c>
    </row>
    <row r="975" spans="1:15" x14ac:dyDescent="0.2">
      <c r="A975">
        <v>974</v>
      </c>
      <c r="B975" s="10" t="s">
        <v>15</v>
      </c>
      <c r="C975" s="10" t="s">
        <v>16</v>
      </c>
      <c r="D975" s="10" t="s">
        <v>17</v>
      </c>
      <c r="E975" s="10" t="s">
        <v>18</v>
      </c>
      <c r="F975">
        <v>2.41</v>
      </c>
      <c r="G975">
        <v>92.5</v>
      </c>
      <c r="H975" s="10" t="s">
        <v>19</v>
      </c>
      <c r="I975" s="10" t="s">
        <v>104</v>
      </c>
      <c r="J975" s="10" t="s">
        <v>2991</v>
      </c>
      <c r="K975" s="10" t="s">
        <v>22</v>
      </c>
      <c r="L975" s="10" t="s">
        <v>23</v>
      </c>
      <c r="M975" s="10" t="s">
        <v>24</v>
      </c>
      <c r="N975" s="10" t="s">
        <v>2992</v>
      </c>
      <c r="O975" s="10" t="s">
        <v>2993</v>
      </c>
    </row>
    <row r="976" spans="1:15" x14ac:dyDescent="0.2">
      <c r="A976">
        <v>975</v>
      </c>
      <c r="B976" s="10" t="s">
        <v>35</v>
      </c>
      <c r="C976" s="10" t="s">
        <v>36</v>
      </c>
      <c r="D976" s="10" t="s">
        <v>17</v>
      </c>
      <c r="E976" s="10" t="s">
        <v>18</v>
      </c>
      <c r="F976">
        <v>1.73</v>
      </c>
      <c r="G976">
        <v>117.2</v>
      </c>
      <c r="H976" s="10" t="s">
        <v>37</v>
      </c>
      <c r="I976" s="10" t="s">
        <v>38</v>
      </c>
      <c r="J976" s="10" t="s">
        <v>2994</v>
      </c>
      <c r="K976" s="10" t="s">
        <v>30</v>
      </c>
      <c r="L976" s="10" t="s">
        <v>40</v>
      </c>
      <c r="M976" s="10" t="s">
        <v>41</v>
      </c>
      <c r="N976" s="10" t="s">
        <v>2995</v>
      </c>
      <c r="O976" s="10" t="s">
        <v>2996</v>
      </c>
    </row>
    <row r="977" spans="1:15" x14ac:dyDescent="0.2">
      <c r="A977">
        <v>976</v>
      </c>
      <c r="B977" s="10" t="s">
        <v>15</v>
      </c>
      <c r="C977" s="10" t="s">
        <v>16</v>
      </c>
      <c r="D977" s="10" t="s">
        <v>17</v>
      </c>
      <c r="E977" s="10" t="s">
        <v>18</v>
      </c>
      <c r="F977">
        <v>2.1</v>
      </c>
      <c r="G977">
        <v>78.2</v>
      </c>
      <c r="H977" s="10" t="s">
        <v>61</v>
      </c>
      <c r="I977" s="10" t="s">
        <v>38</v>
      </c>
      <c r="J977" s="10" t="s">
        <v>766</v>
      </c>
      <c r="K977" s="10" t="s">
        <v>45</v>
      </c>
      <c r="L977" s="10" t="s">
        <v>46</v>
      </c>
      <c r="M977" s="10" t="s">
        <v>24</v>
      </c>
      <c r="N977" s="10" t="s">
        <v>2997</v>
      </c>
      <c r="O977" s="10" t="s">
        <v>2998</v>
      </c>
    </row>
    <row r="978" spans="1:15" x14ac:dyDescent="0.2">
      <c r="A978">
        <v>977</v>
      </c>
      <c r="B978" s="10" t="s">
        <v>207</v>
      </c>
      <c r="C978" s="10" t="s">
        <v>208</v>
      </c>
      <c r="D978" s="10" t="s">
        <v>17</v>
      </c>
      <c r="E978" s="10" t="s">
        <v>18</v>
      </c>
      <c r="F978">
        <v>1.32</v>
      </c>
      <c r="G978">
        <v>27.3</v>
      </c>
      <c r="H978" s="10" t="s">
        <v>37</v>
      </c>
      <c r="I978" s="10" t="s">
        <v>20</v>
      </c>
      <c r="J978" s="10" t="s">
        <v>2747</v>
      </c>
      <c r="K978" s="10" t="s">
        <v>210</v>
      </c>
      <c r="L978" s="10" t="s">
        <v>465</v>
      </c>
      <c r="M978" s="10" t="s">
        <v>24</v>
      </c>
      <c r="N978" s="10" t="s">
        <v>1410</v>
      </c>
      <c r="O978" s="10" t="s">
        <v>2999</v>
      </c>
    </row>
    <row r="979" spans="1:15" x14ac:dyDescent="0.2">
      <c r="A979">
        <v>978</v>
      </c>
      <c r="B979" s="10" t="s">
        <v>392</v>
      </c>
      <c r="C979" s="10" t="s">
        <v>393</v>
      </c>
      <c r="D979" s="10" t="s">
        <v>17</v>
      </c>
      <c r="E979" s="10" t="s">
        <v>18</v>
      </c>
      <c r="F979">
        <v>1.99</v>
      </c>
      <c r="G979">
        <v>52.1</v>
      </c>
      <c r="H979" s="10" t="s">
        <v>37</v>
      </c>
      <c r="I979" s="10" t="s">
        <v>20</v>
      </c>
      <c r="J979" s="10" t="s">
        <v>1730</v>
      </c>
      <c r="K979" s="10" t="s">
        <v>191</v>
      </c>
      <c r="L979" s="10" t="s">
        <v>46</v>
      </c>
      <c r="M979" s="10" t="s">
        <v>24</v>
      </c>
      <c r="N979" s="10" t="s">
        <v>3000</v>
      </c>
      <c r="O979" s="10" t="s">
        <v>3001</v>
      </c>
    </row>
    <row r="980" spans="1:15" x14ac:dyDescent="0.2">
      <c r="A980">
        <v>979</v>
      </c>
      <c r="B980" s="10" t="s">
        <v>15</v>
      </c>
      <c r="C980" s="10" t="s">
        <v>16</v>
      </c>
      <c r="D980" s="10" t="s">
        <v>17</v>
      </c>
      <c r="E980" s="10" t="s">
        <v>18</v>
      </c>
      <c r="F980">
        <v>2.2999999999999998</v>
      </c>
      <c r="G980">
        <v>80.3</v>
      </c>
      <c r="H980" s="10" t="s">
        <v>19</v>
      </c>
      <c r="I980" s="10" t="s">
        <v>38</v>
      </c>
      <c r="J980" s="10" t="s">
        <v>3002</v>
      </c>
      <c r="K980" s="10" t="s">
        <v>22</v>
      </c>
      <c r="L980" s="10" t="s">
        <v>46</v>
      </c>
      <c r="M980" s="10" t="s">
        <v>24</v>
      </c>
      <c r="N980" s="10" t="s">
        <v>3003</v>
      </c>
      <c r="O980" s="10" t="s">
        <v>3004</v>
      </c>
    </row>
    <row r="981" spans="1:15" x14ac:dyDescent="0.2">
      <c r="A981">
        <v>980</v>
      </c>
      <c r="B981" s="10" t="s">
        <v>76</v>
      </c>
      <c r="C981" s="10" t="s">
        <v>77</v>
      </c>
      <c r="D981" s="10" t="s">
        <v>17</v>
      </c>
      <c r="E981" s="10" t="s">
        <v>18</v>
      </c>
      <c r="F981">
        <v>2.76</v>
      </c>
      <c r="G981">
        <v>121.2</v>
      </c>
      <c r="H981" s="10" t="s">
        <v>61</v>
      </c>
      <c r="I981" s="10" t="s">
        <v>20</v>
      </c>
      <c r="J981" s="10" t="s">
        <v>3005</v>
      </c>
      <c r="K981" s="10" t="s">
        <v>415</v>
      </c>
      <c r="L981" s="10" t="s">
        <v>216</v>
      </c>
      <c r="M981" s="10" t="s">
        <v>24</v>
      </c>
      <c r="N981" s="10" t="s">
        <v>3006</v>
      </c>
      <c r="O981" s="10" t="s">
        <v>3007</v>
      </c>
    </row>
    <row r="982" spans="1:15" x14ac:dyDescent="0.2">
      <c r="A982">
        <v>981</v>
      </c>
      <c r="B982" s="10" t="s">
        <v>87</v>
      </c>
      <c r="C982" s="10" t="s">
        <v>88</v>
      </c>
      <c r="D982" s="10" t="s">
        <v>17</v>
      </c>
      <c r="E982" s="10" t="s">
        <v>69</v>
      </c>
      <c r="F982">
        <v>1.01</v>
      </c>
      <c r="G982">
        <v>11.3</v>
      </c>
      <c r="H982" s="10" t="s">
        <v>19</v>
      </c>
      <c r="I982" s="10" t="s">
        <v>104</v>
      </c>
      <c r="J982" s="10" t="s">
        <v>3008</v>
      </c>
      <c r="K982" s="10" t="s">
        <v>248</v>
      </c>
      <c r="L982" s="10" t="s">
        <v>91</v>
      </c>
      <c r="M982" s="10" t="s">
        <v>32</v>
      </c>
      <c r="N982" s="10" t="s">
        <v>3009</v>
      </c>
      <c r="O982" s="10" t="s">
        <v>3010</v>
      </c>
    </row>
    <row r="983" spans="1:15" x14ac:dyDescent="0.2">
      <c r="A983">
        <v>982</v>
      </c>
      <c r="B983" s="10" t="s">
        <v>207</v>
      </c>
      <c r="C983" s="10" t="s">
        <v>208</v>
      </c>
      <c r="D983" s="10" t="s">
        <v>17</v>
      </c>
      <c r="E983" s="10" t="s">
        <v>18</v>
      </c>
      <c r="F983">
        <v>2.14</v>
      </c>
      <c r="G983">
        <v>57.7</v>
      </c>
      <c r="H983" s="10" t="s">
        <v>19</v>
      </c>
      <c r="I983" s="10" t="s">
        <v>104</v>
      </c>
      <c r="J983" s="10" t="s">
        <v>3011</v>
      </c>
      <c r="K983" s="10" t="s">
        <v>210</v>
      </c>
      <c r="L983" s="10" t="s">
        <v>465</v>
      </c>
      <c r="M983" s="10" t="s">
        <v>24</v>
      </c>
      <c r="N983" s="10" t="s">
        <v>3012</v>
      </c>
      <c r="O983" s="10" t="s">
        <v>3013</v>
      </c>
    </row>
    <row r="984" spans="1:15" x14ac:dyDescent="0.2">
      <c r="A984">
        <v>983</v>
      </c>
      <c r="B984" s="10" t="s">
        <v>183</v>
      </c>
      <c r="C984" s="10" t="s">
        <v>184</v>
      </c>
      <c r="D984" s="10" t="s">
        <v>17</v>
      </c>
      <c r="E984" s="10" t="s">
        <v>18</v>
      </c>
      <c r="F984">
        <v>2.04</v>
      </c>
      <c r="G984">
        <v>69</v>
      </c>
      <c r="H984" s="10" t="s">
        <v>19</v>
      </c>
      <c r="I984" s="10" t="s">
        <v>20</v>
      </c>
      <c r="J984" s="10" t="s">
        <v>3014</v>
      </c>
      <c r="K984" s="10" t="s">
        <v>130</v>
      </c>
      <c r="L984" s="10" t="s">
        <v>195</v>
      </c>
      <c r="M984" s="10" t="s">
        <v>41</v>
      </c>
      <c r="N984" s="10" t="s">
        <v>3015</v>
      </c>
      <c r="O984" s="10" t="s">
        <v>3016</v>
      </c>
    </row>
    <row r="985" spans="1:15" x14ac:dyDescent="0.2">
      <c r="A985">
        <v>984</v>
      </c>
      <c r="B985" s="10" t="s">
        <v>67</v>
      </c>
      <c r="C985" s="10" t="s">
        <v>68</v>
      </c>
      <c r="D985" s="10" t="s">
        <v>17</v>
      </c>
      <c r="E985" s="10" t="s">
        <v>69</v>
      </c>
      <c r="F985">
        <v>0.6</v>
      </c>
      <c r="G985">
        <v>6.8</v>
      </c>
      <c r="H985" s="10" t="s">
        <v>37</v>
      </c>
      <c r="I985" s="10" t="s">
        <v>20</v>
      </c>
      <c r="J985" s="10" t="s">
        <v>3017</v>
      </c>
      <c r="K985" s="10" t="s">
        <v>71</v>
      </c>
      <c r="L985" s="10" t="s">
        <v>72</v>
      </c>
      <c r="M985" s="10" t="s">
        <v>73</v>
      </c>
      <c r="N985" s="10" t="s">
        <v>3018</v>
      </c>
      <c r="O985" s="10" t="s">
        <v>3019</v>
      </c>
    </row>
    <row r="986" spans="1:15" x14ac:dyDescent="0.2">
      <c r="A986">
        <v>985</v>
      </c>
      <c r="B986" s="10" t="s">
        <v>188</v>
      </c>
      <c r="C986" s="10" t="s">
        <v>189</v>
      </c>
      <c r="D986" s="10" t="s">
        <v>17</v>
      </c>
      <c r="E986" s="10" t="s">
        <v>18</v>
      </c>
      <c r="F986">
        <v>2.5</v>
      </c>
      <c r="G986">
        <v>80.400000000000006</v>
      </c>
      <c r="H986" s="10" t="s">
        <v>19</v>
      </c>
      <c r="I986" s="10" t="s">
        <v>20</v>
      </c>
      <c r="J986" s="10" t="s">
        <v>3020</v>
      </c>
      <c r="K986" s="10" t="s">
        <v>191</v>
      </c>
      <c r="L986" s="10" t="s">
        <v>23</v>
      </c>
      <c r="M986" s="10" t="s">
        <v>24</v>
      </c>
      <c r="N986" s="10" t="s">
        <v>3021</v>
      </c>
      <c r="O986" s="10" t="s">
        <v>3022</v>
      </c>
    </row>
    <row r="987" spans="1:15" x14ac:dyDescent="0.2">
      <c r="A987">
        <v>986</v>
      </c>
      <c r="B987" s="10" t="s">
        <v>49</v>
      </c>
      <c r="C987" s="10" t="s">
        <v>50</v>
      </c>
      <c r="D987" s="10" t="s">
        <v>17</v>
      </c>
      <c r="E987" s="10" t="s">
        <v>18</v>
      </c>
      <c r="F987">
        <v>2.54</v>
      </c>
      <c r="G987">
        <v>113.2</v>
      </c>
      <c r="H987" s="10" t="s">
        <v>37</v>
      </c>
      <c r="I987" s="10" t="s">
        <v>20</v>
      </c>
      <c r="J987" s="10" t="s">
        <v>3023</v>
      </c>
      <c r="K987" s="10" t="s">
        <v>504</v>
      </c>
      <c r="L987" s="10" t="s">
        <v>46</v>
      </c>
      <c r="M987" s="10" t="s">
        <v>32</v>
      </c>
      <c r="N987" s="10" t="s">
        <v>3024</v>
      </c>
      <c r="O987" s="10" t="s">
        <v>3025</v>
      </c>
    </row>
    <row r="988" spans="1:15" x14ac:dyDescent="0.2">
      <c r="A988">
        <v>987</v>
      </c>
      <c r="B988" s="10" t="s">
        <v>120</v>
      </c>
      <c r="C988" s="10" t="s">
        <v>121</v>
      </c>
      <c r="D988" s="10" t="s">
        <v>17</v>
      </c>
      <c r="E988" s="10" t="s">
        <v>18</v>
      </c>
      <c r="F988">
        <v>3.91</v>
      </c>
      <c r="G988">
        <v>272.3</v>
      </c>
      <c r="H988" s="10" t="s">
        <v>19</v>
      </c>
      <c r="I988" s="10" t="s">
        <v>20</v>
      </c>
      <c r="J988" s="10" t="s">
        <v>3026</v>
      </c>
      <c r="K988" s="10" t="s">
        <v>135</v>
      </c>
      <c r="L988" s="10" t="s">
        <v>124</v>
      </c>
      <c r="M988" s="10" t="s">
        <v>73</v>
      </c>
      <c r="N988" s="10" t="s">
        <v>3027</v>
      </c>
      <c r="O988" s="10" t="s">
        <v>3028</v>
      </c>
    </row>
    <row r="989" spans="1:15" x14ac:dyDescent="0.2">
      <c r="A989">
        <v>988</v>
      </c>
      <c r="B989" s="10" t="s">
        <v>76</v>
      </c>
      <c r="C989" s="10" t="s">
        <v>77</v>
      </c>
      <c r="D989" s="10" t="s">
        <v>17</v>
      </c>
      <c r="E989" s="10" t="s">
        <v>18</v>
      </c>
      <c r="F989">
        <v>0.92</v>
      </c>
      <c r="G989">
        <v>37.6</v>
      </c>
      <c r="H989" s="10" t="s">
        <v>37</v>
      </c>
      <c r="I989" s="10" t="s">
        <v>20</v>
      </c>
      <c r="J989" s="10" t="s">
        <v>3029</v>
      </c>
      <c r="K989" s="10" t="s">
        <v>79</v>
      </c>
      <c r="L989" s="10" t="s">
        <v>80</v>
      </c>
      <c r="M989" s="10" t="s">
        <v>24</v>
      </c>
      <c r="N989" s="10" t="s">
        <v>3030</v>
      </c>
      <c r="O989" s="10" t="s">
        <v>3031</v>
      </c>
    </row>
    <row r="990" spans="1:15" x14ac:dyDescent="0.2">
      <c r="A990">
        <v>989</v>
      </c>
      <c r="B990" s="10" t="s">
        <v>59</v>
      </c>
      <c r="C990" s="10" t="s">
        <v>60</v>
      </c>
      <c r="D990" s="10" t="s">
        <v>17</v>
      </c>
      <c r="E990" s="10" t="s">
        <v>18</v>
      </c>
      <c r="F990">
        <v>3.04</v>
      </c>
      <c r="G990">
        <v>163.6</v>
      </c>
      <c r="H990" s="10" t="s">
        <v>19</v>
      </c>
      <c r="I990" s="10" t="s">
        <v>104</v>
      </c>
      <c r="J990" s="10" t="s">
        <v>3032</v>
      </c>
      <c r="K990" s="10" t="s">
        <v>63</v>
      </c>
      <c r="L990" s="10" t="s">
        <v>64</v>
      </c>
      <c r="M990" s="10" t="s">
        <v>41</v>
      </c>
      <c r="N990" s="10" t="s">
        <v>3033</v>
      </c>
      <c r="O990" s="10" t="s">
        <v>3034</v>
      </c>
    </row>
    <row r="991" spans="1:15" x14ac:dyDescent="0.2">
      <c r="A991">
        <v>990</v>
      </c>
      <c r="B991" s="10" t="s">
        <v>320</v>
      </c>
      <c r="C991" s="10" t="s">
        <v>321</v>
      </c>
      <c r="D991" s="10" t="s">
        <v>17</v>
      </c>
      <c r="E991" s="10" t="s">
        <v>203</v>
      </c>
      <c r="F991">
        <v>0.35</v>
      </c>
      <c r="G991">
        <v>26.5</v>
      </c>
      <c r="H991" s="10" t="s">
        <v>156</v>
      </c>
      <c r="I991" s="10" t="s">
        <v>38</v>
      </c>
      <c r="J991" s="10" t="s">
        <v>3035</v>
      </c>
      <c r="K991" s="10" t="s">
        <v>297</v>
      </c>
      <c r="L991" s="10" t="s">
        <v>355</v>
      </c>
      <c r="M991" s="10" t="s">
        <v>323</v>
      </c>
      <c r="N991" s="10" t="s">
        <v>3036</v>
      </c>
      <c r="O991" s="10" t="s">
        <v>3037</v>
      </c>
    </row>
    <row r="992" spans="1:15" x14ac:dyDescent="0.2">
      <c r="A992">
        <v>991</v>
      </c>
      <c r="B992" s="10" t="s">
        <v>392</v>
      </c>
      <c r="C992" s="10" t="s">
        <v>393</v>
      </c>
      <c r="D992" s="10" t="s">
        <v>17</v>
      </c>
      <c r="E992" s="10" t="s">
        <v>18</v>
      </c>
      <c r="F992">
        <v>2.74</v>
      </c>
      <c r="G992">
        <v>121.5</v>
      </c>
      <c r="H992" s="10" t="s">
        <v>19</v>
      </c>
      <c r="I992" s="10" t="s">
        <v>20</v>
      </c>
      <c r="J992" s="10" t="s">
        <v>3038</v>
      </c>
      <c r="K992" s="10" t="s">
        <v>191</v>
      </c>
      <c r="L992" s="10" t="s">
        <v>46</v>
      </c>
      <c r="M992" s="10" t="s">
        <v>24</v>
      </c>
      <c r="N992" s="10" t="s">
        <v>3039</v>
      </c>
      <c r="O992" s="10" t="s">
        <v>3040</v>
      </c>
    </row>
    <row r="993" spans="1:15" x14ac:dyDescent="0.2">
      <c r="A993">
        <v>992</v>
      </c>
      <c r="B993" s="10" t="s">
        <v>115</v>
      </c>
      <c r="C993" s="10" t="s">
        <v>116</v>
      </c>
      <c r="D993" s="10" t="s">
        <v>17</v>
      </c>
      <c r="E993" s="10" t="s">
        <v>18</v>
      </c>
      <c r="F993">
        <v>3.13</v>
      </c>
      <c r="G993">
        <v>285.8</v>
      </c>
      <c r="H993" s="10" t="s">
        <v>61</v>
      </c>
      <c r="I993" s="10" t="s">
        <v>20</v>
      </c>
      <c r="J993" s="10" t="s">
        <v>3041</v>
      </c>
      <c r="K993" s="10" t="s">
        <v>337</v>
      </c>
      <c r="L993" s="10" t="s">
        <v>56</v>
      </c>
      <c r="M993" s="10" t="s">
        <v>24</v>
      </c>
      <c r="N993" s="10" t="s">
        <v>3042</v>
      </c>
      <c r="O993" s="10" t="s">
        <v>3043</v>
      </c>
    </row>
    <row r="994" spans="1:15" x14ac:dyDescent="0.2">
      <c r="A994">
        <v>993</v>
      </c>
      <c r="B994" s="10" t="s">
        <v>201</v>
      </c>
      <c r="C994" s="10" t="s">
        <v>202</v>
      </c>
      <c r="D994" s="10" t="s">
        <v>17</v>
      </c>
      <c r="E994" s="10" t="s">
        <v>203</v>
      </c>
      <c r="F994">
        <v>2.2599999999999998</v>
      </c>
      <c r="G994">
        <v>88.5</v>
      </c>
      <c r="H994" s="10" t="s">
        <v>19</v>
      </c>
      <c r="I994" s="10" t="s">
        <v>20</v>
      </c>
      <c r="J994" s="10" t="s">
        <v>3044</v>
      </c>
      <c r="K994" s="10" t="s">
        <v>282</v>
      </c>
      <c r="L994" s="10" t="s">
        <v>259</v>
      </c>
      <c r="M994" s="10" t="s">
        <v>41</v>
      </c>
      <c r="N994" s="10" t="s">
        <v>3045</v>
      </c>
      <c r="O994" s="10" t="s">
        <v>3046</v>
      </c>
    </row>
    <row r="995" spans="1:15" x14ac:dyDescent="0.2">
      <c r="A995">
        <v>994</v>
      </c>
      <c r="B995" s="10" t="s">
        <v>87</v>
      </c>
      <c r="C995" s="10" t="s">
        <v>88</v>
      </c>
      <c r="D995" s="10" t="s">
        <v>17</v>
      </c>
      <c r="E995" s="10" t="s">
        <v>69</v>
      </c>
      <c r="F995">
        <v>0.39</v>
      </c>
      <c r="G995">
        <v>4.9000000000000004</v>
      </c>
      <c r="H995" s="10" t="s">
        <v>37</v>
      </c>
      <c r="I995" s="10" t="s">
        <v>104</v>
      </c>
      <c r="J995" s="10" t="s">
        <v>3047</v>
      </c>
      <c r="K995" s="10" t="s">
        <v>538</v>
      </c>
      <c r="L995" s="10" t="s">
        <v>72</v>
      </c>
      <c r="M995" s="10" t="s">
        <v>32</v>
      </c>
      <c r="N995" s="10" t="s">
        <v>3048</v>
      </c>
      <c r="O995" s="10" t="s">
        <v>3049</v>
      </c>
    </row>
    <row r="996" spans="1:15" x14ac:dyDescent="0.2">
      <c r="A996">
        <v>995</v>
      </c>
      <c r="B996" s="10" t="s">
        <v>15</v>
      </c>
      <c r="C996" s="10" t="s">
        <v>16</v>
      </c>
      <c r="D996" s="10" t="s">
        <v>17</v>
      </c>
      <c r="E996" s="10" t="s">
        <v>18</v>
      </c>
      <c r="F996">
        <v>3.4</v>
      </c>
      <c r="G996">
        <v>159.5</v>
      </c>
      <c r="H996" s="10" t="s">
        <v>19</v>
      </c>
      <c r="I996" s="10" t="s">
        <v>104</v>
      </c>
      <c r="J996" s="10" t="s">
        <v>3050</v>
      </c>
      <c r="K996" s="10" t="s">
        <v>233</v>
      </c>
      <c r="L996" s="10" t="s">
        <v>46</v>
      </c>
      <c r="M996" s="10" t="s">
        <v>24</v>
      </c>
      <c r="N996" s="10" t="s">
        <v>3051</v>
      </c>
      <c r="O996" s="10" t="s">
        <v>3052</v>
      </c>
    </row>
    <row r="997" spans="1:15" x14ac:dyDescent="0.2">
      <c r="A997">
        <v>996</v>
      </c>
      <c r="B997" s="10" t="s">
        <v>76</v>
      </c>
      <c r="C997" s="10" t="s">
        <v>77</v>
      </c>
      <c r="D997" s="10" t="s">
        <v>17</v>
      </c>
      <c r="E997" s="10" t="s">
        <v>18</v>
      </c>
      <c r="F997">
        <v>2.5499999999999998</v>
      </c>
      <c r="G997">
        <v>112.3</v>
      </c>
      <c r="H997" s="10" t="s">
        <v>19</v>
      </c>
      <c r="I997" s="10" t="s">
        <v>104</v>
      </c>
      <c r="J997" s="10" t="s">
        <v>3053</v>
      </c>
      <c r="K997" s="10" t="s">
        <v>603</v>
      </c>
      <c r="L997" s="10" t="s">
        <v>80</v>
      </c>
      <c r="M997" s="10" t="s">
        <v>24</v>
      </c>
      <c r="N997" s="10" t="s">
        <v>3054</v>
      </c>
      <c r="O997" s="10" t="s">
        <v>3055</v>
      </c>
    </row>
    <row r="998" spans="1:15" x14ac:dyDescent="0.2">
      <c r="A998">
        <v>997</v>
      </c>
      <c r="B998" s="10" t="s">
        <v>392</v>
      </c>
      <c r="C998" s="10" t="s">
        <v>393</v>
      </c>
      <c r="D998" s="10" t="s">
        <v>17</v>
      </c>
      <c r="E998" s="10" t="s">
        <v>18</v>
      </c>
      <c r="F998">
        <v>2.27</v>
      </c>
      <c r="G998">
        <v>80.3</v>
      </c>
      <c r="H998" s="10" t="s">
        <v>61</v>
      </c>
      <c r="I998" s="10" t="s">
        <v>104</v>
      </c>
      <c r="J998" s="10" t="s">
        <v>3056</v>
      </c>
      <c r="K998" s="10" t="s">
        <v>191</v>
      </c>
      <c r="L998" s="10" t="s">
        <v>475</v>
      </c>
      <c r="M998" s="10" t="s">
        <v>24</v>
      </c>
      <c r="N998" s="10" t="s">
        <v>3057</v>
      </c>
      <c r="O998" s="10" t="s">
        <v>3058</v>
      </c>
    </row>
    <row r="999" spans="1:15" x14ac:dyDescent="0.2">
      <c r="A999">
        <v>998</v>
      </c>
      <c r="B999" s="10" t="s">
        <v>201</v>
      </c>
      <c r="C999" s="10" t="s">
        <v>202</v>
      </c>
      <c r="D999" s="10" t="s">
        <v>17</v>
      </c>
      <c r="E999" s="10" t="s">
        <v>203</v>
      </c>
      <c r="F999">
        <v>2.34</v>
      </c>
      <c r="G999">
        <v>93.5</v>
      </c>
      <c r="H999" s="10" t="s">
        <v>19</v>
      </c>
      <c r="I999" s="10" t="s">
        <v>20</v>
      </c>
      <c r="J999" s="10" t="s">
        <v>3059</v>
      </c>
      <c r="K999" s="10" t="s">
        <v>106</v>
      </c>
      <c r="L999" s="10" t="s">
        <v>23</v>
      </c>
      <c r="M999" s="10" t="s">
        <v>41</v>
      </c>
      <c r="N999" s="10" t="s">
        <v>3060</v>
      </c>
      <c r="O999" s="10" t="s">
        <v>3061</v>
      </c>
    </row>
    <row r="1000" spans="1:15" x14ac:dyDescent="0.2">
      <c r="A1000">
        <v>999</v>
      </c>
      <c r="B1000" s="10" t="s">
        <v>201</v>
      </c>
      <c r="C1000" s="10" t="s">
        <v>202</v>
      </c>
      <c r="D1000" s="10" t="s">
        <v>17</v>
      </c>
      <c r="E1000" s="10" t="s">
        <v>203</v>
      </c>
      <c r="F1000">
        <v>2.82</v>
      </c>
      <c r="G1000">
        <v>147.6</v>
      </c>
      <c r="H1000" s="10" t="s">
        <v>19</v>
      </c>
      <c r="I1000" s="10" t="s">
        <v>20</v>
      </c>
      <c r="J1000" s="10" t="s">
        <v>3062</v>
      </c>
      <c r="K1000" s="10" t="s">
        <v>248</v>
      </c>
      <c r="L1000" s="10" t="s">
        <v>259</v>
      </c>
      <c r="M1000" s="10" t="s">
        <v>41</v>
      </c>
      <c r="N1000" s="10" t="s">
        <v>3063</v>
      </c>
      <c r="O1000" s="10" t="s">
        <v>3064</v>
      </c>
    </row>
    <row r="1001" spans="1:15" x14ac:dyDescent="0.2">
      <c r="A1001">
        <v>1000</v>
      </c>
      <c r="B1001" s="10" t="s">
        <v>392</v>
      </c>
      <c r="C1001" s="10" t="s">
        <v>393</v>
      </c>
      <c r="D1001" s="10" t="s">
        <v>17</v>
      </c>
      <c r="E1001" s="10" t="s">
        <v>18</v>
      </c>
      <c r="F1001">
        <v>1.73</v>
      </c>
      <c r="G1001">
        <v>47.4</v>
      </c>
      <c r="H1001" s="10" t="s">
        <v>37</v>
      </c>
      <c r="I1001" s="10" t="s">
        <v>38</v>
      </c>
      <c r="J1001" s="10" t="s">
        <v>3065</v>
      </c>
      <c r="K1001" s="10" t="s">
        <v>191</v>
      </c>
      <c r="L1001" s="10" t="s">
        <v>475</v>
      </c>
      <c r="M1001" s="10" t="s">
        <v>24</v>
      </c>
      <c r="N1001" s="10" t="s">
        <v>3066</v>
      </c>
      <c r="O1001" s="10" t="s">
        <v>3067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938BC-38B9-2245-A707-6DCAC973F1B8}">
  <dimension ref="A1:T1002"/>
  <sheetViews>
    <sheetView topLeftCell="A968" zoomScale="99" workbookViewId="0">
      <selection activeCell="A2" sqref="A2"/>
    </sheetView>
  </sheetViews>
  <sheetFormatPr baseColWidth="10" defaultRowHeight="16" x14ac:dyDescent="0.2"/>
  <cols>
    <col min="1" max="1" width="15.83203125" style="4" bestFit="1" customWidth="1"/>
    <col min="2" max="2" width="36" style="3" bestFit="1" customWidth="1"/>
    <col min="3" max="3" width="22.1640625" style="3" bestFit="1" customWidth="1"/>
    <col min="4" max="4" width="12" style="3" bestFit="1" customWidth="1"/>
    <col min="5" max="5" width="11.83203125" style="3" bestFit="1" customWidth="1"/>
    <col min="6" max="6" width="21" style="1" bestFit="1" customWidth="1"/>
    <col min="7" max="7" width="21.5" style="1" bestFit="1" customWidth="1"/>
    <col min="8" max="8" width="12" style="3" bestFit="1" customWidth="1"/>
    <col min="9" max="9" width="8.5" style="3" bestFit="1" customWidth="1"/>
    <col min="10" max="10" width="20.1640625" style="2" bestFit="1" customWidth="1"/>
    <col min="11" max="11" width="21" style="3" bestFit="1" customWidth="1"/>
    <col min="12" max="12" width="18.5" style="3" bestFit="1" customWidth="1"/>
    <col min="13" max="13" width="20.5" style="3" bestFit="1" customWidth="1"/>
    <col min="14" max="14" width="23.5" style="3" bestFit="1" customWidth="1"/>
    <col min="15" max="15" width="127.5" style="3" bestFit="1" customWidth="1"/>
    <col min="16" max="16" width="17.6640625" bestFit="1" customWidth="1"/>
    <col min="17" max="17" width="17.1640625" style="10" bestFit="1" customWidth="1"/>
  </cols>
  <sheetData>
    <row r="1" spans="1:17" x14ac:dyDescent="0.2">
      <c r="A1" s="4" t="s">
        <v>0</v>
      </c>
      <c r="B1" s="3" t="s">
        <v>1</v>
      </c>
      <c r="C1" s="3" t="s">
        <v>2</v>
      </c>
      <c r="D1" s="3" t="s">
        <v>3</v>
      </c>
      <c r="E1" s="3" t="s">
        <v>4</v>
      </c>
      <c r="F1" s="1" t="s">
        <v>5</v>
      </c>
      <c r="G1" s="1" t="s">
        <v>6</v>
      </c>
      <c r="H1" s="3" t="s">
        <v>7</v>
      </c>
      <c r="I1" s="3" t="s">
        <v>8</v>
      </c>
      <c r="J1" s="2" t="s">
        <v>9</v>
      </c>
      <c r="K1" s="3" t="s">
        <v>10</v>
      </c>
      <c r="L1" s="3" t="s">
        <v>11</v>
      </c>
      <c r="M1" s="3" t="s">
        <v>12</v>
      </c>
      <c r="N1" s="3" t="s">
        <v>13</v>
      </c>
      <c r="O1" s="3" t="s">
        <v>14</v>
      </c>
      <c r="P1" s="10" t="s">
        <v>3080</v>
      </c>
      <c r="Q1"/>
    </row>
    <row r="2" spans="1:17" x14ac:dyDescent="0.2">
      <c r="A2" s="4">
        <v>1</v>
      </c>
      <c r="B2" s="3" t="s">
        <v>15</v>
      </c>
      <c r="C2" s="3" t="s">
        <v>16</v>
      </c>
      <c r="D2" s="3" t="s">
        <v>17</v>
      </c>
      <c r="E2" s="3" t="s">
        <v>18</v>
      </c>
      <c r="F2" s="1">
        <v>1.9</v>
      </c>
      <c r="G2" s="1">
        <v>62</v>
      </c>
      <c r="H2" s="3" t="s">
        <v>19</v>
      </c>
      <c r="I2" s="3" t="s">
        <v>20</v>
      </c>
      <c r="J2" s="2" t="s">
        <v>21</v>
      </c>
      <c r="K2" s="3" t="s">
        <v>22</v>
      </c>
      <c r="L2" s="3" t="s">
        <v>23</v>
      </c>
      <c r="M2" s="3" t="s">
        <v>24</v>
      </c>
      <c r="N2" s="3" t="s">
        <v>25</v>
      </c>
      <c r="O2" s="3" t="s">
        <v>26</v>
      </c>
      <c r="P2" s="10">
        <f>IF(IFERROR(VLOOKUP(crocodile_dataset[[#This Row],[Observation ID]],A4:A1002,1,FALSE),0),1,0)</f>
        <v>0</v>
      </c>
      <c r="Q2" s="3"/>
    </row>
    <row r="3" spans="1:17" x14ac:dyDescent="0.2">
      <c r="A3" s="4">
        <v>2</v>
      </c>
      <c r="B3" s="3" t="s">
        <v>27</v>
      </c>
      <c r="C3" s="3" t="s">
        <v>28</v>
      </c>
      <c r="D3" s="3" t="s">
        <v>17</v>
      </c>
      <c r="E3" s="3" t="s">
        <v>18</v>
      </c>
      <c r="F3" s="1">
        <v>4.09</v>
      </c>
      <c r="G3" s="1">
        <v>334.5</v>
      </c>
      <c r="H3" s="3" t="s">
        <v>19</v>
      </c>
      <c r="I3" s="3" t="s">
        <v>20</v>
      </c>
      <c r="J3" s="2" t="s">
        <v>29</v>
      </c>
      <c r="K3" s="3" t="s">
        <v>30</v>
      </c>
      <c r="L3" s="3" t="s">
        <v>31</v>
      </c>
      <c r="M3" s="3" t="s">
        <v>32</v>
      </c>
      <c r="N3" s="3" t="s">
        <v>33</v>
      </c>
      <c r="O3" s="3" t="s">
        <v>34</v>
      </c>
      <c r="P3" s="10">
        <f>IF(IFERROR(VLOOKUP(crocodile_dataset[[#This Row],[Observation ID]],A5:A1003,1,FALSE),0),1,0)</f>
        <v>0</v>
      </c>
      <c r="Q3"/>
    </row>
    <row r="4" spans="1:17" x14ac:dyDescent="0.2">
      <c r="A4" s="4">
        <v>3</v>
      </c>
      <c r="B4" s="3" t="s">
        <v>35</v>
      </c>
      <c r="C4" s="3" t="s">
        <v>36</v>
      </c>
      <c r="D4" s="3" t="s">
        <v>17</v>
      </c>
      <c r="E4" s="3" t="s">
        <v>18</v>
      </c>
      <c r="F4" s="1">
        <v>1.08</v>
      </c>
      <c r="G4" s="1">
        <v>118.2</v>
      </c>
      <c r="H4" s="3" t="s">
        <v>37</v>
      </c>
      <c r="I4" s="3" t="s">
        <v>38</v>
      </c>
      <c r="J4" s="2" t="s">
        <v>39</v>
      </c>
      <c r="K4" s="3" t="s">
        <v>30</v>
      </c>
      <c r="L4" s="3" t="s">
        <v>40</v>
      </c>
      <c r="M4" s="3" t="s">
        <v>41</v>
      </c>
      <c r="N4" s="3" t="s">
        <v>42</v>
      </c>
      <c r="O4" s="3" t="s">
        <v>43</v>
      </c>
      <c r="P4" s="10">
        <f>IF(IFERROR(VLOOKUP(crocodile_dataset[[#This Row],[Observation ID]],A6:A1004,1,FALSE),0),1,0)</f>
        <v>0</v>
      </c>
      <c r="Q4"/>
    </row>
    <row r="5" spans="1:17" x14ac:dyDescent="0.2">
      <c r="A5" s="4">
        <v>4</v>
      </c>
      <c r="B5" s="3" t="s">
        <v>15</v>
      </c>
      <c r="C5" s="3" t="s">
        <v>16</v>
      </c>
      <c r="D5" s="3" t="s">
        <v>17</v>
      </c>
      <c r="E5" s="3" t="s">
        <v>18</v>
      </c>
      <c r="F5" s="1">
        <v>2.42</v>
      </c>
      <c r="G5" s="1">
        <v>90.4</v>
      </c>
      <c r="H5" s="3" t="s">
        <v>19</v>
      </c>
      <c r="I5" s="3" t="s">
        <v>20</v>
      </c>
      <c r="J5" s="2" t="s">
        <v>44</v>
      </c>
      <c r="K5" s="3" t="s">
        <v>45</v>
      </c>
      <c r="L5" s="3" t="s">
        <v>46</v>
      </c>
      <c r="M5" s="3" t="s">
        <v>24</v>
      </c>
      <c r="N5" s="3" t="s">
        <v>47</v>
      </c>
      <c r="O5" s="3" t="s">
        <v>48</v>
      </c>
      <c r="P5" s="10">
        <f>IF(IFERROR(VLOOKUP(crocodile_dataset[[#This Row],[Observation ID]],A7:A1005,1,FALSE),0),1,0)</f>
        <v>0</v>
      </c>
      <c r="Q5"/>
    </row>
    <row r="6" spans="1:17" x14ac:dyDescent="0.2">
      <c r="A6" s="4">
        <v>5</v>
      </c>
      <c r="B6" s="3" t="s">
        <v>49</v>
      </c>
      <c r="C6" s="3" t="s">
        <v>50</v>
      </c>
      <c r="D6" s="3" t="s">
        <v>17</v>
      </c>
      <c r="E6" s="3" t="s">
        <v>18</v>
      </c>
      <c r="F6" s="1">
        <v>3.75</v>
      </c>
      <c r="G6" s="1">
        <v>269.39999999999998</v>
      </c>
      <c r="H6" s="3" t="s">
        <v>19</v>
      </c>
      <c r="I6" s="3" t="s">
        <v>38</v>
      </c>
      <c r="J6" s="2" t="s">
        <v>51</v>
      </c>
      <c r="K6" s="3" t="s">
        <v>52</v>
      </c>
      <c r="L6" s="3" t="s">
        <v>46</v>
      </c>
      <c r="M6" s="3" t="s">
        <v>32</v>
      </c>
      <c r="N6" s="3" t="s">
        <v>53</v>
      </c>
      <c r="O6" s="3" t="s">
        <v>54</v>
      </c>
      <c r="P6" s="10">
        <f>IF(IFERROR(VLOOKUP(crocodile_dataset[[#This Row],[Observation ID]],A8:A1006,1,FALSE),0),1,0)</f>
        <v>0</v>
      </c>
      <c r="Q6"/>
    </row>
    <row r="7" spans="1:17" x14ac:dyDescent="0.2">
      <c r="A7" s="4">
        <v>6</v>
      </c>
      <c r="B7" s="3" t="s">
        <v>49</v>
      </c>
      <c r="C7" s="3" t="s">
        <v>50</v>
      </c>
      <c r="D7" s="3" t="s">
        <v>17</v>
      </c>
      <c r="E7" s="3" t="s">
        <v>18</v>
      </c>
      <c r="F7" s="1">
        <v>2.64</v>
      </c>
      <c r="G7" s="1">
        <v>137.4</v>
      </c>
      <c r="H7" s="3" t="s">
        <v>19</v>
      </c>
      <c r="I7" s="3" t="s">
        <v>20</v>
      </c>
      <c r="J7" s="2" t="s">
        <v>55</v>
      </c>
      <c r="K7" s="3" t="s">
        <v>52</v>
      </c>
      <c r="L7" s="3" t="s">
        <v>56</v>
      </c>
      <c r="M7" s="3" t="s">
        <v>32</v>
      </c>
      <c r="N7" s="3" t="s">
        <v>57</v>
      </c>
      <c r="O7" s="3" t="s">
        <v>58</v>
      </c>
      <c r="P7" s="10">
        <f>IF(IFERROR(VLOOKUP(crocodile_dataset[[#This Row],[Observation ID]],A9:A1007,1,FALSE),0),1,0)</f>
        <v>0</v>
      </c>
      <c r="Q7"/>
    </row>
    <row r="8" spans="1:17" x14ac:dyDescent="0.2">
      <c r="A8" s="4">
        <v>7</v>
      </c>
      <c r="B8" s="3" t="s">
        <v>59</v>
      </c>
      <c r="C8" s="3" t="s">
        <v>60</v>
      </c>
      <c r="D8" s="3" t="s">
        <v>17</v>
      </c>
      <c r="E8" s="3" t="s">
        <v>18</v>
      </c>
      <c r="F8" s="1">
        <v>2.85</v>
      </c>
      <c r="G8" s="1">
        <v>157.69999999999999</v>
      </c>
      <c r="H8" s="3" t="s">
        <v>61</v>
      </c>
      <c r="I8" s="3" t="s">
        <v>20</v>
      </c>
      <c r="J8" s="2" t="s">
        <v>62</v>
      </c>
      <c r="K8" s="3" t="s">
        <v>63</v>
      </c>
      <c r="L8" s="3" t="s">
        <v>64</v>
      </c>
      <c r="M8" s="3" t="s">
        <v>41</v>
      </c>
      <c r="N8" s="3" t="s">
        <v>65</v>
      </c>
      <c r="O8" s="3" t="s">
        <v>66</v>
      </c>
      <c r="P8" s="10">
        <f>IF(IFERROR(VLOOKUP(crocodile_dataset[[#This Row],[Observation ID]],A10:A1008,1,FALSE),0),1,0)</f>
        <v>0</v>
      </c>
      <c r="Q8"/>
    </row>
    <row r="9" spans="1:17" x14ac:dyDescent="0.2">
      <c r="A9" s="4">
        <v>8</v>
      </c>
      <c r="B9" s="3" t="s">
        <v>67</v>
      </c>
      <c r="C9" s="3" t="s">
        <v>68</v>
      </c>
      <c r="D9" s="3" t="s">
        <v>17</v>
      </c>
      <c r="E9" s="3" t="s">
        <v>69</v>
      </c>
      <c r="F9" s="1">
        <v>0.35</v>
      </c>
      <c r="G9" s="1">
        <v>4.7</v>
      </c>
      <c r="H9" s="3" t="s">
        <v>37</v>
      </c>
      <c r="I9" s="3" t="s">
        <v>38</v>
      </c>
      <c r="J9" s="2" t="s">
        <v>70</v>
      </c>
      <c r="K9" s="3" t="s">
        <v>71</v>
      </c>
      <c r="L9" s="3" t="s">
        <v>72</v>
      </c>
      <c r="M9" s="3" t="s">
        <v>73</v>
      </c>
      <c r="N9" s="3" t="s">
        <v>74</v>
      </c>
      <c r="O9" s="3" t="s">
        <v>75</v>
      </c>
      <c r="P9" s="10">
        <f>IF(IFERROR(VLOOKUP(crocodile_dataset[[#This Row],[Observation ID]],A11:A1009,1,FALSE),0),1,0)</f>
        <v>0</v>
      </c>
      <c r="Q9"/>
    </row>
    <row r="10" spans="1:17" x14ac:dyDescent="0.2">
      <c r="A10" s="4">
        <v>9</v>
      </c>
      <c r="B10" s="3" t="s">
        <v>76</v>
      </c>
      <c r="C10" s="3" t="s">
        <v>77</v>
      </c>
      <c r="D10" s="3" t="s">
        <v>17</v>
      </c>
      <c r="E10" s="3" t="s">
        <v>18</v>
      </c>
      <c r="F10" s="1">
        <v>3.05</v>
      </c>
      <c r="G10" s="1">
        <v>201.2</v>
      </c>
      <c r="H10" s="3" t="s">
        <v>19</v>
      </c>
      <c r="I10" s="3" t="s">
        <v>20</v>
      </c>
      <c r="J10" s="2" t="s">
        <v>78</v>
      </c>
      <c r="K10" s="3" t="s">
        <v>79</v>
      </c>
      <c r="L10" s="3" t="s">
        <v>80</v>
      </c>
      <c r="M10" s="3" t="s">
        <v>24</v>
      </c>
      <c r="N10" s="3" t="s">
        <v>81</v>
      </c>
      <c r="O10" s="3" t="s">
        <v>82</v>
      </c>
      <c r="P10" s="10">
        <f>IF(IFERROR(VLOOKUP(crocodile_dataset[[#This Row],[Observation ID]],A12:A1010,1,FALSE),0),1,0)</f>
        <v>0</v>
      </c>
      <c r="Q10"/>
    </row>
    <row r="11" spans="1:17" x14ac:dyDescent="0.2">
      <c r="A11" s="4">
        <v>10</v>
      </c>
      <c r="B11" s="3" t="s">
        <v>15</v>
      </c>
      <c r="C11" s="3" t="s">
        <v>16</v>
      </c>
      <c r="D11" s="3" t="s">
        <v>17</v>
      </c>
      <c r="E11" s="3" t="s">
        <v>18</v>
      </c>
      <c r="F11" s="1">
        <v>3.39</v>
      </c>
      <c r="G11" s="1">
        <v>197.2</v>
      </c>
      <c r="H11" s="3" t="s">
        <v>19</v>
      </c>
      <c r="I11" s="3" t="s">
        <v>20</v>
      </c>
      <c r="J11" s="2" t="s">
        <v>83</v>
      </c>
      <c r="K11" s="3" t="s">
        <v>45</v>
      </c>
      <c r="L11" s="3" t="s">
        <v>84</v>
      </c>
      <c r="M11" s="3" t="s">
        <v>24</v>
      </c>
      <c r="N11" s="3" t="s">
        <v>85</v>
      </c>
      <c r="O11" s="3" t="s">
        <v>86</v>
      </c>
      <c r="P11" s="10">
        <f>IF(IFERROR(VLOOKUP(crocodile_dataset[[#This Row],[Observation ID]],A13:A1011,1,FALSE),0),1,0)</f>
        <v>0</v>
      </c>
      <c r="Q11"/>
    </row>
    <row r="12" spans="1:17" x14ac:dyDescent="0.2">
      <c r="A12" s="4">
        <v>11</v>
      </c>
      <c r="B12" s="3" t="s">
        <v>87</v>
      </c>
      <c r="C12" s="3" t="s">
        <v>88</v>
      </c>
      <c r="D12" s="3" t="s">
        <v>17</v>
      </c>
      <c r="E12" s="3" t="s">
        <v>69</v>
      </c>
      <c r="F12" s="1">
        <v>1.22</v>
      </c>
      <c r="G12" s="1">
        <v>15.8</v>
      </c>
      <c r="H12" s="3" t="s">
        <v>19</v>
      </c>
      <c r="I12" s="3" t="s">
        <v>20</v>
      </c>
      <c r="J12" s="2" t="s">
        <v>89</v>
      </c>
      <c r="K12" s="3" t="s">
        <v>90</v>
      </c>
      <c r="L12" s="3" t="s">
        <v>91</v>
      </c>
      <c r="M12" s="3" t="s">
        <v>32</v>
      </c>
      <c r="N12" s="3" t="s">
        <v>92</v>
      </c>
      <c r="O12" s="3" t="s">
        <v>93</v>
      </c>
      <c r="P12" s="10">
        <f>IF(IFERROR(VLOOKUP(crocodile_dataset[[#This Row],[Observation ID]],A14:A1012,1,FALSE),0),1,0)</f>
        <v>0</v>
      </c>
      <c r="Q12"/>
    </row>
    <row r="13" spans="1:17" x14ac:dyDescent="0.2">
      <c r="A13" s="4">
        <v>12</v>
      </c>
      <c r="B13" s="3" t="s">
        <v>15</v>
      </c>
      <c r="C13" s="3" t="s">
        <v>16</v>
      </c>
      <c r="D13" s="3" t="s">
        <v>17</v>
      </c>
      <c r="E13" s="3" t="s">
        <v>18</v>
      </c>
      <c r="F13" s="1">
        <v>1.84</v>
      </c>
      <c r="G13" s="1">
        <v>60.7</v>
      </c>
      <c r="H13" s="3" t="s">
        <v>19</v>
      </c>
      <c r="I13" s="3" t="s">
        <v>20</v>
      </c>
      <c r="J13" s="2" t="s">
        <v>94</v>
      </c>
      <c r="K13" s="3" t="s">
        <v>22</v>
      </c>
      <c r="L13" s="3" t="s">
        <v>84</v>
      </c>
      <c r="M13" s="3" t="s">
        <v>24</v>
      </c>
      <c r="N13" s="3" t="s">
        <v>95</v>
      </c>
      <c r="O13" s="3" t="s">
        <v>96</v>
      </c>
      <c r="P13" s="10">
        <f>IF(IFERROR(VLOOKUP(crocodile_dataset[[#This Row],[Observation ID]],A15:A1013,1,FALSE),0),1,0)</f>
        <v>0</v>
      </c>
      <c r="Q13"/>
    </row>
    <row r="14" spans="1:17" x14ac:dyDescent="0.2">
      <c r="A14" s="4">
        <v>13</v>
      </c>
      <c r="B14" s="3" t="s">
        <v>59</v>
      </c>
      <c r="C14" s="3" t="s">
        <v>60</v>
      </c>
      <c r="D14" s="3" t="s">
        <v>17</v>
      </c>
      <c r="E14" s="3" t="s">
        <v>18</v>
      </c>
      <c r="F14" s="1">
        <v>2.63</v>
      </c>
      <c r="G14" s="1">
        <v>121.3</v>
      </c>
      <c r="H14" s="3" t="s">
        <v>61</v>
      </c>
      <c r="I14" s="3" t="s">
        <v>38</v>
      </c>
      <c r="J14" s="2" t="s">
        <v>97</v>
      </c>
      <c r="K14" s="3" t="s">
        <v>98</v>
      </c>
      <c r="L14" s="3" t="s">
        <v>64</v>
      </c>
      <c r="M14" s="3" t="s">
        <v>41</v>
      </c>
      <c r="N14" s="3" t="s">
        <v>99</v>
      </c>
      <c r="O14" s="3" t="s">
        <v>100</v>
      </c>
      <c r="P14" s="10">
        <f>IF(IFERROR(VLOOKUP(crocodile_dataset[[#This Row],[Observation ID]],A16:A1014,1,FALSE),0),1,0)</f>
        <v>0</v>
      </c>
      <c r="Q14"/>
    </row>
    <row r="15" spans="1:17" x14ac:dyDescent="0.2">
      <c r="A15" s="4">
        <v>14</v>
      </c>
      <c r="B15" s="3" t="s">
        <v>27</v>
      </c>
      <c r="C15" s="3" t="s">
        <v>28</v>
      </c>
      <c r="D15" s="3" t="s">
        <v>17</v>
      </c>
      <c r="E15" s="3" t="s">
        <v>18</v>
      </c>
      <c r="F15" s="1">
        <v>3.65</v>
      </c>
      <c r="G15" s="1">
        <v>217.7</v>
      </c>
      <c r="H15" s="3" t="s">
        <v>19</v>
      </c>
      <c r="I15" s="3" t="s">
        <v>20</v>
      </c>
      <c r="J15" s="2" t="s">
        <v>101</v>
      </c>
      <c r="K15" s="3" t="s">
        <v>45</v>
      </c>
      <c r="L15" s="3" t="s">
        <v>31</v>
      </c>
      <c r="M15" s="3" t="s">
        <v>32</v>
      </c>
      <c r="N15" s="3" t="s">
        <v>102</v>
      </c>
      <c r="O15" s="3" t="s">
        <v>103</v>
      </c>
      <c r="P15" s="10">
        <f>IF(IFERROR(VLOOKUP(crocodile_dataset[[#This Row],[Observation ID]],A17:A1015,1,FALSE),0),1,0)</f>
        <v>0</v>
      </c>
      <c r="Q15"/>
    </row>
    <row r="16" spans="1:17" x14ac:dyDescent="0.2">
      <c r="A16" s="4">
        <v>15</v>
      </c>
      <c r="B16" s="3" t="s">
        <v>87</v>
      </c>
      <c r="C16" s="3" t="s">
        <v>88</v>
      </c>
      <c r="D16" s="3" t="s">
        <v>17</v>
      </c>
      <c r="E16" s="3" t="s">
        <v>69</v>
      </c>
      <c r="F16" s="1">
        <v>1.32</v>
      </c>
      <c r="G16" s="1">
        <v>19.2</v>
      </c>
      <c r="H16" s="3" t="s">
        <v>19</v>
      </c>
      <c r="I16" s="3" t="s">
        <v>104</v>
      </c>
      <c r="J16" s="2" t="s">
        <v>105</v>
      </c>
      <c r="K16" s="3" t="s">
        <v>106</v>
      </c>
      <c r="L16" s="3" t="s">
        <v>91</v>
      </c>
      <c r="M16" s="3" t="s">
        <v>32</v>
      </c>
      <c r="N16" s="3" t="s">
        <v>107</v>
      </c>
      <c r="O16" s="3" t="s">
        <v>108</v>
      </c>
      <c r="P16" s="10">
        <f>IF(IFERROR(VLOOKUP(crocodile_dataset[[#This Row],[Observation ID]],A18:A1016,1,FALSE),0),1,0)</f>
        <v>0</v>
      </c>
      <c r="Q16"/>
    </row>
    <row r="17" spans="1:17" x14ac:dyDescent="0.2">
      <c r="A17" s="4">
        <v>16</v>
      </c>
      <c r="B17" s="3" t="s">
        <v>15</v>
      </c>
      <c r="C17" s="3" t="s">
        <v>16</v>
      </c>
      <c r="D17" s="3" t="s">
        <v>17</v>
      </c>
      <c r="E17" s="3" t="s">
        <v>18</v>
      </c>
      <c r="F17" s="1">
        <v>2</v>
      </c>
      <c r="G17" s="1">
        <v>67.900000000000006</v>
      </c>
      <c r="H17" s="3" t="s">
        <v>19</v>
      </c>
      <c r="I17" s="3" t="s">
        <v>38</v>
      </c>
      <c r="J17" s="2" t="s">
        <v>109</v>
      </c>
      <c r="K17" s="3" t="s">
        <v>45</v>
      </c>
      <c r="L17" s="3" t="s">
        <v>46</v>
      </c>
      <c r="M17" s="3" t="s">
        <v>24</v>
      </c>
      <c r="N17" s="3" t="s">
        <v>110</v>
      </c>
      <c r="O17" s="3" t="s">
        <v>111</v>
      </c>
      <c r="P17" s="10">
        <f>IF(IFERROR(VLOOKUP(crocodile_dataset[[#This Row],[Observation ID]],A19:A1017,1,FALSE),0),1,0)</f>
        <v>0</v>
      </c>
      <c r="Q17"/>
    </row>
    <row r="18" spans="1:17" x14ac:dyDescent="0.2">
      <c r="A18" s="4">
        <v>17</v>
      </c>
      <c r="B18" s="3" t="s">
        <v>15</v>
      </c>
      <c r="C18" s="3" t="s">
        <v>16</v>
      </c>
      <c r="D18" s="3" t="s">
        <v>17</v>
      </c>
      <c r="E18" s="3" t="s">
        <v>18</v>
      </c>
      <c r="F18" s="1">
        <v>1.98</v>
      </c>
      <c r="G18" s="1">
        <v>61.5</v>
      </c>
      <c r="H18" s="3" t="s">
        <v>37</v>
      </c>
      <c r="I18" s="3" t="s">
        <v>38</v>
      </c>
      <c r="J18" s="2" t="s">
        <v>112</v>
      </c>
      <c r="K18" s="3" t="s">
        <v>45</v>
      </c>
      <c r="L18" s="3" t="s">
        <v>84</v>
      </c>
      <c r="M18" s="3" t="s">
        <v>24</v>
      </c>
      <c r="N18" s="3" t="s">
        <v>113</v>
      </c>
      <c r="O18" s="3" t="s">
        <v>114</v>
      </c>
      <c r="P18" s="10">
        <f>IF(IFERROR(VLOOKUP(crocodile_dataset[[#This Row],[Observation ID]],A20:A1018,1,FALSE),0),1,0)</f>
        <v>0</v>
      </c>
      <c r="Q18"/>
    </row>
    <row r="19" spans="1:17" x14ac:dyDescent="0.2">
      <c r="A19" s="4">
        <v>18</v>
      </c>
      <c r="B19" s="3" t="s">
        <v>115</v>
      </c>
      <c r="C19" s="3" t="s">
        <v>116</v>
      </c>
      <c r="D19" s="3" t="s">
        <v>17</v>
      </c>
      <c r="E19" s="3" t="s">
        <v>18</v>
      </c>
      <c r="F19" s="1">
        <v>4.37</v>
      </c>
      <c r="G19" s="1">
        <v>565</v>
      </c>
      <c r="H19" s="3" t="s">
        <v>19</v>
      </c>
      <c r="I19" s="3" t="s">
        <v>104</v>
      </c>
      <c r="J19" s="2" t="s">
        <v>117</v>
      </c>
      <c r="K19" s="3" t="s">
        <v>79</v>
      </c>
      <c r="L19" s="3" t="s">
        <v>56</v>
      </c>
      <c r="M19" s="3" t="s">
        <v>24</v>
      </c>
      <c r="N19" s="3" t="s">
        <v>118</v>
      </c>
      <c r="O19" s="3" t="s">
        <v>119</v>
      </c>
      <c r="P19" s="10">
        <f>IF(IFERROR(VLOOKUP(crocodile_dataset[[#This Row],[Observation ID]],A21:A1019,1,FALSE),0),1,0)</f>
        <v>0</v>
      </c>
      <c r="Q19"/>
    </row>
    <row r="20" spans="1:17" x14ac:dyDescent="0.2">
      <c r="A20" s="4">
        <v>19</v>
      </c>
      <c r="B20" s="3" t="s">
        <v>120</v>
      </c>
      <c r="C20" s="3" t="s">
        <v>121</v>
      </c>
      <c r="D20" s="3" t="s">
        <v>17</v>
      </c>
      <c r="E20" s="3" t="s">
        <v>18</v>
      </c>
      <c r="F20" s="1">
        <v>1.07</v>
      </c>
      <c r="G20" s="1">
        <v>31.1</v>
      </c>
      <c r="H20" s="3" t="s">
        <v>37</v>
      </c>
      <c r="I20" s="3" t="s">
        <v>38</v>
      </c>
      <c r="J20" s="2" t="s">
        <v>122</v>
      </c>
      <c r="K20" s="3" t="s">
        <v>123</v>
      </c>
      <c r="L20" s="3" t="s">
        <v>124</v>
      </c>
      <c r="M20" s="3" t="s">
        <v>73</v>
      </c>
      <c r="N20" s="3" t="s">
        <v>125</v>
      </c>
      <c r="O20" s="3" t="s">
        <v>126</v>
      </c>
      <c r="P20" s="10">
        <f>IF(IFERROR(VLOOKUP(crocodile_dataset[[#This Row],[Observation ID]],A22:A1020,1,FALSE),0),1,0)</f>
        <v>0</v>
      </c>
      <c r="Q20"/>
    </row>
    <row r="21" spans="1:17" x14ac:dyDescent="0.2">
      <c r="A21" s="4">
        <v>20</v>
      </c>
      <c r="B21" s="3" t="s">
        <v>127</v>
      </c>
      <c r="C21" s="3" t="s">
        <v>128</v>
      </c>
      <c r="D21" s="3" t="s">
        <v>17</v>
      </c>
      <c r="E21" s="3" t="s">
        <v>18</v>
      </c>
      <c r="F21" s="1">
        <v>1.55</v>
      </c>
      <c r="G21" s="1">
        <v>350.9</v>
      </c>
      <c r="H21" s="3" t="s">
        <v>37</v>
      </c>
      <c r="I21" s="3" t="s">
        <v>20</v>
      </c>
      <c r="J21" s="2" t="s">
        <v>129</v>
      </c>
      <c r="K21" s="3" t="s">
        <v>130</v>
      </c>
      <c r="L21" s="3" t="s">
        <v>131</v>
      </c>
      <c r="M21" s="3" t="s">
        <v>24</v>
      </c>
      <c r="N21" s="3" t="s">
        <v>132</v>
      </c>
      <c r="O21" s="3" t="s">
        <v>133</v>
      </c>
      <c r="P21" s="10">
        <f>IF(IFERROR(VLOOKUP(crocodile_dataset[[#This Row],[Observation ID]],A23:A1021,1,FALSE),0),1,0)</f>
        <v>0</v>
      </c>
      <c r="Q21"/>
    </row>
    <row r="22" spans="1:17" x14ac:dyDescent="0.2">
      <c r="A22" s="4">
        <v>21</v>
      </c>
      <c r="B22" s="3" t="s">
        <v>120</v>
      </c>
      <c r="C22" s="3" t="s">
        <v>121</v>
      </c>
      <c r="D22" s="3" t="s">
        <v>17</v>
      </c>
      <c r="E22" s="3" t="s">
        <v>18</v>
      </c>
      <c r="F22" s="1">
        <v>2.52</v>
      </c>
      <c r="G22" s="1">
        <v>89.6</v>
      </c>
      <c r="H22" s="3" t="s">
        <v>61</v>
      </c>
      <c r="I22" s="3" t="s">
        <v>38</v>
      </c>
      <c r="J22" s="2" t="s">
        <v>134</v>
      </c>
      <c r="K22" s="3" t="s">
        <v>135</v>
      </c>
      <c r="L22" s="3" t="s">
        <v>124</v>
      </c>
      <c r="M22" s="3" t="s">
        <v>73</v>
      </c>
      <c r="N22" s="3" t="s">
        <v>136</v>
      </c>
      <c r="O22" s="3" t="s">
        <v>137</v>
      </c>
      <c r="P22" s="10">
        <f>IF(IFERROR(VLOOKUP(crocodile_dataset[[#This Row],[Observation ID]],A24:A1022,1,FALSE),0),1,0)</f>
        <v>0</v>
      </c>
      <c r="Q22"/>
    </row>
    <row r="23" spans="1:17" x14ac:dyDescent="0.2">
      <c r="A23" s="4">
        <v>22</v>
      </c>
      <c r="B23" s="3" t="s">
        <v>115</v>
      </c>
      <c r="C23" s="3" t="s">
        <v>116</v>
      </c>
      <c r="D23" s="3" t="s">
        <v>17</v>
      </c>
      <c r="E23" s="3" t="s">
        <v>18</v>
      </c>
      <c r="F23" s="1">
        <v>4.6500000000000004</v>
      </c>
      <c r="G23" s="1">
        <v>759.8</v>
      </c>
      <c r="H23" s="3" t="s">
        <v>19</v>
      </c>
      <c r="I23" s="3" t="s">
        <v>20</v>
      </c>
      <c r="J23" s="2" t="s">
        <v>138</v>
      </c>
      <c r="K23" s="3" t="s">
        <v>139</v>
      </c>
      <c r="L23" s="3" t="s">
        <v>80</v>
      </c>
      <c r="M23" s="3" t="s">
        <v>24</v>
      </c>
      <c r="N23" s="3" t="s">
        <v>140</v>
      </c>
      <c r="O23" s="3" t="s">
        <v>141</v>
      </c>
      <c r="P23" s="10">
        <f>IF(IFERROR(VLOOKUP(crocodile_dataset[[#This Row],[Observation ID]],A25:A1023,1,FALSE),0),1,0)</f>
        <v>0</v>
      </c>
      <c r="Q23"/>
    </row>
    <row r="24" spans="1:17" x14ac:dyDescent="0.2">
      <c r="A24" s="4">
        <v>23</v>
      </c>
      <c r="B24" s="3" t="s">
        <v>67</v>
      </c>
      <c r="C24" s="3" t="s">
        <v>68</v>
      </c>
      <c r="D24" s="3" t="s">
        <v>17</v>
      </c>
      <c r="E24" s="3" t="s">
        <v>69</v>
      </c>
      <c r="F24" s="1">
        <v>1.77</v>
      </c>
      <c r="G24" s="1">
        <v>36</v>
      </c>
      <c r="H24" s="3" t="s">
        <v>19</v>
      </c>
      <c r="I24" s="3" t="s">
        <v>20</v>
      </c>
      <c r="J24" s="2" t="s">
        <v>39</v>
      </c>
      <c r="K24" s="3" t="s">
        <v>142</v>
      </c>
      <c r="L24" s="3" t="s">
        <v>72</v>
      </c>
      <c r="M24" s="3" t="s">
        <v>73</v>
      </c>
      <c r="N24" s="3" t="s">
        <v>143</v>
      </c>
      <c r="O24" s="3" t="s">
        <v>144</v>
      </c>
      <c r="P24" s="10">
        <f>IF(IFERROR(VLOOKUP(crocodile_dataset[[#This Row],[Observation ID]],A26:A1024,1,FALSE),0),1,0)</f>
        <v>0</v>
      </c>
      <c r="Q24"/>
    </row>
    <row r="25" spans="1:17" x14ac:dyDescent="0.2">
      <c r="A25" s="4">
        <v>24</v>
      </c>
      <c r="B25" s="3" t="s">
        <v>145</v>
      </c>
      <c r="C25" s="3" t="s">
        <v>146</v>
      </c>
      <c r="D25" s="3" t="s">
        <v>17</v>
      </c>
      <c r="E25" s="3" t="s">
        <v>18</v>
      </c>
      <c r="F25" s="1">
        <v>2.44</v>
      </c>
      <c r="G25" s="1">
        <v>107.9</v>
      </c>
      <c r="H25" s="3" t="s">
        <v>61</v>
      </c>
      <c r="I25" s="3" t="s">
        <v>20</v>
      </c>
      <c r="J25" s="2" t="s">
        <v>147</v>
      </c>
      <c r="K25" s="3" t="s">
        <v>148</v>
      </c>
      <c r="L25" s="3" t="s">
        <v>23</v>
      </c>
      <c r="M25" s="3" t="s">
        <v>41</v>
      </c>
      <c r="N25" s="3" t="s">
        <v>149</v>
      </c>
      <c r="O25" s="3" t="s">
        <v>150</v>
      </c>
      <c r="P25" s="10">
        <f>IF(IFERROR(VLOOKUP(crocodile_dataset[[#This Row],[Observation ID]],A27:A1025,1,FALSE),0),1,0)</f>
        <v>0</v>
      </c>
      <c r="Q25"/>
    </row>
    <row r="26" spans="1:17" x14ac:dyDescent="0.2">
      <c r="A26" s="4">
        <v>25</v>
      </c>
      <c r="B26" s="3" t="s">
        <v>115</v>
      </c>
      <c r="C26" s="3" t="s">
        <v>116</v>
      </c>
      <c r="D26" s="3" t="s">
        <v>17</v>
      </c>
      <c r="E26" s="3" t="s">
        <v>18</v>
      </c>
      <c r="F26" s="1">
        <v>3.18</v>
      </c>
      <c r="G26" s="1">
        <v>342.1</v>
      </c>
      <c r="H26" s="3" t="s">
        <v>37</v>
      </c>
      <c r="I26" s="3" t="s">
        <v>20</v>
      </c>
      <c r="J26" s="2" t="s">
        <v>151</v>
      </c>
      <c r="K26" s="3" t="s">
        <v>152</v>
      </c>
      <c r="L26" s="3" t="s">
        <v>153</v>
      </c>
      <c r="M26" s="3" t="s">
        <v>24</v>
      </c>
      <c r="N26" s="3" t="s">
        <v>154</v>
      </c>
      <c r="O26" s="3" t="s">
        <v>155</v>
      </c>
      <c r="P26" s="10">
        <f>IF(IFERROR(VLOOKUP(crocodile_dataset[[#This Row],[Observation ID]],A28:A1026,1,FALSE),0),1,0)</f>
        <v>0</v>
      </c>
      <c r="Q26"/>
    </row>
    <row r="27" spans="1:17" x14ac:dyDescent="0.2">
      <c r="A27" s="4">
        <v>26</v>
      </c>
      <c r="B27" s="3" t="s">
        <v>145</v>
      </c>
      <c r="C27" s="3" t="s">
        <v>146</v>
      </c>
      <c r="D27" s="3" t="s">
        <v>17</v>
      </c>
      <c r="E27" s="3" t="s">
        <v>18</v>
      </c>
      <c r="F27" s="1">
        <v>0.34</v>
      </c>
      <c r="G27" s="1">
        <v>42.4</v>
      </c>
      <c r="H27" s="3" t="s">
        <v>156</v>
      </c>
      <c r="I27" s="3" t="s">
        <v>38</v>
      </c>
      <c r="J27" s="2" t="s">
        <v>157</v>
      </c>
      <c r="K27" s="3" t="s">
        <v>148</v>
      </c>
      <c r="L27" s="3" t="s">
        <v>23</v>
      </c>
      <c r="M27" s="3" t="s">
        <v>41</v>
      </c>
      <c r="N27" s="3" t="s">
        <v>158</v>
      </c>
      <c r="O27" s="3" t="s">
        <v>159</v>
      </c>
      <c r="P27" s="10">
        <f>IF(IFERROR(VLOOKUP(crocodile_dataset[[#This Row],[Observation ID]],A29:A1027,1,FALSE),0),1,0)</f>
        <v>0</v>
      </c>
      <c r="Q27"/>
    </row>
    <row r="28" spans="1:17" x14ac:dyDescent="0.2">
      <c r="A28" s="4">
        <v>27</v>
      </c>
      <c r="B28" s="3" t="s">
        <v>49</v>
      </c>
      <c r="C28" s="3" t="s">
        <v>50</v>
      </c>
      <c r="D28" s="3" t="s">
        <v>17</v>
      </c>
      <c r="E28" s="3" t="s">
        <v>18</v>
      </c>
      <c r="F28" s="1">
        <v>3.39</v>
      </c>
      <c r="G28" s="1">
        <v>174.9</v>
      </c>
      <c r="H28" s="3" t="s">
        <v>19</v>
      </c>
      <c r="I28" s="3" t="s">
        <v>104</v>
      </c>
      <c r="J28" s="2" t="s">
        <v>160</v>
      </c>
      <c r="K28" s="3" t="s">
        <v>161</v>
      </c>
      <c r="L28" s="3" t="s">
        <v>46</v>
      </c>
      <c r="M28" s="3" t="s">
        <v>32</v>
      </c>
      <c r="N28" s="3" t="s">
        <v>162</v>
      </c>
      <c r="O28" s="3" t="s">
        <v>163</v>
      </c>
      <c r="P28" s="10">
        <f>IF(IFERROR(VLOOKUP(crocodile_dataset[[#This Row],[Observation ID]],A30:A1028,1,FALSE),0),1,0)</f>
        <v>0</v>
      </c>
      <c r="Q28"/>
    </row>
    <row r="29" spans="1:17" x14ac:dyDescent="0.2">
      <c r="A29" s="4">
        <v>28</v>
      </c>
      <c r="B29" s="3" t="s">
        <v>35</v>
      </c>
      <c r="C29" s="3" t="s">
        <v>36</v>
      </c>
      <c r="D29" s="3" t="s">
        <v>17</v>
      </c>
      <c r="E29" s="3" t="s">
        <v>18</v>
      </c>
      <c r="F29" s="1">
        <v>3.94</v>
      </c>
      <c r="G29" s="1">
        <v>367.9</v>
      </c>
      <c r="H29" s="3" t="s">
        <v>61</v>
      </c>
      <c r="I29" s="3" t="s">
        <v>20</v>
      </c>
      <c r="J29" s="2" t="s">
        <v>164</v>
      </c>
      <c r="K29" s="3" t="s">
        <v>30</v>
      </c>
      <c r="L29" s="3" t="s">
        <v>40</v>
      </c>
      <c r="M29" s="3" t="s">
        <v>41</v>
      </c>
      <c r="N29" s="3" t="s">
        <v>165</v>
      </c>
      <c r="O29" s="3" t="s">
        <v>166</v>
      </c>
      <c r="P29" s="10">
        <f>IF(IFERROR(VLOOKUP(crocodile_dataset[[#This Row],[Observation ID]],A31:A1029,1,FALSE),0),1,0)</f>
        <v>0</v>
      </c>
      <c r="Q29"/>
    </row>
    <row r="30" spans="1:17" x14ac:dyDescent="0.2">
      <c r="A30" s="4">
        <v>29</v>
      </c>
      <c r="B30" s="3" t="s">
        <v>59</v>
      </c>
      <c r="C30" s="3" t="s">
        <v>60</v>
      </c>
      <c r="D30" s="3" t="s">
        <v>17</v>
      </c>
      <c r="E30" s="3" t="s">
        <v>18</v>
      </c>
      <c r="F30" s="1">
        <v>3.22</v>
      </c>
      <c r="G30" s="1">
        <v>196.6</v>
      </c>
      <c r="H30" s="3" t="s">
        <v>19</v>
      </c>
      <c r="I30" s="3" t="s">
        <v>38</v>
      </c>
      <c r="J30" s="2" t="s">
        <v>167</v>
      </c>
      <c r="K30" s="3" t="s">
        <v>98</v>
      </c>
      <c r="L30" s="3" t="s">
        <v>64</v>
      </c>
      <c r="M30" s="3" t="s">
        <v>41</v>
      </c>
      <c r="N30" s="3" t="s">
        <v>168</v>
      </c>
      <c r="O30" s="3" t="s">
        <v>169</v>
      </c>
      <c r="P30" s="10">
        <f>IF(IFERROR(VLOOKUP(crocodile_dataset[[#This Row],[Observation ID]],A32:A1030,1,FALSE),0),1,0)</f>
        <v>0</v>
      </c>
      <c r="Q30"/>
    </row>
    <row r="31" spans="1:17" x14ac:dyDescent="0.2">
      <c r="A31" s="4">
        <v>30</v>
      </c>
      <c r="B31" s="3" t="s">
        <v>35</v>
      </c>
      <c r="C31" s="3" t="s">
        <v>36</v>
      </c>
      <c r="D31" s="3" t="s">
        <v>17</v>
      </c>
      <c r="E31" s="3" t="s">
        <v>18</v>
      </c>
      <c r="F31" s="1">
        <v>4.71</v>
      </c>
      <c r="G31" s="1">
        <v>576.6</v>
      </c>
      <c r="H31" s="3" t="s">
        <v>19</v>
      </c>
      <c r="I31" s="3" t="s">
        <v>104</v>
      </c>
      <c r="J31" s="2" t="s">
        <v>170</v>
      </c>
      <c r="K31" s="3" t="s">
        <v>30</v>
      </c>
      <c r="L31" s="3" t="s">
        <v>40</v>
      </c>
      <c r="M31" s="3" t="s">
        <v>41</v>
      </c>
      <c r="N31" s="3" t="s">
        <v>171</v>
      </c>
      <c r="O31" s="3" t="s">
        <v>172</v>
      </c>
      <c r="P31" s="10">
        <f>IF(IFERROR(VLOOKUP(crocodile_dataset[[#This Row],[Observation ID]],A33:A1031,1,FALSE),0),1,0)</f>
        <v>0</v>
      </c>
      <c r="Q31"/>
    </row>
    <row r="32" spans="1:17" x14ac:dyDescent="0.2">
      <c r="A32" s="4">
        <v>31</v>
      </c>
      <c r="B32" s="3" t="s">
        <v>59</v>
      </c>
      <c r="C32" s="3" t="s">
        <v>60</v>
      </c>
      <c r="D32" s="3" t="s">
        <v>17</v>
      </c>
      <c r="E32" s="3" t="s">
        <v>18</v>
      </c>
      <c r="F32" s="1">
        <v>2.04</v>
      </c>
      <c r="G32" s="1">
        <v>80.2</v>
      </c>
      <c r="H32" s="3" t="s">
        <v>19</v>
      </c>
      <c r="I32" s="3" t="s">
        <v>38</v>
      </c>
      <c r="J32" s="2" t="s">
        <v>173</v>
      </c>
      <c r="K32" s="3" t="s">
        <v>63</v>
      </c>
      <c r="L32" s="3" t="s">
        <v>23</v>
      </c>
      <c r="M32" s="3" t="s">
        <v>41</v>
      </c>
      <c r="N32" s="3" t="s">
        <v>174</v>
      </c>
      <c r="O32" s="3" t="s">
        <v>175</v>
      </c>
      <c r="P32" s="10">
        <f>IF(IFERROR(VLOOKUP(crocodile_dataset[[#This Row],[Observation ID]],A34:A1032,1,FALSE),0),1,0)</f>
        <v>0</v>
      </c>
      <c r="Q32"/>
    </row>
    <row r="33" spans="1:20" x14ac:dyDescent="0.2">
      <c r="A33" s="4">
        <v>32</v>
      </c>
      <c r="B33" s="3" t="s">
        <v>27</v>
      </c>
      <c r="C33" s="3" t="s">
        <v>28</v>
      </c>
      <c r="D33" s="3" t="s">
        <v>17</v>
      </c>
      <c r="E33" s="3" t="s">
        <v>18</v>
      </c>
      <c r="F33" s="1">
        <v>4.1100000000000003</v>
      </c>
      <c r="G33" s="1">
        <v>324.39999999999998</v>
      </c>
      <c r="H33" s="3" t="s">
        <v>19</v>
      </c>
      <c r="I33" s="3" t="s">
        <v>104</v>
      </c>
      <c r="J33" s="2" t="s">
        <v>176</v>
      </c>
      <c r="K33" s="3" t="s">
        <v>177</v>
      </c>
      <c r="L33" s="3" t="s">
        <v>31</v>
      </c>
      <c r="M33" s="3" t="s">
        <v>32</v>
      </c>
      <c r="N33" s="3" t="s">
        <v>178</v>
      </c>
      <c r="O33" s="3" t="s">
        <v>179</v>
      </c>
      <c r="P33" s="10">
        <f>IF(IFERROR(VLOOKUP(crocodile_dataset[[#This Row],[Observation ID]],A35:A1033,1,FALSE),0),1,0)</f>
        <v>0</v>
      </c>
      <c r="Q33"/>
    </row>
    <row r="34" spans="1:20" x14ac:dyDescent="0.2">
      <c r="A34" s="4">
        <v>33</v>
      </c>
      <c r="B34" s="3" t="s">
        <v>145</v>
      </c>
      <c r="C34" s="3" t="s">
        <v>146</v>
      </c>
      <c r="D34" s="3" t="s">
        <v>17</v>
      </c>
      <c r="E34" s="3" t="s">
        <v>18</v>
      </c>
      <c r="F34" s="1">
        <v>2.42</v>
      </c>
      <c r="G34" s="1">
        <v>85.6</v>
      </c>
      <c r="H34" s="3" t="s">
        <v>19</v>
      </c>
      <c r="I34" s="3" t="s">
        <v>104</v>
      </c>
      <c r="J34" s="2" t="s">
        <v>180</v>
      </c>
      <c r="K34" s="3" t="s">
        <v>148</v>
      </c>
      <c r="L34" s="3" t="s">
        <v>23</v>
      </c>
      <c r="M34" s="3" t="s">
        <v>41</v>
      </c>
      <c r="N34" s="3" t="s">
        <v>181</v>
      </c>
      <c r="O34" s="3" t="s">
        <v>182</v>
      </c>
      <c r="P34" s="10">
        <f>IF(IFERROR(VLOOKUP(crocodile_dataset[[#This Row],[Observation ID]],A36:A1034,1,FALSE),0),1,0)</f>
        <v>0</v>
      </c>
      <c r="Q34"/>
    </row>
    <row r="35" spans="1:20" x14ac:dyDescent="0.2">
      <c r="A35" s="4">
        <v>34</v>
      </c>
      <c r="B35" s="3" t="s">
        <v>183</v>
      </c>
      <c r="C35" s="3" t="s">
        <v>184</v>
      </c>
      <c r="D35" s="3" t="s">
        <v>17</v>
      </c>
      <c r="E35" s="3" t="s">
        <v>18</v>
      </c>
      <c r="F35" s="1">
        <v>1.01</v>
      </c>
      <c r="G35" s="1">
        <v>28.9</v>
      </c>
      <c r="H35" s="3" t="s">
        <v>37</v>
      </c>
      <c r="I35" s="3" t="s">
        <v>38</v>
      </c>
      <c r="J35" s="2" t="s">
        <v>185</v>
      </c>
      <c r="K35" s="3" t="s">
        <v>130</v>
      </c>
      <c r="L35" s="3" t="s">
        <v>46</v>
      </c>
      <c r="M35" s="3" t="s">
        <v>41</v>
      </c>
      <c r="N35" s="3" t="s">
        <v>186</v>
      </c>
      <c r="O35" s="3" t="s">
        <v>187</v>
      </c>
      <c r="P35" s="10">
        <f>IF(IFERROR(VLOOKUP(crocodile_dataset[[#This Row],[Observation ID]],A37:A1035,1,FALSE),0),1,0)</f>
        <v>0</v>
      </c>
      <c r="Q35"/>
    </row>
    <row r="36" spans="1:20" x14ac:dyDescent="0.2">
      <c r="A36" s="4">
        <v>35</v>
      </c>
      <c r="B36" s="3" t="s">
        <v>188</v>
      </c>
      <c r="C36" s="3" t="s">
        <v>189</v>
      </c>
      <c r="D36" s="3" t="s">
        <v>17</v>
      </c>
      <c r="E36" s="3" t="s">
        <v>18</v>
      </c>
      <c r="F36" s="1">
        <v>0.76</v>
      </c>
      <c r="G36" s="1">
        <v>36.700000000000003</v>
      </c>
      <c r="H36" s="3" t="s">
        <v>37</v>
      </c>
      <c r="I36" s="3" t="s">
        <v>38</v>
      </c>
      <c r="J36" s="2" t="s">
        <v>190</v>
      </c>
      <c r="K36" s="3" t="s">
        <v>191</v>
      </c>
      <c r="L36" s="3" t="s">
        <v>23</v>
      </c>
      <c r="M36" s="3" t="s">
        <v>24</v>
      </c>
      <c r="N36" s="3" t="s">
        <v>192</v>
      </c>
      <c r="O36" s="3" t="s">
        <v>193</v>
      </c>
      <c r="P36" s="10">
        <f>IF(IFERROR(VLOOKUP(crocodile_dataset[[#This Row],[Observation ID]],A38:A1036,1,FALSE),0),1,0)</f>
        <v>0</v>
      </c>
      <c r="Q36"/>
    </row>
    <row r="37" spans="1:20" x14ac:dyDescent="0.2">
      <c r="A37" s="4">
        <v>36</v>
      </c>
      <c r="B37" s="3" t="s">
        <v>183</v>
      </c>
      <c r="C37" s="3" t="s">
        <v>184</v>
      </c>
      <c r="D37" s="3" t="s">
        <v>17</v>
      </c>
      <c r="E37" s="3" t="s">
        <v>18</v>
      </c>
      <c r="F37" s="1">
        <v>2.2599999999999998</v>
      </c>
      <c r="G37" s="1">
        <v>84.2</v>
      </c>
      <c r="H37" s="3" t="s">
        <v>19</v>
      </c>
      <c r="I37" s="3" t="s">
        <v>20</v>
      </c>
      <c r="J37" s="2" t="s">
        <v>194</v>
      </c>
      <c r="K37" s="3" t="s">
        <v>130</v>
      </c>
      <c r="L37" s="3" t="s">
        <v>195</v>
      </c>
      <c r="M37" s="3" t="s">
        <v>41</v>
      </c>
      <c r="N37" s="3" t="s">
        <v>196</v>
      </c>
      <c r="O37" s="3" t="s">
        <v>197</v>
      </c>
      <c r="P37" s="10">
        <f>IF(IFERROR(VLOOKUP(crocodile_dataset[[#This Row],[Observation ID]],A39:A1037,1,FALSE),0),1,0)</f>
        <v>0</v>
      </c>
      <c r="Q37"/>
    </row>
    <row r="38" spans="1:20" x14ac:dyDescent="0.2">
      <c r="A38" s="4">
        <v>37</v>
      </c>
      <c r="B38" s="3" t="s">
        <v>87</v>
      </c>
      <c r="C38" s="3" t="s">
        <v>88</v>
      </c>
      <c r="D38" s="3" t="s">
        <v>17</v>
      </c>
      <c r="E38" s="3" t="s">
        <v>69</v>
      </c>
      <c r="F38" s="1">
        <v>1.48</v>
      </c>
      <c r="G38" s="1">
        <v>21.9</v>
      </c>
      <c r="H38" s="3" t="s">
        <v>19</v>
      </c>
      <c r="I38" s="3" t="s">
        <v>104</v>
      </c>
      <c r="J38" s="2" t="s">
        <v>198</v>
      </c>
      <c r="K38" s="3" t="s">
        <v>106</v>
      </c>
      <c r="L38" s="3" t="s">
        <v>91</v>
      </c>
      <c r="M38" s="3" t="s">
        <v>32</v>
      </c>
      <c r="N38" s="3" t="s">
        <v>199</v>
      </c>
      <c r="O38" s="3" t="s">
        <v>200</v>
      </c>
      <c r="P38" s="10">
        <f>IF(IFERROR(VLOOKUP(crocodile_dataset[[#This Row],[Observation ID]],A40:A1038,1,FALSE),0),1,0)</f>
        <v>0</v>
      </c>
      <c r="Q38"/>
    </row>
    <row r="39" spans="1:20" x14ac:dyDescent="0.2">
      <c r="A39" s="4">
        <v>38</v>
      </c>
      <c r="B39" s="3" t="s">
        <v>201</v>
      </c>
      <c r="C39" s="3" t="s">
        <v>202</v>
      </c>
      <c r="D39" s="3" t="s">
        <v>17</v>
      </c>
      <c r="E39" s="3" t="s">
        <v>203</v>
      </c>
      <c r="F39" s="1">
        <v>2.96</v>
      </c>
      <c r="G39" s="1">
        <v>182.7</v>
      </c>
      <c r="H39" s="3" t="s">
        <v>19</v>
      </c>
      <c r="I39" s="3" t="s">
        <v>38</v>
      </c>
      <c r="J39" s="2" t="s">
        <v>204</v>
      </c>
      <c r="K39" s="3" t="s">
        <v>90</v>
      </c>
      <c r="L39" s="3" t="s">
        <v>23</v>
      </c>
      <c r="M39" s="3" t="s">
        <v>41</v>
      </c>
      <c r="N39" s="3" t="s">
        <v>205</v>
      </c>
      <c r="O39" s="3" t="s">
        <v>206</v>
      </c>
      <c r="P39" s="10">
        <f>IF(IFERROR(VLOOKUP(crocodile_dataset[[#This Row],[Observation ID]],A41:A1039,1,FALSE),0),1,0)</f>
        <v>0</v>
      </c>
      <c r="Q39"/>
    </row>
    <row r="40" spans="1:20" x14ac:dyDescent="0.2">
      <c r="A40" s="4">
        <v>39</v>
      </c>
      <c r="B40" s="3" t="s">
        <v>207</v>
      </c>
      <c r="C40" s="3" t="s">
        <v>208</v>
      </c>
      <c r="D40" s="3" t="s">
        <v>17</v>
      </c>
      <c r="E40" s="3" t="s">
        <v>18</v>
      </c>
      <c r="F40" s="1">
        <v>1.05</v>
      </c>
      <c r="G40" s="1">
        <v>24</v>
      </c>
      <c r="H40" s="3" t="s">
        <v>37</v>
      </c>
      <c r="I40" s="3" t="s">
        <v>104</v>
      </c>
      <c r="J40" s="2" t="s">
        <v>209</v>
      </c>
      <c r="K40" s="3" t="s">
        <v>210</v>
      </c>
      <c r="L40" s="3" t="s">
        <v>211</v>
      </c>
      <c r="M40" s="3" t="s">
        <v>24</v>
      </c>
      <c r="N40" s="3" t="s">
        <v>212</v>
      </c>
      <c r="O40" s="3" t="s">
        <v>213</v>
      </c>
      <c r="P40" s="10">
        <f>IF(IFERROR(VLOOKUP(crocodile_dataset[[#This Row],[Observation ID]],A42:A1040,1,FALSE),0),1,0)</f>
        <v>0</v>
      </c>
      <c r="Q40"/>
    </row>
    <row r="41" spans="1:20" x14ac:dyDescent="0.2">
      <c r="A41" s="4">
        <v>40</v>
      </c>
      <c r="B41" s="3" t="s">
        <v>76</v>
      </c>
      <c r="C41" s="3" t="s">
        <v>77</v>
      </c>
      <c r="D41" s="3" t="s">
        <v>17</v>
      </c>
      <c r="E41" s="3" t="s">
        <v>18</v>
      </c>
      <c r="F41" s="1">
        <v>2.72</v>
      </c>
      <c r="G41" s="1">
        <v>150.30000000000001</v>
      </c>
      <c r="H41" s="3" t="s">
        <v>61</v>
      </c>
      <c r="I41" s="3" t="s">
        <v>104</v>
      </c>
      <c r="J41" s="2" t="s">
        <v>214</v>
      </c>
      <c r="K41" s="3" t="s">
        <v>215</v>
      </c>
      <c r="L41" s="3" t="s">
        <v>216</v>
      </c>
      <c r="M41" s="3" t="s">
        <v>24</v>
      </c>
      <c r="N41" s="3" t="s">
        <v>217</v>
      </c>
      <c r="O41" s="3" t="s">
        <v>218</v>
      </c>
      <c r="P41" s="10">
        <f>IF(IFERROR(VLOOKUP(crocodile_dataset[[#This Row],[Observation ID]],A43:A1041,1,FALSE),0),1,0)</f>
        <v>0</v>
      </c>
      <c r="Q41"/>
    </row>
    <row r="42" spans="1:20" x14ac:dyDescent="0.2">
      <c r="A42" s="4">
        <v>41</v>
      </c>
      <c r="B42" s="3" t="s">
        <v>49</v>
      </c>
      <c r="C42" s="3" t="s">
        <v>50</v>
      </c>
      <c r="D42" s="3" t="s">
        <v>17</v>
      </c>
      <c r="E42" s="3" t="s">
        <v>18</v>
      </c>
      <c r="F42" s="1">
        <v>3.25</v>
      </c>
      <c r="G42" s="1">
        <v>195.6</v>
      </c>
      <c r="H42" s="3" t="s">
        <v>19</v>
      </c>
      <c r="I42" s="3" t="s">
        <v>38</v>
      </c>
      <c r="J42" s="2" t="s">
        <v>219</v>
      </c>
      <c r="K42" s="3" t="s">
        <v>161</v>
      </c>
      <c r="L42" s="3" t="s">
        <v>46</v>
      </c>
      <c r="M42" s="3" t="s">
        <v>32</v>
      </c>
      <c r="N42" s="3" t="s">
        <v>220</v>
      </c>
      <c r="O42" s="3" t="s">
        <v>221</v>
      </c>
      <c r="P42" s="10">
        <f>IF(IFERROR(VLOOKUP(crocodile_dataset[[#This Row],[Observation ID]],A44:A1042,1,FALSE),0),1,0)</f>
        <v>0</v>
      </c>
      <c r="Q42"/>
    </row>
    <row r="43" spans="1:20" x14ac:dyDescent="0.2">
      <c r="A43" s="4">
        <v>42</v>
      </c>
      <c r="B43" s="3" t="s">
        <v>115</v>
      </c>
      <c r="C43" s="3" t="s">
        <v>116</v>
      </c>
      <c r="D43" s="3" t="s">
        <v>17</v>
      </c>
      <c r="E43" s="3" t="s">
        <v>18</v>
      </c>
      <c r="F43" s="1">
        <v>3.57</v>
      </c>
      <c r="G43" s="1">
        <v>387.4</v>
      </c>
      <c r="H43" s="3" t="s">
        <v>61</v>
      </c>
      <c r="I43" s="3" t="s">
        <v>104</v>
      </c>
      <c r="J43" s="2" t="s">
        <v>222</v>
      </c>
      <c r="K43" s="3" t="s">
        <v>223</v>
      </c>
      <c r="L43" s="3" t="s">
        <v>153</v>
      </c>
      <c r="M43" s="3" t="s">
        <v>24</v>
      </c>
      <c r="N43" s="3" t="s">
        <v>224</v>
      </c>
      <c r="O43" s="3" t="s">
        <v>225</v>
      </c>
      <c r="P43" s="10">
        <f>IF(IFERROR(VLOOKUP(crocodile_dataset[[#This Row],[Observation ID]],A45:A1043,1,FALSE),0),1,0)</f>
        <v>0</v>
      </c>
      <c r="Q43"/>
    </row>
    <row r="44" spans="1:20" x14ac:dyDescent="0.2">
      <c r="A44" s="4">
        <v>43</v>
      </c>
      <c r="B44" s="3" t="s">
        <v>59</v>
      </c>
      <c r="C44" s="3" t="s">
        <v>60</v>
      </c>
      <c r="D44" s="3" t="s">
        <v>17</v>
      </c>
      <c r="E44" s="3" t="s">
        <v>18</v>
      </c>
      <c r="F44" s="1">
        <v>0.28999999999999998</v>
      </c>
      <c r="G44" s="1">
        <v>33.200000000000003</v>
      </c>
      <c r="H44" s="3" t="s">
        <v>156</v>
      </c>
      <c r="I44" s="3" t="s">
        <v>38</v>
      </c>
      <c r="J44" s="2" t="s">
        <v>226</v>
      </c>
      <c r="K44" s="3" t="s">
        <v>63</v>
      </c>
      <c r="L44" s="3" t="s">
        <v>64</v>
      </c>
      <c r="M44" s="3" t="s">
        <v>41</v>
      </c>
      <c r="N44" s="3" t="s">
        <v>227</v>
      </c>
      <c r="O44" s="3" t="s">
        <v>228</v>
      </c>
      <c r="P44" s="10">
        <f>IF(IFERROR(VLOOKUP(crocodile_dataset[[#This Row],[Observation ID]],A46:A1044,1,FALSE),0),1,0)</f>
        <v>0</v>
      </c>
      <c r="Q44"/>
    </row>
    <row r="45" spans="1:20" x14ac:dyDescent="0.2">
      <c r="A45" s="4">
        <v>44</v>
      </c>
      <c r="B45" s="3" t="s">
        <v>15</v>
      </c>
      <c r="C45" s="3" t="s">
        <v>16</v>
      </c>
      <c r="D45" s="3" t="s">
        <v>17</v>
      </c>
      <c r="E45" s="3" t="s">
        <v>18</v>
      </c>
      <c r="F45" s="1">
        <v>2.33</v>
      </c>
      <c r="G45" s="1">
        <v>74</v>
      </c>
      <c r="H45" s="3" t="s">
        <v>19</v>
      </c>
      <c r="I45" s="3" t="s">
        <v>38</v>
      </c>
      <c r="J45" s="2" t="s">
        <v>229</v>
      </c>
      <c r="K45" s="3" t="s">
        <v>45</v>
      </c>
      <c r="L45" s="3" t="s">
        <v>23</v>
      </c>
      <c r="M45" s="3" t="s">
        <v>24</v>
      </c>
      <c r="N45" s="3" t="s">
        <v>230</v>
      </c>
      <c r="O45" s="3" t="s">
        <v>231</v>
      </c>
      <c r="P45" s="10">
        <f>IF(IFERROR(VLOOKUP(crocodile_dataset[[#This Row],[Observation ID]],A47:A1045,1,FALSE),0),1,0)</f>
        <v>0</v>
      </c>
      <c r="Q45"/>
    </row>
    <row r="46" spans="1:20" x14ac:dyDescent="0.2">
      <c r="A46" s="4">
        <v>45</v>
      </c>
      <c r="B46" s="3" t="s">
        <v>15</v>
      </c>
      <c r="C46" s="3" t="s">
        <v>16</v>
      </c>
      <c r="D46" s="3" t="s">
        <v>17</v>
      </c>
      <c r="E46" s="3" t="s">
        <v>18</v>
      </c>
      <c r="F46" s="1">
        <v>2.5</v>
      </c>
      <c r="G46" s="1">
        <v>90.6</v>
      </c>
      <c r="H46" s="3" t="s">
        <v>19</v>
      </c>
      <c r="I46" s="3" t="s">
        <v>20</v>
      </c>
      <c r="J46" s="2" t="s">
        <v>232</v>
      </c>
      <c r="K46" s="3" t="s">
        <v>233</v>
      </c>
      <c r="L46" s="3" t="s">
        <v>84</v>
      </c>
      <c r="M46" s="3" t="s">
        <v>24</v>
      </c>
      <c r="N46" s="3" t="s">
        <v>234</v>
      </c>
      <c r="O46" s="3" t="s">
        <v>235</v>
      </c>
      <c r="P46" s="10">
        <f>IF(IFERROR(VLOOKUP(crocodile_dataset[[#This Row],[Observation ID]],A48:A1046,1,FALSE),0),1,0)</f>
        <v>0</v>
      </c>
      <c r="Q46"/>
    </row>
    <row r="47" spans="1:20" x14ac:dyDescent="0.2">
      <c r="A47" s="4">
        <v>46</v>
      </c>
      <c r="B47" s="3" t="s">
        <v>15</v>
      </c>
      <c r="C47" s="3" t="s">
        <v>16</v>
      </c>
      <c r="D47" s="3" t="s">
        <v>17</v>
      </c>
      <c r="E47" s="3" t="s">
        <v>18</v>
      </c>
      <c r="F47" s="1">
        <v>2.52</v>
      </c>
      <c r="G47" s="1">
        <v>104.1</v>
      </c>
      <c r="H47" s="3" t="s">
        <v>19</v>
      </c>
      <c r="I47" s="3" t="s">
        <v>20</v>
      </c>
      <c r="J47" s="2" t="s">
        <v>236</v>
      </c>
      <c r="K47" s="3" t="s">
        <v>233</v>
      </c>
      <c r="L47" s="3" t="s">
        <v>46</v>
      </c>
      <c r="M47" s="3" t="s">
        <v>24</v>
      </c>
      <c r="N47" s="3" t="s">
        <v>237</v>
      </c>
      <c r="O47" s="3" t="s">
        <v>238</v>
      </c>
      <c r="P47" s="10">
        <f>IF(IFERROR(VLOOKUP(crocodile_dataset[[#This Row],[Observation ID]],A49:A1047,1,FALSE),0),1,0)</f>
        <v>0</v>
      </c>
      <c r="Q47"/>
    </row>
    <row r="48" spans="1:20" x14ac:dyDescent="0.2">
      <c r="A48" s="4">
        <v>47</v>
      </c>
      <c r="B48" s="3" t="s">
        <v>27</v>
      </c>
      <c r="C48" s="3" t="s">
        <v>28</v>
      </c>
      <c r="D48" s="3" t="s">
        <v>17</v>
      </c>
      <c r="E48" s="3" t="s">
        <v>18</v>
      </c>
      <c r="F48" s="1">
        <v>3.04</v>
      </c>
      <c r="G48" s="1">
        <v>155</v>
      </c>
      <c r="H48" s="3" t="s">
        <v>19</v>
      </c>
      <c r="I48" s="3" t="s">
        <v>38</v>
      </c>
      <c r="J48" s="2" t="s">
        <v>239</v>
      </c>
      <c r="K48" s="3" t="s">
        <v>240</v>
      </c>
      <c r="L48" s="3" t="s">
        <v>131</v>
      </c>
      <c r="M48" s="3" t="s">
        <v>32</v>
      </c>
      <c r="N48" s="3" t="s">
        <v>241</v>
      </c>
      <c r="O48" s="3" t="s">
        <v>242</v>
      </c>
      <c r="P48" s="10">
        <f>IF(IFERROR(VLOOKUP(crocodile_dataset[[#This Row],[Observation ID]],A50:A1048,1,FALSE),0),1,0)</f>
        <v>0</v>
      </c>
      <c r="Q48"/>
      <c r="T48" s="1"/>
    </row>
    <row r="49" spans="1:17" x14ac:dyDescent="0.2">
      <c r="A49" s="4">
        <v>48</v>
      </c>
      <c r="B49" s="3" t="s">
        <v>35</v>
      </c>
      <c r="C49" s="3" t="s">
        <v>36</v>
      </c>
      <c r="D49" s="3" t="s">
        <v>17</v>
      </c>
      <c r="E49" s="3" t="s">
        <v>18</v>
      </c>
      <c r="F49" s="1">
        <v>3.4</v>
      </c>
      <c r="G49" s="1">
        <v>316.60000000000002</v>
      </c>
      <c r="H49" s="3" t="s">
        <v>61</v>
      </c>
      <c r="I49" s="3" t="s">
        <v>104</v>
      </c>
      <c r="J49" s="2" t="s">
        <v>243</v>
      </c>
      <c r="K49" s="3" t="s">
        <v>30</v>
      </c>
      <c r="L49" s="3" t="s">
        <v>244</v>
      </c>
      <c r="M49" s="3" t="s">
        <v>41</v>
      </c>
      <c r="N49" s="3" t="s">
        <v>245</v>
      </c>
      <c r="O49" s="3" t="s">
        <v>246</v>
      </c>
      <c r="P49" s="10">
        <f>IF(IFERROR(VLOOKUP(crocodile_dataset[[#This Row],[Observation ID]],A51:A1049,1,FALSE),0),1,0)</f>
        <v>0</v>
      </c>
      <c r="Q49"/>
    </row>
    <row r="50" spans="1:17" x14ac:dyDescent="0.2">
      <c r="A50" s="4">
        <v>49</v>
      </c>
      <c r="B50" s="3" t="s">
        <v>201</v>
      </c>
      <c r="C50" s="3" t="s">
        <v>202</v>
      </c>
      <c r="D50" s="3" t="s">
        <v>17</v>
      </c>
      <c r="E50" s="3" t="s">
        <v>203</v>
      </c>
      <c r="F50" s="1">
        <v>2.4300000000000002</v>
      </c>
      <c r="G50" s="1">
        <v>96.9</v>
      </c>
      <c r="H50" s="3" t="s">
        <v>19</v>
      </c>
      <c r="I50" s="3" t="s">
        <v>20</v>
      </c>
      <c r="J50" s="2" t="s">
        <v>247</v>
      </c>
      <c r="K50" s="3" t="s">
        <v>248</v>
      </c>
      <c r="L50" s="3" t="s">
        <v>23</v>
      </c>
      <c r="M50" s="3" t="s">
        <v>41</v>
      </c>
      <c r="N50" s="3" t="s">
        <v>249</v>
      </c>
      <c r="O50" s="3" t="s">
        <v>250</v>
      </c>
      <c r="P50" s="10">
        <f>IF(IFERROR(VLOOKUP(crocodile_dataset[[#This Row],[Observation ID]],A52:A1050,1,FALSE),0),1,0)</f>
        <v>0</v>
      </c>
      <c r="Q50"/>
    </row>
    <row r="51" spans="1:17" x14ac:dyDescent="0.2">
      <c r="A51" s="4">
        <v>50</v>
      </c>
      <c r="B51" s="3" t="s">
        <v>188</v>
      </c>
      <c r="C51" s="3" t="s">
        <v>189</v>
      </c>
      <c r="D51" s="3" t="s">
        <v>17</v>
      </c>
      <c r="E51" s="3" t="s">
        <v>18</v>
      </c>
      <c r="F51" s="1">
        <v>2.5099999999999998</v>
      </c>
      <c r="G51" s="1">
        <v>87.4</v>
      </c>
      <c r="H51" s="3" t="s">
        <v>61</v>
      </c>
      <c r="I51" s="3" t="s">
        <v>104</v>
      </c>
      <c r="J51" s="2" t="s">
        <v>251</v>
      </c>
      <c r="K51" s="3" t="s">
        <v>252</v>
      </c>
      <c r="L51" s="3" t="s">
        <v>23</v>
      </c>
      <c r="M51" s="3" t="s">
        <v>24</v>
      </c>
      <c r="N51" s="3" t="s">
        <v>253</v>
      </c>
      <c r="O51" s="3" t="s">
        <v>254</v>
      </c>
      <c r="P51" s="10">
        <f>IF(IFERROR(VLOOKUP(crocodile_dataset[[#This Row],[Observation ID]],A53:A1051,1,FALSE),0),1,0)</f>
        <v>0</v>
      </c>
      <c r="Q51"/>
    </row>
    <row r="52" spans="1:17" x14ac:dyDescent="0.2">
      <c r="A52" s="4">
        <v>51</v>
      </c>
      <c r="B52" s="3" t="s">
        <v>27</v>
      </c>
      <c r="C52" s="3" t="s">
        <v>28</v>
      </c>
      <c r="D52" s="3" t="s">
        <v>17</v>
      </c>
      <c r="E52" s="3" t="s">
        <v>18</v>
      </c>
      <c r="F52" s="1">
        <v>3.57</v>
      </c>
      <c r="G52" s="1">
        <v>229.3</v>
      </c>
      <c r="H52" s="3" t="s">
        <v>19</v>
      </c>
      <c r="I52" s="3" t="s">
        <v>104</v>
      </c>
      <c r="J52" s="2" t="s">
        <v>255</v>
      </c>
      <c r="K52" s="3" t="s">
        <v>177</v>
      </c>
      <c r="L52" s="3" t="s">
        <v>31</v>
      </c>
      <c r="M52" s="3" t="s">
        <v>32</v>
      </c>
      <c r="N52" s="3" t="s">
        <v>256</v>
      </c>
      <c r="O52" s="3" t="s">
        <v>257</v>
      </c>
      <c r="P52" s="10">
        <f>IF(IFERROR(VLOOKUP(crocodile_dataset[[#This Row],[Observation ID]],A54:A1052,1,FALSE),0),1,0)</f>
        <v>0</v>
      </c>
      <c r="Q52"/>
    </row>
    <row r="53" spans="1:17" x14ac:dyDescent="0.2">
      <c r="A53" s="4">
        <v>52</v>
      </c>
      <c r="B53" s="3" t="s">
        <v>201</v>
      </c>
      <c r="C53" s="3" t="s">
        <v>202</v>
      </c>
      <c r="D53" s="3" t="s">
        <v>17</v>
      </c>
      <c r="E53" s="3" t="s">
        <v>203</v>
      </c>
      <c r="F53" s="1">
        <v>2.96</v>
      </c>
      <c r="G53" s="1">
        <v>149.9</v>
      </c>
      <c r="H53" s="3" t="s">
        <v>19</v>
      </c>
      <c r="I53" s="3" t="s">
        <v>38</v>
      </c>
      <c r="J53" s="2" t="s">
        <v>258</v>
      </c>
      <c r="K53" s="3" t="s">
        <v>248</v>
      </c>
      <c r="L53" s="3" t="s">
        <v>259</v>
      </c>
      <c r="M53" s="3" t="s">
        <v>41</v>
      </c>
      <c r="N53" s="3" t="s">
        <v>260</v>
      </c>
      <c r="O53" s="3" t="s">
        <v>261</v>
      </c>
      <c r="P53" s="10">
        <f>IF(IFERROR(VLOOKUP(crocodile_dataset[[#This Row],[Observation ID]],A55:A1053,1,FALSE),0),1,0)</f>
        <v>0</v>
      </c>
      <c r="Q53"/>
    </row>
    <row r="54" spans="1:17" x14ac:dyDescent="0.2">
      <c r="A54" s="4">
        <v>53</v>
      </c>
      <c r="B54" s="3" t="s">
        <v>59</v>
      </c>
      <c r="C54" s="3" t="s">
        <v>60</v>
      </c>
      <c r="D54" s="3" t="s">
        <v>17</v>
      </c>
      <c r="E54" s="3" t="s">
        <v>18</v>
      </c>
      <c r="F54" s="1">
        <v>0.96</v>
      </c>
      <c r="G54" s="1">
        <v>31.8</v>
      </c>
      <c r="H54" s="3" t="s">
        <v>37</v>
      </c>
      <c r="I54" s="3" t="s">
        <v>20</v>
      </c>
      <c r="J54" s="2" t="s">
        <v>262</v>
      </c>
      <c r="K54" s="3" t="s">
        <v>63</v>
      </c>
      <c r="L54" s="3" t="s">
        <v>23</v>
      </c>
      <c r="M54" s="3" t="s">
        <v>41</v>
      </c>
      <c r="N54" s="3" t="s">
        <v>263</v>
      </c>
      <c r="O54" s="3" t="s">
        <v>264</v>
      </c>
      <c r="P54" s="10">
        <f>IF(IFERROR(VLOOKUP(crocodile_dataset[[#This Row],[Observation ID]],A56:A1054,1,FALSE),0),1,0)</f>
        <v>0</v>
      </c>
      <c r="Q54"/>
    </row>
    <row r="55" spans="1:17" x14ac:dyDescent="0.2">
      <c r="A55" s="4">
        <v>54</v>
      </c>
      <c r="B55" s="3" t="s">
        <v>127</v>
      </c>
      <c r="C55" s="3" t="s">
        <v>128</v>
      </c>
      <c r="D55" s="3" t="s">
        <v>17</v>
      </c>
      <c r="E55" s="3" t="s">
        <v>18</v>
      </c>
      <c r="F55" s="1">
        <v>5.83</v>
      </c>
      <c r="G55" s="1">
        <v>953.9</v>
      </c>
      <c r="H55" s="3" t="s">
        <v>19</v>
      </c>
      <c r="I55" s="3" t="s">
        <v>38</v>
      </c>
      <c r="J55" s="2" t="s">
        <v>265</v>
      </c>
      <c r="K55" s="3" t="s">
        <v>191</v>
      </c>
      <c r="L55" s="3" t="s">
        <v>266</v>
      </c>
      <c r="M55" s="3" t="s">
        <v>24</v>
      </c>
      <c r="N55" s="3" t="s">
        <v>267</v>
      </c>
      <c r="O55" s="3" t="s">
        <v>268</v>
      </c>
      <c r="P55" s="10">
        <f>IF(IFERROR(VLOOKUP(crocodile_dataset[[#This Row],[Observation ID]],A57:A1055,1,FALSE),0),1,0)</f>
        <v>0</v>
      </c>
      <c r="Q55"/>
    </row>
    <row r="56" spans="1:17" x14ac:dyDescent="0.2">
      <c r="A56" s="4">
        <v>55</v>
      </c>
      <c r="B56" s="3" t="s">
        <v>188</v>
      </c>
      <c r="C56" s="3" t="s">
        <v>189</v>
      </c>
      <c r="D56" s="3" t="s">
        <v>17</v>
      </c>
      <c r="E56" s="3" t="s">
        <v>18</v>
      </c>
      <c r="F56" s="1">
        <v>2.97</v>
      </c>
      <c r="G56" s="1">
        <v>120.1</v>
      </c>
      <c r="H56" s="3" t="s">
        <v>61</v>
      </c>
      <c r="I56" s="3" t="s">
        <v>104</v>
      </c>
      <c r="J56" s="2" t="s">
        <v>170</v>
      </c>
      <c r="K56" s="3" t="s">
        <v>191</v>
      </c>
      <c r="L56" s="3" t="s">
        <v>46</v>
      </c>
      <c r="M56" s="3" t="s">
        <v>24</v>
      </c>
      <c r="N56" s="3" t="s">
        <v>269</v>
      </c>
      <c r="O56" s="3" t="s">
        <v>270</v>
      </c>
      <c r="P56" s="10">
        <f>IF(IFERROR(VLOOKUP(crocodile_dataset[[#This Row],[Observation ID]],A58:A1056,1,FALSE),0),1,0)</f>
        <v>0</v>
      </c>
      <c r="Q56"/>
    </row>
    <row r="57" spans="1:17" x14ac:dyDescent="0.2">
      <c r="A57" s="4">
        <v>56</v>
      </c>
      <c r="B57" s="3" t="s">
        <v>201</v>
      </c>
      <c r="C57" s="3" t="s">
        <v>202</v>
      </c>
      <c r="D57" s="3" t="s">
        <v>17</v>
      </c>
      <c r="E57" s="3" t="s">
        <v>203</v>
      </c>
      <c r="F57" s="1">
        <v>1.77</v>
      </c>
      <c r="G57" s="1">
        <v>71.7</v>
      </c>
      <c r="H57" s="3" t="s">
        <v>37</v>
      </c>
      <c r="I57" s="3" t="s">
        <v>104</v>
      </c>
      <c r="J57" s="2" t="s">
        <v>271</v>
      </c>
      <c r="K57" s="3" t="s">
        <v>272</v>
      </c>
      <c r="L57" s="3" t="s">
        <v>259</v>
      </c>
      <c r="M57" s="3" t="s">
        <v>41</v>
      </c>
      <c r="N57" s="3" t="s">
        <v>273</v>
      </c>
      <c r="O57" s="3" t="s">
        <v>274</v>
      </c>
      <c r="P57" s="10">
        <f>IF(IFERROR(VLOOKUP(crocodile_dataset[[#This Row],[Observation ID]],A59:A1057,1,FALSE),0),1,0)</f>
        <v>0</v>
      </c>
      <c r="Q57"/>
    </row>
    <row r="58" spans="1:17" x14ac:dyDescent="0.2">
      <c r="A58" s="4">
        <v>57</v>
      </c>
      <c r="B58" s="3" t="s">
        <v>35</v>
      </c>
      <c r="C58" s="3" t="s">
        <v>36</v>
      </c>
      <c r="D58" s="3" t="s">
        <v>17</v>
      </c>
      <c r="E58" s="3" t="s">
        <v>18</v>
      </c>
      <c r="F58" s="1">
        <v>0.43</v>
      </c>
      <c r="G58" s="1">
        <v>93.9</v>
      </c>
      <c r="H58" s="3" t="s">
        <v>156</v>
      </c>
      <c r="I58" s="3" t="s">
        <v>104</v>
      </c>
      <c r="J58" s="2" t="s">
        <v>275</v>
      </c>
      <c r="K58" s="3" t="s">
        <v>30</v>
      </c>
      <c r="L58" s="3" t="s">
        <v>40</v>
      </c>
      <c r="M58" s="3" t="s">
        <v>41</v>
      </c>
      <c r="N58" s="3" t="s">
        <v>276</v>
      </c>
      <c r="O58" s="3" t="s">
        <v>277</v>
      </c>
      <c r="P58" s="10">
        <f>IF(IFERROR(VLOOKUP(crocodile_dataset[[#This Row],[Observation ID]],A60:A1058,1,FALSE),0),1,0)</f>
        <v>0</v>
      </c>
      <c r="Q58"/>
    </row>
    <row r="59" spans="1:17" x14ac:dyDescent="0.2">
      <c r="A59" s="4">
        <v>58</v>
      </c>
      <c r="B59" s="3" t="s">
        <v>120</v>
      </c>
      <c r="C59" s="3" t="s">
        <v>121</v>
      </c>
      <c r="D59" s="3" t="s">
        <v>17</v>
      </c>
      <c r="E59" s="3" t="s">
        <v>18</v>
      </c>
      <c r="F59" s="1">
        <v>2.0499999999999998</v>
      </c>
      <c r="G59" s="1">
        <v>70.8</v>
      </c>
      <c r="H59" s="3" t="s">
        <v>37</v>
      </c>
      <c r="I59" s="3" t="s">
        <v>38</v>
      </c>
      <c r="J59" s="2" t="s">
        <v>278</v>
      </c>
      <c r="K59" s="3" t="s">
        <v>135</v>
      </c>
      <c r="L59" s="3" t="s">
        <v>124</v>
      </c>
      <c r="M59" s="3" t="s">
        <v>73</v>
      </c>
      <c r="N59" s="3" t="s">
        <v>279</v>
      </c>
      <c r="O59" s="3" t="s">
        <v>280</v>
      </c>
      <c r="P59" s="10">
        <f>IF(IFERROR(VLOOKUP(crocodile_dataset[[#This Row],[Observation ID]],A61:A1059,1,FALSE),0),1,0)</f>
        <v>0</v>
      </c>
      <c r="Q59"/>
    </row>
    <row r="60" spans="1:17" x14ac:dyDescent="0.2">
      <c r="A60" s="4">
        <v>59</v>
      </c>
      <c r="B60" s="3" t="s">
        <v>201</v>
      </c>
      <c r="C60" s="3" t="s">
        <v>202</v>
      </c>
      <c r="D60" s="3" t="s">
        <v>17</v>
      </c>
      <c r="E60" s="3" t="s">
        <v>203</v>
      </c>
      <c r="F60" s="1">
        <v>2.2599999999999998</v>
      </c>
      <c r="G60" s="1">
        <v>91.6</v>
      </c>
      <c r="H60" s="3" t="s">
        <v>61</v>
      </c>
      <c r="I60" s="3" t="s">
        <v>20</v>
      </c>
      <c r="J60" s="2" t="s">
        <v>281</v>
      </c>
      <c r="K60" s="3" t="s">
        <v>282</v>
      </c>
      <c r="L60" s="3" t="s">
        <v>259</v>
      </c>
      <c r="M60" s="3" t="s">
        <v>41</v>
      </c>
      <c r="N60" s="3" t="s">
        <v>283</v>
      </c>
      <c r="O60" s="3" t="s">
        <v>284</v>
      </c>
      <c r="P60" s="10">
        <f>IF(IFERROR(VLOOKUP(crocodile_dataset[[#This Row],[Observation ID]],A62:A1060,1,FALSE),0),1,0)</f>
        <v>0</v>
      </c>
      <c r="Q60"/>
    </row>
    <row r="61" spans="1:17" x14ac:dyDescent="0.2">
      <c r="A61" s="4">
        <v>60</v>
      </c>
      <c r="B61" s="3" t="s">
        <v>127</v>
      </c>
      <c r="C61" s="3" t="s">
        <v>128</v>
      </c>
      <c r="D61" s="3" t="s">
        <v>17</v>
      </c>
      <c r="E61" s="3" t="s">
        <v>18</v>
      </c>
      <c r="F61" s="1">
        <v>5.43</v>
      </c>
      <c r="G61" s="1">
        <v>818.2</v>
      </c>
      <c r="H61" s="3" t="s">
        <v>19</v>
      </c>
      <c r="I61" s="3" t="s">
        <v>20</v>
      </c>
      <c r="J61" s="2" t="s">
        <v>285</v>
      </c>
      <c r="K61" s="3" t="s">
        <v>286</v>
      </c>
      <c r="L61" s="3" t="s">
        <v>266</v>
      </c>
      <c r="M61" s="3" t="s">
        <v>24</v>
      </c>
      <c r="N61" s="3" t="s">
        <v>287</v>
      </c>
      <c r="O61" s="3" t="s">
        <v>288</v>
      </c>
      <c r="P61" s="10">
        <f>IF(IFERROR(VLOOKUP(crocodile_dataset[[#This Row],[Observation ID]],A63:A1061,1,FALSE),0),1,0)</f>
        <v>0</v>
      </c>
      <c r="Q61"/>
    </row>
    <row r="62" spans="1:17" x14ac:dyDescent="0.2">
      <c r="A62" s="4">
        <v>61</v>
      </c>
      <c r="B62" s="3" t="s">
        <v>188</v>
      </c>
      <c r="C62" s="3" t="s">
        <v>189</v>
      </c>
      <c r="D62" s="3" t="s">
        <v>17</v>
      </c>
      <c r="E62" s="3" t="s">
        <v>18</v>
      </c>
      <c r="F62" s="1">
        <v>3.04</v>
      </c>
      <c r="G62" s="1">
        <v>133.9</v>
      </c>
      <c r="H62" s="3" t="s">
        <v>19</v>
      </c>
      <c r="I62" s="3" t="s">
        <v>38</v>
      </c>
      <c r="J62" s="2" t="s">
        <v>289</v>
      </c>
      <c r="K62" s="3" t="s">
        <v>252</v>
      </c>
      <c r="L62" s="3" t="s">
        <v>80</v>
      </c>
      <c r="M62" s="3" t="s">
        <v>24</v>
      </c>
      <c r="N62" s="3" t="s">
        <v>290</v>
      </c>
      <c r="O62" s="3" t="s">
        <v>291</v>
      </c>
      <c r="P62" s="10">
        <f>IF(IFERROR(VLOOKUP(crocodile_dataset[[#This Row],[Observation ID]],A64:A1062,1,FALSE),0),1,0)</f>
        <v>0</v>
      </c>
      <c r="Q62"/>
    </row>
    <row r="63" spans="1:17" x14ac:dyDescent="0.2">
      <c r="A63" s="4">
        <v>62</v>
      </c>
      <c r="B63" s="3" t="s">
        <v>59</v>
      </c>
      <c r="C63" s="3" t="s">
        <v>60</v>
      </c>
      <c r="D63" s="3" t="s">
        <v>17</v>
      </c>
      <c r="E63" s="3" t="s">
        <v>18</v>
      </c>
      <c r="F63" s="1">
        <v>2.56</v>
      </c>
      <c r="G63" s="1">
        <v>136.19999999999999</v>
      </c>
      <c r="H63" s="3" t="s">
        <v>19</v>
      </c>
      <c r="I63" s="3" t="s">
        <v>38</v>
      </c>
      <c r="J63" s="2" t="s">
        <v>292</v>
      </c>
      <c r="K63" s="3" t="s">
        <v>293</v>
      </c>
      <c r="L63" s="3" t="s">
        <v>64</v>
      </c>
      <c r="M63" s="3" t="s">
        <v>41</v>
      </c>
      <c r="N63" s="3" t="s">
        <v>294</v>
      </c>
      <c r="O63" s="3" t="s">
        <v>295</v>
      </c>
      <c r="P63" s="10">
        <f>IF(IFERROR(VLOOKUP(crocodile_dataset[[#This Row],[Observation ID]],A65:A1063,1,FALSE),0),1,0)</f>
        <v>0</v>
      </c>
      <c r="Q63"/>
    </row>
    <row r="64" spans="1:17" x14ac:dyDescent="0.2">
      <c r="A64" s="4">
        <v>63</v>
      </c>
      <c r="B64" s="3" t="s">
        <v>87</v>
      </c>
      <c r="C64" s="3" t="s">
        <v>88</v>
      </c>
      <c r="D64" s="3" t="s">
        <v>17</v>
      </c>
      <c r="E64" s="3" t="s">
        <v>69</v>
      </c>
      <c r="F64" s="1">
        <v>1.18</v>
      </c>
      <c r="G64" s="1">
        <v>12.5</v>
      </c>
      <c r="H64" s="3" t="s">
        <v>19</v>
      </c>
      <c r="I64" s="3" t="s">
        <v>104</v>
      </c>
      <c r="J64" s="2" t="s">
        <v>296</v>
      </c>
      <c r="K64" s="3" t="s">
        <v>297</v>
      </c>
      <c r="L64" s="3" t="s">
        <v>91</v>
      </c>
      <c r="M64" s="3" t="s">
        <v>32</v>
      </c>
      <c r="N64" s="3" t="s">
        <v>298</v>
      </c>
      <c r="O64" s="3" t="s">
        <v>299</v>
      </c>
      <c r="P64" s="10">
        <f>IF(IFERROR(VLOOKUP(crocodile_dataset[[#This Row],[Observation ID]],A66:A1064,1,FALSE),0),1,0)</f>
        <v>0</v>
      </c>
      <c r="Q64"/>
    </row>
    <row r="65" spans="1:17" x14ac:dyDescent="0.2">
      <c r="A65" s="4">
        <v>64</v>
      </c>
      <c r="B65" s="3" t="s">
        <v>115</v>
      </c>
      <c r="C65" s="3" t="s">
        <v>116</v>
      </c>
      <c r="D65" s="3" t="s">
        <v>17</v>
      </c>
      <c r="E65" s="3" t="s">
        <v>18</v>
      </c>
      <c r="F65" s="1">
        <v>3.78</v>
      </c>
      <c r="G65" s="1">
        <v>383.2</v>
      </c>
      <c r="H65" s="3" t="s">
        <v>19</v>
      </c>
      <c r="I65" s="3" t="s">
        <v>20</v>
      </c>
      <c r="J65" s="2" t="s">
        <v>300</v>
      </c>
      <c r="K65" s="3" t="s">
        <v>152</v>
      </c>
      <c r="L65" s="3" t="s">
        <v>80</v>
      </c>
      <c r="M65" s="3" t="s">
        <v>24</v>
      </c>
      <c r="N65" s="3" t="s">
        <v>301</v>
      </c>
      <c r="O65" s="3" t="s">
        <v>302</v>
      </c>
      <c r="P65" s="10">
        <f>IF(IFERROR(VLOOKUP(crocodile_dataset[[#This Row],[Observation ID]],A67:A1065,1,FALSE),0),1,0)</f>
        <v>0</v>
      </c>
      <c r="Q65"/>
    </row>
    <row r="66" spans="1:17" x14ac:dyDescent="0.2">
      <c r="A66" s="4">
        <v>65</v>
      </c>
      <c r="B66" s="3" t="s">
        <v>207</v>
      </c>
      <c r="C66" s="3" t="s">
        <v>208</v>
      </c>
      <c r="D66" s="3" t="s">
        <v>17</v>
      </c>
      <c r="E66" s="3" t="s">
        <v>18</v>
      </c>
      <c r="F66" s="1">
        <v>1.93</v>
      </c>
      <c r="G66" s="1">
        <v>46.7</v>
      </c>
      <c r="H66" s="3" t="s">
        <v>19</v>
      </c>
      <c r="I66" s="3" t="s">
        <v>104</v>
      </c>
      <c r="J66" s="2" t="s">
        <v>303</v>
      </c>
      <c r="K66" s="3" t="s">
        <v>210</v>
      </c>
      <c r="L66" s="3" t="s">
        <v>211</v>
      </c>
      <c r="M66" s="3" t="s">
        <v>24</v>
      </c>
      <c r="N66" s="3" t="s">
        <v>304</v>
      </c>
      <c r="O66" s="3" t="s">
        <v>305</v>
      </c>
      <c r="P66" s="10">
        <f>IF(IFERROR(VLOOKUP(crocodile_dataset[[#This Row],[Observation ID]],A68:A1066,1,FALSE),0),1,0)</f>
        <v>0</v>
      </c>
      <c r="Q66"/>
    </row>
    <row r="67" spans="1:17" x14ac:dyDescent="0.2">
      <c r="A67" s="4">
        <v>66</v>
      </c>
      <c r="B67" s="3" t="s">
        <v>120</v>
      </c>
      <c r="C67" s="3" t="s">
        <v>121</v>
      </c>
      <c r="D67" s="3" t="s">
        <v>17</v>
      </c>
      <c r="E67" s="3" t="s">
        <v>18</v>
      </c>
      <c r="F67" s="1">
        <v>2.56</v>
      </c>
      <c r="G67" s="1">
        <v>106.5</v>
      </c>
      <c r="H67" s="3" t="s">
        <v>19</v>
      </c>
      <c r="I67" s="3" t="s">
        <v>20</v>
      </c>
      <c r="J67" s="2" t="s">
        <v>306</v>
      </c>
      <c r="K67" s="3" t="s">
        <v>135</v>
      </c>
      <c r="L67" s="3" t="s">
        <v>124</v>
      </c>
      <c r="M67" s="3" t="s">
        <v>73</v>
      </c>
      <c r="N67" s="3" t="s">
        <v>307</v>
      </c>
      <c r="O67" s="3" t="s">
        <v>308</v>
      </c>
      <c r="P67" s="10">
        <f>IF(IFERROR(VLOOKUP(crocodile_dataset[[#This Row],[Observation ID]],A69:A1067,1,FALSE),0),1,0)</f>
        <v>0</v>
      </c>
      <c r="Q67"/>
    </row>
    <row r="68" spans="1:17" x14ac:dyDescent="0.2">
      <c r="A68" s="4">
        <v>67</v>
      </c>
      <c r="B68" s="3" t="s">
        <v>67</v>
      </c>
      <c r="C68" s="3" t="s">
        <v>68</v>
      </c>
      <c r="D68" s="3" t="s">
        <v>17</v>
      </c>
      <c r="E68" s="3" t="s">
        <v>69</v>
      </c>
      <c r="F68" s="1">
        <v>1.25</v>
      </c>
      <c r="G68" s="1">
        <v>19.3</v>
      </c>
      <c r="H68" s="3" t="s">
        <v>61</v>
      </c>
      <c r="I68" s="3" t="s">
        <v>104</v>
      </c>
      <c r="J68" s="2" t="s">
        <v>309</v>
      </c>
      <c r="K68" s="3" t="s">
        <v>142</v>
      </c>
      <c r="L68" s="3" t="s">
        <v>310</v>
      </c>
      <c r="M68" s="3" t="s">
        <v>73</v>
      </c>
      <c r="N68" s="3" t="s">
        <v>311</v>
      </c>
      <c r="O68" s="3" t="s">
        <v>312</v>
      </c>
      <c r="P68" s="10">
        <f>IF(IFERROR(VLOOKUP(crocodile_dataset[[#This Row],[Observation ID]],A70:A1068,1,FALSE),0),1,0)</f>
        <v>0</v>
      </c>
      <c r="Q68"/>
    </row>
    <row r="69" spans="1:17" x14ac:dyDescent="0.2">
      <c r="A69" s="4">
        <v>68</v>
      </c>
      <c r="B69" s="3" t="s">
        <v>145</v>
      </c>
      <c r="C69" s="3" t="s">
        <v>146</v>
      </c>
      <c r="D69" s="3" t="s">
        <v>17</v>
      </c>
      <c r="E69" s="3" t="s">
        <v>18</v>
      </c>
      <c r="F69" s="1">
        <v>2.23</v>
      </c>
      <c r="G69" s="1">
        <v>81.8</v>
      </c>
      <c r="H69" s="3" t="s">
        <v>19</v>
      </c>
      <c r="I69" s="3" t="s">
        <v>104</v>
      </c>
      <c r="J69" s="2" t="s">
        <v>313</v>
      </c>
      <c r="K69" s="3" t="s">
        <v>148</v>
      </c>
      <c r="L69" s="3" t="s">
        <v>23</v>
      </c>
      <c r="M69" s="3" t="s">
        <v>41</v>
      </c>
      <c r="N69" s="3" t="s">
        <v>314</v>
      </c>
      <c r="O69" s="3" t="s">
        <v>315</v>
      </c>
      <c r="P69" s="10">
        <f>IF(IFERROR(VLOOKUP(crocodile_dataset[[#This Row],[Observation ID]],A71:A1069,1,FALSE),0),1,0)</f>
        <v>0</v>
      </c>
      <c r="Q69"/>
    </row>
    <row r="70" spans="1:17" x14ac:dyDescent="0.2">
      <c r="A70" s="4">
        <v>69</v>
      </c>
      <c r="B70" s="3" t="s">
        <v>27</v>
      </c>
      <c r="C70" s="3" t="s">
        <v>28</v>
      </c>
      <c r="D70" s="3" t="s">
        <v>17</v>
      </c>
      <c r="E70" s="3" t="s">
        <v>18</v>
      </c>
      <c r="F70" s="1">
        <v>3.66</v>
      </c>
      <c r="G70" s="1">
        <v>262.60000000000002</v>
      </c>
      <c r="H70" s="3" t="s">
        <v>19</v>
      </c>
      <c r="I70" s="3" t="s">
        <v>38</v>
      </c>
      <c r="J70" s="2" t="s">
        <v>316</v>
      </c>
      <c r="K70" s="3" t="s">
        <v>30</v>
      </c>
      <c r="L70" s="3" t="s">
        <v>317</v>
      </c>
      <c r="M70" s="3" t="s">
        <v>32</v>
      </c>
      <c r="N70" s="3" t="s">
        <v>318</v>
      </c>
      <c r="O70" s="3" t="s">
        <v>319</v>
      </c>
      <c r="P70" s="10">
        <f>IF(IFERROR(VLOOKUP(crocodile_dataset[[#This Row],[Observation ID]],A72:A1070,1,FALSE),0),1,0)</f>
        <v>0</v>
      </c>
      <c r="Q70"/>
    </row>
    <row r="71" spans="1:17" x14ac:dyDescent="0.2">
      <c r="A71" s="4">
        <v>70</v>
      </c>
      <c r="B71" s="3" t="s">
        <v>320</v>
      </c>
      <c r="C71" s="3" t="s">
        <v>321</v>
      </c>
      <c r="D71" s="3" t="s">
        <v>17</v>
      </c>
      <c r="E71" s="3" t="s">
        <v>203</v>
      </c>
      <c r="F71" s="1">
        <v>1.85</v>
      </c>
      <c r="G71" s="1">
        <v>67.3</v>
      </c>
      <c r="H71" s="3" t="s">
        <v>61</v>
      </c>
      <c r="I71" s="3" t="s">
        <v>20</v>
      </c>
      <c r="J71" s="2" t="s">
        <v>322</v>
      </c>
      <c r="K71" s="3" t="s">
        <v>297</v>
      </c>
      <c r="L71" s="3" t="s">
        <v>23</v>
      </c>
      <c r="M71" s="3" t="s">
        <v>323</v>
      </c>
      <c r="N71" s="3" t="s">
        <v>324</v>
      </c>
      <c r="O71" s="3" t="s">
        <v>325</v>
      </c>
      <c r="P71" s="10">
        <f>IF(IFERROR(VLOOKUP(crocodile_dataset[[#This Row],[Observation ID]],A73:A1071,1,FALSE),0),1,0)</f>
        <v>0</v>
      </c>
      <c r="Q71"/>
    </row>
    <row r="72" spans="1:17" x14ac:dyDescent="0.2">
      <c r="A72" s="4">
        <v>71</v>
      </c>
      <c r="B72" s="3" t="s">
        <v>127</v>
      </c>
      <c r="C72" s="3" t="s">
        <v>128</v>
      </c>
      <c r="D72" s="3" t="s">
        <v>17</v>
      </c>
      <c r="E72" s="3" t="s">
        <v>18</v>
      </c>
      <c r="F72" s="1">
        <v>4.9000000000000004</v>
      </c>
      <c r="G72" s="1">
        <v>629.70000000000005</v>
      </c>
      <c r="H72" s="3" t="s">
        <v>61</v>
      </c>
      <c r="I72" s="3" t="s">
        <v>20</v>
      </c>
      <c r="J72" s="2" t="s">
        <v>326</v>
      </c>
      <c r="K72" s="3" t="s">
        <v>130</v>
      </c>
      <c r="L72" s="3" t="s">
        <v>266</v>
      </c>
      <c r="M72" s="3" t="s">
        <v>24</v>
      </c>
      <c r="N72" s="3" t="s">
        <v>327</v>
      </c>
      <c r="O72" s="3" t="s">
        <v>328</v>
      </c>
      <c r="P72" s="10">
        <f>IF(IFERROR(VLOOKUP(crocodile_dataset[[#This Row],[Observation ID]],A74:A1072,1,FALSE),0),1,0)</f>
        <v>0</v>
      </c>
      <c r="Q72"/>
    </row>
    <row r="73" spans="1:17" x14ac:dyDescent="0.2">
      <c r="A73" s="4">
        <v>72</v>
      </c>
      <c r="B73" s="3" t="s">
        <v>320</v>
      </c>
      <c r="C73" s="3" t="s">
        <v>321</v>
      </c>
      <c r="D73" s="3" t="s">
        <v>17</v>
      </c>
      <c r="E73" s="3" t="s">
        <v>203</v>
      </c>
      <c r="F73" s="1">
        <v>1.2</v>
      </c>
      <c r="G73" s="1">
        <v>38</v>
      </c>
      <c r="H73" s="3" t="s">
        <v>37</v>
      </c>
      <c r="I73" s="3" t="s">
        <v>38</v>
      </c>
      <c r="J73" s="2" t="s">
        <v>329</v>
      </c>
      <c r="K73" s="3" t="s">
        <v>330</v>
      </c>
      <c r="L73" s="3" t="s">
        <v>23</v>
      </c>
      <c r="M73" s="3" t="s">
        <v>323</v>
      </c>
      <c r="N73" s="3" t="s">
        <v>331</v>
      </c>
      <c r="O73" s="3" t="s">
        <v>332</v>
      </c>
      <c r="P73" s="10">
        <f>IF(IFERROR(VLOOKUP(crocodile_dataset[[#This Row],[Observation ID]],A75:A1073,1,FALSE),0),1,0)</f>
        <v>0</v>
      </c>
      <c r="Q73"/>
    </row>
    <row r="74" spans="1:17" x14ac:dyDescent="0.2">
      <c r="A74" s="4">
        <v>73</v>
      </c>
      <c r="B74" s="3" t="s">
        <v>201</v>
      </c>
      <c r="C74" s="3" t="s">
        <v>202</v>
      </c>
      <c r="D74" s="3" t="s">
        <v>17</v>
      </c>
      <c r="E74" s="3" t="s">
        <v>203</v>
      </c>
      <c r="F74" s="1">
        <v>2.9</v>
      </c>
      <c r="G74" s="1">
        <v>165.4</v>
      </c>
      <c r="H74" s="3" t="s">
        <v>19</v>
      </c>
      <c r="I74" s="3" t="s">
        <v>104</v>
      </c>
      <c r="J74" s="2" t="s">
        <v>333</v>
      </c>
      <c r="K74" s="3" t="s">
        <v>282</v>
      </c>
      <c r="L74" s="3" t="s">
        <v>23</v>
      </c>
      <c r="M74" s="3" t="s">
        <v>41</v>
      </c>
      <c r="N74" s="3" t="s">
        <v>334</v>
      </c>
      <c r="O74" s="3" t="s">
        <v>335</v>
      </c>
      <c r="P74" s="10">
        <f>IF(IFERROR(VLOOKUP(crocodile_dataset[[#This Row],[Observation ID]],A76:A1074,1,FALSE),0),1,0)</f>
        <v>0</v>
      </c>
      <c r="Q74"/>
    </row>
    <row r="75" spans="1:17" x14ac:dyDescent="0.2">
      <c r="A75" s="4">
        <v>74</v>
      </c>
      <c r="B75" s="3" t="s">
        <v>115</v>
      </c>
      <c r="C75" s="3" t="s">
        <v>116</v>
      </c>
      <c r="D75" s="3" t="s">
        <v>17</v>
      </c>
      <c r="E75" s="3" t="s">
        <v>18</v>
      </c>
      <c r="F75" s="1">
        <v>4.34</v>
      </c>
      <c r="G75" s="1">
        <v>596.20000000000005</v>
      </c>
      <c r="H75" s="3" t="s">
        <v>61</v>
      </c>
      <c r="I75" s="3" t="s">
        <v>104</v>
      </c>
      <c r="J75" s="2" t="s">
        <v>336</v>
      </c>
      <c r="K75" s="3" t="s">
        <v>337</v>
      </c>
      <c r="L75" s="3" t="s">
        <v>80</v>
      </c>
      <c r="M75" s="3" t="s">
        <v>24</v>
      </c>
      <c r="N75" s="3" t="s">
        <v>338</v>
      </c>
      <c r="O75" s="3" t="s">
        <v>339</v>
      </c>
      <c r="P75" s="10">
        <f>IF(IFERROR(VLOOKUP(crocodile_dataset[[#This Row],[Observation ID]],A77:A1075,1,FALSE),0),1,0)</f>
        <v>0</v>
      </c>
      <c r="Q75"/>
    </row>
    <row r="76" spans="1:17" x14ac:dyDescent="0.2">
      <c r="A76" s="4">
        <v>75</v>
      </c>
      <c r="B76" s="3" t="s">
        <v>145</v>
      </c>
      <c r="C76" s="3" t="s">
        <v>146</v>
      </c>
      <c r="D76" s="3" t="s">
        <v>17</v>
      </c>
      <c r="E76" s="3" t="s">
        <v>18</v>
      </c>
      <c r="F76" s="1">
        <v>2.63</v>
      </c>
      <c r="G76" s="1">
        <v>107.9</v>
      </c>
      <c r="H76" s="3" t="s">
        <v>19</v>
      </c>
      <c r="I76" s="3" t="s">
        <v>38</v>
      </c>
      <c r="J76" s="2" t="s">
        <v>340</v>
      </c>
      <c r="K76" s="3" t="s">
        <v>148</v>
      </c>
      <c r="L76" s="3" t="s">
        <v>23</v>
      </c>
      <c r="M76" s="3" t="s">
        <v>41</v>
      </c>
      <c r="N76" s="3" t="s">
        <v>341</v>
      </c>
      <c r="O76" s="3" t="s">
        <v>342</v>
      </c>
      <c r="P76" s="10">
        <f>IF(IFERROR(VLOOKUP(crocodile_dataset[[#This Row],[Observation ID]],A78:A1076,1,FALSE),0),1,0)</f>
        <v>0</v>
      </c>
      <c r="Q76"/>
    </row>
    <row r="77" spans="1:17" x14ac:dyDescent="0.2">
      <c r="A77" s="4">
        <v>76</v>
      </c>
      <c r="B77" s="3" t="s">
        <v>120</v>
      </c>
      <c r="C77" s="3" t="s">
        <v>121</v>
      </c>
      <c r="D77" s="3" t="s">
        <v>17</v>
      </c>
      <c r="E77" s="3" t="s">
        <v>18</v>
      </c>
      <c r="F77" s="1">
        <v>2.54</v>
      </c>
      <c r="G77" s="1">
        <v>103.3</v>
      </c>
      <c r="H77" s="3" t="s">
        <v>19</v>
      </c>
      <c r="I77" s="3" t="s">
        <v>20</v>
      </c>
      <c r="J77" s="2" t="s">
        <v>343</v>
      </c>
      <c r="K77" s="3" t="s">
        <v>135</v>
      </c>
      <c r="L77" s="3" t="s">
        <v>124</v>
      </c>
      <c r="M77" s="3" t="s">
        <v>73</v>
      </c>
      <c r="N77" s="3" t="s">
        <v>344</v>
      </c>
      <c r="O77" s="3" t="s">
        <v>345</v>
      </c>
      <c r="P77" s="10">
        <f>IF(IFERROR(VLOOKUP(crocodile_dataset[[#This Row],[Observation ID]],A79:A1077,1,FALSE),0),1,0)</f>
        <v>0</v>
      </c>
      <c r="Q77"/>
    </row>
    <row r="78" spans="1:17" x14ac:dyDescent="0.2">
      <c r="A78" s="4">
        <v>77</v>
      </c>
      <c r="B78" s="3" t="s">
        <v>15</v>
      </c>
      <c r="C78" s="3" t="s">
        <v>16</v>
      </c>
      <c r="D78" s="3" t="s">
        <v>17</v>
      </c>
      <c r="E78" s="3" t="s">
        <v>18</v>
      </c>
      <c r="F78" s="1">
        <v>2.15</v>
      </c>
      <c r="G78" s="1">
        <v>75.099999999999994</v>
      </c>
      <c r="H78" s="3" t="s">
        <v>19</v>
      </c>
      <c r="I78" s="3" t="s">
        <v>104</v>
      </c>
      <c r="J78" s="2" t="s">
        <v>346</v>
      </c>
      <c r="K78" s="3" t="s">
        <v>233</v>
      </c>
      <c r="L78" s="3" t="s">
        <v>46</v>
      </c>
      <c r="M78" s="3" t="s">
        <v>24</v>
      </c>
      <c r="N78" s="3" t="s">
        <v>347</v>
      </c>
      <c r="O78" s="3" t="s">
        <v>348</v>
      </c>
      <c r="P78" s="10">
        <f>IF(IFERROR(VLOOKUP(crocodile_dataset[[#This Row],[Observation ID]],A80:A1078,1,FALSE),0),1,0)</f>
        <v>0</v>
      </c>
      <c r="Q78"/>
    </row>
    <row r="79" spans="1:17" x14ac:dyDescent="0.2">
      <c r="A79" s="4">
        <v>78</v>
      </c>
      <c r="B79" s="3" t="s">
        <v>76</v>
      </c>
      <c r="C79" s="3" t="s">
        <v>77</v>
      </c>
      <c r="D79" s="3" t="s">
        <v>17</v>
      </c>
      <c r="E79" s="3" t="s">
        <v>18</v>
      </c>
      <c r="F79" s="1">
        <v>2.13</v>
      </c>
      <c r="G79" s="1">
        <v>86.4</v>
      </c>
      <c r="H79" s="3" t="s">
        <v>19</v>
      </c>
      <c r="I79" s="3" t="s">
        <v>38</v>
      </c>
      <c r="J79" s="2" t="s">
        <v>349</v>
      </c>
      <c r="K79" s="3" t="s">
        <v>350</v>
      </c>
      <c r="L79" s="3" t="s">
        <v>216</v>
      </c>
      <c r="M79" s="3" t="s">
        <v>24</v>
      </c>
      <c r="N79" s="3" t="s">
        <v>351</v>
      </c>
      <c r="O79" s="3" t="s">
        <v>352</v>
      </c>
      <c r="P79" s="10">
        <f>IF(IFERROR(VLOOKUP(crocodile_dataset[[#This Row],[Observation ID]],A81:A1079,1,FALSE),0),1,0)</f>
        <v>0</v>
      </c>
      <c r="Q79"/>
    </row>
    <row r="80" spans="1:17" x14ac:dyDescent="0.2">
      <c r="A80" s="4">
        <v>79</v>
      </c>
      <c r="B80" s="3" t="s">
        <v>320</v>
      </c>
      <c r="C80" s="3" t="s">
        <v>321</v>
      </c>
      <c r="D80" s="3" t="s">
        <v>17</v>
      </c>
      <c r="E80" s="3" t="s">
        <v>203</v>
      </c>
      <c r="F80" s="1">
        <v>1.69</v>
      </c>
      <c r="G80" s="1">
        <v>63.7</v>
      </c>
      <c r="H80" s="3" t="s">
        <v>37</v>
      </c>
      <c r="I80" s="3" t="s">
        <v>104</v>
      </c>
      <c r="J80" s="2" t="s">
        <v>353</v>
      </c>
      <c r="K80" s="3" t="s">
        <v>354</v>
      </c>
      <c r="L80" s="3" t="s">
        <v>355</v>
      </c>
      <c r="M80" s="3" t="s">
        <v>323</v>
      </c>
      <c r="N80" s="3" t="s">
        <v>356</v>
      </c>
      <c r="O80" s="3" t="s">
        <v>357</v>
      </c>
      <c r="P80" s="10">
        <f>IF(IFERROR(VLOOKUP(crocodile_dataset[[#This Row],[Observation ID]],A82:A1080,1,FALSE),0),1,0)</f>
        <v>0</v>
      </c>
      <c r="Q80"/>
    </row>
    <row r="81" spans="1:17" x14ac:dyDescent="0.2">
      <c r="A81" s="4">
        <v>80</v>
      </c>
      <c r="B81" s="3" t="s">
        <v>127</v>
      </c>
      <c r="C81" s="3" t="s">
        <v>128</v>
      </c>
      <c r="D81" s="3" t="s">
        <v>17</v>
      </c>
      <c r="E81" s="3" t="s">
        <v>18</v>
      </c>
      <c r="F81" s="1">
        <v>5.07</v>
      </c>
      <c r="G81" s="1">
        <v>791.7</v>
      </c>
      <c r="H81" s="3" t="s">
        <v>19</v>
      </c>
      <c r="I81" s="3" t="s">
        <v>104</v>
      </c>
      <c r="J81" s="2" t="s">
        <v>358</v>
      </c>
      <c r="K81" s="3" t="s">
        <v>359</v>
      </c>
      <c r="L81" s="3" t="s">
        <v>31</v>
      </c>
      <c r="M81" s="3" t="s">
        <v>24</v>
      </c>
      <c r="N81" s="3" t="s">
        <v>360</v>
      </c>
      <c r="O81" s="3" t="s">
        <v>361</v>
      </c>
      <c r="P81" s="10">
        <f>IF(IFERROR(VLOOKUP(crocodile_dataset[[#This Row],[Observation ID]],A83:A1081,1,FALSE),0),1,0)</f>
        <v>0</v>
      </c>
      <c r="Q81"/>
    </row>
    <row r="82" spans="1:17" x14ac:dyDescent="0.2">
      <c r="A82" s="4">
        <v>81</v>
      </c>
      <c r="B82" s="3" t="s">
        <v>15</v>
      </c>
      <c r="C82" s="3" t="s">
        <v>16</v>
      </c>
      <c r="D82" s="3" t="s">
        <v>17</v>
      </c>
      <c r="E82" s="3" t="s">
        <v>18</v>
      </c>
      <c r="F82" s="1">
        <v>1.1000000000000001</v>
      </c>
      <c r="G82" s="1">
        <v>41.1</v>
      </c>
      <c r="H82" s="3" t="s">
        <v>37</v>
      </c>
      <c r="I82" s="3" t="s">
        <v>104</v>
      </c>
      <c r="J82" s="2" t="s">
        <v>362</v>
      </c>
      <c r="K82" s="3" t="s">
        <v>233</v>
      </c>
      <c r="L82" s="3" t="s">
        <v>46</v>
      </c>
      <c r="M82" s="3" t="s">
        <v>24</v>
      </c>
      <c r="N82" s="3" t="s">
        <v>363</v>
      </c>
      <c r="O82" s="3" t="s">
        <v>364</v>
      </c>
      <c r="P82" s="10">
        <f>IF(IFERROR(VLOOKUP(crocodile_dataset[[#This Row],[Observation ID]],A84:A1082,1,FALSE),0),1,0)</f>
        <v>0</v>
      </c>
      <c r="Q82"/>
    </row>
    <row r="83" spans="1:17" x14ac:dyDescent="0.2">
      <c r="A83" s="4">
        <v>82</v>
      </c>
      <c r="B83" s="3" t="s">
        <v>76</v>
      </c>
      <c r="C83" s="3" t="s">
        <v>77</v>
      </c>
      <c r="D83" s="3" t="s">
        <v>17</v>
      </c>
      <c r="E83" s="3" t="s">
        <v>18</v>
      </c>
      <c r="F83" s="1">
        <v>3.02</v>
      </c>
      <c r="G83" s="1">
        <v>180.7</v>
      </c>
      <c r="H83" s="3" t="s">
        <v>19</v>
      </c>
      <c r="I83" s="3" t="s">
        <v>20</v>
      </c>
      <c r="J83" s="2" t="s">
        <v>365</v>
      </c>
      <c r="K83" s="3" t="s">
        <v>366</v>
      </c>
      <c r="L83" s="3" t="s">
        <v>46</v>
      </c>
      <c r="M83" s="3" t="s">
        <v>24</v>
      </c>
      <c r="N83" s="3" t="s">
        <v>367</v>
      </c>
      <c r="O83" s="3" t="s">
        <v>368</v>
      </c>
      <c r="P83" s="10">
        <f>IF(IFERROR(VLOOKUP(crocodile_dataset[[#This Row],[Observation ID]],A85:A1083,1,FALSE),0),1,0)</f>
        <v>0</v>
      </c>
      <c r="Q83"/>
    </row>
    <row r="84" spans="1:17" x14ac:dyDescent="0.2">
      <c r="A84" s="4">
        <v>83</v>
      </c>
      <c r="B84" s="3" t="s">
        <v>183</v>
      </c>
      <c r="C84" s="3" t="s">
        <v>184</v>
      </c>
      <c r="D84" s="3" t="s">
        <v>17</v>
      </c>
      <c r="E84" s="3" t="s">
        <v>18</v>
      </c>
      <c r="F84" s="1">
        <v>1.6</v>
      </c>
      <c r="G84" s="1">
        <v>47</v>
      </c>
      <c r="H84" s="3" t="s">
        <v>61</v>
      </c>
      <c r="I84" s="3" t="s">
        <v>20</v>
      </c>
      <c r="J84" s="2" t="s">
        <v>369</v>
      </c>
      <c r="K84" s="3" t="s">
        <v>130</v>
      </c>
      <c r="L84" s="3" t="s">
        <v>195</v>
      </c>
      <c r="M84" s="3" t="s">
        <v>41</v>
      </c>
      <c r="N84" s="3" t="s">
        <v>370</v>
      </c>
      <c r="O84" s="3" t="s">
        <v>371</v>
      </c>
      <c r="P84" s="10">
        <f>IF(IFERROR(VLOOKUP(crocodile_dataset[[#This Row],[Observation ID]],A86:A1084,1,FALSE),0),1,0)</f>
        <v>0</v>
      </c>
      <c r="Q84"/>
    </row>
    <row r="85" spans="1:17" x14ac:dyDescent="0.2">
      <c r="A85" s="4">
        <v>84</v>
      </c>
      <c r="B85" s="3" t="s">
        <v>59</v>
      </c>
      <c r="C85" s="3" t="s">
        <v>60</v>
      </c>
      <c r="D85" s="3" t="s">
        <v>17</v>
      </c>
      <c r="E85" s="3" t="s">
        <v>18</v>
      </c>
      <c r="F85" s="1">
        <v>1.25</v>
      </c>
      <c r="G85" s="1">
        <v>36.299999999999997</v>
      </c>
      <c r="H85" s="3" t="s">
        <v>37</v>
      </c>
      <c r="I85" s="3" t="s">
        <v>20</v>
      </c>
      <c r="J85" s="2" t="s">
        <v>372</v>
      </c>
      <c r="K85" s="3" t="s">
        <v>293</v>
      </c>
      <c r="L85" s="3" t="s">
        <v>23</v>
      </c>
      <c r="M85" s="3" t="s">
        <v>41</v>
      </c>
      <c r="N85" s="3" t="s">
        <v>373</v>
      </c>
      <c r="O85" s="3" t="s">
        <v>374</v>
      </c>
      <c r="P85" s="10">
        <f>IF(IFERROR(VLOOKUP(crocodile_dataset[[#This Row],[Observation ID]],A87:A1085,1,FALSE),0),1,0)</f>
        <v>0</v>
      </c>
      <c r="Q85"/>
    </row>
    <row r="86" spans="1:17" x14ac:dyDescent="0.2">
      <c r="A86" s="4">
        <v>85</v>
      </c>
      <c r="B86" s="3" t="s">
        <v>15</v>
      </c>
      <c r="C86" s="3" t="s">
        <v>16</v>
      </c>
      <c r="D86" s="3" t="s">
        <v>17</v>
      </c>
      <c r="E86" s="3" t="s">
        <v>18</v>
      </c>
      <c r="F86" s="1">
        <v>2.31</v>
      </c>
      <c r="G86" s="1">
        <v>90.9</v>
      </c>
      <c r="H86" s="3" t="s">
        <v>19</v>
      </c>
      <c r="I86" s="3" t="s">
        <v>104</v>
      </c>
      <c r="J86" s="2" t="s">
        <v>375</v>
      </c>
      <c r="K86" s="3" t="s">
        <v>233</v>
      </c>
      <c r="L86" s="3" t="s">
        <v>23</v>
      </c>
      <c r="M86" s="3" t="s">
        <v>24</v>
      </c>
      <c r="N86" s="3" t="s">
        <v>376</v>
      </c>
      <c r="O86" s="3" t="s">
        <v>377</v>
      </c>
      <c r="P86" s="10">
        <f>IF(IFERROR(VLOOKUP(crocodile_dataset[[#This Row],[Observation ID]],A88:A1086,1,FALSE),0),1,0)</f>
        <v>0</v>
      </c>
      <c r="Q86"/>
    </row>
    <row r="87" spans="1:17" x14ac:dyDescent="0.2">
      <c r="A87" s="4">
        <v>86</v>
      </c>
      <c r="B87" s="3" t="s">
        <v>320</v>
      </c>
      <c r="C87" s="3" t="s">
        <v>321</v>
      </c>
      <c r="D87" s="3" t="s">
        <v>17</v>
      </c>
      <c r="E87" s="3" t="s">
        <v>203</v>
      </c>
      <c r="F87" s="1">
        <v>0.79</v>
      </c>
      <c r="G87" s="1">
        <v>34.200000000000003</v>
      </c>
      <c r="H87" s="3" t="s">
        <v>37</v>
      </c>
      <c r="I87" s="3" t="s">
        <v>38</v>
      </c>
      <c r="J87" s="2" t="s">
        <v>378</v>
      </c>
      <c r="K87" s="3" t="s">
        <v>330</v>
      </c>
      <c r="L87" s="3" t="s">
        <v>23</v>
      </c>
      <c r="M87" s="3" t="s">
        <v>323</v>
      </c>
      <c r="N87" s="3" t="s">
        <v>379</v>
      </c>
      <c r="O87" s="3" t="s">
        <v>380</v>
      </c>
      <c r="P87" s="10">
        <f>IF(IFERROR(VLOOKUP(crocodile_dataset[[#This Row],[Observation ID]],A89:A1087,1,FALSE),0),1,0)</f>
        <v>0</v>
      </c>
      <c r="Q87"/>
    </row>
    <row r="88" spans="1:17" x14ac:dyDescent="0.2">
      <c r="A88" s="4">
        <v>87</v>
      </c>
      <c r="B88" s="3" t="s">
        <v>87</v>
      </c>
      <c r="C88" s="3" t="s">
        <v>88</v>
      </c>
      <c r="D88" s="3" t="s">
        <v>17</v>
      </c>
      <c r="E88" s="3" t="s">
        <v>69</v>
      </c>
      <c r="F88" s="1">
        <v>1.23</v>
      </c>
      <c r="G88" s="1">
        <v>13.1</v>
      </c>
      <c r="H88" s="3" t="s">
        <v>19</v>
      </c>
      <c r="I88" s="3" t="s">
        <v>38</v>
      </c>
      <c r="J88" s="2" t="s">
        <v>381</v>
      </c>
      <c r="K88" s="3" t="s">
        <v>248</v>
      </c>
      <c r="L88" s="3" t="s">
        <v>91</v>
      </c>
      <c r="M88" s="3" t="s">
        <v>32</v>
      </c>
      <c r="N88" s="3" t="s">
        <v>382</v>
      </c>
      <c r="O88" s="3" t="s">
        <v>383</v>
      </c>
      <c r="P88" s="10">
        <f>IF(IFERROR(VLOOKUP(crocodile_dataset[[#This Row],[Observation ID]],A90:A1088,1,FALSE),0),1,0)</f>
        <v>0</v>
      </c>
      <c r="Q88"/>
    </row>
    <row r="89" spans="1:17" x14ac:dyDescent="0.2">
      <c r="A89" s="4">
        <v>88</v>
      </c>
      <c r="B89" s="3" t="s">
        <v>49</v>
      </c>
      <c r="C89" s="3" t="s">
        <v>50</v>
      </c>
      <c r="D89" s="3" t="s">
        <v>17</v>
      </c>
      <c r="E89" s="3" t="s">
        <v>18</v>
      </c>
      <c r="F89" s="1">
        <v>2.82</v>
      </c>
      <c r="G89" s="1">
        <v>159.30000000000001</v>
      </c>
      <c r="H89" s="3" t="s">
        <v>61</v>
      </c>
      <c r="I89" s="3" t="s">
        <v>38</v>
      </c>
      <c r="J89" s="2" t="s">
        <v>384</v>
      </c>
      <c r="K89" s="3" t="s">
        <v>161</v>
      </c>
      <c r="L89" s="3" t="s">
        <v>80</v>
      </c>
      <c r="M89" s="3" t="s">
        <v>32</v>
      </c>
      <c r="N89" s="3" t="s">
        <v>385</v>
      </c>
      <c r="O89" s="3" t="s">
        <v>386</v>
      </c>
      <c r="P89" s="10">
        <f>IF(IFERROR(VLOOKUP(crocodile_dataset[[#This Row],[Observation ID]],A91:A1089,1,FALSE),0),1,0)</f>
        <v>0</v>
      </c>
      <c r="Q89"/>
    </row>
    <row r="90" spans="1:17" x14ac:dyDescent="0.2">
      <c r="A90" s="4">
        <v>89</v>
      </c>
      <c r="B90" s="3" t="s">
        <v>27</v>
      </c>
      <c r="C90" s="3" t="s">
        <v>28</v>
      </c>
      <c r="D90" s="3" t="s">
        <v>17</v>
      </c>
      <c r="E90" s="3" t="s">
        <v>18</v>
      </c>
      <c r="F90" s="1">
        <v>2.76</v>
      </c>
      <c r="G90" s="1">
        <v>152.5</v>
      </c>
      <c r="H90" s="3" t="s">
        <v>19</v>
      </c>
      <c r="I90" s="3" t="s">
        <v>38</v>
      </c>
      <c r="J90" s="2" t="s">
        <v>387</v>
      </c>
      <c r="K90" s="3" t="s">
        <v>388</v>
      </c>
      <c r="L90" s="3" t="s">
        <v>389</v>
      </c>
      <c r="M90" s="3" t="s">
        <v>32</v>
      </c>
      <c r="N90" s="3" t="s">
        <v>390</v>
      </c>
      <c r="O90" s="3" t="s">
        <v>391</v>
      </c>
      <c r="P90" s="10">
        <f>IF(IFERROR(VLOOKUP(crocodile_dataset[[#This Row],[Observation ID]],A92:A1090,1,FALSE),0),1,0)</f>
        <v>0</v>
      </c>
      <c r="Q90"/>
    </row>
    <row r="91" spans="1:17" x14ac:dyDescent="0.2">
      <c r="A91" s="4">
        <v>90</v>
      </c>
      <c r="B91" s="3" t="s">
        <v>392</v>
      </c>
      <c r="C91" s="3" t="s">
        <v>393</v>
      </c>
      <c r="D91" s="3" t="s">
        <v>17</v>
      </c>
      <c r="E91" s="3" t="s">
        <v>18</v>
      </c>
      <c r="F91" s="1">
        <v>2.4500000000000002</v>
      </c>
      <c r="G91" s="1">
        <v>75.8</v>
      </c>
      <c r="H91" s="3" t="s">
        <v>61</v>
      </c>
      <c r="I91" s="3" t="s">
        <v>38</v>
      </c>
      <c r="J91" s="2" t="s">
        <v>394</v>
      </c>
      <c r="K91" s="3" t="s">
        <v>191</v>
      </c>
      <c r="L91" s="3" t="s">
        <v>46</v>
      </c>
      <c r="M91" s="3" t="s">
        <v>24</v>
      </c>
      <c r="N91" s="3" t="s">
        <v>395</v>
      </c>
      <c r="O91" s="3" t="s">
        <v>396</v>
      </c>
      <c r="P91" s="10">
        <f>IF(IFERROR(VLOOKUP(crocodile_dataset[[#This Row],[Observation ID]],A93:A1091,1,FALSE),0),1,0)</f>
        <v>0</v>
      </c>
      <c r="Q91"/>
    </row>
    <row r="92" spans="1:17" x14ac:dyDescent="0.2">
      <c r="A92" s="4">
        <v>91</v>
      </c>
      <c r="B92" s="3" t="s">
        <v>15</v>
      </c>
      <c r="C92" s="3" t="s">
        <v>16</v>
      </c>
      <c r="D92" s="3" t="s">
        <v>17</v>
      </c>
      <c r="E92" s="3" t="s">
        <v>18</v>
      </c>
      <c r="F92" s="1">
        <v>2.5099999999999998</v>
      </c>
      <c r="G92" s="1">
        <v>102.4</v>
      </c>
      <c r="H92" s="3" t="s">
        <v>61</v>
      </c>
      <c r="I92" s="3" t="s">
        <v>38</v>
      </c>
      <c r="J92" s="2" t="s">
        <v>397</v>
      </c>
      <c r="K92" s="3" t="s">
        <v>233</v>
      </c>
      <c r="L92" s="3" t="s">
        <v>84</v>
      </c>
      <c r="M92" s="3" t="s">
        <v>24</v>
      </c>
      <c r="N92" s="3" t="s">
        <v>398</v>
      </c>
      <c r="O92" s="3" t="s">
        <v>399</v>
      </c>
      <c r="P92" s="10">
        <f>IF(IFERROR(VLOOKUP(crocodile_dataset[[#This Row],[Observation ID]],A94:A1092,1,FALSE),0),1,0)</f>
        <v>0</v>
      </c>
      <c r="Q92"/>
    </row>
    <row r="93" spans="1:17" x14ac:dyDescent="0.2">
      <c r="A93" s="4">
        <v>92</v>
      </c>
      <c r="B93" s="3" t="s">
        <v>115</v>
      </c>
      <c r="C93" s="3" t="s">
        <v>116</v>
      </c>
      <c r="D93" s="3" t="s">
        <v>17</v>
      </c>
      <c r="E93" s="3" t="s">
        <v>18</v>
      </c>
      <c r="F93" s="1">
        <v>3.32</v>
      </c>
      <c r="G93" s="1">
        <v>309.5</v>
      </c>
      <c r="H93" s="3" t="s">
        <v>61</v>
      </c>
      <c r="I93" s="3" t="s">
        <v>38</v>
      </c>
      <c r="J93" s="2" t="s">
        <v>400</v>
      </c>
      <c r="K93" s="3" t="s">
        <v>152</v>
      </c>
      <c r="L93" s="3" t="s">
        <v>80</v>
      </c>
      <c r="M93" s="3" t="s">
        <v>24</v>
      </c>
      <c r="N93" s="3" t="s">
        <v>401</v>
      </c>
      <c r="O93" s="3" t="s">
        <v>402</v>
      </c>
      <c r="P93" s="10">
        <f>IF(IFERROR(VLOOKUP(crocodile_dataset[[#This Row],[Observation ID]],A95:A1093,1,FALSE),0),1,0)</f>
        <v>0</v>
      </c>
      <c r="Q93"/>
    </row>
    <row r="94" spans="1:17" x14ac:dyDescent="0.2">
      <c r="A94" s="4">
        <v>93</v>
      </c>
      <c r="B94" s="3" t="s">
        <v>27</v>
      </c>
      <c r="C94" s="3" t="s">
        <v>28</v>
      </c>
      <c r="D94" s="3" t="s">
        <v>17</v>
      </c>
      <c r="E94" s="3" t="s">
        <v>18</v>
      </c>
      <c r="F94" s="1">
        <v>3.88</v>
      </c>
      <c r="G94" s="1">
        <v>273.60000000000002</v>
      </c>
      <c r="H94" s="3" t="s">
        <v>19</v>
      </c>
      <c r="I94" s="3" t="s">
        <v>38</v>
      </c>
      <c r="J94" s="2" t="s">
        <v>403</v>
      </c>
      <c r="K94" s="3" t="s">
        <v>45</v>
      </c>
      <c r="L94" s="3" t="s">
        <v>389</v>
      </c>
      <c r="M94" s="3" t="s">
        <v>32</v>
      </c>
      <c r="N94" s="3" t="s">
        <v>404</v>
      </c>
      <c r="O94" s="3" t="s">
        <v>405</v>
      </c>
      <c r="P94" s="10">
        <f>IF(IFERROR(VLOOKUP(crocodile_dataset[[#This Row],[Observation ID]],A96:A1094,1,FALSE),0),1,0)</f>
        <v>0</v>
      </c>
      <c r="Q94"/>
    </row>
    <row r="95" spans="1:17" x14ac:dyDescent="0.2">
      <c r="A95" s="4">
        <v>94</v>
      </c>
      <c r="B95" s="3" t="s">
        <v>35</v>
      </c>
      <c r="C95" s="3" t="s">
        <v>36</v>
      </c>
      <c r="D95" s="3" t="s">
        <v>17</v>
      </c>
      <c r="E95" s="3" t="s">
        <v>18</v>
      </c>
      <c r="F95" s="1">
        <v>1.96</v>
      </c>
      <c r="G95" s="1">
        <v>133.19999999999999</v>
      </c>
      <c r="H95" s="3" t="s">
        <v>37</v>
      </c>
      <c r="I95" s="3" t="s">
        <v>20</v>
      </c>
      <c r="J95" s="2" t="s">
        <v>406</v>
      </c>
      <c r="K95" s="3" t="s">
        <v>240</v>
      </c>
      <c r="L95" s="3" t="s">
        <v>40</v>
      </c>
      <c r="M95" s="3" t="s">
        <v>41</v>
      </c>
      <c r="N95" s="3" t="s">
        <v>407</v>
      </c>
      <c r="O95" s="3" t="s">
        <v>408</v>
      </c>
      <c r="P95" s="10">
        <f>IF(IFERROR(VLOOKUP(crocodile_dataset[[#This Row],[Observation ID]],A97:A1095,1,FALSE),0),1,0)</f>
        <v>0</v>
      </c>
      <c r="Q95"/>
    </row>
    <row r="96" spans="1:17" x14ac:dyDescent="0.2">
      <c r="A96" s="4">
        <v>95</v>
      </c>
      <c r="B96" s="3" t="s">
        <v>49</v>
      </c>
      <c r="C96" s="3" t="s">
        <v>50</v>
      </c>
      <c r="D96" s="3" t="s">
        <v>17</v>
      </c>
      <c r="E96" s="3" t="s">
        <v>18</v>
      </c>
      <c r="F96" s="1">
        <v>1.21</v>
      </c>
      <c r="G96" s="1">
        <v>54.8</v>
      </c>
      <c r="H96" s="3" t="s">
        <v>37</v>
      </c>
      <c r="I96" s="3" t="s">
        <v>20</v>
      </c>
      <c r="J96" s="2" t="s">
        <v>409</v>
      </c>
      <c r="K96" s="3" t="s">
        <v>161</v>
      </c>
      <c r="L96" s="3" t="s">
        <v>46</v>
      </c>
      <c r="M96" s="3" t="s">
        <v>32</v>
      </c>
      <c r="N96" s="3" t="s">
        <v>410</v>
      </c>
      <c r="O96" s="3" t="s">
        <v>411</v>
      </c>
      <c r="P96" s="10">
        <f>IF(IFERROR(VLOOKUP(crocodile_dataset[[#This Row],[Observation ID]],A98:A1096,1,FALSE),0),1,0)</f>
        <v>0</v>
      </c>
      <c r="Q96"/>
    </row>
    <row r="97" spans="1:17" x14ac:dyDescent="0.2">
      <c r="A97" s="4">
        <v>96</v>
      </c>
      <c r="B97" s="3" t="s">
        <v>76</v>
      </c>
      <c r="C97" s="3" t="s">
        <v>77</v>
      </c>
      <c r="D97" s="3" t="s">
        <v>17</v>
      </c>
      <c r="E97" s="3" t="s">
        <v>18</v>
      </c>
      <c r="F97" s="1">
        <v>2.7</v>
      </c>
      <c r="G97" s="1">
        <v>131.1</v>
      </c>
      <c r="H97" s="3" t="s">
        <v>61</v>
      </c>
      <c r="I97" s="3" t="s">
        <v>104</v>
      </c>
      <c r="J97" s="2" t="s">
        <v>278</v>
      </c>
      <c r="K97" s="3" t="s">
        <v>350</v>
      </c>
      <c r="L97" s="3" t="s">
        <v>80</v>
      </c>
      <c r="M97" s="3" t="s">
        <v>24</v>
      </c>
      <c r="N97" s="3" t="s">
        <v>412</v>
      </c>
      <c r="O97" s="3" t="s">
        <v>413</v>
      </c>
      <c r="P97" s="10">
        <f>IF(IFERROR(VLOOKUP(crocodile_dataset[[#This Row],[Observation ID]],A99:A1097,1,FALSE),0),1,0)</f>
        <v>0</v>
      </c>
      <c r="Q97"/>
    </row>
    <row r="98" spans="1:17" x14ac:dyDescent="0.2">
      <c r="A98" s="4">
        <v>97</v>
      </c>
      <c r="B98" s="3" t="s">
        <v>76</v>
      </c>
      <c r="C98" s="3" t="s">
        <v>77</v>
      </c>
      <c r="D98" s="3" t="s">
        <v>17</v>
      </c>
      <c r="E98" s="3" t="s">
        <v>18</v>
      </c>
      <c r="F98" s="1">
        <v>3.08</v>
      </c>
      <c r="G98" s="1">
        <v>188.3</v>
      </c>
      <c r="H98" s="3" t="s">
        <v>19</v>
      </c>
      <c r="I98" s="3" t="s">
        <v>104</v>
      </c>
      <c r="J98" s="2" t="s">
        <v>414</v>
      </c>
      <c r="K98" s="3" t="s">
        <v>415</v>
      </c>
      <c r="L98" s="3" t="s">
        <v>46</v>
      </c>
      <c r="M98" s="3" t="s">
        <v>24</v>
      </c>
      <c r="N98" s="3" t="s">
        <v>416</v>
      </c>
      <c r="O98" s="3" t="s">
        <v>417</v>
      </c>
      <c r="P98" s="10">
        <f>IF(IFERROR(VLOOKUP(crocodile_dataset[[#This Row],[Observation ID]],A100:A1098,1,FALSE),0),1,0)</f>
        <v>0</v>
      </c>
      <c r="Q98"/>
    </row>
    <row r="99" spans="1:17" x14ac:dyDescent="0.2">
      <c r="A99" s="4">
        <v>98</v>
      </c>
      <c r="B99" s="3" t="s">
        <v>120</v>
      </c>
      <c r="C99" s="3" t="s">
        <v>121</v>
      </c>
      <c r="D99" s="3" t="s">
        <v>17</v>
      </c>
      <c r="E99" s="3" t="s">
        <v>18</v>
      </c>
      <c r="F99" s="1">
        <v>2.4</v>
      </c>
      <c r="G99" s="1">
        <v>91.7</v>
      </c>
      <c r="H99" s="3" t="s">
        <v>61</v>
      </c>
      <c r="I99" s="3" t="s">
        <v>20</v>
      </c>
      <c r="J99" s="2" t="s">
        <v>418</v>
      </c>
      <c r="K99" s="3" t="s">
        <v>123</v>
      </c>
      <c r="L99" s="3" t="s">
        <v>124</v>
      </c>
      <c r="M99" s="3" t="s">
        <v>73</v>
      </c>
      <c r="N99" s="3" t="s">
        <v>419</v>
      </c>
      <c r="O99" s="3" t="s">
        <v>420</v>
      </c>
      <c r="P99" s="10">
        <f>IF(IFERROR(VLOOKUP(crocodile_dataset[[#This Row],[Observation ID]],A101:A1099,1,FALSE),0),1,0)</f>
        <v>0</v>
      </c>
      <c r="Q99"/>
    </row>
    <row r="100" spans="1:17" x14ac:dyDescent="0.2">
      <c r="A100" s="4">
        <v>99</v>
      </c>
      <c r="B100" s="3" t="s">
        <v>145</v>
      </c>
      <c r="C100" s="3" t="s">
        <v>146</v>
      </c>
      <c r="D100" s="3" t="s">
        <v>17</v>
      </c>
      <c r="E100" s="3" t="s">
        <v>18</v>
      </c>
      <c r="F100" s="1">
        <v>2.71</v>
      </c>
      <c r="G100" s="1">
        <v>125.3</v>
      </c>
      <c r="H100" s="3" t="s">
        <v>19</v>
      </c>
      <c r="I100" s="3" t="s">
        <v>20</v>
      </c>
      <c r="J100" s="2" t="s">
        <v>421</v>
      </c>
      <c r="K100" s="3" t="s">
        <v>148</v>
      </c>
      <c r="L100" s="3" t="s">
        <v>23</v>
      </c>
      <c r="M100" s="3" t="s">
        <v>41</v>
      </c>
      <c r="N100" s="3" t="s">
        <v>422</v>
      </c>
      <c r="O100" s="3" t="s">
        <v>423</v>
      </c>
      <c r="P100" s="10">
        <f>IF(IFERROR(VLOOKUP(crocodile_dataset[[#This Row],[Observation ID]],A102:A1100,1,FALSE),0),1,0)</f>
        <v>0</v>
      </c>
      <c r="Q100"/>
    </row>
    <row r="101" spans="1:17" x14ac:dyDescent="0.2">
      <c r="A101" s="4">
        <v>100</v>
      </c>
      <c r="B101" s="3" t="s">
        <v>188</v>
      </c>
      <c r="C101" s="3" t="s">
        <v>189</v>
      </c>
      <c r="D101" s="3" t="s">
        <v>17</v>
      </c>
      <c r="E101" s="3" t="s">
        <v>18</v>
      </c>
      <c r="F101" s="1">
        <v>2.21</v>
      </c>
      <c r="G101" s="1">
        <v>64.900000000000006</v>
      </c>
      <c r="H101" s="3" t="s">
        <v>61</v>
      </c>
      <c r="I101" s="3" t="s">
        <v>38</v>
      </c>
      <c r="J101" s="2" t="s">
        <v>424</v>
      </c>
      <c r="K101" s="3" t="s">
        <v>252</v>
      </c>
      <c r="L101" s="3" t="s">
        <v>23</v>
      </c>
      <c r="M101" s="3" t="s">
        <v>24</v>
      </c>
      <c r="N101" s="3" t="s">
        <v>425</v>
      </c>
      <c r="O101" s="3" t="s">
        <v>426</v>
      </c>
      <c r="P101" s="10">
        <f>IF(IFERROR(VLOOKUP(crocodile_dataset[[#This Row],[Observation ID]],A103:A1101,1,FALSE),0),1,0)</f>
        <v>0</v>
      </c>
      <c r="Q101"/>
    </row>
    <row r="102" spans="1:17" x14ac:dyDescent="0.2">
      <c r="A102" s="4">
        <v>101</v>
      </c>
      <c r="B102" s="3" t="s">
        <v>127</v>
      </c>
      <c r="C102" s="3" t="s">
        <v>128</v>
      </c>
      <c r="D102" s="3" t="s">
        <v>17</v>
      </c>
      <c r="E102" s="3" t="s">
        <v>18</v>
      </c>
      <c r="F102" s="1">
        <v>4.8600000000000003</v>
      </c>
      <c r="G102" s="1">
        <v>760.5</v>
      </c>
      <c r="H102" s="3" t="s">
        <v>19</v>
      </c>
      <c r="I102" s="3" t="s">
        <v>38</v>
      </c>
      <c r="J102" s="2" t="s">
        <v>427</v>
      </c>
      <c r="K102" s="3" t="s">
        <v>191</v>
      </c>
      <c r="L102" s="3" t="s">
        <v>131</v>
      </c>
      <c r="M102" s="3" t="s">
        <v>24</v>
      </c>
      <c r="N102" s="3" t="s">
        <v>428</v>
      </c>
      <c r="O102" s="3" t="s">
        <v>429</v>
      </c>
      <c r="P102" s="10">
        <f>IF(IFERROR(VLOOKUP(crocodile_dataset[[#This Row],[Observation ID]],A104:A1102,1,FALSE),0),1,0)</f>
        <v>0</v>
      </c>
      <c r="Q102"/>
    </row>
    <row r="103" spans="1:17" x14ac:dyDescent="0.2">
      <c r="A103" s="4">
        <v>102</v>
      </c>
      <c r="B103" s="3" t="s">
        <v>183</v>
      </c>
      <c r="C103" s="3" t="s">
        <v>184</v>
      </c>
      <c r="D103" s="3" t="s">
        <v>17</v>
      </c>
      <c r="E103" s="3" t="s">
        <v>18</v>
      </c>
      <c r="F103" s="1">
        <v>2.27</v>
      </c>
      <c r="G103" s="1">
        <v>76.7</v>
      </c>
      <c r="H103" s="3" t="s">
        <v>19</v>
      </c>
      <c r="I103" s="3" t="s">
        <v>38</v>
      </c>
      <c r="J103" s="2" t="s">
        <v>430</v>
      </c>
      <c r="K103" s="3" t="s">
        <v>130</v>
      </c>
      <c r="L103" s="3" t="s">
        <v>195</v>
      </c>
      <c r="M103" s="3" t="s">
        <v>41</v>
      </c>
      <c r="N103" s="3" t="s">
        <v>431</v>
      </c>
      <c r="O103" s="3" t="s">
        <v>432</v>
      </c>
      <c r="P103" s="10">
        <f>IF(IFERROR(VLOOKUP(crocodile_dataset[[#This Row],[Observation ID]],A105:A1103,1,FALSE),0),1,0)</f>
        <v>0</v>
      </c>
      <c r="Q103"/>
    </row>
    <row r="104" spans="1:17" x14ac:dyDescent="0.2">
      <c r="A104" s="4">
        <v>103</v>
      </c>
      <c r="B104" s="3" t="s">
        <v>201</v>
      </c>
      <c r="C104" s="3" t="s">
        <v>202</v>
      </c>
      <c r="D104" s="3" t="s">
        <v>17</v>
      </c>
      <c r="E104" s="3" t="s">
        <v>203</v>
      </c>
      <c r="F104" s="1">
        <v>2.58</v>
      </c>
      <c r="G104" s="1">
        <v>109.7</v>
      </c>
      <c r="H104" s="3" t="s">
        <v>19</v>
      </c>
      <c r="I104" s="3" t="s">
        <v>104</v>
      </c>
      <c r="J104" s="2" t="s">
        <v>433</v>
      </c>
      <c r="K104" s="3" t="s">
        <v>90</v>
      </c>
      <c r="L104" s="3" t="s">
        <v>259</v>
      </c>
      <c r="M104" s="3" t="s">
        <v>41</v>
      </c>
      <c r="N104" s="3" t="s">
        <v>434</v>
      </c>
      <c r="O104" s="3" t="s">
        <v>435</v>
      </c>
      <c r="P104" s="10">
        <f>IF(IFERROR(VLOOKUP(crocodile_dataset[[#This Row],[Observation ID]],A106:A1104,1,FALSE),0),1,0)</f>
        <v>0</v>
      </c>
      <c r="Q104"/>
    </row>
    <row r="105" spans="1:17" x14ac:dyDescent="0.2">
      <c r="A105" s="4">
        <v>104</v>
      </c>
      <c r="B105" s="3" t="s">
        <v>76</v>
      </c>
      <c r="C105" s="3" t="s">
        <v>77</v>
      </c>
      <c r="D105" s="3" t="s">
        <v>17</v>
      </c>
      <c r="E105" s="3" t="s">
        <v>18</v>
      </c>
      <c r="F105" s="1">
        <v>2.54</v>
      </c>
      <c r="G105" s="1">
        <v>104.3</v>
      </c>
      <c r="H105" s="3" t="s">
        <v>61</v>
      </c>
      <c r="I105" s="3" t="s">
        <v>104</v>
      </c>
      <c r="J105" s="2" t="s">
        <v>436</v>
      </c>
      <c r="K105" s="3" t="s">
        <v>215</v>
      </c>
      <c r="L105" s="3" t="s">
        <v>216</v>
      </c>
      <c r="M105" s="3" t="s">
        <v>24</v>
      </c>
      <c r="N105" s="3" t="s">
        <v>437</v>
      </c>
      <c r="O105" s="3" t="s">
        <v>438</v>
      </c>
      <c r="P105" s="10">
        <f>IF(IFERROR(VLOOKUP(crocodile_dataset[[#This Row],[Observation ID]],A107:A1105,1,FALSE),0),1,0)</f>
        <v>0</v>
      </c>
      <c r="Q105"/>
    </row>
    <row r="106" spans="1:17" x14ac:dyDescent="0.2">
      <c r="A106" s="4">
        <v>105</v>
      </c>
      <c r="B106" s="3" t="s">
        <v>145</v>
      </c>
      <c r="C106" s="3" t="s">
        <v>146</v>
      </c>
      <c r="D106" s="3" t="s">
        <v>17</v>
      </c>
      <c r="E106" s="3" t="s">
        <v>18</v>
      </c>
      <c r="F106" s="1">
        <v>2.93</v>
      </c>
      <c r="G106" s="1">
        <v>147.4</v>
      </c>
      <c r="H106" s="3" t="s">
        <v>19</v>
      </c>
      <c r="I106" s="3" t="s">
        <v>38</v>
      </c>
      <c r="J106" s="2" t="s">
        <v>439</v>
      </c>
      <c r="K106" s="3" t="s">
        <v>148</v>
      </c>
      <c r="L106" s="3" t="s">
        <v>23</v>
      </c>
      <c r="M106" s="3" t="s">
        <v>41</v>
      </c>
      <c r="N106" s="3" t="s">
        <v>440</v>
      </c>
      <c r="O106" s="3" t="s">
        <v>441</v>
      </c>
      <c r="P106" s="10">
        <f>IF(IFERROR(VLOOKUP(crocodile_dataset[[#This Row],[Observation ID]],A108:A1106,1,FALSE),0),1,0)</f>
        <v>0</v>
      </c>
      <c r="Q106"/>
    </row>
    <row r="107" spans="1:17" x14ac:dyDescent="0.2">
      <c r="A107" s="4">
        <v>106</v>
      </c>
      <c r="B107" s="3" t="s">
        <v>392</v>
      </c>
      <c r="C107" s="3" t="s">
        <v>393</v>
      </c>
      <c r="D107" s="3" t="s">
        <v>17</v>
      </c>
      <c r="E107" s="3" t="s">
        <v>18</v>
      </c>
      <c r="F107" s="1">
        <v>2.2599999999999998</v>
      </c>
      <c r="G107" s="1">
        <v>74.5</v>
      </c>
      <c r="H107" s="3" t="s">
        <v>19</v>
      </c>
      <c r="I107" s="3" t="s">
        <v>38</v>
      </c>
      <c r="J107" s="2" t="s">
        <v>442</v>
      </c>
      <c r="K107" s="3" t="s">
        <v>191</v>
      </c>
      <c r="L107" s="3" t="s">
        <v>46</v>
      </c>
      <c r="M107" s="3" t="s">
        <v>24</v>
      </c>
      <c r="N107" s="3" t="s">
        <v>443</v>
      </c>
      <c r="O107" s="3" t="s">
        <v>444</v>
      </c>
      <c r="P107" s="10">
        <f>IF(IFERROR(VLOOKUP(crocodile_dataset[[#This Row],[Observation ID]],A109:A1107,1,FALSE),0),1,0)</f>
        <v>0</v>
      </c>
      <c r="Q107"/>
    </row>
    <row r="108" spans="1:17" x14ac:dyDescent="0.2">
      <c r="A108" s="4">
        <v>107</v>
      </c>
      <c r="B108" s="3" t="s">
        <v>76</v>
      </c>
      <c r="C108" s="3" t="s">
        <v>77</v>
      </c>
      <c r="D108" s="3" t="s">
        <v>17</v>
      </c>
      <c r="E108" s="3" t="s">
        <v>18</v>
      </c>
      <c r="F108" s="1">
        <v>2.2799999999999998</v>
      </c>
      <c r="G108" s="1">
        <v>104.8</v>
      </c>
      <c r="H108" s="3" t="s">
        <v>19</v>
      </c>
      <c r="I108" s="3" t="s">
        <v>20</v>
      </c>
      <c r="J108" s="2" t="s">
        <v>445</v>
      </c>
      <c r="K108" s="3" t="s">
        <v>366</v>
      </c>
      <c r="L108" s="3" t="s">
        <v>216</v>
      </c>
      <c r="M108" s="3" t="s">
        <v>24</v>
      </c>
      <c r="N108" s="3" t="s">
        <v>446</v>
      </c>
      <c r="O108" s="3" t="s">
        <v>447</v>
      </c>
      <c r="P108" s="10">
        <f>IF(IFERROR(VLOOKUP(crocodile_dataset[[#This Row],[Observation ID]],A110:A1108,1,FALSE),0),1,0)</f>
        <v>0</v>
      </c>
      <c r="Q108"/>
    </row>
    <row r="109" spans="1:17" x14ac:dyDescent="0.2">
      <c r="A109" s="4">
        <v>108</v>
      </c>
      <c r="B109" s="3" t="s">
        <v>201</v>
      </c>
      <c r="C109" s="3" t="s">
        <v>202</v>
      </c>
      <c r="D109" s="3" t="s">
        <v>17</v>
      </c>
      <c r="E109" s="3" t="s">
        <v>203</v>
      </c>
      <c r="F109" s="1">
        <v>3.07</v>
      </c>
      <c r="G109" s="1">
        <v>199.3</v>
      </c>
      <c r="H109" s="3" t="s">
        <v>19</v>
      </c>
      <c r="I109" s="3" t="s">
        <v>20</v>
      </c>
      <c r="J109" s="2" t="s">
        <v>448</v>
      </c>
      <c r="K109" s="3" t="s">
        <v>282</v>
      </c>
      <c r="L109" s="3" t="s">
        <v>23</v>
      </c>
      <c r="M109" s="3" t="s">
        <v>41</v>
      </c>
      <c r="N109" s="3" t="s">
        <v>449</v>
      </c>
      <c r="O109" s="3" t="s">
        <v>450</v>
      </c>
      <c r="P109" s="10">
        <f>IF(IFERROR(VLOOKUP(crocodile_dataset[[#This Row],[Observation ID]],A111:A1109,1,FALSE),0),1,0)</f>
        <v>0</v>
      </c>
      <c r="Q109"/>
    </row>
    <row r="110" spans="1:17" x14ac:dyDescent="0.2">
      <c r="A110" s="4">
        <v>109</v>
      </c>
      <c r="B110" s="3" t="s">
        <v>207</v>
      </c>
      <c r="C110" s="3" t="s">
        <v>208</v>
      </c>
      <c r="D110" s="3" t="s">
        <v>17</v>
      </c>
      <c r="E110" s="3" t="s">
        <v>18</v>
      </c>
      <c r="F110" s="1">
        <v>2.57</v>
      </c>
      <c r="G110" s="1">
        <v>82.1</v>
      </c>
      <c r="H110" s="3" t="s">
        <v>19</v>
      </c>
      <c r="I110" s="3" t="s">
        <v>104</v>
      </c>
      <c r="J110" s="2" t="s">
        <v>451</v>
      </c>
      <c r="K110" s="3" t="s">
        <v>210</v>
      </c>
      <c r="L110" s="3" t="s">
        <v>452</v>
      </c>
      <c r="M110" s="3" t="s">
        <v>24</v>
      </c>
      <c r="N110" s="3" t="s">
        <v>453</v>
      </c>
      <c r="O110" s="3" t="s">
        <v>454</v>
      </c>
      <c r="P110" s="10">
        <f>IF(IFERROR(VLOOKUP(crocodile_dataset[[#This Row],[Observation ID]],A112:A1110,1,FALSE),0),1,0)</f>
        <v>0</v>
      </c>
      <c r="Q110"/>
    </row>
    <row r="111" spans="1:17" x14ac:dyDescent="0.2">
      <c r="A111" s="4">
        <v>110</v>
      </c>
      <c r="B111" s="3" t="s">
        <v>15</v>
      </c>
      <c r="C111" s="3" t="s">
        <v>16</v>
      </c>
      <c r="D111" s="3" t="s">
        <v>17</v>
      </c>
      <c r="E111" s="3" t="s">
        <v>18</v>
      </c>
      <c r="F111" s="1">
        <v>2.46</v>
      </c>
      <c r="G111" s="1">
        <v>100.2</v>
      </c>
      <c r="H111" s="3" t="s">
        <v>61</v>
      </c>
      <c r="I111" s="3" t="s">
        <v>20</v>
      </c>
      <c r="J111" s="2" t="s">
        <v>455</v>
      </c>
      <c r="K111" s="3" t="s">
        <v>45</v>
      </c>
      <c r="L111" s="3" t="s">
        <v>46</v>
      </c>
      <c r="M111" s="3" t="s">
        <v>24</v>
      </c>
      <c r="N111" s="3" t="s">
        <v>456</v>
      </c>
      <c r="O111" s="3" t="s">
        <v>457</v>
      </c>
      <c r="P111" s="10">
        <f>IF(IFERROR(VLOOKUP(crocodile_dataset[[#This Row],[Observation ID]],A113:A1111,1,FALSE),0),1,0)</f>
        <v>0</v>
      </c>
      <c r="Q111"/>
    </row>
    <row r="112" spans="1:17" x14ac:dyDescent="0.2">
      <c r="A112" s="4">
        <v>111</v>
      </c>
      <c r="B112" s="3" t="s">
        <v>115</v>
      </c>
      <c r="C112" s="3" t="s">
        <v>116</v>
      </c>
      <c r="D112" s="3" t="s">
        <v>17</v>
      </c>
      <c r="E112" s="3" t="s">
        <v>18</v>
      </c>
      <c r="F112" s="1">
        <v>1.77</v>
      </c>
      <c r="G112" s="1">
        <v>159.9</v>
      </c>
      <c r="H112" s="3" t="s">
        <v>37</v>
      </c>
      <c r="I112" s="3" t="s">
        <v>38</v>
      </c>
      <c r="J112" s="2" t="s">
        <v>458</v>
      </c>
      <c r="K112" s="3" t="s">
        <v>139</v>
      </c>
      <c r="L112" s="3" t="s">
        <v>80</v>
      </c>
      <c r="M112" s="3" t="s">
        <v>24</v>
      </c>
      <c r="N112" s="3" t="s">
        <v>459</v>
      </c>
      <c r="O112" s="3" t="s">
        <v>460</v>
      </c>
      <c r="P112" s="10">
        <f>IF(IFERROR(VLOOKUP(crocodile_dataset[[#This Row],[Observation ID]],A114:A1112,1,FALSE),0),1,0)</f>
        <v>0</v>
      </c>
      <c r="Q112"/>
    </row>
    <row r="113" spans="1:17" x14ac:dyDescent="0.2">
      <c r="A113" s="4">
        <v>112</v>
      </c>
      <c r="B113" s="3" t="s">
        <v>127</v>
      </c>
      <c r="C113" s="3" t="s">
        <v>128</v>
      </c>
      <c r="D113" s="3" t="s">
        <v>17</v>
      </c>
      <c r="E113" s="3" t="s">
        <v>18</v>
      </c>
      <c r="F113" s="1">
        <v>3.59</v>
      </c>
      <c r="G113" s="1">
        <v>402.7</v>
      </c>
      <c r="H113" s="3" t="s">
        <v>61</v>
      </c>
      <c r="I113" s="3" t="s">
        <v>104</v>
      </c>
      <c r="J113" s="2" t="s">
        <v>461</v>
      </c>
      <c r="K113" s="3" t="s">
        <v>52</v>
      </c>
      <c r="L113" s="3" t="s">
        <v>266</v>
      </c>
      <c r="M113" s="3" t="s">
        <v>24</v>
      </c>
      <c r="N113" s="3" t="s">
        <v>462</v>
      </c>
      <c r="O113" s="3" t="s">
        <v>463</v>
      </c>
      <c r="P113" s="10">
        <f>IF(IFERROR(VLOOKUP(crocodile_dataset[[#This Row],[Observation ID]],A115:A1113,1,FALSE),0),1,0)</f>
        <v>0</v>
      </c>
      <c r="Q113"/>
    </row>
    <row r="114" spans="1:17" x14ac:dyDescent="0.2">
      <c r="A114" s="4">
        <v>113</v>
      </c>
      <c r="B114" s="3" t="s">
        <v>207</v>
      </c>
      <c r="C114" s="3" t="s">
        <v>208</v>
      </c>
      <c r="D114" s="3" t="s">
        <v>17</v>
      </c>
      <c r="E114" s="3" t="s">
        <v>18</v>
      </c>
      <c r="F114" s="1">
        <v>1.59</v>
      </c>
      <c r="G114" s="1">
        <v>37.4</v>
      </c>
      <c r="H114" s="3" t="s">
        <v>37</v>
      </c>
      <c r="I114" s="3" t="s">
        <v>38</v>
      </c>
      <c r="J114" s="2" t="s">
        <v>464</v>
      </c>
      <c r="K114" s="3" t="s">
        <v>210</v>
      </c>
      <c r="L114" s="3" t="s">
        <v>465</v>
      </c>
      <c r="M114" s="3" t="s">
        <v>24</v>
      </c>
      <c r="N114" s="3" t="s">
        <v>466</v>
      </c>
      <c r="O114" s="3" t="s">
        <v>467</v>
      </c>
      <c r="P114" s="10">
        <f>IF(IFERROR(VLOOKUP(crocodile_dataset[[#This Row],[Observation ID]],A116:A1114,1,FALSE),0),1,0)</f>
        <v>0</v>
      </c>
      <c r="Q114"/>
    </row>
    <row r="115" spans="1:17" x14ac:dyDescent="0.2">
      <c r="A115" s="4">
        <v>114</v>
      </c>
      <c r="B115" s="3" t="s">
        <v>207</v>
      </c>
      <c r="C115" s="3" t="s">
        <v>208</v>
      </c>
      <c r="D115" s="3" t="s">
        <v>17</v>
      </c>
      <c r="E115" s="3" t="s">
        <v>18</v>
      </c>
      <c r="F115" s="1">
        <v>1.77</v>
      </c>
      <c r="G115" s="1">
        <v>38.1</v>
      </c>
      <c r="H115" s="3" t="s">
        <v>37</v>
      </c>
      <c r="I115" s="3" t="s">
        <v>38</v>
      </c>
      <c r="J115" s="2" t="s">
        <v>468</v>
      </c>
      <c r="K115" s="3" t="s">
        <v>210</v>
      </c>
      <c r="L115" s="3" t="s">
        <v>452</v>
      </c>
      <c r="M115" s="3" t="s">
        <v>24</v>
      </c>
      <c r="N115" s="3" t="s">
        <v>469</v>
      </c>
      <c r="O115" s="3" t="s">
        <v>470</v>
      </c>
      <c r="P115" s="10">
        <f>IF(IFERROR(VLOOKUP(crocodile_dataset[[#This Row],[Observation ID]],A117:A1115,1,FALSE),0),1,0)</f>
        <v>0</v>
      </c>
      <c r="Q115"/>
    </row>
    <row r="116" spans="1:17" x14ac:dyDescent="0.2">
      <c r="A116" s="4">
        <v>115</v>
      </c>
      <c r="B116" s="3" t="s">
        <v>127</v>
      </c>
      <c r="C116" s="3" t="s">
        <v>128</v>
      </c>
      <c r="D116" s="3" t="s">
        <v>17</v>
      </c>
      <c r="E116" s="3" t="s">
        <v>18</v>
      </c>
      <c r="F116" s="1">
        <v>4.68</v>
      </c>
      <c r="G116" s="1">
        <v>692.4</v>
      </c>
      <c r="H116" s="3" t="s">
        <v>19</v>
      </c>
      <c r="I116" s="3" t="s">
        <v>38</v>
      </c>
      <c r="J116" s="2" t="s">
        <v>471</v>
      </c>
      <c r="K116" s="3" t="s">
        <v>286</v>
      </c>
      <c r="L116" s="3" t="s">
        <v>31</v>
      </c>
      <c r="M116" s="3" t="s">
        <v>24</v>
      </c>
      <c r="N116" s="3" t="s">
        <v>472</v>
      </c>
      <c r="O116" s="3" t="s">
        <v>473</v>
      </c>
      <c r="P116" s="10">
        <f>IF(IFERROR(VLOOKUP(crocodile_dataset[[#This Row],[Observation ID]],A118:A1116,1,FALSE),0),1,0)</f>
        <v>0</v>
      </c>
      <c r="Q116"/>
    </row>
    <row r="117" spans="1:17" x14ac:dyDescent="0.2">
      <c r="A117" s="4">
        <v>116</v>
      </c>
      <c r="B117" s="3" t="s">
        <v>392</v>
      </c>
      <c r="C117" s="3" t="s">
        <v>393</v>
      </c>
      <c r="D117" s="3" t="s">
        <v>17</v>
      </c>
      <c r="E117" s="3" t="s">
        <v>18</v>
      </c>
      <c r="F117" s="1">
        <v>3.32</v>
      </c>
      <c r="G117" s="1">
        <v>163.4</v>
      </c>
      <c r="H117" s="3" t="s">
        <v>19</v>
      </c>
      <c r="I117" s="3" t="s">
        <v>38</v>
      </c>
      <c r="J117" s="2" t="s">
        <v>474</v>
      </c>
      <c r="K117" s="3" t="s">
        <v>191</v>
      </c>
      <c r="L117" s="3" t="s">
        <v>475</v>
      </c>
      <c r="M117" s="3" t="s">
        <v>24</v>
      </c>
      <c r="N117" s="3" t="s">
        <v>476</v>
      </c>
      <c r="O117" s="3" t="s">
        <v>477</v>
      </c>
      <c r="P117" s="10">
        <f>IF(IFERROR(VLOOKUP(crocodile_dataset[[#This Row],[Observation ID]],A119:A1117,1,FALSE),0),1,0)</f>
        <v>0</v>
      </c>
      <c r="Q117"/>
    </row>
    <row r="118" spans="1:17" x14ac:dyDescent="0.2">
      <c r="A118" s="4">
        <v>117</v>
      </c>
      <c r="B118" s="3" t="s">
        <v>127</v>
      </c>
      <c r="C118" s="3" t="s">
        <v>128</v>
      </c>
      <c r="D118" s="3" t="s">
        <v>17</v>
      </c>
      <c r="E118" s="3" t="s">
        <v>18</v>
      </c>
      <c r="F118" s="1">
        <v>5.0999999999999996</v>
      </c>
      <c r="G118" s="1">
        <v>827.2</v>
      </c>
      <c r="H118" s="3" t="s">
        <v>61</v>
      </c>
      <c r="I118" s="3" t="s">
        <v>104</v>
      </c>
      <c r="J118" s="2" t="s">
        <v>478</v>
      </c>
      <c r="K118" s="3" t="s">
        <v>210</v>
      </c>
      <c r="L118" s="3" t="s">
        <v>479</v>
      </c>
      <c r="M118" s="3" t="s">
        <v>24</v>
      </c>
      <c r="N118" s="3" t="s">
        <v>480</v>
      </c>
      <c r="O118" s="3" t="s">
        <v>481</v>
      </c>
      <c r="P118" s="10">
        <f>IF(IFERROR(VLOOKUP(crocodile_dataset[[#This Row],[Observation ID]],A120:A1118,1,FALSE),0),1,0)</f>
        <v>0</v>
      </c>
      <c r="Q118"/>
    </row>
    <row r="119" spans="1:17" x14ac:dyDescent="0.2">
      <c r="A119" s="4">
        <v>118</v>
      </c>
      <c r="B119" s="3" t="s">
        <v>76</v>
      </c>
      <c r="C119" s="3" t="s">
        <v>77</v>
      </c>
      <c r="D119" s="3" t="s">
        <v>17</v>
      </c>
      <c r="E119" s="3" t="s">
        <v>18</v>
      </c>
      <c r="F119" s="1">
        <v>2.9</v>
      </c>
      <c r="G119" s="1">
        <v>158.4</v>
      </c>
      <c r="H119" s="3" t="s">
        <v>61</v>
      </c>
      <c r="I119" s="3" t="s">
        <v>20</v>
      </c>
      <c r="J119" s="2" t="s">
        <v>482</v>
      </c>
      <c r="K119" s="3" t="s">
        <v>415</v>
      </c>
      <c r="L119" s="3" t="s">
        <v>46</v>
      </c>
      <c r="M119" s="3" t="s">
        <v>24</v>
      </c>
      <c r="N119" s="3" t="s">
        <v>483</v>
      </c>
      <c r="O119" s="3" t="s">
        <v>484</v>
      </c>
      <c r="P119" s="10">
        <f>IF(IFERROR(VLOOKUP(crocodile_dataset[[#This Row],[Observation ID]],A121:A1119,1,FALSE),0),1,0)</f>
        <v>0</v>
      </c>
      <c r="Q119"/>
    </row>
    <row r="120" spans="1:17" x14ac:dyDescent="0.2">
      <c r="A120" s="4">
        <v>119</v>
      </c>
      <c r="B120" s="3" t="s">
        <v>35</v>
      </c>
      <c r="C120" s="3" t="s">
        <v>36</v>
      </c>
      <c r="D120" s="3" t="s">
        <v>17</v>
      </c>
      <c r="E120" s="3" t="s">
        <v>18</v>
      </c>
      <c r="F120" s="1">
        <v>4.55</v>
      </c>
      <c r="G120" s="1">
        <v>524.1</v>
      </c>
      <c r="H120" s="3" t="s">
        <v>19</v>
      </c>
      <c r="I120" s="3" t="s">
        <v>104</v>
      </c>
      <c r="J120" s="2" t="s">
        <v>485</v>
      </c>
      <c r="K120" s="3" t="s">
        <v>240</v>
      </c>
      <c r="L120" s="3" t="s">
        <v>40</v>
      </c>
      <c r="M120" s="3" t="s">
        <v>41</v>
      </c>
      <c r="N120" s="3" t="s">
        <v>486</v>
      </c>
      <c r="O120" s="3" t="s">
        <v>487</v>
      </c>
      <c r="P120" s="10">
        <f>IF(IFERROR(VLOOKUP(crocodile_dataset[[#This Row],[Observation ID]],A122:A1120,1,FALSE),0),1,0)</f>
        <v>0</v>
      </c>
      <c r="Q120"/>
    </row>
    <row r="121" spans="1:17" x14ac:dyDescent="0.2">
      <c r="A121" s="4">
        <v>120</v>
      </c>
      <c r="B121" s="3" t="s">
        <v>127</v>
      </c>
      <c r="C121" s="3" t="s">
        <v>128</v>
      </c>
      <c r="D121" s="3" t="s">
        <v>17</v>
      </c>
      <c r="E121" s="3" t="s">
        <v>18</v>
      </c>
      <c r="F121" s="1">
        <v>5.22</v>
      </c>
      <c r="G121" s="1">
        <v>809</v>
      </c>
      <c r="H121" s="3" t="s">
        <v>19</v>
      </c>
      <c r="I121" s="3" t="s">
        <v>20</v>
      </c>
      <c r="J121" s="2" t="s">
        <v>488</v>
      </c>
      <c r="K121" s="3" t="s">
        <v>359</v>
      </c>
      <c r="L121" s="3" t="s">
        <v>266</v>
      </c>
      <c r="M121" s="3" t="s">
        <v>24</v>
      </c>
      <c r="N121" s="3" t="s">
        <v>489</v>
      </c>
      <c r="O121" s="3" t="s">
        <v>490</v>
      </c>
      <c r="P121" s="10">
        <f>IF(IFERROR(VLOOKUP(crocodile_dataset[[#This Row],[Observation ID]],A123:A1121,1,FALSE),0),1,0)</f>
        <v>0</v>
      </c>
      <c r="Q121"/>
    </row>
    <row r="122" spans="1:17" x14ac:dyDescent="0.2">
      <c r="A122" s="4">
        <v>121</v>
      </c>
      <c r="B122" s="3" t="s">
        <v>87</v>
      </c>
      <c r="C122" s="3" t="s">
        <v>88</v>
      </c>
      <c r="D122" s="3" t="s">
        <v>17</v>
      </c>
      <c r="E122" s="3" t="s">
        <v>69</v>
      </c>
      <c r="F122" s="1">
        <v>0.86</v>
      </c>
      <c r="G122" s="1">
        <v>8.1</v>
      </c>
      <c r="H122" s="3" t="s">
        <v>37</v>
      </c>
      <c r="I122" s="3" t="s">
        <v>104</v>
      </c>
      <c r="J122" s="2" t="s">
        <v>491</v>
      </c>
      <c r="K122" s="3" t="s">
        <v>272</v>
      </c>
      <c r="L122" s="3" t="s">
        <v>72</v>
      </c>
      <c r="M122" s="3" t="s">
        <v>32</v>
      </c>
      <c r="N122" s="3" t="s">
        <v>492</v>
      </c>
      <c r="O122" s="3" t="s">
        <v>493</v>
      </c>
      <c r="P122" s="10">
        <f>IF(IFERROR(VLOOKUP(crocodile_dataset[[#This Row],[Observation ID]],A124:A1122,1,FALSE),0),1,0)</f>
        <v>0</v>
      </c>
      <c r="Q122"/>
    </row>
    <row r="123" spans="1:17" x14ac:dyDescent="0.2">
      <c r="A123" s="4">
        <v>122</v>
      </c>
      <c r="B123" s="3" t="s">
        <v>392</v>
      </c>
      <c r="C123" s="3" t="s">
        <v>393</v>
      </c>
      <c r="D123" s="3" t="s">
        <v>17</v>
      </c>
      <c r="E123" s="3" t="s">
        <v>18</v>
      </c>
      <c r="F123" s="1">
        <v>2.69</v>
      </c>
      <c r="G123" s="1">
        <v>100.3</v>
      </c>
      <c r="H123" s="3" t="s">
        <v>19</v>
      </c>
      <c r="I123" s="3" t="s">
        <v>20</v>
      </c>
      <c r="J123" s="2" t="s">
        <v>494</v>
      </c>
      <c r="K123" s="3" t="s">
        <v>191</v>
      </c>
      <c r="L123" s="3" t="s">
        <v>475</v>
      </c>
      <c r="M123" s="3" t="s">
        <v>24</v>
      </c>
      <c r="N123" s="3" t="s">
        <v>495</v>
      </c>
      <c r="O123" s="3" t="s">
        <v>496</v>
      </c>
      <c r="P123" s="10">
        <f>IF(IFERROR(VLOOKUP(crocodile_dataset[[#This Row],[Observation ID]],A125:A1123,1,FALSE),0),1,0)</f>
        <v>0</v>
      </c>
      <c r="Q123"/>
    </row>
    <row r="124" spans="1:17" x14ac:dyDescent="0.2">
      <c r="A124" s="4">
        <v>123</v>
      </c>
      <c r="B124" s="3" t="s">
        <v>87</v>
      </c>
      <c r="C124" s="3" t="s">
        <v>88</v>
      </c>
      <c r="D124" s="3" t="s">
        <v>17</v>
      </c>
      <c r="E124" s="3" t="s">
        <v>69</v>
      </c>
      <c r="F124" s="1">
        <v>1.37</v>
      </c>
      <c r="G124" s="1">
        <v>18.100000000000001</v>
      </c>
      <c r="H124" s="3" t="s">
        <v>19</v>
      </c>
      <c r="I124" s="3" t="s">
        <v>104</v>
      </c>
      <c r="J124" s="2" t="s">
        <v>497</v>
      </c>
      <c r="K124" s="3" t="s">
        <v>106</v>
      </c>
      <c r="L124" s="3" t="s">
        <v>72</v>
      </c>
      <c r="M124" s="3" t="s">
        <v>32</v>
      </c>
      <c r="N124" s="3" t="s">
        <v>498</v>
      </c>
      <c r="O124" s="3" t="s">
        <v>499</v>
      </c>
      <c r="P124" s="10">
        <f>IF(IFERROR(VLOOKUP(crocodile_dataset[[#This Row],[Observation ID]],A126:A1124,1,FALSE),0),1,0)</f>
        <v>0</v>
      </c>
      <c r="Q124"/>
    </row>
    <row r="125" spans="1:17" x14ac:dyDescent="0.2">
      <c r="A125" s="4">
        <v>124</v>
      </c>
      <c r="B125" s="3" t="s">
        <v>145</v>
      </c>
      <c r="C125" s="3" t="s">
        <v>146</v>
      </c>
      <c r="D125" s="3" t="s">
        <v>17</v>
      </c>
      <c r="E125" s="3" t="s">
        <v>18</v>
      </c>
      <c r="F125" s="1">
        <v>2.2599999999999998</v>
      </c>
      <c r="G125" s="1">
        <v>86.1</v>
      </c>
      <c r="H125" s="3" t="s">
        <v>19</v>
      </c>
      <c r="I125" s="3" t="s">
        <v>20</v>
      </c>
      <c r="J125" s="2" t="s">
        <v>500</v>
      </c>
      <c r="K125" s="3" t="s">
        <v>148</v>
      </c>
      <c r="L125" s="3" t="s">
        <v>23</v>
      </c>
      <c r="M125" s="3" t="s">
        <v>41</v>
      </c>
      <c r="N125" s="3" t="s">
        <v>501</v>
      </c>
      <c r="O125" s="3" t="s">
        <v>502</v>
      </c>
      <c r="P125" s="10">
        <f>IF(IFERROR(VLOOKUP(crocodile_dataset[[#This Row],[Observation ID]],A127:A1125,1,FALSE),0),1,0)</f>
        <v>0</v>
      </c>
      <c r="Q125"/>
    </row>
    <row r="126" spans="1:17" x14ac:dyDescent="0.2">
      <c r="A126" s="4">
        <v>125</v>
      </c>
      <c r="B126" s="3" t="s">
        <v>49</v>
      </c>
      <c r="C126" s="3" t="s">
        <v>50</v>
      </c>
      <c r="D126" s="3" t="s">
        <v>17</v>
      </c>
      <c r="E126" s="3" t="s">
        <v>18</v>
      </c>
      <c r="F126" s="1">
        <v>3.19</v>
      </c>
      <c r="G126" s="1">
        <v>153.6</v>
      </c>
      <c r="H126" s="3" t="s">
        <v>19</v>
      </c>
      <c r="I126" s="3" t="s">
        <v>104</v>
      </c>
      <c r="J126" s="2" t="s">
        <v>503</v>
      </c>
      <c r="K126" s="3" t="s">
        <v>504</v>
      </c>
      <c r="L126" s="3" t="s">
        <v>46</v>
      </c>
      <c r="M126" s="3" t="s">
        <v>32</v>
      </c>
      <c r="N126" s="3" t="s">
        <v>505</v>
      </c>
      <c r="O126" s="3" t="s">
        <v>506</v>
      </c>
      <c r="P126" s="10">
        <f>IF(IFERROR(VLOOKUP(crocodile_dataset[[#This Row],[Observation ID]],A128:A1126,1,FALSE),0),1,0)</f>
        <v>0</v>
      </c>
      <c r="Q126"/>
    </row>
    <row r="127" spans="1:17" x14ac:dyDescent="0.2">
      <c r="A127" s="4">
        <v>126</v>
      </c>
      <c r="B127" s="3" t="s">
        <v>27</v>
      </c>
      <c r="C127" s="3" t="s">
        <v>28</v>
      </c>
      <c r="D127" s="3" t="s">
        <v>17</v>
      </c>
      <c r="E127" s="3" t="s">
        <v>18</v>
      </c>
      <c r="F127" s="1">
        <v>3.04</v>
      </c>
      <c r="G127" s="1">
        <v>190</v>
      </c>
      <c r="H127" s="3" t="s">
        <v>19</v>
      </c>
      <c r="I127" s="3" t="s">
        <v>20</v>
      </c>
      <c r="J127" s="2" t="s">
        <v>507</v>
      </c>
      <c r="K127" s="3" t="s">
        <v>388</v>
      </c>
      <c r="L127" s="3" t="s">
        <v>389</v>
      </c>
      <c r="M127" s="3" t="s">
        <v>32</v>
      </c>
      <c r="N127" s="3" t="s">
        <v>508</v>
      </c>
      <c r="O127" s="3" t="s">
        <v>509</v>
      </c>
      <c r="P127" s="10">
        <f>IF(IFERROR(VLOOKUP(crocodile_dataset[[#This Row],[Observation ID]],A129:A1127,1,FALSE),0),1,0)</f>
        <v>0</v>
      </c>
      <c r="Q127"/>
    </row>
    <row r="128" spans="1:17" x14ac:dyDescent="0.2">
      <c r="A128" s="4">
        <v>127</v>
      </c>
      <c r="B128" s="3" t="s">
        <v>201</v>
      </c>
      <c r="C128" s="3" t="s">
        <v>202</v>
      </c>
      <c r="D128" s="3" t="s">
        <v>17</v>
      </c>
      <c r="E128" s="3" t="s">
        <v>203</v>
      </c>
      <c r="F128" s="1">
        <v>2.0499999999999998</v>
      </c>
      <c r="G128" s="1">
        <v>82.8</v>
      </c>
      <c r="H128" s="3" t="s">
        <v>37</v>
      </c>
      <c r="I128" s="3" t="s">
        <v>20</v>
      </c>
      <c r="J128" s="2" t="s">
        <v>510</v>
      </c>
      <c r="K128" s="3" t="s">
        <v>272</v>
      </c>
      <c r="L128" s="3" t="s">
        <v>259</v>
      </c>
      <c r="M128" s="3" t="s">
        <v>41</v>
      </c>
      <c r="N128" s="3" t="s">
        <v>511</v>
      </c>
      <c r="O128" s="3" t="s">
        <v>512</v>
      </c>
      <c r="P128" s="10">
        <f>IF(IFERROR(VLOOKUP(crocodile_dataset[[#This Row],[Observation ID]],A130:A1128,1,FALSE),0),1,0)</f>
        <v>0</v>
      </c>
      <c r="Q128"/>
    </row>
    <row r="129" spans="1:17" x14ac:dyDescent="0.2">
      <c r="A129" s="4">
        <v>128</v>
      </c>
      <c r="B129" s="3" t="s">
        <v>35</v>
      </c>
      <c r="C129" s="3" t="s">
        <v>36</v>
      </c>
      <c r="D129" s="3" t="s">
        <v>17</v>
      </c>
      <c r="E129" s="3" t="s">
        <v>18</v>
      </c>
      <c r="F129" s="1">
        <v>2.87</v>
      </c>
      <c r="G129" s="1">
        <v>199.9</v>
      </c>
      <c r="H129" s="3" t="s">
        <v>61</v>
      </c>
      <c r="I129" s="3" t="s">
        <v>38</v>
      </c>
      <c r="J129" s="2" t="s">
        <v>513</v>
      </c>
      <c r="K129" s="3" t="s">
        <v>30</v>
      </c>
      <c r="L129" s="3" t="s">
        <v>40</v>
      </c>
      <c r="M129" s="3" t="s">
        <v>41</v>
      </c>
      <c r="N129" s="3" t="s">
        <v>514</v>
      </c>
      <c r="O129" s="3" t="s">
        <v>515</v>
      </c>
      <c r="P129" s="10">
        <f>IF(IFERROR(VLOOKUP(crocodile_dataset[[#This Row],[Observation ID]],A131:A1129,1,FALSE),0),1,0)</f>
        <v>0</v>
      </c>
      <c r="Q129"/>
    </row>
    <row r="130" spans="1:17" x14ac:dyDescent="0.2">
      <c r="A130" s="4">
        <v>129</v>
      </c>
      <c r="B130" s="3" t="s">
        <v>27</v>
      </c>
      <c r="C130" s="3" t="s">
        <v>28</v>
      </c>
      <c r="D130" s="3" t="s">
        <v>17</v>
      </c>
      <c r="E130" s="3" t="s">
        <v>18</v>
      </c>
      <c r="F130" s="1">
        <v>3.32</v>
      </c>
      <c r="G130" s="1">
        <v>213.1</v>
      </c>
      <c r="H130" s="3" t="s">
        <v>19</v>
      </c>
      <c r="I130" s="3" t="s">
        <v>38</v>
      </c>
      <c r="J130" s="2" t="s">
        <v>516</v>
      </c>
      <c r="K130" s="3" t="s">
        <v>45</v>
      </c>
      <c r="L130" s="3" t="s">
        <v>389</v>
      </c>
      <c r="M130" s="3" t="s">
        <v>32</v>
      </c>
      <c r="N130" s="3" t="s">
        <v>517</v>
      </c>
      <c r="O130" s="3" t="s">
        <v>518</v>
      </c>
      <c r="P130" s="10">
        <f>IF(IFERROR(VLOOKUP(crocodile_dataset[[#This Row],[Observation ID]],A132:A1130,1,FALSE),0),1,0)</f>
        <v>0</v>
      </c>
      <c r="Q130"/>
    </row>
    <row r="131" spans="1:17" x14ac:dyDescent="0.2">
      <c r="A131" s="4">
        <v>130</v>
      </c>
      <c r="B131" s="3" t="s">
        <v>59</v>
      </c>
      <c r="C131" s="3" t="s">
        <v>60</v>
      </c>
      <c r="D131" s="3" t="s">
        <v>17</v>
      </c>
      <c r="E131" s="3" t="s">
        <v>18</v>
      </c>
      <c r="F131" s="1">
        <v>2.88</v>
      </c>
      <c r="G131" s="1">
        <v>154.9</v>
      </c>
      <c r="H131" s="3" t="s">
        <v>19</v>
      </c>
      <c r="I131" s="3" t="s">
        <v>104</v>
      </c>
      <c r="J131" s="2" t="s">
        <v>519</v>
      </c>
      <c r="K131" s="3" t="s">
        <v>520</v>
      </c>
      <c r="L131" s="3" t="s">
        <v>23</v>
      </c>
      <c r="M131" s="3" t="s">
        <v>41</v>
      </c>
      <c r="N131" s="3" t="s">
        <v>521</v>
      </c>
      <c r="O131" s="3" t="s">
        <v>522</v>
      </c>
      <c r="P131" s="10">
        <f>IF(IFERROR(VLOOKUP(crocodile_dataset[[#This Row],[Observation ID]],A133:A1131,1,FALSE),0),1,0)</f>
        <v>0</v>
      </c>
      <c r="Q131"/>
    </row>
    <row r="132" spans="1:17" x14ac:dyDescent="0.2">
      <c r="A132" s="4">
        <v>131</v>
      </c>
      <c r="B132" s="3" t="s">
        <v>76</v>
      </c>
      <c r="C132" s="3" t="s">
        <v>77</v>
      </c>
      <c r="D132" s="3" t="s">
        <v>17</v>
      </c>
      <c r="E132" s="3" t="s">
        <v>18</v>
      </c>
      <c r="F132" s="1">
        <v>1.55</v>
      </c>
      <c r="G132" s="1">
        <v>47.9</v>
      </c>
      <c r="H132" s="3" t="s">
        <v>37</v>
      </c>
      <c r="I132" s="3" t="s">
        <v>38</v>
      </c>
      <c r="J132" s="2" t="s">
        <v>523</v>
      </c>
      <c r="K132" s="3" t="s">
        <v>215</v>
      </c>
      <c r="L132" s="3" t="s">
        <v>80</v>
      </c>
      <c r="M132" s="3" t="s">
        <v>24</v>
      </c>
      <c r="N132" s="3" t="s">
        <v>524</v>
      </c>
      <c r="O132" s="3" t="s">
        <v>525</v>
      </c>
      <c r="P132" s="10">
        <f>IF(IFERROR(VLOOKUP(crocodile_dataset[[#This Row],[Observation ID]],A134:A1132,1,FALSE),0),1,0)</f>
        <v>0</v>
      </c>
      <c r="Q132"/>
    </row>
    <row r="133" spans="1:17" x14ac:dyDescent="0.2">
      <c r="A133" s="4">
        <v>132</v>
      </c>
      <c r="B133" s="3" t="s">
        <v>145</v>
      </c>
      <c r="C133" s="3" t="s">
        <v>146</v>
      </c>
      <c r="D133" s="3" t="s">
        <v>17</v>
      </c>
      <c r="E133" s="3" t="s">
        <v>18</v>
      </c>
      <c r="F133" s="1">
        <v>2.0699999999999998</v>
      </c>
      <c r="G133" s="1">
        <v>64.8</v>
      </c>
      <c r="H133" s="3" t="s">
        <v>61</v>
      </c>
      <c r="I133" s="3" t="s">
        <v>104</v>
      </c>
      <c r="J133" s="2" t="s">
        <v>526</v>
      </c>
      <c r="K133" s="3" t="s">
        <v>148</v>
      </c>
      <c r="L133" s="3" t="s">
        <v>475</v>
      </c>
      <c r="M133" s="3" t="s">
        <v>41</v>
      </c>
      <c r="N133" s="3" t="s">
        <v>527</v>
      </c>
      <c r="O133" s="3" t="s">
        <v>528</v>
      </c>
      <c r="P133" s="10">
        <f>IF(IFERROR(VLOOKUP(crocodile_dataset[[#This Row],[Observation ID]],A135:A1133,1,FALSE),0),1,0)</f>
        <v>0</v>
      </c>
      <c r="Q133"/>
    </row>
    <row r="134" spans="1:17" x14ac:dyDescent="0.2">
      <c r="A134" s="4">
        <v>133</v>
      </c>
      <c r="B134" s="3" t="s">
        <v>188</v>
      </c>
      <c r="C134" s="3" t="s">
        <v>189</v>
      </c>
      <c r="D134" s="3" t="s">
        <v>17</v>
      </c>
      <c r="E134" s="3" t="s">
        <v>18</v>
      </c>
      <c r="F134" s="1">
        <v>1.52</v>
      </c>
      <c r="G134" s="1">
        <v>39</v>
      </c>
      <c r="H134" s="3" t="s">
        <v>37</v>
      </c>
      <c r="I134" s="3" t="s">
        <v>104</v>
      </c>
      <c r="J134" s="2" t="s">
        <v>529</v>
      </c>
      <c r="K134" s="3" t="s">
        <v>252</v>
      </c>
      <c r="L134" s="3" t="s">
        <v>23</v>
      </c>
      <c r="M134" s="3" t="s">
        <v>24</v>
      </c>
      <c r="N134" s="3" t="s">
        <v>530</v>
      </c>
      <c r="O134" s="3" t="s">
        <v>531</v>
      </c>
      <c r="P134" s="10">
        <f>IF(IFERROR(VLOOKUP(crocodile_dataset[[#This Row],[Observation ID]],A136:A1134,1,FALSE),0),1,0)</f>
        <v>0</v>
      </c>
      <c r="Q134"/>
    </row>
    <row r="135" spans="1:17" x14ac:dyDescent="0.2">
      <c r="A135" s="4">
        <v>134</v>
      </c>
      <c r="B135" s="3" t="s">
        <v>115</v>
      </c>
      <c r="C135" s="3" t="s">
        <v>116</v>
      </c>
      <c r="D135" s="3" t="s">
        <v>17</v>
      </c>
      <c r="E135" s="3" t="s">
        <v>18</v>
      </c>
      <c r="F135" s="1">
        <v>4.55</v>
      </c>
      <c r="G135" s="1">
        <v>621.4</v>
      </c>
      <c r="H135" s="3" t="s">
        <v>19</v>
      </c>
      <c r="I135" s="3" t="s">
        <v>20</v>
      </c>
      <c r="J135" s="2" t="s">
        <v>532</v>
      </c>
      <c r="K135" s="3" t="s">
        <v>282</v>
      </c>
      <c r="L135" s="3" t="s">
        <v>153</v>
      </c>
      <c r="M135" s="3" t="s">
        <v>24</v>
      </c>
      <c r="N135" s="3" t="s">
        <v>533</v>
      </c>
      <c r="O135" s="3" t="s">
        <v>534</v>
      </c>
      <c r="P135" s="10">
        <f>IF(IFERROR(VLOOKUP(crocodile_dataset[[#This Row],[Observation ID]],A137:A1135,1,FALSE),0),1,0)</f>
        <v>0</v>
      </c>
      <c r="Q135"/>
    </row>
    <row r="136" spans="1:17" x14ac:dyDescent="0.2">
      <c r="A136" s="4">
        <v>135</v>
      </c>
      <c r="B136" s="3" t="s">
        <v>76</v>
      </c>
      <c r="C136" s="3" t="s">
        <v>77</v>
      </c>
      <c r="D136" s="3" t="s">
        <v>17</v>
      </c>
      <c r="E136" s="3" t="s">
        <v>18</v>
      </c>
      <c r="F136" s="1">
        <v>2.0699999999999998</v>
      </c>
      <c r="G136" s="1">
        <v>75.5</v>
      </c>
      <c r="H136" s="3" t="s">
        <v>37</v>
      </c>
      <c r="I136" s="3" t="s">
        <v>104</v>
      </c>
      <c r="J136" s="2" t="s">
        <v>535</v>
      </c>
      <c r="K136" s="3" t="s">
        <v>366</v>
      </c>
      <c r="L136" s="3" t="s">
        <v>46</v>
      </c>
      <c r="M136" s="3" t="s">
        <v>24</v>
      </c>
      <c r="N136" s="3" t="s">
        <v>536</v>
      </c>
      <c r="O136" s="3" t="s">
        <v>537</v>
      </c>
      <c r="P136" s="10">
        <f>IF(IFERROR(VLOOKUP(crocodile_dataset[[#This Row],[Observation ID]],A138:A1136,1,FALSE),0),1,0)</f>
        <v>0</v>
      </c>
      <c r="Q136"/>
    </row>
    <row r="137" spans="1:17" x14ac:dyDescent="0.2">
      <c r="A137" s="4">
        <v>136</v>
      </c>
      <c r="B137" s="3" t="s">
        <v>87</v>
      </c>
      <c r="C137" s="3" t="s">
        <v>88</v>
      </c>
      <c r="D137" s="3" t="s">
        <v>17</v>
      </c>
      <c r="E137" s="3" t="s">
        <v>69</v>
      </c>
      <c r="F137" s="1">
        <v>1.57</v>
      </c>
      <c r="G137" s="1">
        <v>27.1</v>
      </c>
      <c r="H137" s="3" t="s">
        <v>19</v>
      </c>
      <c r="I137" s="3" t="s">
        <v>20</v>
      </c>
      <c r="J137" s="2" t="s">
        <v>170</v>
      </c>
      <c r="K137" s="3" t="s">
        <v>538</v>
      </c>
      <c r="L137" s="3" t="s">
        <v>72</v>
      </c>
      <c r="M137" s="3" t="s">
        <v>32</v>
      </c>
      <c r="N137" s="3" t="s">
        <v>539</v>
      </c>
      <c r="O137" s="3" t="s">
        <v>540</v>
      </c>
      <c r="P137" s="10">
        <f>IF(IFERROR(VLOOKUP(crocodile_dataset[[#This Row],[Observation ID]],A139:A1137,1,FALSE),0),1,0)</f>
        <v>0</v>
      </c>
      <c r="Q137"/>
    </row>
    <row r="138" spans="1:17" x14ac:dyDescent="0.2">
      <c r="A138" s="4">
        <v>137</v>
      </c>
      <c r="B138" s="3" t="s">
        <v>188</v>
      </c>
      <c r="C138" s="3" t="s">
        <v>189</v>
      </c>
      <c r="D138" s="3" t="s">
        <v>17</v>
      </c>
      <c r="E138" s="3" t="s">
        <v>18</v>
      </c>
      <c r="F138" s="1">
        <v>2.2599999999999998</v>
      </c>
      <c r="G138" s="1">
        <v>74</v>
      </c>
      <c r="H138" s="3" t="s">
        <v>19</v>
      </c>
      <c r="I138" s="3" t="s">
        <v>38</v>
      </c>
      <c r="J138" s="2" t="s">
        <v>541</v>
      </c>
      <c r="K138" s="3" t="s">
        <v>252</v>
      </c>
      <c r="L138" s="3" t="s">
        <v>23</v>
      </c>
      <c r="M138" s="3" t="s">
        <v>24</v>
      </c>
      <c r="N138" s="3" t="s">
        <v>542</v>
      </c>
      <c r="O138" s="3" t="s">
        <v>543</v>
      </c>
      <c r="P138" s="10">
        <f>IF(IFERROR(VLOOKUP(crocodile_dataset[[#This Row],[Observation ID]],A140:A1138,1,FALSE),0),1,0)</f>
        <v>0</v>
      </c>
      <c r="Q138"/>
    </row>
    <row r="139" spans="1:17" x14ac:dyDescent="0.2">
      <c r="A139" s="4">
        <v>138</v>
      </c>
      <c r="B139" s="3" t="s">
        <v>392</v>
      </c>
      <c r="C139" s="3" t="s">
        <v>393</v>
      </c>
      <c r="D139" s="3" t="s">
        <v>17</v>
      </c>
      <c r="E139" s="3" t="s">
        <v>18</v>
      </c>
      <c r="F139" s="1">
        <v>2.81</v>
      </c>
      <c r="G139" s="1">
        <v>126.9</v>
      </c>
      <c r="H139" s="3" t="s">
        <v>19</v>
      </c>
      <c r="I139" s="3" t="s">
        <v>38</v>
      </c>
      <c r="J139" s="2" t="s">
        <v>544</v>
      </c>
      <c r="K139" s="3" t="s">
        <v>191</v>
      </c>
      <c r="L139" s="3" t="s">
        <v>46</v>
      </c>
      <c r="M139" s="3" t="s">
        <v>24</v>
      </c>
      <c r="N139" s="3" t="s">
        <v>545</v>
      </c>
      <c r="O139" s="3" t="s">
        <v>546</v>
      </c>
      <c r="P139" s="10">
        <f>IF(IFERROR(VLOOKUP(crocodile_dataset[[#This Row],[Observation ID]],A141:A1139,1,FALSE),0),1,0)</f>
        <v>0</v>
      </c>
      <c r="Q139"/>
    </row>
    <row r="140" spans="1:17" x14ac:dyDescent="0.2">
      <c r="A140" s="4">
        <v>139</v>
      </c>
      <c r="B140" s="3" t="s">
        <v>127</v>
      </c>
      <c r="C140" s="3" t="s">
        <v>128</v>
      </c>
      <c r="D140" s="3" t="s">
        <v>17</v>
      </c>
      <c r="E140" s="3" t="s">
        <v>18</v>
      </c>
      <c r="F140" s="1">
        <v>3.05</v>
      </c>
      <c r="G140" s="1">
        <v>344</v>
      </c>
      <c r="H140" s="3" t="s">
        <v>37</v>
      </c>
      <c r="I140" s="3" t="s">
        <v>38</v>
      </c>
      <c r="J140" s="2" t="s">
        <v>547</v>
      </c>
      <c r="K140" s="3" t="s">
        <v>52</v>
      </c>
      <c r="L140" s="3" t="s">
        <v>131</v>
      </c>
      <c r="M140" s="3" t="s">
        <v>24</v>
      </c>
      <c r="N140" s="3" t="s">
        <v>548</v>
      </c>
      <c r="O140" s="3" t="s">
        <v>549</v>
      </c>
      <c r="P140" s="10">
        <f>IF(IFERROR(VLOOKUP(crocodile_dataset[[#This Row],[Observation ID]],A142:A1140,1,FALSE),0),1,0)</f>
        <v>0</v>
      </c>
      <c r="Q140"/>
    </row>
    <row r="141" spans="1:17" x14ac:dyDescent="0.2">
      <c r="A141" s="4">
        <v>140</v>
      </c>
      <c r="B141" s="3" t="s">
        <v>188</v>
      </c>
      <c r="C141" s="3" t="s">
        <v>189</v>
      </c>
      <c r="D141" s="3" t="s">
        <v>17</v>
      </c>
      <c r="E141" s="3" t="s">
        <v>18</v>
      </c>
      <c r="F141" s="1">
        <v>2.82</v>
      </c>
      <c r="G141" s="1">
        <v>129.1</v>
      </c>
      <c r="H141" s="3" t="s">
        <v>61</v>
      </c>
      <c r="I141" s="3" t="s">
        <v>38</v>
      </c>
      <c r="J141" s="2" t="s">
        <v>550</v>
      </c>
      <c r="K141" s="3" t="s">
        <v>191</v>
      </c>
      <c r="L141" s="3" t="s">
        <v>46</v>
      </c>
      <c r="M141" s="3" t="s">
        <v>24</v>
      </c>
      <c r="N141" s="3" t="s">
        <v>551</v>
      </c>
      <c r="O141" s="3" t="s">
        <v>552</v>
      </c>
      <c r="P141" s="10">
        <f>IF(IFERROR(VLOOKUP(crocodile_dataset[[#This Row],[Observation ID]],A143:A1141,1,FALSE),0),1,0)</f>
        <v>0</v>
      </c>
      <c r="Q141"/>
    </row>
    <row r="142" spans="1:17" x14ac:dyDescent="0.2">
      <c r="A142" s="4">
        <v>141</v>
      </c>
      <c r="B142" s="3" t="s">
        <v>320</v>
      </c>
      <c r="C142" s="3" t="s">
        <v>321</v>
      </c>
      <c r="D142" s="3" t="s">
        <v>17</v>
      </c>
      <c r="E142" s="3" t="s">
        <v>203</v>
      </c>
      <c r="F142" s="1">
        <v>2.5</v>
      </c>
      <c r="G142" s="1">
        <v>120.6</v>
      </c>
      <c r="H142" s="3" t="s">
        <v>61</v>
      </c>
      <c r="I142" s="3" t="s">
        <v>38</v>
      </c>
      <c r="J142" s="2" t="s">
        <v>553</v>
      </c>
      <c r="K142" s="3" t="s">
        <v>330</v>
      </c>
      <c r="L142" s="3" t="s">
        <v>23</v>
      </c>
      <c r="M142" s="3" t="s">
        <v>323</v>
      </c>
      <c r="N142" s="3" t="s">
        <v>554</v>
      </c>
      <c r="O142" s="3" t="s">
        <v>555</v>
      </c>
      <c r="P142" s="10">
        <f>IF(IFERROR(VLOOKUP(crocodile_dataset[[#This Row],[Observation ID]],A144:A1142,1,FALSE),0),1,0)</f>
        <v>0</v>
      </c>
      <c r="Q142"/>
    </row>
    <row r="143" spans="1:17" x14ac:dyDescent="0.2">
      <c r="A143" s="4">
        <v>142</v>
      </c>
      <c r="B143" s="3" t="s">
        <v>183</v>
      </c>
      <c r="C143" s="3" t="s">
        <v>184</v>
      </c>
      <c r="D143" s="3" t="s">
        <v>17</v>
      </c>
      <c r="E143" s="3" t="s">
        <v>18</v>
      </c>
      <c r="F143" s="1">
        <v>1.94</v>
      </c>
      <c r="G143" s="1">
        <v>65.900000000000006</v>
      </c>
      <c r="H143" s="3" t="s">
        <v>61</v>
      </c>
      <c r="I143" s="3" t="s">
        <v>38</v>
      </c>
      <c r="J143" s="2" t="s">
        <v>556</v>
      </c>
      <c r="K143" s="3" t="s">
        <v>130</v>
      </c>
      <c r="L143" s="3" t="s">
        <v>195</v>
      </c>
      <c r="M143" s="3" t="s">
        <v>41</v>
      </c>
      <c r="N143" s="3" t="s">
        <v>557</v>
      </c>
      <c r="O143" s="3" t="s">
        <v>558</v>
      </c>
      <c r="P143" s="10">
        <f>IF(IFERROR(VLOOKUP(crocodile_dataset[[#This Row],[Observation ID]],A145:A1143,1,FALSE),0),1,0)</f>
        <v>0</v>
      </c>
      <c r="Q143"/>
    </row>
    <row r="144" spans="1:17" x14ac:dyDescent="0.2">
      <c r="A144" s="4">
        <v>143</v>
      </c>
      <c r="B144" s="3" t="s">
        <v>76</v>
      </c>
      <c r="C144" s="3" t="s">
        <v>77</v>
      </c>
      <c r="D144" s="3" t="s">
        <v>17</v>
      </c>
      <c r="E144" s="3" t="s">
        <v>18</v>
      </c>
      <c r="F144" s="1">
        <v>2.52</v>
      </c>
      <c r="G144" s="1">
        <v>107</v>
      </c>
      <c r="H144" s="3" t="s">
        <v>61</v>
      </c>
      <c r="I144" s="3" t="s">
        <v>20</v>
      </c>
      <c r="J144" s="2" t="s">
        <v>559</v>
      </c>
      <c r="K144" s="3" t="s">
        <v>215</v>
      </c>
      <c r="L144" s="3" t="s">
        <v>216</v>
      </c>
      <c r="M144" s="3" t="s">
        <v>24</v>
      </c>
      <c r="N144" s="3" t="s">
        <v>560</v>
      </c>
      <c r="O144" s="3" t="s">
        <v>561</v>
      </c>
      <c r="P144" s="10">
        <f>IF(IFERROR(VLOOKUP(crocodile_dataset[[#This Row],[Observation ID]],A146:A1144,1,FALSE),0),1,0)</f>
        <v>0</v>
      </c>
      <c r="Q144"/>
    </row>
    <row r="145" spans="1:17" x14ac:dyDescent="0.2">
      <c r="A145" s="4">
        <v>144</v>
      </c>
      <c r="B145" s="3" t="s">
        <v>49</v>
      </c>
      <c r="C145" s="3" t="s">
        <v>50</v>
      </c>
      <c r="D145" s="3" t="s">
        <v>17</v>
      </c>
      <c r="E145" s="3" t="s">
        <v>18</v>
      </c>
      <c r="F145" s="1">
        <v>3.11</v>
      </c>
      <c r="G145" s="1">
        <v>179.1</v>
      </c>
      <c r="H145" s="3" t="s">
        <v>61</v>
      </c>
      <c r="I145" s="3" t="s">
        <v>20</v>
      </c>
      <c r="J145" s="2" t="s">
        <v>562</v>
      </c>
      <c r="K145" s="3" t="s">
        <v>504</v>
      </c>
      <c r="L145" s="3" t="s">
        <v>46</v>
      </c>
      <c r="M145" s="3" t="s">
        <v>32</v>
      </c>
      <c r="N145" s="3" t="s">
        <v>563</v>
      </c>
      <c r="O145" s="3" t="s">
        <v>564</v>
      </c>
      <c r="P145" s="10">
        <f>IF(IFERROR(VLOOKUP(crocodile_dataset[[#This Row],[Observation ID]],A147:A1145,1,FALSE),0),1,0)</f>
        <v>0</v>
      </c>
      <c r="Q145"/>
    </row>
    <row r="146" spans="1:17" x14ac:dyDescent="0.2">
      <c r="A146" s="4">
        <v>145</v>
      </c>
      <c r="B146" s="3" t="s">
        <v>320</v>
      </c>
      <c r="C146" s="3" t="s">
        <v>321</v>
      </c>
      <c r="D146" s="3" t="s">
        <v>17</v>
      </c>
      <c r="E146" s="3" t="s">
        <v>203</v>
      </c>
      <c r="F146" s="1">
        <v>2.36</v>
      </c>
      <c r="G146" s="1">
        <v>87.9</v>
      </c>
      <c r="H146" s="3" t="s">
        <v>19</v>
      </c>
      <c r="I146" s="3" t="s">
        <v>38</v>
      </c>
      <c r="J146" s="2" t="s">
        <v>565</v>
      </c>
      <c r="K146" s="3" t="s">
        <v>330</v>
      </c>
      <c r="L146" s="3" t="s">
        <v>355</v>
      </c>
      <c r="M146" s="3" t="s">
        <v>323</v>
      </c>
      <c r="N146" s="3" t="s">
        <v>566</v>
      </c>
      <c r="O146" s="3" t="s">
        <v>567</v>
      </c>
      <c r="P146" s="10">
        <f>IF(IFERROR(VLOOKUP(crocodile_dataset[[#This Row],[Observation ID]],A148:A1146,1,FALSE),0),1,0)</f>
        <v>0</v>
      </c>
      <c r="Q146"/>
    </row>
    <row r="147" spans="1:17" x14ac:dyDescent="0.2">
      <c r="A147" s="4">
        <v>146</v>
      </c>
      <c r="B147" s="3" t="s">
        <v>120</v>
      </c>
      <c r="C147" s="3" t="s">
        <v>121</v>
      </c>
      <c r="D147" s="3" t="s">
        <v>17</v>
      </c>
      <c r="E147" s="3" t="s">
        <v>18</v>
      </c>
      <c r="F147" s="1">
        <v>3.68</v>
      </c>
      <c r="G147" s="1">
        <v>273.7</v>
      </c>
      <c r="H147" s="3" t="s">
        <v>19</v>
      </c>
      <c r="I147" s="3" t="s">
        <v>104</v>
      </c>
      <c r="J147" s="2" t="s">
        <v>568</v>
      </c>
      <c r="K147" s="3" t="s">
        <v>123</v>
      </c>
      <c r="L147" s="3" t="s">
        <v>46</v>
      </c>
      <c r="M147" s="3" t="s">
        <v>73</v>
      </c>
      <c r="N147" s="3" t="s">
        <v>569</v>
      </c>
      <c r="O147" s="3" t="s">
        <v>570</v>
      </c>
      <c r="P147" s="10">
        <f>IF(IFERROR(VLOOKUP(crocodile_dataset[[#This Row],[Observation ID]],A149:A1147,1,FALSE),0),1,0)</f>
        <v>0</v>
      </c>
      <c r="Q147"/>
    </row>
    <row r="148" spans="1:17" x14ac:dyDescent="0.2">
      <c r="A148" s="4">
        <v>147</v>
      </c>
      <c r="B148" s="3" t="s">
        <v>15</v>
      </c>
      <c r="C148" s="3" t="s">
        <v>16</v>
      </c>
      <c r="D148" s="3" t="s">
        <v>17</v>
      </c>
      <c r="E148" s="3" t="s">
        <v>18</v>
      </c>
      <c r="F148" s="1">
        <v>2.42</v>
      </c>
      <c r="G148" s="1">
        <v>78.599999999999994</v>
      </c>
      <c r="H148" s="3" t="s">
        <v>19</v>
      </c>
      <c r="I148" s="3" t="s">
        <v>104</v>
      </c>
      <c r="J148" s="2" t="s">
        <v>571</v>
      </c>
      <c r="K148" s="3" t="s">
        <v>45</v>
      </c>
      <c r="L148" s="3" t="s">
        <v>46</v>
      </c>
      <c r="M148" s="3" t="s">
        <v>24</v>
      </c>
      <c r="N148" s="3" t="s">
        <v>572</v>
      </c>
      <c r="O148" s="3" t="s">
        <v>573</v>
      </c>
      <c r="P148" s="10">
        <f>IF(IFERROR(VLOOKUP(crocodile_dataset[[#This Row],[Observation ID]],A150:A1148,1,FALSE),0),1,0)</f>
        <v>0</v>
      </c>
      <c r="Q148"/>
    </row>
    <row r="149" spans="1:17" x14ac:dyDescent="0.2">
      <c r="A149" s="4">
        <v>148</v>
      </c>
      <c r="B149" s="3" t="s">
        <v>201</v>
      </c>
      <c r="C149" s="3" t="s">
        <v>202</v>
      </c>
      <c r="D149" s="3" t="s">
        <v>17</v>
      </c>
      <c r="E149" s="3" t="s">
        <v>203</v>
      </c>
      <c r="F149" s="1">
        <v>3.41</v>
      </c>
      <c r="G149" s="1">
        <v>220.3</v>
      </c>
      <c r="H149" s="3" t="s">
        <v>19</v>
      </c>
      <c r="I149" s="3" t="s">
        <v>20</v>
      </c>
      <c r="J149" s="2" t="s">
        <v>574</v>
      </c>
      <c r="K149" s="3" t="s">
        <v>538</v>
      </c>
      <c r="L149" s="3" t="s">
        <v>23</v>
      </c>
      <c r="M149" s="3" t="s">
        <v>41</v>
      </c>
      <c r="N149" s="3" t="s">
        <v>575</v>
      </c>
      <c r="O149" s="3" t="s">
        <v>576</v>
      </c>
      <c r="P149" s="10">
        <f>IF(IFERROR(VLOOKUP(crocodile_dataset[[#This Row],[Observation ID]],A151:A1149,1,FALSE),0),1,0)</f>
        <v>0</v>
      </c>
      <c r="Q149"/>
    </row>
    <row r="150" spans="1:17" x14ac:dyDescent="0.2">
      <c r="A150" s="4">
        <v>149</v>
      </c>
      <c r="B150" s="3" t="s">
        <v>87</v>
      </c>
      <c r="C150" s="3" t="s">
        <v>88</v>
      </c>
      <c r="D150" s="3" t="s">
        <v>17</v>
      </c>
      <c r="E150" s="3" t="s">
        <v>69</v>
      </c>
      <c r="F150" s="1">
        <v>1.47</v>
      </c>
      <c r="G150" s="1">
        <v>21.3</v>
      </c>
      <c r="H150" s="3" t="s">
        <v>19</v>
      </c>
      <c r="I150" s="3" t="s">
        <v>20</v>
      </c>
      <c r="J150" s="2" t="s">
        <v>577</v>
      </c>
      <c r="K150" s="3" t="s">
        <v>106</v>
      </c>
      <c r="L150" s="3" t="s">
        <v>72</v>
      </c>
      <c r="M150" s="3" t="s">
        <v>32</v>
      </c>
      <c r="N150" s="3" t="s">
        <v>578</v>
      </c>
      <c r="O150" s="3" t="s">
        <v>579</v>
      </c>
      <c r="P150" s="10">
        <f>IF(IFERROR(VLOOKUP(crocodile_dataset[[#This Row],[Observation ID]],A152:A1150,1,FALSE),0),1,0)</f>
        <v>0</v>
      </c>
      <c r="Q150"/>
    </row>
    <row r="151" spans="1:17" x14ac:dyDescent="0.2">
      <c r="A151" s="4">
        <v>150</v>
      </c>
      <c r="B151" s="3" t="s">
        <v>59</v>
      </c>
      <c r="C151" s="3" t="s">
        <v>60</v>
      </c>
      <c r="D151" s="3" t="s">
        <v>17</v>
      </c>
      <c r="E151" s="3" t="s">
        <v>18</v>
      </c>
      <c r="F151" s="1">
        <v>2.4500000000000002</v>
      </c>
      <c r="G151" s="1">
        <v>121</v>
      </c>
      <c r="H151" s="3" t="s">
        <v>61</v>
      </c>
      <c r="I151" s="3" t="s">
        <v>38</v>
      </c>
      <c r="J151" s="2" t="s">
        <v>580</v>
      </c>
      <c r="K151" s="3" t="s">
        <v>520</v>
      </c>
      <c r="L151" s="3" t="s">
        <v>581</v>
      </c>
      <c r="M151" s="3" t="s">
        <v>41</v>
      </c>
      <c r="N151" s="3" t="s">
        <v>582</v>
      </c>
      <c r="O151" s="3" t="s">
        <v>583</v>
      </c>
      <c r="P151" s="10">
        <f>IF(IFERROR(VLOOKUP(crocodile_dataset[[#This Row],[Observation ID]],A153:A1151,1,FALSE),0),1,0)</f>
        <v>0</v>
      </c>
      <c r="Q151"/>
    </row>
    <row r="152" spans="1:17" x14ac:dyDescent="0.2">
      <c r="A152" s="4">
        <v>151</v>
      </c>
      <c r="B152" s="3" t="s">
        <v>207</v>
      </c>
      <c r="C152" s="3" t="s">
        <v>208</v>
      </c>
      <c r="D152" s="3" t="s">
        <v>17</v>
      </c>
      <c r="E152" s="3" t="s">
        <v>18</v>
      </c>
      <c r="F152" s="1">
        <v>2.17</v>
      </c>
      <c r="G152" s="1">
        <v>60.6</v>
      </c>
      <c r="H152" s="3" t="s">
        <v>19</v>
      </c>
      <c r="I152" s="3" t="s">
        <v>104</v>
      </c>
      <c r="J152" s="2" t="s">
        <v>584</v>
      </c>
      <c r="K152" s="3" t="s">
        <v>210</v>
      </c>
      <c r="L152" s="3" t="s">
        <v>211</v>
      </c>
      <c r="M152" s="3" t="s">
        <v>24</v>
      </c>
      <c r="N152" s="3" t="s">
        <v>585</v>
      </c>
      <c r="O152" s="3" t="s">
        <v>586</v>
      </c>
      <c r="P152" s="10">
        <f>IF(IFERROR(VLOOKUP(crocodile_dataset[[#This Row],[Observation ID]],A154:A1152,1,FALSE),0),1,0)</f>
        <v>0</v>
      </c>
      <c r="Q152"/>
    </row>
    <row r="153" spans="1:17" x14ac:dyDescent="0.2">
      <c r="A153" s="4">
        <v>152</v>
      </c>
      <c r="B153" s="3" t="s">
        <v>87</v>
      </c>
      <c r="C153" s="3" t="s">
        <v>88</v>
      </c>
      <c r="D153" s="3" t="s">
        <v>17</v>
      </c>
      <c r="E153" s="3" t="s">
        <v>69</v>
      </c>
      <c r="F153" s="1">
        <v>1.53</v>
      </c>
      <c r="G153" s="1">
        <v>20.3</v>
      </c>
      <c r="H153" s="3" t="s">
        <v>19</v>
      </c>
      <c r="I153" s="3" t="s">
        <v>38</v>
      </c>
      <c r="J153" s="2" t="s">
        <v>587</v>
      </c>
      <c r="K153" s="3" t="s">
        <v>538</v>
      </c>
      <c r="L153" s="3" t="s">
        <v>72</v>
      </c>
      <c r="M153" s="3" t="s">
        <v>32</v>
      </c>
      <c r="N153" s="3" t="s">
        <v>588</v>
      </c>
      <c r="O153" s="3" t="s">
        <v>589</v>
      </c>
      <c r="P153" s="10">
        <f>IF(IFERROR(VLOOKUP(crocodile_dataset[[#This Row],[Observation ID]],A155:A1153,1,FALSE),0),1,0)</f>
        <v>0</v>
      </c>
      <c r="Q153"/>
    </row>
    <row r="154" spans="1:17" x14ac:dyDescent="0.2">
      <c r="A154" s="4">
        <v>153</v>
      </c>
      <c r="B154" s="3" t="s">
        <v>188</v>
      </c>
      <c r="C154" s="3" t="s">
        <v>189</v>
      </c>
      <c r="D154" s="3" t="s">
        <v>17</v>
      </c>
      <c r="E154" s="3" t="s">
        <v>18</v>
      </c>
      <c r="F154" s="1">
        <v>0.88</v>
      </c>
      <c r="G154" s="1">
        <v>32.299999999999997</v>
      </c>
      <c r="H154" s="3" t="s">
        <v>37</v>
      </c>
      <c r="I154" s="3" t="s">
        <v>38</v>
      </c>
      <c r="J154" s="2" t="s">
        <v>590</v>
      </c>
      <c r="K154" s="3" t="s">
        <v>252</v>
      </c>
      <c r="L154" s="3" t="s">
        <v>46</v>
      </c>
      <c r="M154" s="3" t="s">
        <v>24</v>
      </c>
      <c r="N154" s="3" t="s">
        <v>591</v>
      </c>
      <c r="O154" s="3" t="s">
        <v>592</v>
      </c>
      <c r="P154" s="10">
        <f>IF(IFERROR(VLOOKUP(crocodile_dataset[[#This Row],[Observation ID]],A156:A1154,1,FALSE),0),1,0)</f>
        <v>0</v>
      </c>
      <c r="Q154"/>
    </row>
    <row r="155" spans="1:17" x14ac:dyDescent="0.2">
      <c r="A155" s="4">
        <v>154</v>
      </c>
      <c r="B155" s="3" t="s">
        <v>115</v>
      </c>
      <c r="C155" s="3" t="s">
        <v>116</v>
      </c>
      <c r="D155" s="3" t="s">
        <v>17</v>
      </c>
      <c r="E155" s="3" t="s">
        <v>18</v>
      </c>
      <c r="F155" s="1">
        <v>3.13</v>
      </c>
      <c r="G155" s="1">
        <v>362.6</v>
      </c>
      <c r="H155" s="3" t="s">
        <v>61</v>
      </c>
      <c r="I155" s="3" t="s">
        <v>20</v>
      </c>
      <c r="J155" s="2" t="s">
        <v>593</v>
      </c>
      <c r="K155" s="3" t="s">
        <v>223</v>
      </c>
      <c r="L155" s="3" t="s">
        <v>46</v>
      </c>
      <c r="M155" s="3" t="s">
        <v>24</v>
      </c>
      <c r="N155" s="3" t="s">
        <v>594</v>
      </c>
      <c r="O155" s="3" t="s">
        <v>595</v>
      </c>
      <c r="P155" s="10">
        <f>IF(IFERROR(VLOOKUP(crocodile_dataset[[#This Row],[Observation ID]],A157:A1155,1,FALSE),0),1,0)</f>
        <v>0</v>
      </c>
      <c r="Q155"/>
    </row>
    <row r="156" spans="1:17" x14ac:dyDescent="0.2">
      <c r="A156" s="4">
        <v>155</v>
      </c>
      <c r="B156" s="3" t="s">
        <v>120</v>
      </c>
      <c r="C156" s="3" t="s">
        <v>121</v>
      </c>
      <c r="D156" s="3" t="s">
        <v>17</v>
      </c>
      <c r="E156" s="3" t="s">
        <v>18</v>
      </c>
      <c r="F156" s="1">
        <v>3.27</v>
      </c>
      <c r="G156" s="1">
        <v>177.7</v>
      </c>
      <c r="H156" s="3" t="s">
        <v>61</v>
      </c>
      <c r="I156" s="3" t="s">
        <v>104</v>
      </c>
      <c r="J156" s="2" t="s">
        <v>596</v>
      </c>
      <c r="K156" s="3" t="s">
        <v>123</v>
      </c>
      <c r="L156" s="3" t="s">
        <v>46</v>
      </c>
      <c r="M156" s="3" t="s">
        <v>73</v>
      </c>
      <c r="N156" s="3" t="s">
        <v>597</v>
      </c>
      <c r="O156" s="3" t="s">
        <v>598</v>
      </c>
      <c r="P156" s="10">
        <f>IF(IFERROR(VLOOKUP(crocodile_dataset[[#This Row],[Observation ID]],A158:A1156,1,FALSE),0),1,0)</f>
        <v>0</v>
      </c>
      <c r="Q156"/>
    </row>
    <row r="157" spans="1:17" x14ac:dyDescent="0.2">
      <c r="A157" s="4">
        <v>156</v>
      </c>
      <c r="B157" s="3" t="s">
        <v>15</v>
      </c>
      <c r="C157" s="3" t="s">
        <v>16</v>
      </c>
      <c r="D157" s="3" t="s">
        <v>17</v>
      </c>
      <c r="E157" s="3" t="s">
        <v>18</v>
      </c>
      <c r="F157" s="1">
        <v>0.16</v>
      </c>
      <c r="G157" s="1">
        <v>28.2</v>
      </c>
      <c r="H157" s="3" t="s">
        <v>156</v>
      </c>
      <c r="I157" s="3" t="s">
        <v>38</v>
      </c>
      <c r="J157" s="2" t="s">
        <v>599</v>
      </c>
      <c r="K157" s="3" t="s">
        <v>233</v>
      </c>
      <c r="L157" s="3" t="s">
        <v>46</v>
      </c>
      <c r="M157" s="3" t="s">
        <v>24</v>
      </c>
      <c r="N157" s="3" t="s">
        <v>600</v>
      </c>
      <c r="O157" s="3" t="s">
        <v>601</v>
      </c>
      <c r="P157" s="10">
        <f>IF(IFERROR(VLOOKUP(crocodile_dataset[[#This Row],[Observation ID]],A159:A1157,1,FALSE),0),1,0)</f>
        <v>0</v>
      </c>
      <c r="Q157"/>
    </row>
    <row r="158" spans="1:17" x14ac:dyDescent="0.2">
      <c r="A158" s="4">
        <v>157</v>
      </c>
      <c r="B158" s="3" t="s">
        <v>76</v>
      </c>
      <c r="C158" s="3" t="s">
        <v>77</v>
      </c>
      <c r="D158" s="3" t="s">
        <v>17</v>
      </c>
      <c r="E158" s="3" t="s">
        <v>18</v>
      </c>
      <c r="F158" s="1">
        <v>3.04</v>
      </c>
      <c r="G158" s="1">
        <v>171.9</v>
      </c>
      <c r="H158" s="3" t="s">
        <v>19</v>
      </c>
      <c r="I158" s="3" t="s">
        <v>20</v>
      </c>
      <c r="J158" s="2" t="s">
        <v>602</v>
      </c>
      <c r="K158" s="3" t="s">
        <v>603</v>
      </c>
      <c r="L158" s="3" t="s">
        <v>46</v>
      </c>
      <c r="M158" s="3" t="s">
        <v>24</v>
      </c>
      <c r="N158" s="3" t="s">
        <v>604</v>
      </c>
      <c r="O158" s="3" t="s">
        <v>605</v>
      </c>
      <c r="P158" s="10">
        <f>IF(IFERROR(VLOOKUP(crocodile_dataset[[#This Row],[Observation ID]],A160:A1158,1,FALSE),0),1,0)</f>
        <v>0</v>
      </c>
      <c r="Q158"/>
    </row>
    <row r="159" spans="1:17" x14ac:dyDescent="0.2">
      <c r="A159" s="4">
        <v>158</v>
      </c>
      <c r="B159" s="3" t="s">
        <v>127</v>
      </c>
      <c r="C159" s="3" t="s">
        <v>128</v>
      </c>
      <c r="D159" s="3" t="s">
        <v>17</v>
      </c>
      <c r="E159" s="3" t="s">
        <v>18</v>
      </c>
      <c r="F159" s="1">
        <v>6.02</v>
      </c>
      <c r="G159" s="1">
        <v>1032.7</v>
      </c>
      <c r="H159" s="3" t="s">
        <v>19</v>
      </c>
      <c r="I159" s="3" t="s">
        <v>20</v>
      </c>
      <c r="J159" s="2" t="s">
        <v>606</v>
      </c>
      <c r="K159" s="3" t="s">
        <v>130</v>
      </c>
      <c r="L159" s="3" t="s">
        <v>479</v>
      </c>
      <c r="M159" s="3" t="s">
        <v>24</v>
      </c>
      <c r="N159" s="3" t="s">
        <v>607</v>
      </c>
      <c r="O159" s="3" t="s">
        <v>608</v>
      </c>
      <c r="P159" s="10">
        <f>IF(IFERROR(VLOOKUP(crocodile_dataset[[#This Row],[Observation ID]],A161:A1159,1,FALSE),0),1,0)</f>
        <v>0</v>
      </c>
      <c r="Q159"/>
    </row>
    <row r="160" spans="1:17" x14ac:dyDescent="0.2">
      <c r="A160" s="4">
        <v>159</v>
      </c>
      <c r="B160" s="3" t="s">
        <v>188</v>
      </c>
      <c r="C160" s="3" t="s">
        <v>189</v>
      </c>
      <c r="D160" s="3" t="s">
        <v>17</v>
      </c>
      <c r="E160" s="3" t="s">
        <v>18</v>
      </c>
      <c r="F160" s="1">
        <v>2.21</v>
      </c>
      <c r="G160" s="1">
        <v>76.099999999999994</v>
      </c>
      <c r="H160" s="3" t="s">
        <v>61</v>
      </c>
      <c r="I160" s="3" t="s">
        <v>38</v>
      </c>
      <c r="J160" s="2" t="s">
        <v>609</v>
      </c>
      <c r="K160" s="3" t="s">
        <v>191</v>
      </c>
      <c r="L160" s="3" t="s">
        <v>46</v>
      </c>
      <c r="M160" s="3" t="s">
        <v>24</v>
      </c>
      <c r="N160" s="3" t="s">
        <v>610</v>
      </c>
      <c r="O160" s="3" t="s">
        <v>611</v>
      </c>
      <c r="P160" s="10">
        <f>IF(IFERROR(VLOOKUP(crocodile_dataset[[#This Row],[Observation ID]],A162:A1160,1,FALSE),0),1,0)</f>
        <v>0</v>
      </c>
      <c r="Q160"/>
    </row>
    <row r="161" spans="1:17" x14ac:dyDescent="0.2">
      <c r="A161" s="4">
        <v>160</v>
      </c>
      <c r="B161" s="3" t="s">
        <v>67</v>
      </c>
      <c r="C161" s="3" t="s">
        <v>68</v>
      </c>
      <c r="D161" s="3" t="s">
        <v>17</v>
      </c>
      <c r="E161" s="3" t="s">
        <v>69</v>
      </c>
      <c r="F161" s="1">
        <v>0.6</v>
      </c>
      <c r="G161" s="1">
        <v>6.9</v>
      </c>
      <c r="H161" s="3" t="s">
        <v>37</v>
      </c>
      <c r="I161" s="3" t="s">
        <v>104</v>
      </c>
      <c r="J161" s="2" t="s">
        <v>612</v>
      </c>
      <c r="K161" s="3" t="s">
        <v>142</v>
      </c>
      <c r="L161" s="3" t="s">
        <v>310</v>
      </c>
      <c r="M161" s="3" t="s">
        <v>73</v>
      </c>
      <c r="N161" s="3" t="s">
        <v>613</v>
      </c>
      <c r="O161" s="3" t="s">
        <v>614</v>
      </c>
      <c r="P161" s="10">
        <f>IF(IFERROR(VLOOKUP(crocodile_dataset[[#This Row],[Observation ID]],A163:A1161,1,FALSE),0),1,0)</f>
        <v>0</v>
      </c>
      <c r="Q161"/>
    </row>
    <row r="162" spans="1:17" x14ac:dyDescent="0.2">
      <c r="A162" s="4">
        <v>161</v>
      </c>
      <c r="B162" s="3" t="s">
        <v>201</v>
      </c>
      <c r="C162" s="3" t="s">
        <v>202</v>
      </c>
      <c r="D162" s="3" t="s">
        <v>17</v>
      </c>
      <c r="E162" s="3" t="s">
        <v>203</v>
      </c>
      <c r="F162" s="1">
        <v>2.64</v>
      </c>
      <c r="G162" s="1">
        <v>149.5</v>
      </c>
      <c r="H162" s="3" t="s">
        <v>19</v>
      </c>
      <c r="I162" s="3" t="s">
        <v>20</v>
      </c>
      <c r="J162" s="2" t="s">
        <v>615</v>
      </c>
      <c r="K162" s="3" t="s">
        <v>282</v>
      </c>
      <c r="L162" s="3" t="s">
        <v>259</v>
      </c>
      <c r="M162" s="3" t="s">
        <v>41</v>
      </c>
      <c r="N162" s="3" t="s">
        <v>616</v>
      </c>
      <c r="O162" s="3" t="s">
        <v>617</v>
      </c>
      <c r="P162" s="10">
        <f>IF(IFERROR(VLOOKUP(crocodile_dataset[[#This Row],[Observation ID]],A164:A1162,1,FALSE),0),1,0)</f>
        <v>0</v>
      </c>
      <c r="Q162"/>
    </row>
    <row r="163" spans="1:17" x14ac:dyDescent="0.2">
      <c r="A163" s="4">
        <v>162</v>
      </c>
      <c r="B163" s="3" t="s">
        <v>59</v>
      </c>
      <c r="C163" s="3" t="s">
        <v>60</v>
      </c>
      <c r="D163" s="3" t="s">
        <v>17</v>
      </c>
      <c r="E163" s="3" t="s">
        <v>18</v>
      </c>
      <c r="F163" s="1">
        <v>0.94</v>
      </c>
      <c r="G163" s="1">
        <v>39.1</v>
      </c>
      <c r="H163" s="3" t="s">
        <v>37</v>
      </c>
      <c r="I163" s="3" t="s">
        <v>104</v>
      </c>
      <c r="J163" s="2" t="s">
        <v>618</v>
      </c>
      <c r="K163" s="3" t="s">
        <v>98</v>
      </c>
      <c r="L163" s="3" t="s">
        <v>64</v>
      </c>
      <c r="M163" s="3" t="s">
        <v>41</v>
      </c>
      <c r="N163" s="3" t="s">
        <v>619</v>
      </c>
      <c r="O163" s="3" t="s">
        <v>620</v>
      </c>
      <c r="P163" s="10">
        <f>IF(IFERROR(VLOOKUP(crocodile_dataset[[#This Row],[Observation ID]],A165:A1163,1,FALSE),0),1,0)</f>
        <v>0</v>
      </c>
      <c r="Q163"/>
    </row>
    <row r="164" spans="1:17" x14ac:dyDescent="0.2">
      <c r="A164" s="4">
        <v>163</v>
      </c>
      <c r="B164" s="3" t="s">
        <v>15</v>
      </c>
      <c r="C164" s="3" t="s">
        <v>16</v>
      </c>
      <c r="D164" s="3" t="s">
        <v>17</v>
      </c>
      <c r="E164" s="3" t="s">
        <v>18</v>
      </c>
      <c r="F164" s="1">
        <v>2.2200000000000002</v>
      </c>
      <c r="G164" s="1">
        <v>74.599999999999994</v>
      </c>
      <c r="H164" s="3" t="s">
        <v>61</v>
      </c>
      <c r="I164" s="3" t="s">
        <v>38</v>
      </c>
      <c r="J164" s="2" t="s">
        <v>621</v>
      </c>
      <c r="K164" s="3" t="s">
        <v>22</v>
      </c>
      <c r="L164" s="3" t="s">
        <v>46</v>
      </c>
      <c r="M164" s="3" t="s">
        <v>24</v>
      </c>
      <c r="N164" s="3" t="s">
        <v>622</v>
      </c>
      <c r="O164" s="3" t="s">
        <v>623</v>
      </c>
      <c r="P164" s="10">
        <f>IF(IFERROR(VLOOKUP(crocodile_dataset[[#This Row],[Observation ID]],A166:A1164,1,FALSE),0),1,0)</f>
        <v>0</v>
      </c>
      <c r="Q164"/>
    </row>
    <row r="165" spans="1:17" x14ac:dyDescent="0.2">
      <c r="A165" s="4">
        <v>164</v>
      </c>
      <c r="B165" s="3" t="s">
        <v>87</v>
      </c>
      <c r="C165" s="3" t="s">
        <v>88</v>
      </c>
      <c r="D165" s="3" t="s">
        <v>17</v>
      </c>
      <c r="E165" s="3" t="s">
        <v>69</v>
      </c>
      <c r="F165" s="1">
        <v>0.96</v>
      </c>
      <c r="G165" s="1">
        <v>10.8</v>
      </c>
      <c r="H165" s="3" t="s">
        <v>61</v>
      </c>
      <c r="I165" s="3" t="s">
        <v>38</v>
      </c>
      <c r="J165" s="2" t="s">
        <v>624</v>
      </c>
      <c r="K165" s="3" t="s">
        <v>272</v>
      </c>
      <c r="L165" s="3" t="s">
        <v>91</v>
      </c>
      <c r="M165" s="3" t="s">
        <v>32</v>
      </c>
      <c r="N165" s="3" t="s">
        <v>625</v>
      </c>
      <c r="O165" s="3" t="s">
        <v>626</v>
      </c>
      <c r="P165" s="10">
        <f>IF(IFERROR(VLOOKUP(crocodile_dataset[[#This Row],[Observation ID]],A167:A1165,1,FALSE),0),1,0)</f>
        <v>0</v>
      </c>
      <c r="Q165"/>
    </row>
    <row r="166" spans="1:17" x14ac:dyDescent="0.2">
      <c r="A166" s="4">
        <v>165</v>
      </c>
      <c r="B166" s="3" t="s">
        <v>120</v>
      </c>
      <c r="C166" s="3" t="s">
        <v>121</v>
      </c>
      <c r="D166" s="3" t="s">
        <v>17</v>
      </c>
      <c r="E166" s="3" t="s">
        <v>18</v>
      </c>
      <c r="F166" s="1">
        <v>3.1</v>
      </c>
      <c r="G166" s="1">
        <v>146.80000000000001</v>
      </c>
      <c r="H166" s="3" t="s">
        <v>19</v>
      </c>
      <c r="I166" s="3" t="s">
        <v>38</v>
      </c>
      <c r="J166" s="2" t="s">
        <v>627</v>
      </c>
      <c r="K166" s="3" t="s">
        <v>135</v>
      </c>
      <c r="L166" s="3" t="s">
        <v>124</v>
      </c>
      <c r="M166" s="3" t="s">
        <v>73</v>
      </c>
      <c r="N166" s="3" t="s">
        <v>628</v>
      </c>
      <c r="O166" s="3" t="s">
        <v>629</v>
      </c>
      <c r="P166" s="10">
        <f>IF(IFERROR(VLOOKUP(crocodile_dataset[[#This Row],[Observation ID]],A168:A1166,1,FALSE),0),1,0)</f>
        <v>0</v>
      </c>
      <c r="Q166"/>
    </row>
    <row r="167" spans="1:17" x14ac:dyDescent="0.2">
      <c r="A167" s="4">
        <v>166</v>
      </c>
      <c r="B167" s="3" t="s">
        <v>201</v>
      </c>
      <c r="C167" s="3" t="s">
        <v>202</v>
      </c>
      <c r="D167" s="3" t="s">
        <v>17</v>
      </c>
      <c r="E167" s="3" t="s">
        <v>203</v>
      </c>
      <c r="F167" s="1">
        <v>2.75</v>
      </c>
      <c r="G167" s="1">
        <v>143.80000000000001</v>
      </c>
      <c r="H167" s="3" t="s">
        <v>19</v>
      </c>
      <c r="I167" s="3" t="s">
        <v>38</v>
      </c>
      <c r="J167" s="2" t="s">
        <v>630</v>
      </c>
      <c r="K167" s="3" t="s">
        <v>272</v>
      </c>
      <c r="L167" s="3" t="s">
        <v>259</v>
      </c>
      <c r="M167" s="3" t="s">
        <v>41</v>
      </c>
      <c r="N167" s="3" t="s">
        <v>631</v>
      </c>
      <c r="O167" s="3" t="s">
        <v>632</v>
      </c>
      <c r="P167" s="10">
        <f>IF(IFERROR(VLOOKUP(crocodile_dataset[[#This Row],[Observation ID]],A169:A1167,1,FALSE),0),1,0)</f>
        <v>0</v>
      </c>
      <c r="Q167"/>
    </row>
    <row r="168" spans="1:17" x14ac:dyDescent="0.2">
      <c r="A168" s="4">
        <v>167</v>
      </c>
      <c r="B168" s="3" t="s">
        <v>127</v>
      </c>
      <c r="C168" s="3" t="s">
        <v>128</v>
      </c>
      <c r="D168" s="3" t="s">
        <v>17</v>
      </c>
      <c r="E168" s="3" t="s">
        <v>18</v>
      </c>
      <c r="F168" s="1">
        <v>5.48</v>
      </c>
      <c r="G168" s="1">
        <v>878.6</v>
      </c>
      <c r="H168" s="3" t="s">
        <v>19</v>
      </c>
      <c r="I168" s="3" t="s">
        <v>38</v>
      </c>
      <c r="J168" s="2" t="s">
        <v>633</v>
      </c>
      <c r="K168" s="3" t="s">
        <v>191</v>
      </c>
      <c r="L168" s="3" t="s">
        <v>266</v>
      </c>
      <c r="M168" s="3" t="s">
        <v>24</v>
      </c>
      <c r="N168" s="3" t="s">
        <v>634</v>
      </c>
      <c r="O168" s="3" t="s">
        <v>635</v>
      </c>
      <c r="P168" s="10">
        <f>IF(IFERROR(VLOOKUP(crocodile_dataset[[#This Row],[Observation ID]],A170:A1168,1,FALSE),0),1,0)</f>
        <v>0</v>
      </c>
      <c r="Q168"/>
    </row>
    <row r="169" spans="1:17" x14ac:dyDescent="0.2">
      <c r="A169" s="4">
        <v>168</v>
      </c>
      <c r="B169" s="3" t="s">
        <v>115</v>
      </c>
      <c r="C169" s="3" t="s">
        <v>116</v>
      </c>
      <c r="D169" s="3" t="s">
        <v>17</v>
      </c>
      <c r="E169" s="3" t="s">
        <v>18</v>
      </c>
      <c r="F169" s="1">
        <v>3.85</v>
      </c>
      <c r="G169" s="1">
        <v>479</v>
      </c>
      <c r="H169" s="3" t="s">
        <v>61</v>
      </c>
      <c r="I169" s="3" t="s">
        <v>104</v>
      </c>
      <c r="J169" s="2" t="s">
        <v>636</v>
      </c>
      <c r="K169" s="3" t="s">
        <v>637</v>
      </c>
      <c r="L169" s="3" t="s">
        <v>46</v>
      </c>
      <c r="M169" s="3" t="s">
        <v>24</v>
      </c>
      <c r="N169" s="3" t="s">
        <v>638</v>
      </c>
      <c r="O169" s="3" t="s">
        <v>639</v>
      </c>
      <c r="P169" s="10">
        <f>IF(IFERROR(VLOOKUP(crocodile_dataset[[#This Row],[Observation ID]],A171:A1169,1,FALSE),0),1,0)</f>
        <v>0</v>
      </c>
      <c r="Q169"/>
    </row>
    <row r="170" spans="1:17" x14ac:dyDescent="0.2">
      <c r="A170" s="4">
        <v>169</v>
      </c>
      <c r="B170" s="3" t="s">
        <v>87</v>
      </c>
      <c r="C170" s="3" t="s">
        <v>88</v>
      </c>
      <c r="D170" s="3" t="s">
        <v>17</v>
      </c>
      <c r="E170" s="3" t="s">
        <v>69</v>
      </c>
      <c r="F170" s="1">
        <v>1.1299999999999999</v>
      </c>
      <c r="G170" s="1">
        <v>12.3</v>
      </c>
      <c r="H170" s="3" t="s">
        <v>61</v>
      </c>
      <c r="I170" s="3" t="s">
        <v>38</v>
      </c>
      <c r="J170" s="2" t="s">
        <v>640</v>
      </c>
      <c r="K170" s="3" t="s">
        <v>297</v>
      </c>
      <c r="L170" s="3" t="s">
        <v>72</v>
      </c>
      <c r="M170" s="3" t="s">
        <v>32</v>
      </c>
      <c r="N170" s="3" t="s">
        <v>641</v>
      </c>
      <c r="O170" s="3" t="s">
        <v>642</v>
      </c>
      <c r="P170" s="10">
        <f>IF(IFERROR(VLOOKUP(crocodile_dataset[[#This Row],[Observation ID]],A172:A1170,1,FALSE),0),1,0)</f>
        <v>0</v>
      </c>
      <c r="Q170"/>
    </row>
    <row r="171" spans="1:17" x14ac:dyDescent="0.2">
      <c r="A171" s="4">
        <v>170</v>
      </c>
      <c r="B171" s="3" t="s">
        <v>27</v>
      </c>
      <c r="C171" s="3" t="s">
        <v>28</v>
      </c>
      <c r="D171" s="3" t="s">
        <v>17</v>
      </c>
      <c r="E171" s="3" t="s">
        <v>18</v>
      </c>
      <c r="F171" s="1">
        <v>0.36</v>
      </c>
      <c r="G171" s="1">
        <v>70.2</v>
      </c>
      <c r="H171" s="3" t="s">
        <v>156</v>
      </c>
      <c r="I171" s="3" t="s">
        <v>104</v>
      </c>
      <c r="J171" s="2" t="s">
        <v>643</v>
      </c>
      <c r="K171" s="3" t="s">
        <v>388</v>
      </c>
      <c r="L171" s="3" t="s">
        <v>389</v>
      </c>
      <c r="M171" s="3" t="s">
        <v>32</v>
      </c>
      <c r="N171" s="3" t="s">
        <v>644</v>
      </c>
      <c r="O171" s="3" t="s">
        <v>645</v>
      </c>
      <c r="P171" s="10">
        <f>IF(IFERROR(VLOOKUP(crocodile_dataset[[#This Row],[Observation ID]],A173:A1171,1,FALSE),0),1,0)</f>
        <v>0</v>
      </c>
      <c r="Q171"/>
    </row>
    <row r="172" spans="1:17" x14ac:dyDescent="0.2">
      <c r="A172" s="4">
        <v>171</v>
      </c>
      <c r="B172" s="3" t="s">
        <v>127</v>
      </c>
      <c r="C172" s="3" t="s">
        <v>128</v>
      </c>
      <c r="D172" s="3" t="s">
        <v>17</v>
      </c>
      <c r="E172" s="3" t="s">
        <v>18</v>
      </c>
      <c r="F172" s="1">
        <v>4.21</v>
      </c>
      <c r="G172" s="1">
        <v>517.29999999999995</v>
      </c>
      <c r="H172" s="3" t="s">
        <v>19</v>
      </c>
      <c r="I172" s="3" t="s">
        <v>38</v>
      </c>
      <c r="J172" s="2" t="s">
        <v>646</v>
      </c>
      <c r="K172" s="3" t="s">
        <v>286</v>
      </c>
      <c r="L172" s="3" t="s">
        <v>131</v>
      </c>
      <c r="M172" s="3" t="s">
        <v>24</v>
      </c>
      <c r="N172" s="3" t="s">
        <v>647</v>
      </c>
      <c r="O172" s="3" t="s">
        <v>648</v>
      </c>
      <c r="P172" s="10">
        <f>IF(IFERROR(VLOOKUP(crocodile_dataset[[#This Row],[Observation ID]],A174:A1172,1,FALSE),0),1,0)</f>
        <v>0</v>
      </c>
      <c r="Q172"/>
    </row>
    <row r="173" spans="1:17" x14ac:dyDescent="0.2">
      <c r="A173" s="4">
        <v>172</v>
      </c>
      <c r="B173" s="3" t="s">
        <v>188</v>
      </c>
      <c r="C173" s="3" t="s">
        <v>189</v>
      </c>
      <c r="D173" s="3" t="s">
        <v>17</v>
      </c>
      <c r="E173" s="3" t="s">
        <v>18</v>
      </c>
      <c r="F173" s="1">
        <v>2.31</v>
      </c>
      <c r="G173" s="1">
        <v>88.7</v>
      </c>
      <c r="H173" s="3" t="s">
        <v>19</v>
      </c>
      <c r="I173" s="3" t="s">
        <v>104</v>
      </c>
      <c r="J173" s="2" t="s">
        <v>649</v>
      </c>
      <c r="K173" s="3" t="s">
        <v>191</v>
      </c>
      <c r="L173" s="3" t="s">
        <v>46</v>
      </c>
      <c r="M173" s="3" t="s">
        <v>24</v>
      </c>
      <c r="N173" s="3" t="s">
        <v>650</v>
      </c>
      <c r="O173" s="3" t="s">
        <v>651</v>
      </c>
      <c r="P173" s="10">
        <f>IF(IFERROR(VLOOKUP(crocodile_dataset[[#This Row],[Observation ID]],A175:A1173,1,FALSE),0),1,0)</f>
        <v>0</v>
      </c>
      <c r="Q173"/>
    </row>
    <row r="174" spans="1:17" x14ac:dyDescent="0.2">
      <c r="A174" s="4">
        <v>173</v>
      </c>
      <c r="B174" s="3" t="s">
        <v>67</v>
      </c>
      <c r="C174" s="3" t="s">
        <v>68</v>
      </c>
      <c r="D174" s="3" t="s">
        <v>17</v>
      </c>
      <c r="E174" s="3" t="s">
        <v>69</v>
      </c>
      <c r="F174" s="1">
        <v>1.49</v>
      </c>
      <c r="G174" s="1">
        <v>26.9</v>
      </c>
      <c r="H174" s="3" t="s">
        <v>19</v>
      </c>
      <c r="I174" s="3" t="s">
        <v>104</v>
      </c>
      <c r="J174" s="2" t="s">
        <v>652</v>
      </c>
      <c r="K174" s="3" t="s">
        <v>142</v>
      </c>
      <c r="L174" s="3" t="s">
        <v>310</v>
      </c>
      <c r="M174" s="3" t="s">
        <v>73</v>
      </c>
      <c r="N174" s="3" t="s">
        <v>653</v>
      </c>
      <c r="O174" s="3" t="s">
        <v>654</v>
      </c>
      <c r="P174" s="10">
        <f>IF(IFERROR(VLOOKUP(crocodile_dataset[[#This Row],[Observation ID]],A176:A1174,1,FALSE),0),1,0)</f>
        <v>0</v>
      </c>
      <c r="Q174"/>
    </row>
    <row r="175" spans="1:17" x14ac:dyDescent="0.2">
      <c r="A175" s="4">
        <v>174</v>
      </c>
      <c r="B175" s="3" t="s">
        <v>27</v>
      </c>
      <c r="C175" s="3" t="s">
        <v>28</v>
      </c>
      <c r="D175" s="3" t="s">
        <v>17</v>
      </c>
      <c r="E175" s="3" t="s">
        <v>18</v>
      </c>
      <c r="F175" s="1">
        <v>3.75</v>
      </c>
      <c r="G175" s="1">
        <v>259.10000000000002</v>
      </c>
      <c r="H175" s="3" t="s">
        <v>61</v>
      </c>
      <c r="I175" s="3" t="s">
        <v>38</v>
      </c>
      <c r="J175" s="2" t="s">
        <v>655</v>
      </c>
      <c r="K175" s="3" t="s">
        <v>177</v>
      </c>
      <c r="L175" s="3" t="s">
        <v>317</v>
      </c>
      <c r="M175" s="3" t="s">
        <v>32</v>
      </c>
      <c r="N175" s="3" t="s">
        <v>656</v>
      </c>
      <c r="O175" s="3" t="s">
        <v>657</v>
      </c>
      <c r="P175" s="10">
        <f>IF(IFERROR(VLOOKUP(crocodile_dataset[[#This Row],[Observation ID]],A177:A1175,1,FALSE),0),1,0)</f>
        <v>0</v>
      </c>
      <c r="Q175"/>
    </row>
    <row r="176" spans="1:17" x14ac:dyDescent="0.2">
      <c r="A176" s="4">
        <v>175</v>
      </c>
      <c r="B176" s="3" t="s">
        <v>207</v>
      </c>
      <c r="C176" s="3" t="s">
        <v>208</v>
      </c>
      <c r="D176" s="3" t="s">
        <v>17</v>
      </c>
      <c r="E176" s="3" t="s">
        <v>18</v>
      </c>
      <c r="F176" s="1">
        <v>2.85</v>
      </c>
      <c r="G176" s="1">
        <v>122.1</v>
      </c>
      <c r="H176" s="3" t="s">
        <v>19</v>
      </c>
      <c r="I176" s="3" t="s">
        <v>38</v>
      </c>
      <c r="J176" s="2" t="s">
        <v>658</v>
      </c>
      <c r="K176" s="3" t="s">
        <v>210</v>
      </c>
      <c r="L176" s="3" t="s">
        <v>452</v>
      </c>
      <c r="M176" s="3" t="s">
        <v>24</v>
      </c>
      <c r="N176" s="3" t="s">
        <v>659</v>
      </c>
      <c r="O176" s="3" t="s">
        <v>660</v>
      </c>
      <c r="P176" s="10">
        <f>IF(IFERROR(VLOOKUP(crocodile_dataset[[#This Row],[Observation ID]],A178:A1176,1,FALSE),0),1,0)</f>
        <v>0</v>
      </c>
      <c r="Q176"/>
    </row>
    <row r="177" spans="1:17" x14ac:dyDescent="0.2">
      <c r="A177" s="4">
        <v>176</v>
      </c>
      <c r="B177" s="3" t="s">
        <v>27</v>
      </c>
      <c r="C177" s="3" t="s">
        <v>28</v>
      </c>
      <c r="D177" s="3" t="s">
        <v>17</v>
      </c>
      <c r="E177" s="3" t="s">
        <v>18</v>
      </c>
      <c r="F177" s="1">
        <v>1.69</v>
      </c>
      <c r="G177" s="1">
        <v>90.7</v>
      </c>
      <c r="H177" s="3" t="s">
        <v>37</v>
      </c>
      <c r="I177" s="3" t="s">
        <v>104</v>
      </c>
      <c r="J177" s="2" t="s">
        <v>661</v>
      </c>
      <c r="K177" s="3" t="s">
        <v>45</v>
      </c>
      <c r="L177" s="3" t="s">
        <v>389</v>
      </c>
      <c r="M177" s="3" t="s">
        <v>32</v>
      </c>
      <c r="N177" s="3" t="s">
        <v>662</v>
      </c>
      <c r="O177" s="3" t="s">
        <v>663</v>
      </c>
      <c r="P177" s="10">
        <f>IF(IFERROR(VLOOKUP(crocodile_dataset[[#This Row],[Observation ID]],A179:A1177,1,FALSE),0),1,0)</f>
        <v>0</v>
      </c>
      <c r="Q177"/>
    </row>
    <row r="178" spans="1:17" x14ac:dyDescent="0.2">
      <c r="A178" s="4">
        <v>177</v>
      </c>
      <c r="B178" s="3" t="s">
        <v>67</v>
      </c>
      <c r="C178" s="3" t="s">
        <v>68</v>
      </c>
      <c r="D178" s="3" t="s">
        <v>17</v>
      </c>
      <c r="E178" s="3" t="s">
        <v>69</v>
      </c>
      <c r="F178" s="1">
        <v>1.04</v>
      </c>
      <c r="G178" s="1">
        <v>13.6</v>
      </c>
      <c r="H178" s="3" t="s">
        <v>61</v>
      </c>
      <c r="I178" s="3" t="s">
        <v>20</v>
      </c>
      <c r="J178" s="2" t="s">
        <v>664</v>
      </c>
      <c r="K178" s="3" t="s">
        <v>142</v>
      </c>
      <c r="L178" s="3" t="s">
        <v>310</v>
      </c>
      <c r="M178" s="3" t="s">
        <v>73</v>
      </c>
      <c r="N178" s="3" t="s">
        <v>665</v>
      </c>
      <c r="O178" s="3" t="s">
        <v>666</v>
      </c>
      <c r="P178" s="10">
        <f>IF(IFERROR(VLOOKUP(crocodile_dataset[[#This Row],[Observation ID]],A180:A1178,1,FALSE),0),1,0)</f>
        <v>0</v>
      </c>
      <c r="Q178"/>
    </row>
    <row r="179" spans="1:17" x14ac:dyDescent="0.2">
      <c r="A179" s="4">
        <v>178</v>
      </c>
      <c r="B179" s="3" t="s">
        <v>145</v>
      </c>
      <c r="C179" s="3" t="s">
        <v>146</v>
      </c>
      <c r="D179" s="3" t="s">
        <v>17</v>
      </c>
      <c r="E179" s="3" t="s">
        <v>18</v>
      </c>
      <c r="F179" s="1">
        <v>2.75</v>
      </c>
      <c r="G179" s="1">
        <v>114.5</v>
      </c>
      <c r="H179" s="3" t="s">
        <v>61</v>
      </c>
      <c r="I179" s="3" t="s">
        <v>20</v>
      </c>
      <c r="J179" s="2" t="s">
        <v>381</v>
      </c>
      <c r="K179" s="3" t="s">
        <v>148</v>
      </c>
      <c r="L179" s="3" t="s">
        <v>475</v>
      </c>
      <c r="M179" s="3" t="s">
        <v>41</v>
      </c>
      <c r="N179" s="3" t="s">
        <v>667</v>
      </c>
      <c r="O179" s="3" t="s">
        <v>668</v>
      </c>
      <c r="P179" s="10">
        <f>IF(IFERROR(VLOOKUP(crocodile_dataset[[#This Row],[Observation ID]],A181:A1179,1,FALSE),0),1,0)</f>
        <v>0</v>
      </c>
      <c r="Q179"/>
    </row>
    <row r="180" spans="1:17" x14ac:dyDescent="0.2">
      <c r="A180" s="4">
        <v>179</v>
      </c>
      <c r="B180" s="3" t="s">
        <v>15</v>
      </c>
      <c r="C180" s="3" t="s">
        <v>16</v>
      </c>
      <c r="D180" s="3" t="s">
        <v>17</v>
      </c>
      <c r="E180" s="3" t="s">
        <v>18</v>
      </c>
      <c r="F180" s="1">
        <v>2.79</v>
      </c>
      <c r="G180" s="1">
        <v>123.4</v>
      </c>
      <c r="H180" s="3" t="s">
        <v>61</v>
      </c>
      <c r="I180" s="3" t="s">
        <v>38</v>
      </c>
      <c r="J180" s="2" t="s">
        <v>669</v>
      </c>
      <c r="K180" s="3" t="s">
        <v>22</v>
      </c>
      <c r="L180" s="3" t="s">
        <v>46</v>
      </c>
      <c r="M180" s="3" t="s">
        <v>24</v>
      </c>
      <c r="N180" s="3" t="s">
        <v>670</v>
      </c>
      <c r="O180" s="3" t="s">
        <v>671</v>
      </c>
      <c r="P180" s="10">
        <f>IF(IFERROR(VLOOKUP(crocodile_dataset[[#This Row],[Observation ID]],A182:A1180,1,FALSE),0),1,0)</f>
        <v>0</v>
      </c>
      <c r="Q180"/>
    </row>
    <row r="181" spans="1:17" x14ac:dyDescent="0.2">
      <c r="A181" s="4">
        <v>180</v>
      </c>
      <c r="B181" s="3" t="s">
        <v>320</v>
      </c>
      <c r="C181" s="3" t="s">
        <v>321</v>
      </c>
      <c r="D181" s="3" t="s">
        <v>17</v>
      </c>
      <c r="E181" s="3" t="s">
        <v>203</v>
      </c>
      <c r="F181" s="1">
        <v>1.1200000000000001</v>
      </c>
      <c r="G181" s="1">
        <v>41.7</v>
      </c>
      <c r="H181" s="3" t="s">
        <v>37</v>
      </c>
      <c r="I181" s="3" t="s">
        <v>104</v>
      </c>
      <c r="J181" s="2" t="s">
        <v>672</v>
      </c>
      <c r="K181" s="3" t="s">
        <v>297</v>
      </c>
      <c r="L181" s="3" t="s">
        <v>355</v>
      </c>
      <c r="M181" s="3" t="s">
        <v>323</v>
      </c>
      <c r="N181" s="3" t="s">
        <v>673</v>
      </c>
      <c r="O181" s="3" t="s">
        <v>674</v>
      </c>
      <c r="P181" s="10">
        <f>IF(IFERROR(VLOOKUP(crocodile_dataset[[#This Row],[Observation ID]],A183:A1181,1,FALSE),0),1,0)</f>
        <v>0</v>
      </c>
      <c r="Q181"/>
    </row>
    <row r="182" spans="1:17" x14ac:dyDescent="0.2">
      <c r="A182" s="4">
        <v>181</v>
      </c>
      <c r="B182" s="3" t="s">
        <v>35</v>
      </c>
      <c r="C182" s="3" t="s">
        <v>36</v>
      </c>
      <c r="D182" s="3" t="s">
        <v>17</v>
      </c>
      <c r="E182" s="3" t="s">
        <v>18</v>
      </c>
      <c r="F182" s="1">
        <v>3.7</v>
      </c>
      <c r="G182" s="1">
        <v>328.6</v>
      </c>
      <c r="H182" s="3" t="s">
        <v>19</v>
      </c>
      <c r="I182" s="3" t="s">
        <v>104</v>
      </c>
      <c r="J182" s="2" t="s">
        <v>675</v>
      </c>
      <c r="K182" s="3" t="s">
        <v>240</v>
      </c>
      <c r="L182" s="3" t="s">
        <v>244</v>
      </c>
      <c r="M182" s="3" t="s">
        <v>41</v>
      </c>
      <c r="N182" s="3" t="s">
        <v>676</v>
      </c>
      <c r="O182" s="3" t="s">
        <v>677</v>
      </c>
      <c r="P182" s="10">
        <f>IF(IFERROR(VLOOKUP(crocodile_dataset[[#This Row],[Observation ID]],A184:A1182,1,FALSE),0),1,0)</f>
        <v>0</v>
      </c>
      <c r="Q182"/>
    </row>
    <row r="183" spans="1:17" x14ac:dyDescent="0.2">
      <c r="A183" s="4">
        <v>182</v>
      </c>
      <c r="B183" s="3" t="s">
        <v>49</v>
      </c>
      <c r="C183" s="3" t="s">
        <v>50</v>
      </c>
      <c r="D183" s="3" t="s">
        <v>17</v>
      </c>
      <c r="E183" s="3" t="s">
        <v>18</v>
      </c>
      <c r="F183" s="1">
        <v>2.98</v>
      </c>
      <c r="G183" s="1">
        <v>153.5</v>
      </c>
      <c r="H183" s="3" t="s">
        <v>19</v>
      </c>
      <c r="I183" s="3" t="s">
        <v>38</v>
      </c>
      <c r="J183" s="2" t="s">
        <v>400</v>
      </c>
      <c r="K183" s="3" t="s">
        <v>504</v>
      </c>
      <c r="L183" s="3" t="s">
        <v>153</v>
      </c>
      <c r="M183" s="3" t="s">
        <v>32</v>
      </c>
      <c r="N183" s="3" t="s">
        <v>678</v>
      </c>
      <c r="O183" s="3" t="s">
        <v>679</v>
      </c>
      <c r="P183" s="10">
        <f>IF(IFERROR(VLOOKUP(crocodile_dataset[[#This Row],[Observation ID]],A185:A1183,1,FALSE),0),1,0)</f>
        <v>0</v>
      </c>
      <c r="Q183"/>
    </row>
    <row r="184" spans="1:17" x14ac:dyDescent="0.2">
      <c r="A184" s="4">
        <v>183</v>
      </c>
      <c r="B184" s="3" t="s">
        <v>127</v>
      </c>
      <c r="C184" s="3" t="s">
        <v>128</v>
      </c>
      <c r="D184" s="3" t="s">
        <v>17</v>
      </c>
      <c r="E184" s="3" t="s">
        <v>18</v>
      </c>
      <c r="F184" s="1">
        <v>5.32</v>
      </c>
      <c r="G184" s="1">
        <v>868.3</v>
      </c>
      <c r="H184" s="3" t="s">
        <v>19</v>
      </c>
      <c r="I184" s="3" t="s">
        <v>104</v>
      </c>
      <c r="J184" s="2" t="s">
        <v>680</v>
      </c>
      <c r="K184" s="3" t="s">
        <v>359</v>
      </c>
      <c r="L184" s="3" t="s">
        <v>131</v>
      </c>
      <c r="M184" s="3" t="s">
        <v>24</v>
      </c>
      <c r="N184" s="3" t="s">
        <v>681</v>
      </c>
      <c r="O184" s="3" t="s">
        <v>682</v>
      </c>
      <c r="P184" s="10">
        <f>IF(IFERROR(VLOOKUP(crocodile_dataset[[#This Row],[Observation ID]],A186:A1184,1,FALSE),0),1,0)</f>
        <v>0</v>
      </c>
      <c r="Q184"/>
    </row>
    <row r="185" spans="1:17" x14ac:dyDescent="0.2">
      <c r="A185" s="4">
        <v>184</v>
      </c>
      <c r="B185" s="3" t="s">
        <v>188</v>
      </c>
      <c r="C185" s="3" t="s">
        <v>189</v>
      </c>
      <c r="D185" s="3" t="s">
        <v>17</v>
      </c>
      <c r="E185" s="3" t="s">
        <v>18</v>
      </c>
      <c r="F185" s="1">
        <v>2.1</v>
      </c>
      <c r="G185" s="1">
        <v>70.3</v>
      </c>
      <c r="H185" s="3" t="s">
        <v>19</v>
      </c>
      <c r="I185" s="3" t="s">
        <v>104</v>
      </c>
      <c r="J185" s="2" t="s">
        <v>683</v>
      </c>
      <c r="K185" s="3" t="s">
        <v>252</v>
      </c>
      <c r="L185" s="3" t="s">
        <v>23</v>
      </c>
      <c r="M185" s="3" t="s">
        <v>24</v>
      </c>
      <c r="N185" s="3" t="s">
        <v>684</v>
      </c>
      <c r="O185" s="3" t="s">
        <v>685</v>
      </c>
      <c r="P185" s="10">
        <f>IF(IFERROR(VLOOKUP(crocodile_dataset[[#This Row],[Observation ID]],A187:A1185,1,FALSE),0),1,0)</f>
        <v>0</v>
      </c>
      <c r="Q185"/>
    </row>
    <row r="186" spans="1:17" x14ac:dyDescent="0.2">
      <c r="A186" s="4">
        <v>185</v>
      </c>
      <c r="B186" s="3" t="s">
        <v>145</v>
      </c>
      <c r="C186" s="3" t="s">
        <v>146</v>
      </c>
      <c r="D186" s="3" t="s">
        <v>17</v>
      </c>
      <c r="E186" s="3" t="s">
        <v>18</v>
      </c>
      <c r="F186" s="1">
        <v>2.0099999999999998</v>
      </c>
      <c r="G186" s="1">
        <v>64.3</v>
      </c>
      <c r="H186" s="3" t="s">
        <v>37</v>
      </c>
      <c r="I186" s="3" t="s">
        <v>104</v>
      </c>
      <c r="J186" s="2" t="s">
        <v>686</v>
      </c>
      <c r="K186" s="3" t="s">
        <v>148</v>
      </c>
      <c r="L186" s="3" t="s">
        <v>475</v>
      </c>
      <c r="M186" s="3" t="s">
        <v>41</v>
      </c>
      <c r="N186" s="3" t="s">
        <v>687</v>
      </c>
      <c r="O186" s="3" t="s">
        <v>688</v>
      </c>
      <c r="P186" s="10">
        <f>IF(IFERROR(VLOOKUP(crocodile_dataset[[#This Row],[Observation ID]],A188:A1186,1,FALSE),0),1,0)</f>
        <v>0</v>
      </c>
      <c r="Q186"/>
    </row>
    <row r="187" spans="1:17" x14ac:dyDescent="0.2">
      <c r="A187" s="4">
        <v>186</v>
      </c>
      <c r="B187" s="3" t="s">
        <v>320</v>
      </c>
      <c r="C187" s="3" t="s">
        <v>321</v>
      </c>
      <c r="D187" s="3" t="s">
        <v>17</v>
      </c>
      <c r="E187" s="3" t="s">
        <v>203</v>
      </c>
      <c r="F187" s="1">
        <v>0.5</v>
      </c>
      <c r="G187" s="1">
        <v>26.4</v>
      </c>
      <c r="H187" s="3" t="s">
        <v>156</v>
      </c>
      <c r="I187" s="3" t="s">
        <v>104</v>
      </c>
      <c r="J187" s="2" t="s">
        <v>51</v>
      </c>
      <c r="K187" s="3" t="s">
        <v>297</v>
      </c>
      <c r="L187" s="3" t="s">
        <v>355</v>
      </c>
      <c r="M187" s="3" t="s">
        <v>323</v>
      </c>
      <c r="N187" s="3" t="s">
        <v>689</v>
      </c>
      <c r="O187" s="3" t="s">
        <v>690</v>
      </c>
      <c r="P187" s="10">
        <f>IF(IFERROR(VLOOKUP(crocodile_dataset[[#This Row],[Observation ID]],A189:A1187,1,FALSE),0),1,0)</f>
        <v>0</v>
      </c>
      <c r="Q187"/>
    </row>
    <row r="188" spans="1:17" x14ac:dyDescent="0.2">
      <c r="A188" s="4">
        <v>187</v>
      </c>
      <c r="B188" s="3" t="s">
        <v>87</v>
      </c>
      <c r="C188" s="3" t="s">
        <v>88</v>
      </c>
      <c r="D188" s="3" t="s">
        <v>17</v>
      </c>
      <c r="E188" s="3" t="s">
        <v>69</v>
      </c>
      <c r="F188" s="1">
        <v>1.03</v>
      </c>
      <c r="G188" s="1">
        <v>11.3</v>
      </c>
      <c r="H188" s="3" t="s">
        <v>61</v>
      </c>
      <c r="I188" s="3" t="s">
        <v>104</v>
      </c>
      <c r="J188" s="2" t="s">
        <v>691</v>
      </c>
      <c r="K188" s="3" t="s">
        <v>272</v>
      </c>
      <c r="L188" s="3" t="s">
        <v>72</v>
      </c>
      <c r="M188" s="3" t="s">
        <v>32</v>
      </c>
      <c r="N188" s="3" t="s">
        <v>692</v>
      </c>
      <c r="O188" s="3" t="s">
        <v>693</v>
      </c>
      <c r="P188" s="10">
        <f>IF(IFERROR(VLOOKUP(crocodile_dataset[[#This Row],[Observation ID]],A190:A1188,1,FALSE),0),1,0)</f>
        <v>0</v>
      </c>
      <c r="Q188"/>
    </row>
    <row r="189" spans="1:17" x14ac:dyDescent="0.2">
      <c r="A189" s="4">
        <v>188</v>
      </c>
      <c r="B189" s="3" t="s">
        <v>120</v>
      </c>
      <c r="C189" s="3" t="s">
        <v>121</v>
      </c>
      <c r="D189" s="3" t="s">
        <v>17</v>
      </c>
      <c r="E189" s="3" t="s">
        <v>18</v>
      </c>
      <c r="F189" s="1">
        <v>0.87</v>
      </c>
      <c r="G189" s="1">
        <v>36.9</v>
      </c>
      <c r="H189" s="3" t="s">
        <v>37</v>
      </c>
      <c r="I189" s="3" t="s">
        <v>20</v>
      </c>
      <c r="J189" s="2" t="s">
        <v>694</v>
      </c>
      <c r="K189" s="3" t="s">
        <v>135</v>
      </c>
      <c r="L189" s="3" t="s">
        <v>46</v>
      </c>
      <c r="M189" s="3" t="s">
        <v>73</v>
      </c>
      <c r="N189" s="3" t="s">
        <v>695</v>
      </c>
      <c r="O189" s="3" t="s">
        <v>696</v>
      </c>
      <c r="P189" s="10">
        <f>IF(IFERROR(VLOOKUP(crocodile_dataset[[#This Row],[Observation ID]],A191:A1189,1,FALSE),0),1,0)</f>
        <v>0</v>
      </c>
      <c r="Q189"/>
    </row>
    <row r="190" spans="1:17" x14ac:dyDescent="0.2">
      <c r="A190" s="4">
        <v>189</v>
      </c>
      <c r="B190" s="3" t="s">
        <v>15</v>
      </c>
      <c r="C190" s="3" t="s">
        <v>16</v>
      </c>
      <c r="D190" s="3" t="s">
        <v>17</v>
      </c>
      <c r="E190" s="3" t="s">
        <v>18</v>
      </c>
      <c r="F190" s="1">
        <v>2.1800000000000002</v>
      </c>
      <c r="G190" s="1">
        <v>75.2</v>
      </c>
      <c r="H190" s="3" t="s">
        <v>19</v>
      </c>
      <c r="I190" s="3" t="s">
        <v>38</v>
      </c>
      <c r="J190" s="2" t="s">
        <v>697</v>
      </c>
      <c r="K190" s="3" t="s">
        <v>22</v>
      </c>
      <c r="L190" s="3" t="s">
        <v>46</v>
      </c>
      <c r="M190" s="3" t="s">
        <v>24</v>
      </c>
      <c r="N190" s="3" t="s">
        <v>698</v>
      </c>
      <c r="O190" s="3" t="s">
        <v>699</v>
      </c>
      <c r="P190" s="10">
        <f>IF(IFERROR(VLOOKUP(crocodile_dataset[[#This Row],[Observation ID]],A192:A1190,1,FALSE),0),1,0)</f>
        <v>0</v>
      </c>
      <c r="Q190"/>
    </row>
    <row r="191" spans="1:17" x14ac:dyDescent="0.2">
      <c r="A191" s="4">
        <v>190</v>
      </c>
      <c r="B191" s="3" t="s">
        <v>35</v>
      </c>
      <c r="C191" s="3" t="s">
        <v>36</v>
      </c>
      <c r="D191" s="3" t="s">
        <v>17</v>
      </c>
      <c r="E191" s="3" t="s">
        <v>18</v>
      </c>
      <c r="F191" s="1">
        <v>1.1299999999999999</v>
      </c>
      <c r="G191" s="1">
        <v>101.7</v>
      </c>
      <c r="H191" s="3" t="s">
        <v>37</v>
      </c>
      <c r="I191" s="3" t="s">
        <v>20</v>
      </c>
      <c r="J191" s="2" t="s">
        <v>700</v>
      </c>
      <c r="K191" s="3" t="s">
        <v>30</v>
      </c>
      <c r="L191" s="3" t="s">
        <v>40</v>
      </c>
      <c r="M191" s="3" t="s">
        <v>41</v>
      </c>
      <c r="N191" s="3" t="s">
        <v>701</v>
      </c>
      <c r="O191" s="3" t="s">
        <v>702</v>
      </c>
      <c r="P191" s="10">
        <f>IF(IFERROR(VLOOKUP(crocodile_dataset[[#This Row],[Observation ID]],A193:A1191,1,FALSE),0),1,0)</f>
        <v>0</v>
      </c>
      <c r="Q191"/>
    </row>
    <row r="192" spans="1:17" x14ac:dyDescent="0.2">
      <c r="A192" s="4">
        <v>191</v>
      </c>
      <c r="B192" s="3" t="s">
        <v>145</v>
      </c>
      <c r="C192" s="3" t="s">
        <v>146</v>
      </c>
      <c r="D192" s="3" t="s">
        <v>17</v>
      </c>
      <c r="E192" s="3" t="s">
        <v>18</v>
      </c>
      <c r="F192" s="1">
        <v>2.74</v>
      </c>
      <c r="G192" s="1">
        <v>133.6</v>
      </c>
      <c r="H192" s="3" t="s">
        <v>19</v>
      </c>
      <c r="I192" s="3" t="s">
        <v>20</v>
      </c>
      <c r="J192" s="2" t="s">
        <v>703</v>
      </c>
      <c r="K192" s="3" t="s">
        <v>148</v>
      </c>
      <c r="L192" s="3" t="s">
        <v>23</v>
      </c>
      <c r="M192" s="3" t="s">
        <v>41</v>
      </c>
      <c r="N192" s="3" t="s">
        <v>704</v>
      </c>
      <c r="O192" s="3" t="s">
        <v>705</v>
      </c>
      <c r="P192" s="10">
        <f>IF(IFERROR(VLOOKUP(crocodile_dataset[[#This Row],[Observation ID]],A194:A1192,1,FALSE),0),1,0)</f>
        <v>0</v>
      </c>
      <c r="Q192"/>
    </row>
    <row r="193" spans="1:17" x14ac:dyDescent="0.2">
      <c r="A193" s="4">
        <v>192</v>
      </c>
      <c r="B193" s="3" t="s">
        <v>145</v>
      </c>
      <c r="C193" s="3" t="s">
        <v>146</v>
      </c>
      <c r="D193" s="3" t="s">
        <v>17</v>
      </c>
      <c r="E193" s="3" t="s">
        <v>18</v>
      </c>
      <c r="F193" s="1">
        <v>2.13</v>
      </c>
      <c r="G193" s="1">
        <v>75.2</v>
      </c>
      <c r="H193" s="3" t="s">
        <v>61</v>
      </c>
      <c r="I193" s="3" t="s">
        <v>38</v>
      </c>
      <c r="J193" s="2" t="s">
        <v>706</v>
      </c>
      <c r="K193" s="3" t="s">
        <v>148</v>
      </c>
      <c r="L193" s="3" t="s">
        <v>23</v>
      </c>
      <c r="M193" s="3" t="s">
        <v>41</v>
      </c>
      <c r="N193" s="3" t="s">
        <v>707</v>
      </c>
      <c r="O193" s="3" t="s">
        <v>708</v>
      </c>
      <c r="P193" s="10">
        <f>IF(IFERROR(VLOOKUP(crocodile_dataset[[#This Row],[Observation ID]],A195:A1193,1,FALSE),0),1,0)</f>
        <v>0</v>
      </c>
      <c r="Q193"/>
    </row>
    <row r="194" spans="1:17" x14ac:dyDescent="0.2">
      <c r="A194" s="4">
        <v>193</v>
      </c>
      <c r="B194" s="3" t="s">
        <v>120</v>
      </c>
      <c r="C194" s="3" t="s">
        <v>121</v>
      </c>
      <c r="D194" s="3" t="s">
        <v>17</v>
      </c>
      <c r="E194" s="3" t="s">
        <v>18</v>
      </c>
      <c r="F194" s="1">
        <v>0.76</v>
      </c>
      <c r="G194" s="1">
        <v>29.5</v>
      </c>
      <c r="H194" s="3" t="s">
        <v>37</v>
      </c>
      <c r="I194" s="3" t="s">
        <v>104</v>
      </c>
      <c r="J194" s="2" t="s">
        <v>709</v>
      </c>
      <c r="K194" s="3" t="s">
        <v>135</v>
      </c>
      <c r="L194" s="3" t="s">
        <v>124</v>
      </c>
      <c r="M194" s="3" t="s">
        <v>73</v>
      </c>
      <c r="N194" s="3" t="s">
        <v>710</v>
      </c>
      <c r="O194" s="3" t="s">
        <v>711</v>
      </c>
      <c r="P194" s="10">
        <f>IF(IFERROR(VLOOKUP(crocodile_dataset[[#This Row],[Observation ID]],A196:A1194,1,FALSE),0),1,0)</f>
        <v>0</v>
      </c>
      <c r="Q194"/>
    </row>
    <row r="195" spans="1:17" x14ac:dyDescent="0.2">
      <c r="A195" s="4">
        <v>194</v>
      </c>
      <c r="B195" s="3" t="s">
        <v>87</v>
      </c>
      <c r="C195" s="3" t="s">
        <v>88</v>
      </c>
      <c r="D195" s="3" t="s">
        <v>17</v>
      </c>
      <c r="E195" s="3" t="s">
        <v>69</v>
      </c>
      <c r="F195" s="1">
        <v>1</v>
      </c>
      <c r="G195" s="1">
        <v>10</v>
      </c>
      <c r="H195" s="3" t="s">
        <v>19</v>
      </c>
      <c r="I195" s="3" t="s">
        <v>20</v>
      </c>
      <c r="J195" s="2" t="s">
        <v>712</v>
      </c>
      <c r="K195" s="3" t="s">
        <v>297</v>
      </c>
      <c r="L195" s="3" t="s">
        <v>91</v>
      </c>
      <c r="M195" s="3" t="s">
        <v>32</v>
      </c>
      <c r="N195" s="3" t="s">
        <v>713</v>
      </c>
      <c r="O195" s="3" t="s">
        <v>714</v>
      </c>
      <c r="P195" s="10">
        <f>IF(IFERROR(VLOOKUP(crocodile_dataset[[#This Row],[Observation ID]],A197:A1195,1,FALSE),0),1,0)</f>
        <v>0</v>
      </c>
      <c r="Q195"/>
    </row>
    <row r="196" spans="1:17" x14ac:dyDescent="0.2">
      <c r="A196" s="4">
        <v>195</v>
      </c>
      <c r="B196" s="3" t="s">
        <v>183</v>
      </c>
      <c r="C196" s="3" t="s">
        <v>184</v>
      </c>
      <c r="D196" s="3" t="s">
        <v>17</v>
      </c>
      <c r="E196" s="3" t="s">
        <v>18</v>
      </c>
      <c r="F196" s="1">
        <v>2.15</v>
      </c>
      <c r="G196" s="1">
        <v>70.3</v>
      </c>
      <c r="H196" s="3" t="s">
        <v>61</v>
      </c>
      <c r="I196" s="3" t="s">
        <v>20</v>
      </c>
      <c r="J196" s="2" t="s">
        <v>715</v>
      </c>
      <c r="K196" s="3" t="s">
        <v>130</v>
      </c>
      <c r="L196" s="3" t="s">
        <v>195</v>
      </c>
      <c r="M196" s="3" t="s">
        <v>41</v>
      </c>
      <c r="N196" s="3" t="s">
        <v>716</v>
      </c>
      <c r="O196" s="3" t="s">
        <v>717</v>
      </c>
      <c r="P196" s="10">
        <f>IF(IFERROR(VLOOKUP(crocodile_dataset[[#This Row],[Observation ID]],A198:A1196,1,FALSE),0),1,0)</f>
        <v>0</v>
      </c>
      <c r="Q196"/>
    </row>
    <row r="197" spans="1:17" x14ac:dyDescent="0.2">
      <c r="A197" s="4">
        <v>196</v>
      </c>
      <c r="B197" s="3" t="s">
        <v>120</v>
      </c>
      <c r="C197" s="3" t="s">
        <v>121</v>
      </c>
      <c r="D197" s="3" t="s">
        <v>17</v>
      </c>
      <c r="E197" s="3" t="s">
        <v>18</v>
      </c>
      <c r="F197" s="1">
        <v>2.54</v>
      </c>
      <c r="G197" s="1">
        <v>103.5</v>
      </c>
      <c r="H197" s="3" t="s">
        <v>61</v>
      </c>
      <c r="I197" s="3" t="s">
        <v>104</v>
      </c>
      <c r="J197" s="2" t="s">
        <v>718</v>
      </c>
      <c r="K197" s="3" t="s">
        <v>135</v>
      </c>
      <c r="L197" s="3" t="s">
        <v>124</v>
      </c>
      <c r="M197" s="3" t="s">
        <v>73</v>
      </c>
      <c r="N197" s="3" t="s">
        <v>719</v>
      </c>
      <c r="O197" s="3" t="s">
        <v>720</v>
      </c>
      <c r="P197" s="10">
        <f>IF(IFERROR(VLOOKUP(crocodile_dataset[[#This Row],[Observation ID]],A199:A1197,1,FALSE),0),1,0)</f>
        <v>0</v>
      </c>
      <c r="Q197"/>
    </row>
    <row r="198" spans="1:17" x14ac:dyDescent="0.2">
      <c r="A198" s="4">
        <v>197</v>
      </c>
      <c r="B198" s="3" t="s">
        <v>87</v>
      </c>
      <c r="C198" s="3" t="s">
        <v>88</v>
      </c>
      <c r="D198" s="3" t="s">
        <v>17</v>
      </c>
      <c r="E198" s="3" t="s">
        <v>69</v>
      </c>
      <c r="F198" s="1">
        <v>0.99</v>
      </c>
      <c r="G198" s="1">
        <v>11.7</v>
      </c>
      <c r="H198" s="3" t="s">
        <v>19</v>
      </c>
      <c r="I198" s="3" t="s">
        <v>20</v>
      </c>
      <c r="J198" s="2" t="s">
        <v>721</v>
      </c>
      <c r="K198" s="3" t="s">
        <v>248</v>
      </c>
      <c r="L198" s="3" t="s">
        <v>72</v>
      </c>
      <c r="M198" s="3" t="s">
        <v>32</v>
      </c>
      <c r="N198" s="3" t="s">
        <v>722</v>
      </c>
      <c r="O198" s="3" t="s">
        <v>723</v>
      </c>
      <c r="P198" s="10">
        <f>IF(IFERROR(VLOOKUP(crocodile_dataset[[#This Row],[Observation ID]],A200:A1198,1,FALSE),0),1,0)</f>
        <v>0</v>
      </c>
      <c r="Q198"/>
    </row>
    <row r="199" spans="1:17" x14ac:dyDescent="0.2">
      <c r="A199" s="4">
        <v>198</v>
      </c>
      <c r="B199" s="3" t="s">
        <v>188</v>
      </c>
      <c r="C199" s="3" t="s">
        <v>189</v>
      </c>
      <c r="D199" s="3" t="s">
        <v>17</v>
      </c>
      <c r="E199" s="3" t="s">
        <v>18</v>
      </c>
      <c r="F199" s="1">
        <v>2.36</v>
      </c>
      <c r="G199" s="1">
        <v>83</v>
      </c>
      <c r="H199" s="3" t="s">
        <v>61</v>
      </c>
      <c r="I199" s="3" t="s">
        <v>38</v>
      </c>
      <c r="J199" s="2" t="s">
        <v>724</v>
      </c>
      <c r="K199" s="3" t="s">
        <v>191</v>
      </c>
      <c r="L199" s="3" t="s">
        <v>23</v>
      </c>
      <c r="M199" s="3" t="s">
        <v>24</v>
      </c>
      <c r="N199" s="3" t="s">
        <v>725</v>
      </c>
      <c r="O199" s="3" t="s">
        <v>726</v>
      </c>
      <c r="P199" s="10">
        <f>IF(IFERROR(VLOOKUP(crocodile_dataset[[#This Row],[Observation ID]],A201:A1199,1,FALSE),0),1,0)</f>
        <v>0</v>
      </c>
      <c r="Q199"/>
    </row>
    <row r="200" spans="1:17" x14ac:dyDescent="0.2">
      <c r="A200" s="4">
        <v>199</v>
      </c>
      <c r="B200" s="3" t="s">
        <v>59</v>
      </c>
      <c r="C200" s="3" t="s">
        <v>60</v>
      </c>
      <c r="D200" s="3" t="s">
        <v>17</v>
      </c>
      <c r="E200" s="3" t="s">
        <v>18</v>
      </c>
      <c r="F200" s="1">
        <v>2.89</v>
      </c>
      <c r="G200" s="1">
        <v>160.1</v>
      </c>
      <c r="H200" s="3" t="s">
        <v>19</v>
      </c>
      <c r="I200" s="3" t="s">
        <v>38</v>
      </c>
      <c r="J200" s="2" t="s">
        <v>727</v>
      </c>
      <c r="K200" s="3" t="s">
        <v>293</v>
      </c>
      <c r="L200" s="3" t="s">
        <v>581</v>
      </c>
      <c r="M200" s="3" t="s">
        <v>41</v>
      </c>
      <c r="N200" s="3" t="s">
        <v>728</v>
      </c>
      <c r="O200" s="3" t="s">
        <v>729</v>
      </c>
      <c r="P200" s="10">
        <f>IF(IFERROR(VLOOKUP(crocodile_dataset[[#This Row],[Observation ID]],A202:A1200,1,FALSE),0),1,0)</f>
        <v>0</v>
      </c>
      <c r="Q200"/>
    </row>
    <row r="201" spans="1:17" x14ac:dyDescent="0.2">
      <c r="A201" s="4">
        <v>200</v>
      </c>
      <c r="B201" s="3" t="s">
        <v>27</v>
      </c>
      <c r="C201" s="3" t="s">
        <v>28</v>
      </c>
      <c r="D201" s="3" t="s">
        <v>17</v>
      </c>
      <c r="E201" s="3" t="s">
        <v>18</v>
      </c>
      <c r="F201" s="1">
        <v>3.88</v>
      </c>
      <c r="G201" s="1">
        <v>266.2</v>
      </c>
      <c r="H201" s="3" t="s">
        <v>19</v>
      </c>
      <c r="I201" s="3" t="s">
        <v>20</v>
      </c>
      <c r="J201" s="2" t="s">
        <v>730</v>
      </c>
      <c r="K201" s="3" t="s">
        <v>240</v>
      </c>
      <c r="L201" s="3" t="s">
        <v>31</v>
      </c>
      <c r="M201" s="3" t="s">
        <v>32</v>
      </c>
      <c r="N201" s="3" t="s">
        <v>731</v>
      </c>
      <c r="O201" s="3" t="s">
        <v>732</v>
      </c>
      <c r="P201" s="10">
        <f>IF(IFERROR(VLOOKUP(crocodile_dataset[[#This Row],[Observation ID]],A203:A1201,1,FALSE),0),1,0)</f>
        <v>0</v>
      </c>
      <c r="Q201"/>
    </row>
    <row r="202" spans="1:17" x14ac:dyDescent="0.2">
      <c r="A202" s="4">
        <v>201</v>
      </c>
      <c r="B202" s="3" t="s">
        <v>127</v>
      </c>
      <c r="C202" s="3" t="s">
        <v>128</v>
      </c>
      <c r="D202" s="3" t="s">
        <v>17</v>
      </c>
      <c r="E202" s="3" t="s">
        <v>18</v>
      </c>
      <c r="F202" s="1">
        <v>3.58</v>
      </c>
      <c r="G202" s="1">
        <v>522.79999999999995</v>
      </c>
      <c r="H202" s="3" t="s">
        <v>61</v>
      </c>
      <c r="I202" s="3" t="s">
        <v>20</v>
      </c>
      <c r="J202" s="2" t="s">
        <v>733</v>
      </c>
      <c r="K202" s="3" t="s">
        <v>52</v>
      </c>
      <c r="L202" s="3" t="s">
        <v>479</v>
      </c>
      <c r="M202" s="3" t="s">
        <v>24</v>
      </c>
      <c r="N202" s="3" t="s">
        <v>734</v>
      </c>
      <c r="O202" s="3" t="s">
        <v>735</v>
      </c>
      <c r="P202" s="10">
        <f>IF(IFERROR(VLOOKUP(crocodile_dataset[[#This Row],[Observation ID]],A204:A1202,1,FALSE),0),1,0)</f>
        <v>0</v>
      </c>
      <c r="Q202"/>
    </row>
    <row r="203" spans="1:17" x14ac:dyDescent="0.2">
      <c r="A203" s="4">
        <v>202</v>
      </c>
      <c r="B203" s="3" t="s">
        <v>59</v>
      </c>
      <c r="C203" s="3" t="s">
        <v>60</v>
      </c>
      <c r="D203" s="3" t="s">
        <v>17</v>
      </c>
      <c r="E203" s="3" t="s">
        <v>18</v>
      </c>
      <c r="F203" s="1">
        <v>1.55</v>
      </c>
      <c r="G203" s="1">
        <v>54.2</v>
      </c>
      <c r="H203" s="3" t="s">
        <v>37</v>
      </c>
      <c r="I203" s="3" t="s">
        <v>20</v>
      </c>
      <c r="J203" s="2" t="s">
        <v>736</v>
      </c>
      <c r="K203" s="3" t="s">
        <v>98</v>
      </c>
      <c r="L203" s="3" t="s">
        <v>581</v>
      </c>
      <c r="M203" s="3" t="s">
        <v>41</v>
      </c>
      <c r="N203" s="3" t="s">
        <v>737</v>
      </c>
      <c r="O203" s="3" t="s">
        <v>738</v>
      </c>
      <c r="P203" s="10">
        <f>IF(IFERROR(VLOOKUP(crocodile_dataset[[#This Row],[Observation ID]],A205:A1203,1,FALSE),0),1,0)</f>
        <v>0</v>
      </c>
      <c r="Q203"/>
    </row>
    <row r="204" spans="1:17" x14ac:dyDescent="0.2">
      <c r="A204" s="4">
        <v>203</v>
      </c>
      <c r="B204" s="3" t="s">
        <v>115</v>
      </c>
      <c r="C204" s="3" t="s">
        <v>116</v>
      </c>
      <c r="D204" s="3" t="s">
        <v>17</v>
      </c>
      <c r="E204" s="3" t="s">
        <v>18</v>
      </c>
      <c r="F204" s="1">
        <v>0.56000000000000005</v>
      </c>
      <c r="G204" s="1">
        <v>133.9</v>
      </c>
      <c r="H204" s="3" t="s">
        <v>156</v>
      </c>
      <c r="I204" s="3" t="s">
        <v>104</v>
      </c>
      <c r="J204" s="2" t="s">
        <v>497</v>
      </c>
      <c r="K204" s="3" t="s">
        <v>637</v>
      </c>
      <c r="L204" s="3" t="s">
        <v>56</v>
      </c>
      <c r="M204" s="3" t="s">
        <v>24</v>
      </c>
      <c r="N204" s="3" t="s">
        <v>739</v>
      </c>
      <c r="O204" s="3" t="s">
        <v>740</v>
      </c>
      <c r="P204" s="10">
        <f>IF(IFERROR(VLOOKUP(crocodile_dataset[[#This Row],[Observation ID]],A206:A1204,1,FALSE),0),1,0)</f>
        <v>0</v>
      </c>
      <c r="Q204"/>
    </row>
    <row r="205" spans="1:17" x14ac:dyDescent="0.2">
      <c r="A205" s="4">
        <v>204</v>
      </c>
      <c r="B205" s="3" t="s">
        <v>49</v>
      </c>
      <c r="C205" s="3" t="s">
        <v>50</v>
      </c>
      <c r="D205" s="3" t="s">
        <v>17</v>
      </c>
      <c r="E205" s="3" t="s">
        <v>18</v>
      </c>
      <c r="F205" s="1">
        <v>2.25</v>
      </c>
      <c r="G205" s="1">
        <v>104.2</v>
      </c>
      <c r="H205" s="3" t="s">
        <v>37</v>
      </c>
      <c r="I205" s="3" t="s">
        <v>20</v>
      </c>
      <c r="J205" s="2" t="s">
        <v>741</v>
      </c>
      <c r="K205" s="3" t="s">
        <v>742</v>
      </c>
      <c r="L205" s="3" t="s">
        <v>80</v>
      </c>
      <c r="M205" s="3" t="s">
        <v>32</v>
      </c>
      <c r="N205" s="3" t="s">
        <v>743</v>
      </c>
      <c r="O205" s="3" t="s">
        <v>744</v>
      </c>
      <c r="P205" s="10">
        <f>IF(IFERROR(VLOOKUP(crocodile_dataset[[#This Row],[Observation ID]],A207:A1205,1,FALSE),0),1,0)</f>
        <v>0</v>
      </c>
      <c r="Q205"/>
    </row>
    <row r="206" spans="1:17" x14ac:dyDescent="0.2">
      <c r="A206" s="4">
        <v>205</v>
      </c>
      <c r="B206" s="3" t="s">
        <v>115</v>
      </c>
      <c r="C206" s="3" t="s">
        <v>116</v>
      </c>
      <c r="D206" s="3" t="s">
        <v>17</v>
      </c>
      <c r="E206" s="3" t="s">
        <v>18</v>
      </c>
      <c r="F206" s="1">
        <v>4.62</v>
      </c>
      <c r="G206" s="1">
        <v>712</v>
      </c>
      <c r="H206" s="3" t="s">
        <v>19</v>
      </c>
      <c r="I206" s="3" t="s">
        <v>38</v>
      </c>
      <c r="J206" s="2" t="s">
        <v>745</v>
      </c>
      <c r="K206" s="3" t="s">
        <v>223</v>
      </c>
      <c r="L206" s="3" t="s">
        <v>80</v>
      </c>
      <c r="M206" s="3" t="s">
        <v>24</v>
      </c>
      <c r="N206" s="3" t="s">
        <v>746</v>
      </c>
      <c r="O206" s="3" t="s">
        <v>747</v>
      </c>
      <c r="P206" s="10">
        <f>IF(IFERROR(VLOOKUP(crocodile_dataset[[#This Row],[Observation ID]],A208:A1206,1,FALSE),0),1,0)</f>
        <v>0</v>
      </c>
      <c r="Q206"/>
    </row>
    <row r="207" spans="1:17" x14ac:dyDescent="0.2">
      <c r="A207" s="4">
        <v>206</v>
      </c>
      <c r="B207" s="3" t="s">
        <v>15</v>
      </c>
      <c r="C207" s="3" t="s">
        <v>16</v>
      </c>
      <c r="D207" s="3" t="s">
        <v>17</v>
      </c>
      <c r="E207" s="3" t="s">
        <v>18</v>
      </c>
      <c r="F207" s="1">
        <v>1.83</v>
      </c>
      <c r="G207" s="1">
        <v>54.7</v>
      </c>
      <c r="H207" s="3" t="s">
        <v>19</v>
      </c>
      <c r="I207" s="3" t="s">
        <v>20</v>
      </c>
      <c r="J207" s="2" t="s">
        <v>748</v>
      </c>
      <c r="K207" s="3" t="s">
        <v>233</v>
      </c>
      <c r="L207" s="3" t="s">
        <v>23</v>
      </c>
      <c r="M207" s="3" t="s">
        <v>24</v>
      </c>
      <c r="N207" s="3" t="s">
        <v>749</v>
      </c>
      <c r="O207" s="3" t="s">
        <v>750</v>
      </c>
      <c r="P207" s="10">
        <f>IF(IFERROR(VLOOKUP(crocodile_dataset[[#This Row],[Observation ID]],A209:A1207,1,FALSE),0),1,0)</f>
        <v>0</v>
      </c>
      <c r="Q207"/>
    </row>
    <row r="208" spans="1:17" x14ac:dyDescent="0.2">
      <c r="A208" s="4">
        <v>207</v>
      </c>
      <c r="B208" s="3" t="s">
        <v>67</v>
      </c>
      <c r="C208" s="3" t="s">
        <v>68</v>
      </c>
      <c r="D208" s="3" t="s">
        <v>17</v>
      </c>
      <c r="E208" s="3" t="s">
        <v>69</v>
      </c>
      <c r="F208" s="1">
        <v>1.51</v>
      </c>
      <c r="G208" s="1">
        <v>22.3</v>
      </c>
      <c r="H208" s="3" t="s">
        <v>19</v>
      </c>
      <c r="I208" s="3" t="s">
        <v>104</v>
      </c>
      <c r="J208" s="2" t="s">
        <v>751</v>
      </c>
      <c r="K208" s="3" t="s">
        <v>142</v>
      </c>
      <c r="L208" s="3" t="s">
        <v>310</v>
      </c>
      <c r="M208" s="3" t="s">
        <v>73</v>
      </c>
      <c r="N208" s="3" t="s">
        <v>752</v>
      </c>
      <c r="O208" s="3" t="s">
        <v>753</v>
      </c>
      <c r="P208" s="10">
        <f>IF(IFERROR(VLOOKUP(crocodile_dataset[[#This Row],[Observation ID]],A210:A1208,1,FALSE),0),1,0)</f>
        <v>0</v>
      </c>
      <c r="Q208"/>
    </row>
    <row r="209" spans="1:17" x14ac:dyDescent="0.2">
      <c r="A209" s="4">
        <v>208</v>
      </c>
      <c r="B209" s="3" t="s">
        <v>127</v>
      </c>
      <c r="C209" s="3" t="s">
        <v>128</v>
      </c>
      <c r="D209" s="3" t="s">
        <v>17</v>
      </c>
      <c r="E209" s="3" t="s">
        <v>18</v>
      </c>
      <c r="F209" s="1">
        <v>5.91</v>
      </c>
      <c r="G209" s="1">
        <v>906.6</v>
      </c>
      <c r="H209" s="3" t="s">
        <v>19</v>
      </c>
      <c r="I209" s="3" t="s">
        <v>20</v>
      </c>
      <c r="J209" s="2" t="s">
        <v>754</v>
      </c>
      <c r="K209" s="3" t="s">
        <v>210</v>
      </c>
      <c r="L209" s="3" t="s">
        <v>479</v>
      </c>
      <c r="M209" s="3" t="s">
        <v>24</v>
      </c>
      <c r="N209" s="3" t="s">
        <v>755</v>
      </c>
      <c r="O209" s="3" t="s">
        <v>756</v>
      </c>
      <c r="P209" s="10">
        <f>IF(IFERROR(VLOOKUP(crocodile_dataset[[#This Row],[Observation ID]],A211:A1209,1,FALSE),0),1,0)</f>
        <v>0</v>
      </c>
      <c r="Q209"/>
    </row>
    <row r="210" spans="1:17" x14ac:dyDescent="0.2">
      <c r="A210" s="4">
        <v>209</v>
      </c>
      <c r="B210" s="3" t="s">
        <v>145</v>
      </c>
      <c r="C210" s="3" t="s">
        <v>146</v>
      </c>
      <c r="D210" s="3" t="s">
        <v>17</v>
      </c>
      <c r="E210" s="3" t="s">
        <v>18</v>
      </c>
      <c r="F210" s="1">
        <v>2.96</v>
      </c>
      <c r="G210" s="1">
        <v>120.7</v>
      </c>
      <c r="H210" s="3" t="s">
        <v>61</v>
      </c>
      <c r="I210" s="3" t="s">
        <v>38</v>
      </c>
      <c r="J210" s="2" t="s">
        <v>757</v>
      </c>
      <c r="K210" s="3" t="s">
        <v>148</v>
      </c>
      <c r="L210" s="3" t="s">
        <v>23</v>
      </c>
      <c r="M210" s="3" t="s">
        <v>41</v>
      </c>
      <c r="N210" s="3" t="s">
        <v>758</v>
      </c>
      <c r="O210" s="3" t="s">
        <v>759</v>
      </c>
      <c r="P210" s="10">
        <f>IF(IFERROR(VLOOKUP(crocodile_dataset[[#This Row],[Observation ID]],A212:A1210,1,FALSE),0),1,0)</f>
        <v>0</v>
      </c>
      <c r="Q210"/>
    </row>
    <row r="211" spans="1:17" x14ac:dyDescent="0.2">
      <c r="A211" s="4">
        <v>210</v>
      </c>
      <c r="B211" s="3" t="s">
        <v>127</v>
      </c>
      <c r="C211" s="3" t="s">
        <v>128</v>
      </c>
      <c r="D211" s="3" t="s">
        <v>17</v>
      </c>
      <c r="E211" s="3" t="s">
        <v>18</v>
      </c>
      <c r="F211" s="1">
        <v>6.02</v>
      </c>
      <c r="G211" s="1">
        <v>1085.5999999999999</v>
      </c>
      <c r="H211" s="3" t="s">
        <v>19</v>
      </c>
      <c r="I211" s="3" t="s">
        <v>104</v>
      </c>
      <c r="J211" s="2" t="s">
        <v>760</v>
      </c>
      <c r="K211" s="3" t="s">
        <v>191</v>
      </c>
      <c r="L211" s="3" t="s">
        <v>131</v>
      </c>
      <c r="M211" s="3" t="s">
        <v>24</v>
      </c>
      <c r="N211" s="3" t="s">
        <v>761</v>
      </c>
      <c r="O211" s="3" t="s">
        <v>762</v>
      </c>
      <c r="P211" s="10">
        <f>IF(IFERROR(VLOOKUP(crocodile_dataset[[#This Row],[Observation ID]],A213:A1211,1,FALSE),0),1,0)</f>
        <v>0</v>
      </c>
      <c r="Q211"/>
    </row>
    <row r="212" spans="1:17" x14ac:dyDescent="0.2">
      <c r="A212" s="4">
        <v>211</v>
      </c>
      <c r="B212" s="3" t="s">
        <v>67</v>
      </c>
      <c r="C212" s="3" t="s">
        <v>68</v>
      </c>
      <c r="D212" s="3" t="s">
        <v>17</v>
      </c>
      <c r="E212" s="3" t="s">
        <v>69</v>
      </c>
      <c r="F212" s="1">
        <v>1.51</v>
      </c>
      <c r="G212" s="1">
        <v>23.7</v>
      </c>
      <c r="H212" s="3" t="s">
        <v>19</v>
      </c>
      <c r="I212" s="3" t="s">
        <v>38</v>
      </c>
      <c r="J212" s="2" t="s">
        <v>763</v>
      </c>
      <c r="K212" s="3" t="s">
        <v>71</v>
      </c>
      <c r="L212" s="3" t="s">
        <v>72</v>
      </c>
      <c r="M212" s="3" t="s">
        <v>73</v>
      </c>
      <c r="N212" s="3" t="s">
        <v>764</v>
      </c>
      <c r="O212" s="3" t="s">
        <v>765</v>
      </c>
      <c r="P212" s="10">
        <f>IF(IFERROR(VLOOKUP(crocodile_dataset[[#This Row],[Observation ID]],A214:A1212,1,FALSE),0),1,0)</f>
        <v>0</v>
      </c>
      <c r="Q212"/>
    </row>
    <row r="213" spans="1:17" x14ac:dyDescent="0.2">
      <c r="A213" s="4">
        <v>212</v>
      </c>
      <c r="B213" s="3" t="s">
        <v>120</v>
      </c>
      <c r="C213" s="3" t="s">
        <v>121</v>
      </c>
      <c r="D213" s="3" t="s">
        <v>17</v>
      </c>
      <c r="E213" s="3" t="s">
        <v>18</v>
      </c>
      <c r="F213" s="1">
        <v>3.09</v>
      </c>
      <c r="G213" s="1">
        <v>169.1</v>
      </c>
      <c r="H213" s="3" t="s">
        <v>61</v>
      </c>
      <c r="I213" s="3" t="s">
        <v>20</v>
      </c>
      <c r="J213" s="2" t="s">
        <v>766</v>
      </c>
      <c r="K213" s="3" t="s">
        <v>123</v>
      </c>
      <c r="L213" s="3" t="s">
        <v>46</v>
      </c>
      <c r="M213" s="3" t="s">
        <v>73</v>
      </c>
      <c r="N213" s="3" t="s">
        <v>767</v>
      </c>
      <c r="O213" s="3" t="s">
        <v>768</v>
      </c>
      <c r="P213" s="10">
        <f>IF(IFERROR(VLOOKUP(crocodile_dataset[[#This Row],[Observation ID]],A215:A1213,1,FALSE),0),1,0)</f>
        <v>0</v>
      </c>
      <c r="Q213"/>
    </row>
    <row r="214" spans="1:17" x14ac:dyDescent="0.2">
      <c r="A214" s="4">
        <v>213</v>
      </c>
      <c r="B214" s="3" t="s">
        <v>320</v>
      </c>
      <c r="C214" s="3" t="s">
        <v>321</v>
      </c>
      <c r="D214" s="3" t="s">
        <v>17</v>
      </c>
      <c r="E214" s="3" t="s">
        <v>203</v>
      </c>
      <c r="F214" s="1">
        <v>2.61</v>
      </c>
      <c r="G214" s="1">
        <v>134.19999999999999</v>
      </c>
      <c r="H214" s="3" t="s">
        <v>61</v>
      </c>
      <c r="I214" s="3" t="s">
        <v>20</v>
      </c>
      <c r="J214" s="2" t="s">
        <v>769</v>
      </c>
      <c r="K214" s="3" t="s">
        <v>354</v>
      </c>
      <c r="L214" s="3" t="s">
        <v>23</v>
      </c>
      <c r="M214" s="3" t="s">
        <v>323</v>
      </c>
      <c r="N214" s="3" t="s">
        <v>770</v>
      </c>
      <c r="O214" s="3" t="s">
        <v>771</v>
      </c>
      <c r="P214" s="10">
        <f>IF(IFERROR(VLOOKUP(crocodile_dataset[[#This Row],[Observation ID]],A216:A1214,1,FALSE),0),1,0)</f>
        <v>0</v>
      </c>
      <c r="Q214"/>
    </row>
    <row r="215" spans="1:17" x14ac:dyDescent="0.2">
      <c r="A215" s="4">
        <v>214</v>
      </c>
      <c r="B215" s="3" t="s">
        <v>27</v>
      </c>
      <c r="C215" s="3" t="s">
        <v>28</v>
      </c>
      <c r="D215" s="3" t="s">
        <v>17</v>
      </c>
      <c r="E215" s="3" t="s">
        <v>18</v>
      </c>
      <c r="F215" s="1">
        <v>2.44</v>
      </c>
      <c r="G215" s="1">
        <v>113.3</v>
      </c>
      <c r="H215" s="3" t="s">
        <v>37</v>
      </c>
      <c r="I215" s="3" t="s">
        <v>20</v>
      </c>
      <c r="J215" s="2" t="s">
        <v>772</v>
      </c>
      <c r="K215" s="3" t="s">
        <v>45</v>
      </c>
      <c r="L215" s="3" t="s">
        <v>389</v>
      </c>
      <c r="M215" s="3" t="s">
        <v>32</v>
      </c>
      <c r="N215" s="3" t="s">
        <v>773</v>
      </c>
      <c r="O215" s="3" t="s">
        <v>774</v>
      </c>
      <c r="P215" s="10">
        <f>IF(IFERROR(VLOOKUP(crocodile_dataset[[#This Row],[Observation ID]],A217:A1215,1,FALSE),0),1,0)</f>
        <v>0</v>
      </c>
      <c r="Q215"/>
    </row>
    <row r="216" spans="1:17" x14ac:dyDescent="0.2">
      <c r="A216" s="4">
        <v>215</v>
      </c>
      <c r="B216" s="3" t="s">
        <v>87</v>
      </c>
      <c r="C216" s="3" t="s">
        <v>88</v>
      </c>
      <c r="D216" s="3" t="s">
        <v>17</v>
      </c>
      <c r="E216" s="3" t="s">
        <v>69</v>
      </c>
      <c r="F216" s="1">
        <v>0.93</v>
      </c>
      <c r="G216" s="1">
        <v>8.4</v>
      </c>
      <c r="H216" s="3" t="s">
        <v>19</v>
      </c>
      <c r="I216" s="3" t="s">
        <v>20</v>
      </c>
      <c r="J216" s="2" t="s">
        <v>775</v>
      </c>
      <c r="K216" s="3" t="s">
        <v>297</v>
      </c>
      <c r="L216" s="3" t="s">
        <v>91</v>
      </c>
      <c r="M216" s="3" t="s">
        <v>32</v>
      </c>
      <c r="N216" s="3" t="s">
        <v>776</v>
      </c>
      <c r="O216" s="3" t="s">
        <v>777</v>
      </c>
      <c r="P216" s="10">
        <f>IF(IFERROR(VLOOKUP(crocodile_dataset[[#This Row],[Observation ID]],A218:A1216,1,FALSE),0),1,0)</f>
        <v>0</v>
      </c>
      <c r="Q216"/>
    </row>
    <row r="217" spans="1:17" x14ac:dyDescent="0.2">
      <c r="A217" s="4">
        <v>216</v>
      </c>
      <c r="B217" s="3" t="s">
        <v>188</v>
      </c>
      <c r="C217" s="3" t="s">
        <v>189</v>
      </c>
      <c r="D217" s="3" t="s">
        <v>17</v>
      </c>
      <c r="E217" s="3" t="s">
        <v>18</v>
      </c>
      <c r="F217" s="1">
        <v>1.64</v>
      </c>
      <c r="G217" s="1">
        <v>42.3</v>
      </c>
      <c r="H217" s="3" t="s">
        <v>37</v>
      </c>
      <c r="I217" s="3" t="s">
        <v>20</v>
      </c>
      <c r="J217" s="2" t="s">
        <v>778</v>
      </c>
      <c r="K217" s="3" t="s">
        <v>191</v>
      </c>
      <c r="L217" s="3" t="s">
        <v>23</v>
      </c>
      <c r="M217" s="3" t="s">
        <v>24</v>
      </c>
      <c r="N217" s="3" t="s">
        <v>779</v>
      </c>
      <c r="O217" s="3" t="s">
        <v>780</v>
      </c>
      <c r="P217" s="10">
        <f>IF(IFERROR(VLOOKUP(crocodile_dataset[[#This Row],[Observation ID]],A219:A1217,1,FALSE),0),1,0)</f>
        <v>0</v>
      </c>
      <c r="Q217"/>
    </row>
    <row r="218" spans="1:17" x14ac:dyDescent="0.2">
      <c r="A218" s="4">
        <v>217</v>
      </c>
      <c r="B218" s="3" t="s">
        <v>201</v>
      </c>
      <c r="C218" s="3" t="s">
        <v>202</v>
      </c>
      <c r="D218" s="3" t="s">
        <v>17</v>
      </c>
      <c r="E218" s="3" t="s">
        <v>203</v>
      </c>
      <c r="F218" s="1">
        <v>2.23</v>
      </c>
      <c r="G218" s="1">
        <v>105.1</v>
      </c>
      <c r="H218" s="3" t="s">
        <v>61</v>
      </c>
      <c r="I218" s="3" t="s">
        <v>38</v>
      </c>
      <c r="J218" s="2" t="s">
        <v>781</v>
      </c>
      <c r="K218" s="3" t="s">
        <v>248</v>
      </c>
      <c r="L218" s="3" t="s">
        <v>23</v>
      </c>
      <c r="M218" s="3" t="s">
        <v>41</v>
      </c>
      <c r="N218" s="3" t="s">
        <v>782</v>
      </c>
      <c r="O218" s="3" t="s">
        <v>783</v>
      </c>
      <c r="P218" s="10">
        <f>IF(IFERROR(VLOOKUP(crocodile_dataset[[#This Row],[Observation ID]],A220:A1218,1,FALSE),0),1,0)</f>
        <v>0</v>
      </c>
      <c r="Q218"/>
    </row>
    <row r="219" spans="1:17" x14ac:dyDescent="0.2">
      <c r="A219" s="4">
        <v>218</v>
      </c>
      <c r="B219" s="3" t="s">
        <v>320</v>
      </c>
      <c r="C219" s="3" t="s">
        <v>321</v>
      </c>
      <c r="D219" s="3" t="s">
        <v>17</v>
      </c>
      <c r="E219" s="3" t="s">
        <v>203</v>
      </c>
      <c r="F219" s="1">
        <v>0.33</v>
      </c>
      <c r="G219" s="1">
        <v>32.6</v>
      </c>
      <c r="H219" s="3" t="s">
        <v>156</v>
      </c>
      <c r="I219" s="3" t="s">
        <v>104</v>
      </c>
      <c r="J219" s="2" t="s">
        <v>784</v>
      </c>
      <c r="K219" s="3" t="s">
        <v>330</v>
      </c>
      <c r="L219" s="3" t="s">
        <v>23</v>
      </c>
      <c r="M219" s="3" t="s">
        <v>323</v>
      </c>
      <c r="N219" s="3" t="s">
        <v>785</v>
      </c>
      <c r="O219" s="3" t="s">
        <v>786</v>
      </c>
      <c r="P219" s="10">
        <f>IF(IFERROR(VLOOKUP(crocodile_dataset[[#This Row],[Observation ID]],A221:A1219,1,FALSE),0),1,0)</f>
        <v>0</v>
      </c>
      <c r="Q219"/>
    </row>
    <row r="220" spans="1:17" x14ac:dyDescent="0.2">
      <c r="A220" s="4">
        <v>219</v>
      </c>
      <c r="B220" s="3" t="s">
        <v>183</v>
      </c>
      <c r="C220" s="3" t="s">
        <v>184</v>
      </c>
      <c r="D220" s="3" t="s">
        <v>17</v>
      </c>
      <c r="E220" s="3" t="s">
        <v>18</v>
      </c>
      <c r="F220" s="1">
        <v>2.0299999999999998</v>
      </c>
      <c r="G220" s="1">
        <v>73.2</v>
      </c>
      <c r="H220" s="3" t="s">
        <v>19</v>
      </c>
      <c r="I220" s="3" t="s">
        <v>20</v>
      </c>
      <c r="J220" s="2" t="s">
        <v>787</v>
      </c>
      <c r="K220" s="3" t="s">
        <v>130</v>
      </c>
      <c r="L220" s="3" t="s">
        <v>788</v>
      </c>
      <c r="M220" s="3" t="s">
        <v>41</v>
      </c>
      <c r="N220" s="3" t="s">
        <v>789</v>
      </c>
      <c r="O220" s="3" t="s">
        <v>790</v>
      </c>
      <c r="P220" s="10">
        <f>IF(IFERROR(VLOOKUP(crocodile_dataset[[#This Row],[Observation ID]],A222:A1220,1,FALSE),0),1,0)</f>
        <v>0</v>
      </c>
      <c r="Q220"/>
    </row>
    <row r="221" spans="1:17" x14ac:dyDescent="0.2">
      <c r="A221" s="4">
        <v>220</v>
      </c>
      <c r="B221" s="3" t="s">
        <v>392</v>
      </c>
      <c r="C221" s="3" t="s">
        <v>393</v>
      </c>
      <c r="D221" s="3" t="s">
        <v>17</v>
      </c>
      <c r="E221" s="3" t="s">
        <v>18</v>
      </c>
      <c r="F221" s="1">
        <v>2.76</v>
      </c>
      <c r="G221" s="1">
        <v>94.8</v>
      </c>
      <c r="H221" s="3" t="s">
        <v>61</v>
      </c>
      <c r="I221" s="3" t="s">
        <v>38</v>
      </c>
      <c r="J221" s="2" t="s">
        <v>791</v>
      </c>
      <c r="K221" s="3" t="s">
        <v>191</v>
      </c>
      <c r="L221" s="3" t="s">
        <v>46</v>
      </c>
      <c r="M221" s="3" t="s">
        <v>24</v>
      </c>
      <c r="N221" s="3" t="s">
        <v>792</v>
      </c>
      <c r="O221" s="3" t="s">
        <v>793</v>
      </c>
      <c r="P221" s="10">
        <f>IF(IFERROR(VLOOKUP(crocodile_dataset[[#This Row],[Observation ID]],A223:A1221,1,FALSE),0),1,0)</f>
        <v>0</v>
      </c>
      <c r="Q221"/>
    </row>
    <row r="222" spans="1:17" x14ac:dyDescent="0.2">
      <c r="A222" s="4">
        <v>221</v>
      </c>
      <c r="B222" s="3" t="s">
        <v>188</v>
      </c>
      <c r="C222" s="3" t="s">
        <v>189</v>
      </c>
      <c r="D222" s="3" t="s">
        <v>17</v>
      </c>
      <c r="E222" s="3" t="s">
        <v>18</v>
      </c>
      <c r="F222" s="1">
        <v>1.2</v>
      </c>
      <c r="G222" s="1">
        <v>40.700000000000003</v>
      </c>
      <c r="H222" s="3" t="s">
        <v>37</v>
      </c>
      <c r="I222" s="3" t="s">
        <v>104</v>
      </c>
      <c r="J222" s="2" t="s">
        <v>794</v>
      </c>
      <c r="K222" s="3" t="s">
        <v>252</v>
      </c>
      <c r="L222" s="3" t="s">
        <v>23</v>
      </c>
      <c r="M222" s="3" t="s">
        <v>24</v>
      </c>
      <c r="N222" s="3" t="s">
        <v>795</v>
      </c>
      <c r="O222" s="3" t="s">
        <v>796</v>
      </c>
      <c r="P222" s="10">
        <f>IF(IFERROR(VLOOKUP(crocodile_dataset[[#This Row],[Observation ID]],A224:A1222,1,FALSE),0),1,0)</f>
        <v>0</v>
      </c>
      <c r="Q222"/>
    </row>
    <row r="223" spans="1:17" x14ac:dyDescent="0.2">
      <c r="A223" s="4">
        <v>222</v>
      </c>
      <c r="B223" s="3" t="s">
        <v>27</v>
      </c>
      <c r="C223" s="3" t="s">
        <v>28</v>
      </c>
      <c r="D223" s="3" t="s">
        <v>17</v>
      </c>
      <c r="E223" s="3" t="s">
        <v>18</v>
      </c>
      <c r="F223" s="1">
        <v>2.77</v>
      </c>
      <c r="G223" s="1">
        <v>130</v>
      </c>
      <c r="H223" s="3" t="s">
        <v>19</v>
      </c>
      <c r="I223" s="3" t="s">
        <v>104</v>
      </c>
      <c r="J223" s="2" t="s">
        <v>797</v>
      </c>
      <c r="K223" s="3" t="s">
        <v>45</v>
      </c>
      <c r="L223" s="3" t="s">
        <v>131</v>
      </c>
      <c r="M223" s="3" t="s">
        <v>32</v>
      </c>
      <c r="N223" s="3" t="s">
        <v>798</v>
      </c>
      <c r="O223" s="3" t="s">
        <v>799</v>
      </c>
      <c r="P223" s="10">
        <f>IF(IFERROR(VLOOKUP(crocodile_dataset[[#This Row],[Observation ID]],A225:A1223,1,FALSE),0),1,0)</f>
        <v>0</v>
      </c>
      <c r="Q223"/>
    </row>
    <row r="224" spans="1:17" x14ac:dyDescent="0.2">
      <c r="A224" s="4">
        <v>223</v>
      </c>
      <c r="B224" s="3" t="s">
        <v>76</v>
      </c>
      <c r="C224" s="3" t="s">
        <v>77</v>
      </c>
      <c r="D224" s="3" t="s">
        <v>17</v>
      </c>
      <c r="E224" s="3" t="s">
        <v>18</v>
      </c>
      <c r="F224" s="1">
        <v>2.4</v>
      </c>
      <c r="G224" s="1">
        <v>111.4</v>
      </c>
      <c r="H224" s="3" t="s">
        <v>61</v>
      </c>
      <c r="I224" s="3" t="s">
        <v>20</v>
      </c>
      <c r="J224" s="2" t="s">
        <v>800</v>
      </c>
      <c r="K224" s="3" t="s">
        <v>415</v>
      </c>
      <c r="L224" s="3" t="s">
        <v>46</v>
      </c>
      <c r="M224" s="3" t="s">
        <v>24</v>
      </c>
      <c r="N224" s="3" t="s">
        <v>801</v>
      </c>
      <c r="O224" s="3" t="s">
        <v>802</v>
      </c>
      <c r="P224" s="10">
        <f>IF(IFERROR(VLOOKUP(crocodile_dataset[[#This Row],[Observation ID]],A226:A1224,1,FALSE),0),1,0)</f>
        <v>0</v>
      </c>
      <c r="Q224"/>
    </row>
    <row r="225" spans="1:17" x14ac:dyDescent="0.2">
      <c r="A225" s="4">
        <v>224</v>
      </c>
      <c r="B225" s="3" t="s">
        <v>15</v>
      </c>
      <c r="C225" s="3" t="s">
        <v>16</v>
      </c>
      <c r="D225" s="3" t="s">
        <v>17</v>
      </c>
      <c r="E225" s="3" t="s">
        <v>18</v>
      </c>
      <c r="F225" s="1">
        <v>2.78</v>
      </c>
      <c r="G225" s="1">
        <v>100.4</v>
      </c>
      <c r="H225" s="3" t="s">
        <v>61</v>
      </c>
      <c r="I225" s="3" t="s">
        <v>20</v>
      </c>
      <c r="J225" s="2" t="s">
        <v>803</v>
      </c>
      <c r="K225" s="3" t="s">
        <v>233</v>
      </c>
      <c r="L225" s="3" t="s">
        <v>46</v>
      </c>
      <c r="M225" s="3" t="s">
        <v>24</v>
      </c>
      <c r="N225" s="3" t="s">
        <v>804</v>
      </c>
      <c r="O225" s="3" t="s">
        <v>805</v>
      </c>
      <c r="P225" s="10">
        <f>IF(IFERROR(VLOOKUP(crocodile_dataset[[#This Row],[Observation ID]],A227:A1225,1,FALSE),0),1,0)</f>
        <v>0</v>
      </c>
      <c r="Q225"/>
    </row>
    <row r="226" spans="1:17" x14ac:dyDescent="0.2">
      <c r="A226" s="4">
        <v>225</v>
      </c>
      <c r="B226" s="3" t="s">
        <v>27</v>
      </c>
      <c r="C226" s="3" t="s">
        <v>28</v>
      </c>
      <c r="D226" s="3" t="s">
        <v>17</v>
      </c>
      <c r="E226" s="3" t="s">
        <v>18</v>
      </c>
      <c r="F226" s="1">
        <v>1.92</v>
      </c>
      <c r="G226" s="1">
        <v>107.4</v>
      </c>
      <c r="H226" s="3" t="s">
        <v>37</v>
      </c>
      <c r="I226" s="3" t="s">
        <v>104</v>
      </c>
      <c r="J226" s="2" t="s">
        <v>806</v>
      </c>
      <c r="K226" s="3" t="s">
        <v>45</v>
      </c>
      <c r="L226" s="3" t="s">
        <v>317</v>
      </c>
      <c r="M226" s="3" t="s">
        <v>32</v>
      </c>
      <c r="N226" s="3" t="s">
        <v>807</v>
      </c>
      <c r="O226" s="3" t="s">
        <v>808</v>
      </c>
      <c r="P226" s="10">
        <f>IF(IFERROR(VLOOKUP(crocodile_dataset[[#This Row],[Observation ID]],A228:A1226,1,FALSE),0),1,0)</f>
        <v>0</v>
      </c>
      <c r="Q226"/>
    </row>
    <row r="227" spans="1:17" x14ac:dyDescent="0.2">
      <c r="A227" s="4">
        <v>226</v>
      </c>
      <c r="B227" s="3" t="s">
        <v>35</v>
      </c>
      <c r="C227" s="3" t="s">
        <v>36</v>
      </c>
      <c r="D227" s="3" t="s">
        <v>17</v>
      </c>
      <c r="E227" s="3" t="s">
        <v>18</v>
      </c>
      <c r="F227" s="1">
        <v>3.88</v>
      </c>
      <c r="G227" s="1">
        <v>346.7</v>
      </c>
      <c r="H227" s="3" t="s">
        <v>19</v>
      </c>
      <c r="I227" s="3" t="s">
        <v>38</v>
      </c>
      <c r="J227" s="2" t="s">
        <v>809</v>
      </c>
      <c r="K227" s="3" t="s">
        <v>240</v>
      </c>
      <c r="L227" s="3" t="s">
        <v>40</v>
      </c>
      <c r="M227" s="3" t="s">
        <v>41</v>
      </c>
      <c r="N227" s="3" t="s">
        <v>810</v>
      </c>
      <c r="O227" s="3" t="s">
        <v>811</v>
      </c>
      <c r="P227" s="10">
        <f>IF(IFERROR(VLOOKUP(crocodile_dataset[[#This Row],[Observation ID]],A229:A1227,1,FALSE),0),1,0)</f>
        <v>0</v>
      </c>
      <c r="Q227"/>
    </row>
    <row r="228" spans="1:17" x14ac:dyDescent="0.2">
      <c r="A228" s="4">
        <v>227</v>
      </c>
      <c r="B228" s="3" t="s">
        <v>67</v>
      </c>
      <c r="C228" s="3" t="s">
        <v>68</v>
      </c>
      <c r="D228" s="3" t="s">
        <v>17</v>
      </c>
      <c r="E228" s="3" t="s">
        <v>69</v>
      </c>
      <c r="F228" s="1">
        <v>1.4</v>
      </c>
      <c r="G228" s="1">
        <v>22.8</v>
      </c>
      <c r="H228" s="3" t="s">
        <v>19</v>
      </c>
      <c r="I228" s="3" t="s">
        <v>20</v>
      </c>
      <c r="J228" s="2" t="s">
        <v>812</v>
      </c>
      <c r="K228" s="3" t="s">
        <v>142</v>
      </c>
      <c r="L228" s="3" t="s">
        <v>310</v>
      </c>
      <c r="M228" s="3" t="s">
        <v>73</v>
      </c>
      <c r="N228" s="3" t="s">
        <v>813</v>
      </c>
      <c r="O228" s="3" t="s">
        <v>814</v>
      </c>
      <c r="P228" s="10">
        <f>IF(IFERROR(VLOOKUP(crocodile_dataset[[#This Row],[Observation ID]],A230:A1228,1,FALSE),0),1,0)</f>
        <v>0</v>
      </c>
      <c r="Q228"/>
    </row>
    <row r="229" spans="1:17" x14ac:dyDescent="0.2">
      <c r="A229" s="4">
        <v>228</v>
      </c>
      <c r="B229" s="3" t="s">
        <v>320</v>
      </c>
      <c r="C229" s="3" t="s">
        <v>321</v>
      </c>
      <c r="D229" s="3" t="s">
        <v>17</v>
      </c>
      <c r="E229" s="3" t="s">
        <v>203</v>
      </c>
      <c r="F229" s="1">
        <v>1.79</v>
      </c>
      <c r="G229" s="1">
        <v>66.7</v>
      </c>
      <c r="H229" s="3" t="s">
        <v>37</v>
      </c>
      <c r="I229" s="3" t="s">
        <v>20</v>
      </c>
      <c r="J229" s="2" t="s">
        <v>815</v>
      </c>
      <c r="K229" s="3" t="s">
        <v>354</v>
      </c>
      <c r="L229" s="3" t="s">
        <v>23</v>
      </c>
      <c r="M229" s="3" t="s">
        <v>323</v>
      </c>
      <c r="N229" s="3" t="s">
        <v>816</v>
      </c>
      <c r="O229" s="3" t="s">
        <v>817</v>
      </c>
      <c r="P229" s="10">
        <f>IF(IFERROR(VLOOKUP(crocodile_dataset[[#This Row],[Observation ID]],A231:A1229,1,FALSE),0),1,0)</f>
        <v>0</v>
      </c>
      <c r="Q229"/>
    </row>
    <row r="230" spans="1:17" x14ac:dyDescent="0.2">
      <c r="A230" s="4">
        <v>229</v>
      </c>
      <c r="B230" s="3" t="s">
        <v>35</v>
      </c>
      <c r="C230" s="3" t="s">
        <v>36</v>
      </c>
      <c r="D230" s="3" t="s">
        <v>17</v>
      </c>
      <c r="E230" s="3" t="s">
        <v>18</v>
      </c>
      <c r="F230" s="1">
        <v>2.99</v>
      </c>
      <c r="G230" s="1">
        <v>215.3</v>
      </c>
      <c r="H230" s="3" t="s">
        <v>37</v>
      </c>
      <c r="I230" s="3" t="s">
        <v>104</v>
      </c>
      <c r="J230" s="2" t="s">
        <v>818</v>
      </c>
      <c r="K230" s="3" t="s">
        <v>30</v>
      </c>
      <c r="L230" s="3" t="s">
        <v>244</v>
      </c>
      <c r="M230" s="3" t="s">
        <v>41</v>
      </c>
      <c r="N230" s="3" t="s">
        <v>819</v>
      </c>
      <c r="O230" s="3" t="s">
        <v>820</v>
      </c>
      <c r="P230" s="10">
        <f>IF(IFERROR(VLOOKUP(crocodile_dataset[[#This Row],[Observation ID]],A232:A1230,1,FALSE),0),1,0)</f>
        <v>0</v>
      </c>
      <c r="Q230"/>
    </row>
    <row r="231" spans="1:17" x14ac:dyDescent="0.2">
      <c r="A231" s="4">
        <v>230</v>
      </c>
      <c r="B231" s="3" t="s">
        <v>188</v>
      </c>
      <c r="C231" s="3" t="s">
        <v>189</v>
      </c>
      <c r="D231" s="3" t="s">
        <v>17</v>
      </c>
      <c r="E231" s="3" t="s">
        <v>18</v>
      </c>
      <c r="F231" s="1">
        <v>2.87</v>
      </c>
      <c r="G231" s="1">
        <v>128</v>
      </c>
      <c r="H231" s="3" t="s">
        <v>19</v>
      </c>
      <c r="I231" s="3" t="s">
        <v>20</v>
      </c>
      <c r="J231" s="2" t="s">
        <v>821</v>
      </c>
      <c r="K231" s="3" t="s">
        <v>252</v>
      </c>
      <c r="L231" s="3" t="s">
        <v>46</v>
      </c>
      <c r="M231" s="3" t="s">
        <v>24</v>
      </c>
      <c r="N231" s="3" t="s">
        <v>822</v>
      </c>
      <c r="O231" s="3" t="s">
        <v>823</v>
      </c>
      <c r="P231" s="10">
        <f>IF(IFERROR(VLOOKUP(crocodile_dataset[[#This Row],[Observation ID]],A233:A1231,1,FALSE),0),1,0)</f>
        <v>0</v>
      </c>
      <c r="Q231"/>
    </row>
    <row r="232" spans="1:17" x14ac:dyDescent="0.2">
      <c r="A232" s="4">
        <v>231</v>
      </c>
      <c r="B232" s="3" t="s">
        <v>35</v>
      </c>
      <c r="C232" s="3" t="s">
        <v>36</v>
      </c>
      <c r="D232" s="3" t="s">
        <v>17</v>
      </c>
      <c r="E232" s="3" t="s">
        <v>18</v>
      </c>
      <c r="F232" s="1">
        <v>0.82</v>
      </c>
      <c r="G232" s="1">
        <v>93.9</v>
      </c>
      <c r="H232" s="3" t="s">
        <v>156</v>
      </c>
      <c r="I232" s="3" t="s">
        <v>20</v>
      </c>
      <c r="J232" s="2" t="s">
        <v>824</v>
      </c>
      <c r="K232" s="3" t="s">
        <v>30</v>
      </c>
      <c r="L232" s="3" t="s">
        <v>40</v>
      </c>
      <c r="M232" s="3" t="s">
        <v>41</v>
      </c>
      <c r="N232" s="3" t="s">
        <v>825</v>
      </c>
      <c r="O232" s="3" t="s">
        <v>826</v>
      </c>
      <c r="P232" s="10">
        <f>IF(IFERROR(VLOOKUP(crocodile_dataset[[#This Row],[Observation ID]],A234:A1232,1,FALSE),0),1,0)</f>
        <v>0</v>
      </c>
      <c r="Q232"/>
    </row>
    <row r="233" spans="1:17" x14ac:dyDescent="0.2">
      <c r="A233" s="4">
        <v>232</v>
      </c>
      <c r="B233" s="3" t="s">
        <v>115</v>
      </c>
      <c r="C233" s="3" t="s">
        <v>116</v>
      </c>
      <c r="D233" s="3" t="s">
        <v>17</v>
      </c>
      <c r="E233" s="3" t="s">
        <v>18</v>
      </c>
      <c r="F233" s="1">
        <v>3.14</v>
      </c>
      <c r="G233" s="1">
        <v>336.8</v>
      </c>
      <c r="H233" s="3" t="s">
        <v>61</v>
      </c>
      <c r="I233" s="3" t="s">
        <v>38</v>
      </c>
      <c r="J233" s="2" t="s">
        <v>691</v>
      </c>
      <c r="K233" s="3" t="s">
        <v>282</v>
      </c>
      <c r="L233" s="3" t="s">
        <v>46</v>
      </c>
      <c r="M233" s="3" t="s">
        <v>24</v>
      </c>
      <c r="N233" s="3" t="s">
        <v>827</v>
      </c>
      <c r="O233" s="3" t="s">
        <v>828</v>
      </c>
      <c r="P233" s="10">
        <f>IF(IFERROR(VLOOKUP(crocodile_dataset[[#This Row],[Observation ID]],A235:A1233,1,FALSE),0),1,0)</f>
        <v>0</v>
      </c>
      <c r="Q233"/>
    </row>
    <row r="234" spans="1:17" x14ac:dyDescent="0.2">
      <c r="A234" s="4">
        <v>233</v>
      </c>
      <c r="B234" s="3" t="s">
        <v>207</v>
      </c>
      <c r="C234" s="3" t="s">
        <v>208</v>
      </c>
      <c r="D234" s="3" t="s">
        <v>17</v>
      </c>
      <c r="E234" s="3" t="s">
        <v>18</v>
      </c>
      <c r="F234" s="1">
        <v>1.94</v>
      </c>
      <c r="G234" s="1">
        <v>54.2</v>
      </c>
      <c r="H234" s="3" t="s">
        <v>61</v>
      </c>
      <c r="I234" s="3" t="s">
        <v>38</v>
      </c>
      <c r="J234" s="2" t="s">
        <v>829</v>
      </c>
      <c r="K234" s="3" t="s">
        <v>210</v>
      </c>
      <c r="L234" s="3" t="s">
        <v>211</v>
      </c>
      <c r="M234" s="3" t="s">
        <v>24</v>
      </c>
      <c r="N234" s="3" t="s">
        <v>830</v>
      </c>
      <c r="O234" s="3" t="s">
        <v>831</v>
      </c>
      <c r="P234" s="10">
        <f>IF(IFERROR(VLOOKUP(crocodile_dataset[[#This Row],[Observation ID]],A236:A1234,1,FALSE),0),1,0)</f>
        <v>0</v>
      </c>
      <c r="Q234"/>
    </row>
    <row r="235" spans="1:17" x14ac:dyDescent="0.2">
      <c r="A235" s="4">
        <v>234</v>
      </c>
      <c r="B235" s="3" t="s">
        <v>76</v>
      </c>
      <c r="C235" s="3" t="s">
        <v>77</v>
      </c>
      <c r="D235" s="3" t="s">
        <v>17</v>
      </c>
      <c r="E235" s="3" t="s">
        <v>18</v>
      </c>
      <c r="F235" s="1">
        <v>2.98</v>
      </c>
      <c r="G235" s="1">
        <v>190.6</v>
      </c>
      <c r="H235" s="3" t="s">
        <v>19</v>
      </c>
      <c r="I235" s="3" t="s">
        <v>104</v>
      </c>
      <c r="J235" s="2" t="s">
        <v>832</v>
      </c>
      <c r="K235" s="3" t="s">
        <v>79</v>
      </c>
      <c r="L235" s="3" t="s">
        <v>46</v>
      </c>
      <c r="M235" s="3" t="s">
        <v>24</v>
      </c>
      <c r="N235" s="3" t="s">
        <v>833</v>
      </c>
      <c r="O235" s="3" t="s">
        <v>834</v>
      </c>
      <c r="P235" s="10">
        <f>IF(IFERROR(VLOOKUP(crocodile_dataset[[#This Row],[Observation ID]],A237:A1235,1,FALSE),0),1,0)</f>
        <v>0</v>
      </c>
      <c r="Q235"/>
    </row>
    <row r="236" spans="1:17" x14ac:dyDescent="0.2">
      <c r="A236" s="4">
        <v>235</v>
      </c>
      <c r="B236" s="3" t="s">
        <v>188</v>
      </c>
      <c r="C236" s="3" t="s">
        <v>189</v>
      </c>
      <c r="D236" s="3" t="s">
        <v>17</v>
      </c>
      <c r="E236" s="3" t="s">
        <v>18</v>
      </c>
      <c r="F236" s="1">
        <v>1.74</v>
      </c>
      <c r="G236" s="1">
        <v>48.3</v>
      </c>
      <c r="H236" s="3" t="s">
        <v>37</v>
      </c>
      <c r="I236" s="3" t="s">
        <v>104</v>
      </c>
      <c r="J236" s="2" t="s">
        <v>835</v>
      </c>
      <c r="K236" s="3" t="s">
        <v>191</v>
      </c>
      <c r="L236" s="3" t="s">
        <v>46</v>
      </c>
      <c r="M236" s="3" t="s">
        <v>24</v>
      </c>
      <c r="N236" s="3" t="s">
        <v>836</v>
      </c>
      <c r="O236" s="3" t="s">
        <v>837</v>
      </c>
      <c r="P236" s="10">
        <f>IF(IFERROR(VLOOKUP(crocodile_dataset[[#This Row],[Observation ID]],A238:A1236,1,FALSE),0),1,0)</f>
        <v>0</v>
      </c>
      <c r="Q236"/>
    </row>
    <row r="237" spans="1:17" x14ac:dyDescent="0.2">
      <c r="A237" s="4">
        <v>236</v>
      </c>
      <c r="B237" s="3" t="s">
        <v>201</v>
      </c>
      <c r="C237" s="3" t="s">
        <v>202</v>
      </c>
      <c r="D237" s="3" t="s">
        <v>17</v>
      </c>
      <c r="E237" s="3" t="s">
        <v>203</v>
      </c>
      <c r="F237" s="1">
        <v>2.0699999999999998</v>
      </c>
      <c r="G237" s="1">
        <v>93.2</v>
      </c>
      <c r="H237" s="3" t="s">
        <v>19</v>
      </c>
      <c r="I237" s="3" t="s">
        <v>20</v>
      </c>
      <c r="J237" s="2" t="s">
        <v>838</v>
      </c>
      <c r="K237" s="3" t="s">
        <v>106</v>
      </c>
      <c r="L237" s="3" t="s">
        <v>23</v>
      </c>
      <c r="M237" s="3" t="s">
        <v>41</v>
      </c>
      <c r="N237" s="3" t="s">
        <v>839</v>
      </c>
      <c r="O237" s="3" t="s">
        <v>840</v>
      </c>
      <c r="P237" s="10">
        <f>IF(IFERROR(VLOOKUP(crocodile_dataset[[#This Row],[Observation ID]],A239:A1237,1,FALSE),0),1,0)</f>
        <v>0</v>
      </c>
      <c r="Q237"/>
    </row>
    <row r="238" spans="1:17" x14ac:dyDescent="0.2">
      <c r="A238" s="4">
        <v>237</v>
      </c>
      <c r="B238" s="3" t="s">
        <v>120</v>
      </c>
      <c r="C238" s="3" t="s">
        <v>121</v>
      </c>
      <c r="D238" s="3" t="s">
        <v>17</v>
      </c>
      <c r="E238" s="3" t="s">
        <v>18</v>
      </c>
      <c r="F238" s="1">
        <v>2.94</v>
      </c>
      <c r="G238" s="1">
        <v>139.69999999999999</v>
      </c>
      <c r="H238" s="3" t="s">
        <v>19</v>
      </c>
      <c r="I238" s="3" t="s">
        <v>38</v>
      </c>
      <c r="J238" s="2" t="s">
        <v>841</v>
      </c>
      <c r="K238" s="3" t="s">
        <v>123</v>
      </c>
      <c r="L238" s="3" t="s">
        <v>46</v>
      </c>
      <c r="M238" s="3" t="s">
        <v>73</v>
      </c>
      <c r="N238" s="3" t="s">
        <v>842</v>
      </c>
      <c r="O238" s="3" t="s">
        <v>843</v>
      </c>
      <c r="P238" s="10">
        <f>IF(IFERROR(VLOOKUP(crocodile_dataset[[#This Row],[Observation ID]],A240:A1238,1,FALSE),0),1,0)</f>
        <v>0</v>
      </c>
      <c r="Q238"/>
    </row>
    <row r="239" spans="1:17" x14ac:dyDescent="0.2">
      <c r="A239" s="4">
        <v>238</v>
      </c>
      <c r="B239" s="3" t="s">
        <v>27</v>
      </c>
      <c r="C239" s="3" t="s">
        <v>28</v>
      </c>
      <c r="D239" s="3" t="s">
        <v>17</v>
      </c>
      <c r="E239" s="3" t="s">
        <v>18</v>
      </c>
      <c r="F239" s="1">
        <v>1.01</v>
      </c>
      <c r="G239" s="1">
        <v>84.2</v>
      </c>
      <c r="H239" s="3" t="s">
        <v>37</v>
      </c>
      <c r="I239" s="3" t="s">
        <v>20</v>
      </c>
      <c r="J239" s="2" t="s">
        <v>844</v>
      </c>
      <c r="K239" s="3" t="s">
        <v>30</v>
      </c>
      <c r="L239" s="3" t="s">
        <v>317</v>
      </c>
      <c r="M239" s="3" t="s">
        <v>32</v>
      </c>
      <c r="N239" s="3" t="s">
        <v>845</v>
      </c>
      <c r="O239" s="3" t="s">
        <v>846</v>
      </c>
      <c r="P239" s="10">
        <f>IF(IFERROR(VLOOKUP(crocodile_dataset[[#This Row],[Observation ID]],A241:A1239,1,FALSE),0),1,0)</f>
        <v>0</v>
      </c>
      <c r="Q239"/>
    </row>
    <row r="240" spans="1:17" x14ac:dyDescent="0.2">
      <c r="A240" s="4">
        <v>239</v>
      </c>
      <c r="B240" s="3" t="s">
        <v>120</v>
      </c>
      <c r="C240" s="3" t="s">
        <v>121</v>
      </c>
      <c r="D240" s="3" t="s">
        <v>17</v>
      </c>
      <c r="E240" s="3" t="s">
        <v>18</v>
      </c>
      <c r="F240" s="1">
        <v>2.79</v>
      </c>
      <c r="G240" s="1">
        <v>133.30000000000001</v>
      </c>
      <c r="H240" s="3" t="s">
        <v>19</v>
      </c>
      <c r="I240" s="3" t="s">
        <v>104</v>
      </c>
      <c r="J240" s="2" t="s">
        <v>847</v>
      </c>
      <c r="K240" s="3" t="s">
        <v>135</v>
      </c>
      <c r="L240" s="3" t="s">
        <v>124</v>
      </c>
      <c r="M240" s="3" t="s">
        <v>73</v>
      </c>
      <c r="N240" s="3" t="s">
        <v>848</v>
      </c>
      <c r="O240" s="3" t="s">
        <v>849</v>
      </c>
      <c r="P240" s="10">
        <f>IF(IFERROR(VLOOKUP(crocodile_dataset[[#This Row],[Observation ID]],A242:A1240,1,FALSE),0),1,0)</f>
        <v>0</v>
      </c>
      <c r="Q240"/>
    </row>
    <row r="241" spans="1:17" x14ac:dyDescent="0.2">
      <c r="A241" s="4">
        <v>240</v>
      </c>
      <c r="B241" s="3" t="s">
        <v>15</v>
      </c>
      <c r="C241" s="3" t="s">
        <v>16</v>
      </c>
      <c r="D241" s="3" t="s">
        <v>17</v>
      </c>
      <c r="E241" s="3" t="s">
        <v>18</v>
      </c>
      <c r="F241" s="1">
        <v>1.9</v>
      </c>
      <c r="G241" s="1">
        <v>55.3</v>
      </c>
      <c r="H241" s="3" t="s">
        <v>19</v>
      </c>
      <c r="I241" s="3" t="s">
        <v>38</v>
      </c>
      <c r="J241" s="2" t="s">
        <v>850</v>
      </c>
      <c r="K241" s="3" t="s">
        <v>45</v>
      </c>
      <c r="L241" s="3" t="s">
        <v>23</v>
      </c>
      <c r="M241" s="3" t="s">
        <v>24</v>
      </c>
      <c r="N241" s="3" t="s">
        <v>851</v>
      </c>
      <c r="O241" s="3" t="s">
        <v>852</v>
      </c>
      <c r="P241" s="10">
        <f>IF(IFERROR(VLOOKUP(crocodile_dataset[[#This Row],[Observation ID]],A243:A1241,1,FALSE),0),1,0)</f>
        <v>0</v>
      </c>
      <c r="Q241"/>
    </row>
    <row r="242" spans="1:17" x14ac:dyDescent="0.2">
      <c r="A242" s="4">
        <v>241</v>
      </c>
      <c r="B242" s="3" t="s">
        <v>183</v>
      </c>
      <c r="C242" s="3" t="s">
        <v>184</v>
      </c>
      <c r="D242" s="3" t="s">
        <v>17</v>
      </c>
      <c r="E242" s="3" t="s">
        <v>18</v>
      </c>
      <c r="F242" s="1">
        <v>1.88</v>
      </c>
      <c r="G242" s="1">
        <v>57.7</v>
      </c>
      <c r="H242" s="3" t="s">
        <v>61</v>
      </c>
      <c r="I242" s="3" t="s">
        <v>20</v>
      </c>
      <c r="J242" s="2" t="s">
        <v>519</v>
      </c>
      <c r="K242" s="3" t="s">
        <v>130</v>
      </c>
      <c r="L242" s="3" t="s">
        <v>195</v>
      </c>
      <c r="M242" s="3" t="s">
        <v>41</v>
      </c>
      <c r="N242" s="3" t="s">
        <v>853</v>
      </c>
      <c r="O242" s="3" t="s">
        <v>854</v>
      </c>
      <c r="P242" s="10">
        <f>IF(IFERROR(VLOOKUP(crocodile_dataset[[#This Row],[Observation ID]],A244:A1242,1,FALSE),0),1,0)</f>
        <v>0</v>
      </c>
      <c r="Q242"/>
    </row>
    <row r="243" spans="1:17" x14ac:dyDescent="0.2">
      <c r="A243" s="4">
        <v>242</v>
      </c>
      <c r="B243" s="3" t="s">
        <v>76</v>
      </c>
      <c r="C243" s="3" t="s">
        <v>77</v>
      </c>
      <c r="D243" s="3" t="s">
        <v>17</v>
      </c>
      <c r="E243" s="3" t="s">
        <v>18</v>
      </c>
      <c r="F243" s="1">
        <v>1.99</v>
      </c>
      <c r="G243" s="1">
        <v>78.3</v>
      </c>
      <c r="H243" s="3" t="s">
        <v>61</v>
      </c>
      <c r="I243" s="3" t="s">
        <v>38</v>
      </c>
      <c r="J243" s="2" t="s">
        <v>855</v>
      </c>
      <c r="K243" s="3" t="s">
        <v>350</v>
      </c>
      <c r="L243" s="3" t="s">
        <v>216</v>
      </c>
      <c r="M243" s="3" t="s">
        <v>24</v>
      </c>
      <c r="N243" s="3" t="s">
        <v>856</v>
      </c>
      <c r="O243" s="3" t="s">
        <v>857</v>
      </c>
      <c r="P243" s="10">
        <f>IF(IFERROR(VLOOKUP(crocodile_dataset[[#This Row],[Observation ID]],A245:A1243,1,FALSE),0),1,0)</f>
        <v>0</v>
      </c>
      <c r="Q243"/>
    </row>
    <row r="244" spans="1:17" x14ac:dyDescent="0.2">
      <c r="A244" s="4">
        <v>243</v>
      </c>
      <c r="B244" s="3" t="s">
        <v>67</v>
      </c>
      <c r="C244" s="3" t="s">
        <v>68</v>
      </c>
      <c r="D244" s="3" t="s">
        <v>17</v>
      </c>
      <c r="E244" s="3" t="s">
        <v>69</v>
      </c>
      <c r="F244" s="1">
        <v>1.46</v>
      </c>
      <c r="G244" s="1">
        <v>23.3</v>
      </c>
      <c r="H244" s="3" t="s">
        <v>19</v>
      </c>
      <c r="I244" s="3" t="s">
        <v>38</v>
      </c>
      <c r="J244" s="2" t="s">
        <v>858</v>
      </c>
      <c r="K244" s="3" t="s">
        <v>71</v>
      </c>
      <c r="L244" s="3" t="s">
        <v>72</v>
      </c>
      <c r="M244" s="3" t="s">
        <v>73</v>
      </c>
      <c r="N244" s="3" t="s">
        <v>859</v>
      </c>
      <c r="O244" s="3" t="s">
        <v>860</v>
      </c>
      <c r="P244" s="10">
        <f>IF(IFERROR(VLOOKUP(crocodile_dataset[[#This Row],[Observation ID]],A246:A1244,1,FALSE),0),1,0)</f>
        <v>0</v>
      </c>
      <c r="Q244"/>
    </row>
    <row r="245" spans="1:17" x14ac:dyDescent="0.2">
      <c r="A245" s="4">
        <v>244</v>
      </c>
      <c r="B245" s="3" t="s">
        <v>207</v>
      </c>
      <c r="C245" s="3" t="s">
        <v>208</v>
      </c>
      <c r="D245" s="3" t="s">
        <v>17</v>
      </c>
      <c r="E245" s="3" t="s">
        <v>18</v>
      </c>
      <c r="F245" s="1">
        <v>1.69</v>
      </c>
      <c r="G245" s="1">
        <v>45.7</v>
      </c>
      <c r="H245" s="3" t="s">
        <v>19</v>
      </c>
      <c r="I245" s="3" t="s">
        <v>38</v>
      </c>
      <c r="J245" s="2" t="s">
        <v>861</v>
      </c>
      <c r="K245" s="3" t="s">
        <v>210</v>
      </c>
      <c r="L245" s="3" t="s">
        <v>211</v>
      </c>
      <c r="M245" s="3" t="s">
        <v>24</v>
      </c>
      <c r="N245" s="3" t="s">
        <v>862</v>
      </c>
      <c r="O245" s="3" t="s">
        <v>863</v>
      </c>
      <c r="P245" s="10">
        <f>IF(IFERROR(VLOOKUP(crocodile_dataset[[#This Row],[Observation ID]],A247:A1245,1,FALSE),0),1,0)</f>
        <v>0</v>
      </c>
      <c r="Q245"/>
    </row>
    <row r="246" spans="1:17" x14ac:dyDescent="0.2">
      <c r="A246" s="4">
        <v>245</v>
      </c>
      <c r="B246" s="3" t="s">
        <v>35</v>
      </c>
      <c r="C246" s="3" t="s">
        <v>36</v>
      </c>
      <c r="D246" s="3" t="s">
        <v>17</v>
      </c>
      <c r="E246" s="3" t="s">
        <v>18</v>
      </c>
      <c r="F246" s="1">
        <v>2.14</v>
      </c>
      <c r="G246" s="1">
        <v>143</v>
      </c>
      <c r="H246" s="3" t="s">
        <v>37</v>
      </c>
      <c r="I246" s="3" t="s">
        <v>38</v>
      </c>
      <c r="J246" s="2" t="s">
        <v>864</v>
      </c>
      <c r="K246" s="3" t="s">
        <v>30</v>
      </c>
      <c r="L246" s="3" t="s">
        <v>244</v>
      </c>
      <c r="M246" s="3" t="s">
        <v>41</v>
      </c>
      <c r="N246" s="3" t="s">
        <v>865</v>
      </c>
      <c r="O246" s="3" t="s">
        <v>866</v>
      </c>
      <c r="P246" s="10">
        <f>IF(IFERROR(VLOOKUP(crocodile_dataset[[#This Row],[Observation ID]],A248:A1246,1,FALSE),0),1,0)</f>
        <v>0</v>
      </c>
      <c r="Q246"/>
    </row>
    <row r="247" spans="1:17" x14ac:dyDescent="0.2">
      <c r="A247" s="4">
        <v>246</v>
      </c>
      <c r="B247" s="3" t="s">
        <v>67</v>
      </c>
      <c r="C247" s="3" t="s">
        <v>68</v>
      </c>
      <c r="D247" s="3" t="s">
        <v>17</v>
      </c>
      <c r="E247" s="3" t="s">
        <v>69</v>
      </c>
      <c r="F247" s="1">
        <v>1.42</v>
      </c>
      <c r="G247" s="1">
        <v>25.1</v>
      </c>
      <c r="H247" s="3" t="s">
        <v>19</v>
      </c>
      <c r="I247" s="3" t="s">
        <v>38</v>
      </c>
      <c r="J247" s="2" t="s">
        <v>867</v>
      </c>
      <c r="K247" s="3" t="s">
        <v>71</v>
      </c>
      <c r="L247" s="3" t="s">
        <v>72</v>
      </c>
      <c r="M247" s="3" t="s">
        <v>73</v>
      </c>
      <c r="N247" s="3" t="s">
        <v>868</v>
      </c>
      <c r="O247" s="3" t="s">
        <v>869</v>
      </c>
      <c r="P247" s="10">
        <f>IF(IFERROR(VLOOKUP(crocodile_dataset[[#This Row],[Observation ID]],A249:A1247,1,FALSE),0),1,0)</f>
        <v>0</v>
      </c>
      <c r="Q247"/>
    </row>
    <row r="248" spans="1:17" x14ac:dyDescent="0.2">
      <c r="A248" s="4">
        <v>247</v>
      </c>
      <c r="B248" s="3" t="s">
        <v>145</v>
      </c>
      <c r="C248" s="3" t="s">
        <v>146</v>
      </c>
      <c r="D248" s="3" t="s">
        <v>17</v>
      </c>
      <c r="E248" s="3" t="s">
        <v>18</v>
      </c>
      <c r="F248" s="1">
        <v>2.0699999999999998</v>
      </c>
      <c r="G248" s="1">
        <v>84.4</v>
      </c>
      <c r="H248" s="3" t="s">
        <v>19</v>
      </c>
      <c r="I248" s="3" t="s">
        <v>20</v>
      </c>
      <c r="J248" s="2" t="s">
        <v>870</v>
      </c>
      <c r="K248" s="3" t="s">
        <v>148</v>
      </c>
      <c r="L248" s="3" t="s">
        <v>23</v>
      </c>
      <c r="M248" s="3" t="s">
        <v>41</v>
      </c>
      <c r="N248" s="3" t="s">
        <v>871</v>
      </c>
      <c r="O248" s="3" t="s">
        <v>872</v>
      </c>
      <c r="P248" s="10">
        <f>IF(IFERROR(VLOOKUP(crocodile_dataset[[#This Row],[Observation ID]],A250:A1248,1,FALSE),0),1,0)</f>
        <v>0</v>
      </c>
      <c r="Q248"/>
    </row>
    <row r="249" spans="1:17" x14ac:dyDescent="0.2">
      <c r="A249" s="4">
        <v>248</v>
      </c>
      <c r="B249" s="3" t="s">
        <v>59</v>
      </c>
      <c r="C249" s="3" t="s">
        <v>60</v>
      </c>
      <c r="D249" s="3" t="s">
        <v>17</v>
      </c>
      <c r="E249" s="3" t="s">
        <v>18</v>
      </c>
      <c r="F249" s="1">
        <v>1.52</v>
      </c>
      <c r="G249" s="1">
        <v>52.5</v>
      </c>
      <c r="H249" s="3" t="s">
        <v>37</v>
      </c>
      <c r="I249" s="3" t="s">
        <v>20</v>
      </c>
      <c r="J249" s="2" t="s">
        <v>873</v>
      </c>
      <c r="K249" s="3" t="s">
        <v>520</v>
      </c>
      <c r="L249" s="3" t="s">
        <v>581</v>
      </c>
      <c r="M249" s="3" t="s">
        <v>41</v>
      </c>
      <c r="N249" s="3" t="s">
        <v>874</v>
      </c>
      <c r="O249" s="3" t="s">
        <v>875</v>
      </c>
      <c r="P249" s="10">
        <f>IF(IFERROR(VLOOKUP(crocodile_dataset[[#This Row],[Observation ID]],A251:A1249,1,FALSE),0),1,0)</f>
        <v>0</v>
      </c>
      <c r="Q249"/>
    </row>
    <row r="250" spans="1:17" x14ac:dyDescent="0.2">
      <c r="A250" s="4">
        <v>249</v>
      </c>
      <c r="B250" s="3" t="s">
        <v>127</v>
      </c>
      <c r="C250" s="3" t="s">
        <v>128</v>
      </c>
      <c r="D250" s="3" t="s">
        <v>17</v>
      </c>
      <c r="E250" s="3" t="s">
        <v>18</v>
      </c>
      <c r="F250" s="1">
        <v>3.55</v>
      </c>
      <c r="G250" s="1">
        <v>405.8</v>
      </c>
      <c r="H250" s="3" t="s">
        <v>37</v>
      </c>
      <c r="I250" s="3" t="s">
        <v>38</v>
      </c>
      <c r="J250" s="2" t="s">
        <v>876</v>
      </c>
      <c r="K250" s="3" t="s">
        <v>286</v>
      </c>
      <c r="L250" s="3" t="s">
        <v>479</v>
      </c>
      <c r="M250" s="3" t="s">
        <v>24</v>
      </c>
      <c r="N250" s="3" t="s">
        <v>877</v>
      </c>
      <c r="O250" s="3" t="s">
        <v>878</v>
      </c>
      <c r="P250" s="10">
        <f>IF(IFERROR(VLOOKUP(crocodile_dataset[[#This Row],[Observation ID]],A252:A1250,1,FALSE),0),1,0)</f>
        <v>0</v>
      </c>
      <c r="Q250"/>
    </row>
    <row r="251" spans="1:17" x14ac:dyDescent="0.2">
      <c r="A251" s="4">
        <v>250</v>
      </c>
      <c r="B251" s="3" t="s">
        <v>27</v>
      </c>
      <c r="C251" s="3" t="s">
        <v>28</v>
      </c>
      <c r="D251" s="3" t="s">
        <v>17</v>
      </c>
      <c r="E251" s="3" t="s">
        <v>18</v>
      </c>
      <c r="F251" s="1">
        <v>2.8</v>
      </c>
      <c r="G251" s="1">
        <v>165.3</v>
      </c>
      <c r="H251" s="3" t="s">
        <v>19</v>
      </c>
      <c r="I251" s="3" t="s">
        <v>20</v>
      </c>
      <c r="J251" s="2" t="s">
        <v>879</v>
      </c>
      <c r="K251" s="3" t="s">
        <v>148</v>
      </c>
      <c r="L251" s="3" t="s">
        <v>389</v>
      </c>
      <c r="M251" s="3" t="s">
        <v>32</v>
      </c>
      <c r="N251" s="3" t="s">
        <v>880</v>
      </c>
      <c r="O251" s="3" t="s">
        <v>881</v>
      </c>
      <c r="P251" s="10">
        <f>IF(IFERROR(VLOOKUP(crocodile_dataset[[#This Row],[Observation ID]],A253:A1251,1,FALSE),0),1,0)</f>
        <v>0</v>
      </c>
      <c r="Q251"/>
    </row>
    <row r="252" spans="1:17" x14ac:dyDescent="0.2">
      <c r="A252" s="4">
        <v>251</v>
      </c>
      <c r="B252" s="3" t="s">
        <v>87</v>
      </c>
      <c r="C252" s="3" t="s">
        <v>88</v>
      </c>
      <c r="D252" s="3" t="s">
        <v>17</v>
      </c>
      <c r="E252" s="3" t="s">
        <v>69</v>
      </c>
      <c r="F252" s="1">
        <v>1.24</v>
      </c>
      <c r="G252" s="1">
        <v>13.5</v>
      </c>
      <c r="H252" s="3" t="s">
        <v>19</v>
      </c>
      <c r="I252" s="3" t="s">
        <v>20</v>
      </c>
      <c r="J252" s="2" t="s">
        <v>882</v>
      </c>
      <c r="K252" s="3" t="s">
        <v>272</v>
      </c>
      <c r="L252" s="3" t="s">
        <v>72</v>
      </c>
      <c r="M252" s="3" t="s">
        <v>32</v>
      </c>
      <c r="N252" s="3" t="s">
        <v>883</v>
      </c>
      <c r="O252" s="3" t="s">
        <v>884</v>
      </c>
      <c r="P252" s="10">
        <f>IF(IFERROR(VLOOKUP(crocodile_dataset[[#This Row],[Observation ID]],A254:A1252,1,FALSE),0),1,0)</f>
        <v>0</v>
      </c>
      <c r="Q252"/>
    </row>
    <row r="253" spans="1:17" x14ac:dyDescent="0.2">
      <c r="A253" s="4">
        <v>252</v>
      </c>
      <c r="B253" s="3" t="s">
        <v>201</v>
      </c>
      <c r="C253" s="3" t="s">
        <v>202</v>
      </c>
      <c r="D253" s="3" t="s">
        <v>17</v>
      </c>
      <c r="E253" s="3" t="s">
        <v>203</v>
      </c>
      <c r="F253" s="1">
        <v>2.89</v>
      </c>
      <c r="G253" s="1">
        <v>169.2</v>
      </c>
      <c r="H253" s="3" t="s">
        <v>61</v>
      </c>
      <c r="I253" s="3" t="s">
        <v>20</v>
      </c>
      <c r="J253" s="2" t="s">
        <v>885</v>
      </c>
      <c r="K253" s="3" t="s">
        <v>106</v>
      </c>
      <c r="L253" s="3" t="s">
        <v>23</v>
      </c>
      <c r="M253" s="3" t="s">
        <v>41</v>
      </c>
      <c r="N253" s="3" t="s">
        <v>886</v>
      </c>
      <c r="O253" s="3" t="s">
        <v>887</v>
      </c>
      <c r="P253" s="10">
        <f>IF(IFERROR(VLOOKUP(crocodile_dataset[[#This Row],[Observation ID]],A255:A1253,1,FALSE),0),1,0)</f>
        <v>0</v>
      </c>
      <c r="Q253"/>
    </row>
    <row r="254" spans="1:17" x14ac:dyDescent="0.2">
      <c r="A254" s="4">
        <v>253</v>
      </c>
      <c r="B254" s="3" t="s">
        <v>320</v>
      </c>
      <c r="C254" s="3" t="s">
        <v>321</v>
      </c>
      <c r="D254" s="3" t="s">
        <v>17</v>
      </c>
      <c r="E254" s="3" t="s">
        <v>203</v>
      </c>
      <c r="F254" s="1">
        <v>2.86</v>
      </c>
      <c r="G254" s="1">
        <v>164.1</v>
      </c>
      <c r="H254" s="3" t="s">
        <v>19</v>
      </c>
      <c r="I254" s="3" t="s">
        <v>104</v>
      </c>
      <c r="J254" s="2" t="s">
        <v>888</v>
      </c>
      <c r="K254" s="3" t="s">
        <v>354</v>
      </c>
      <c r="L254" s="3" t="s">
        <v>355</v>
      </c>
      <c r="M254" s="3" t="s">
        <v>323</v>
      </c>
      <c r="N254" s="3" t="s">
        <v>889</v>
      </c>
      <c r="O254" s="3" t="s">
        <v>890</v>
      </c>
      <c r="P254" s="10">
        <f>IF(IFERROR(VLOOKUP(crocodile_dataset[[#This Row],[Observation ID]],A256:A1254,1,FALSE),0),1,0)</f>
        <v>0</v>
      </c>
      <c r="Q254"/>
    </row>
    <row r="255" spans="1:17" x14ac:dyDescent="0.2">
      <c r="A255" s="4">
        <v>254</v>
      </c>
      <c r="B255" s="3" t="s">
        <v>183</v>
      </c>
      <c r="C255" s="3" t="s">
        <v>184</v>
      </c>
      <c r="D255" s="3" t="s">
        <v>17</v>
      </c>
      <c r="E255" s="3" t="s">
        <v>18</v>
      </c>
      <c r="F255" s="1">
        <v>0.38</v>
      </c>
      <c r="G255" s="1">
        <v>22</v>
      </c>
      <c r="H255" s="3" t="s">
        <v>156</v>
      </c>
      <c r="I255" s="3" t="s">
        <v>20</v>
      </c>
      <c r="J255" s="2" t="s">
        <v>891</v>
      </c>
      <c r="K255" s="3" t="s">
        <v>130</v>
      </c>
      <c r="L255" s="3" t="s">
        <v>788</v>
      </c>
      <c r="M255" s="3" t="s">
        <v>41</v>
      </c>
      <c r="N255" s="3" t="s">
        <v>892</v>
      </c>
      <c r="O255" s="3" t="s">
        <v>893</v>
      </c>
      <c r="P255" s="10">
        <f>IF(IFERROR(VLOOKUP(crocodile_dataset[[#This Row],[Observation ID]],A257:A1255,1,FALSE),0),1,0)</f>
        <v>0</v>
      </c>
      <c r="Q255"/>
    </row>
    <row r="256" spans="1:17" x14ac:dyDescent="0.2">
      <c r="A256" s="4">
        <v>255</v>
      </c>
      <c r="B256" s="3" t="s">
        <v>115</v>
      </c>
      <c r="C256" s="3" t="s">
        <v>116</v>
      </c>
      <c r="D256" s="3" t="s">
        <v>17</v>
      </c>
      <c r="E256" s="3" t="s">
        <v>18</v>
      </c>
      <c r="F256" s="1">
        <v>3.56</v>
      </c>
      <c r="G256" s="1">
        <v>437.1</v>
      </c>
      <c r="H256" s="3" t="s">
        <v>19</v>
      </c>
      <c r="I256" s="3" t="s">
        <v>104</v>
      </c>
      <c r="J256" s="2" t="s">
        <v>894</v>
      </c>
      <c r="K256" s="3" t="s">
        <v>637</v>
      </c>
      <c r="L256" s="3" t="s">
        <v>56</v>
      </c>
      <c r="M256" s="3" t="s">
        <v>24</v>
      </c>
      <c r="N256" s="3" t="s">
        <v>895</v>
      </c>
      <c r="O256" s="3" t="s">
        <v>896</v>
      </c>
      <c r="P256" s="10">
        <f>IF(IFERROR(VLOOKUP(crocodile_dataset[[#This Row],[Observation ID]],A258:A1256,1,FALSE),0),1,0)</f>
        <v>0</v>
      </c>
      <c r="Q256"/>
    </row>
    <row r="257" spans="1:17" x14ac:dyDescent="0.2">
      <c r="A257" s="4">
        <v>256</v>
      </c>
      <c r="B257" s="3" t="s">
        <v>87</v>
      </c>
      <c r="C257" s="3" t="s">
        <v>88</v>
      </c>
      <c r="D257" s="3" t="s">
        <v>17</v>
      </c>
      <c r="E257" s="3" t="s">
        <v>69</v>
      </c>
      <c r="F257" s="1">
        <v>1.03</v>
      </c>
      <c r="G257" s="1">
        <v>10.4</v>
      </c>
      <c r="H257" s="3" t="s">
        <v>19</v>
      </c>
      <c r="I257" s="3" t="s">
        <v>38</v>
      </c>
      <c r="J257" s="2" t="s">
        <v>897</v>
      </c>
      <c r="K257" s="3" t="s">
        <v>90</v>
      </c>
      <c r="L257" s="3" t="s">
        <v>72</v>
      </c>
      <c r="M257" s="3" t="s">
        <v>32</v>
      </c>
      <c r="N257" s="3" t="s">
        <v>181</v>
      </c>
      <c r="O257" s="3" t="s">
        <v>898</v>
      </c>
      <c r="P257" s="10">
        <f>IF(IFERROR(VLOOKUP(crocodile_dataset[[#This Row],[Observation ID]],A259:A1257,1,FALSE),0),1,0)</f>
        <v>0</v>
      </c>
      <c r="Q257"/>
    </row>
    <row r="258" spans="1:17" x14ac:dyDescent="0.2">
      <c r="A258" s="4">
        <v>257</v>
      </c>
      <c r="B258" s="3" t="s">
        <v>27</v>
      </c>
      <c r="C258" s="3" t="s">
        <v>28</v>
      </c>
      <c r="D258" s="3" t="s">
        <v>17</v>
      </c>
      <c r="E258" s="3" t="s">
        <v>18</v>
      </c>
      <c r="F258" s="1">
        <v>3.51</v>
      </c>
      <c r="G258" s="1">
        <v>241.3</v>
      </c>
      <c r="H258" s="3" t="s">
        <v>19</v>
      </c>
      <c r="I258" s="3" t="s">
        <v>38</v>
      </c>
      <c r="J258" s="2" t="s">
        <v>899</v>
      </c>
      <c r="K258" s="3" t="s">
        <v>148</v>
      </c>
      <c r="L258" s="3" t="s">
        <v>131</v>
      </c>
      <c r="M258" s="3" t="s">
        <v>32</v>
      </c>
      <c r="N258" s="3" t="s">
        <v>900</v>
      </c>
      <c r="O258" s="3" t="s">
        <v>901</v>
      </c>
      <c r="P258" s="10">
        <f>IF(IFERROR(VLOOKUP(crocodile_dataset[[#This Row],[Observation ID]],A260:A1258,1,FALSE),0),1,0)</f>
        <v>0</v>
      </c>
      <c r="Q258"/>
    </row>
    <row r="259" spans="1:17" x14ac:dyDescent="0.2">
      <c r="A259" s="4">
        <v>258</v>
      </c>
      <c r="B259" s="3" t="s">
        <v>49</v>
      </c>
      <c r="C259" s="3" t="s">
        <v>50</v>
      </c>
      <c r="D259" s="3" t="s">
        <v>17</v>
      </c>
      <c r="E259" s="3" t="s">
        <v>18</v>
      </c>
      <c r="F259" s="1">
        <v>3.53</v>
      </c>
      <c r="G259" s="1">
        <v>233.8</v>
      </c>
      <c r="H259" s="3" t="s">
        <v>19</v>
      </c>
      <c r="I259" s="3" t="s">
        <v>38</v>
      </c>
      <c r="J259" s="2" t="s">
        <v>902</v>
      </c>
      <c r="K259" s="3" t="s">
        <v>161</v>
      </c>
      <c r="L259" s="3" t="s">
        <v>56</v>
      </c>
      <c r="M259" s="3" t="s">
        <v>32</v>
      </c>
      <c r="N259" s="3" t="s">
        <v>903</v>
      </c>
      <c r="O259" s="3" t="s">
        <v>904</v>
      </c>
      <c r="P259" s="10">
        <f>IF(IFERROR(VLOOKUP(crocodile_dataset[[#This Row],[Observation ID]],A261:A1259,1,FALSE),0),1,0)</f>
        <v>0</v>
      </c>
      <c r="Q259"/>
    </row>
    <row r="260" spans="1:17" x14ac:dyDescent="0.2">
      <c r="A260" s="4">
        <v>259</v>
      </c>
      <c r="B260" s="3" t="s">
        <v>120</v>
      </c>
      <c r="C260" s="3" t="s">
        <v>121</v>
      </c>
      <c r="D260" s="3" t="s">
        <v>17</v>
      </c>
      <c r="E260" s="3" t="s">
        <v>18</v>
      </c>
      <c r="F260" s="1">
        <v>3.06</v>
      </c>
      <c r="G260" s="1">
        <v>162.80000000000001</v>
      </c>
      <c r="H260" s="3" t="s">
        <v>61</v>
      </c>
      <c r="I260" s="3" t="s">
        <v>38</v>
      </c>
      <c r="J260" s="2" t="s">
        <v>905</v>
      </c>
      <c r="K260" s="3" t="s">
        <v>135</v>
      </c>
      <c r="L260" s="3" t="s">
        <v>124</v>
      </c>
      <c r="M260" s="3" t="s">
        <v>73</v>
      </c>
      <c r="N260" s="3" t="s">
        <v>906</v>
      </c>
      <c r="O260" s="3" t="s">
        <v>907</v>
      </c>
      <c r="P260" s="10">
        <f>IF(IFERROR(VLOOKUP(crocodile_dataset[[#This Row],[Observation ID]],A262:A1260,1,FALSE),0),1,0)</f>
        <v>0</v>
      </c>
      <c r="Q260"/>
    </row>
    <row r="261" spans="1:17" x14ac:dyDescent="0.2">
      <c r="A261" s="4">
        <v>260</v>
      </c>
      <c r="B261" s="3" t="s">
        <v>207</v>
      </c>
      <c r="C261" s="3" t="s">
        <v>208</v>
      </c>
      <c r="D261" s="3" t="s">
        <v>17</v>
      </c>
      <c r="E261" s="3" t="s">
        <v>18</v>
      </c>
      <c r="F261" s="1">
        <v>2.86</v>
      </c>
      <c r="G261" s="1">
        <v>107.4</v>
      </c>
      <c r="H261" s="3" t="s">
        <v>19</v>
      </c>
      <c r="I261" s="3" t="s">
        <v>20</v>
      </c>
      <c r="J261" s="2" t="s">
        <v>908</v>
      </c>
      <c r="K261" s="3" t="s">
        <v>210</v>
      </c>
      <c r="L261" s="3" t="s">
        <v>465</v>
      </c>
      <c r="M261" s="3" t="s">
        <v>24</v>
      </c>
      <c r="N261" s="3" t="s">
        <v>909</v>
      </c>
      <c r="O261" s="3" t="s">
        <v>910</v>
      </c>
      <c r="P261" s="10">
        <f>IF(IFERROR(VLOOKUP(crocodile_dataset[[#This Row],[Observation ID]],A263:A1261,1,FALSE),0),1,0)</f>
        <v>0</v>
      </c>
      <c r="Q261"/>
    </row>
    <row r="262" spans="1:17" x14ac:dyDescent="0.2">
      <c r="A262" s="4">
        <v>261</v>
      </c>
      <c r="B262" s="3" t="s">
        <v>49</v>
      </c>
      <c r="C262" s="3" t="s">
        <v>50</v>
      </c>
      <c r="D262" s="3" t="s">
        <v>17</v>
      </c>
      <c r="E262" s="3" t="s">
        <v>18</v>
      </c>
      <c r="F262" s="1">
        <v>2.87</v>
      </c>
      <c r="G262" s="1">
        <v>160.30000000000001</v>
      </c>
      <c r="H262" s="3" t="s">
        <v>61</v>
      </c>
      <c r="I262" s="3" t="s">
        <v>104</v>
      </c>
      <c r="J262" s="2" t="s">
        <v>652</v>
      </c>
      <c r="K262" s="3" t="s">
        <v>504</v>
      </c>
      <c r="L262" s="3" t="s">
        <v>80</v>
      </c>
      <c r="M262" s="3" t="s">
        <v>32</v>
      </c>
      <c r="N262" s="3" t="s">
        <v>911</v>
      </c>
      <c r="O262" s="3" t="s">
        <v>912</v>
      </c>
      <c r="P262" s="10">
        <f>IF(IFERROR(VLOOKUP(crocodile_dataset[[#This Row],[Observation ID]],A264:A1262,1,FALSE),0),1,0)</f>
        <v>0</v>
      </c>
      <c r="Q262"/>
    </row>
    <row r="263" spans="1:17" x14ac:dyDescent="0.2">
      <c r="A263" s="4">
        <v>262</v>
      </c>
      <c r="B263" s="3" t="s">
        <v>183</v>
      </c>
      <c r="C263" s="3" t="s">
        <v>184</v>
      </c>
      <c r="D263" s="3" t="s">
        <v>17</v>
      </c>
      <c r="E263" s="3" t="s">
        <v>18</v>
      </c>
      <c r="F263" s="1">
        <v>2.1</v>
      </c>
      <c r="G263" s="1">
        <v>59.1</v>
      </c>
      <c r="H263" s="3" t="s">
        <v>19</v>
      </c>
      <c r="I263" s="3" t="s">
        <v>20</v>
      </c>
      <c r="J263" s="2" t="s">
        <v>913</v>
      </c>
      <c r="K263" s="3" t="s">
        <v>130</v>
      </c>
      <c r="L263" s="3" t="s">
        <v>46</v>
      </c>
      <c r="M263" s="3" t="s">
        <v>41</v>
      </c>
      <c r="N263" s="3" t="s">
        <v>914</v>
      </c>
      <c r="O263" s="3" t="s">
        <v>915</v>
      </c>
      <c r="P263" s="10">
        <f>IF(IFERROR(VLOOKUP(crocodile_dataset[[#This Row],[Observation ID]],A265:A1263,1,FALSE),0),1,0)</f>
        <v>0</v>
      </c>
      <c r="Q263"/>
    </row>
    <row r="264" spans="1:17" x14ac:dyDescent="0.2">
      <c r="A264" s="4">
        <v>263</v>
      </c>
      <c r="B264" s="3" t="s">
        <v>145</v>
      </c>
      <c r="C264" s="3" t="s">
        <v>146</v>
      </c>
      <c r="D264" s="3" t="s">
        <v>17</v>
      </c>
      <c r="E264" s="3" t="s">
        <v>18</v>
      </c>
      <c r="F264" s="1">
        <v>1.56</v>
      </c>
      <c r="G264" s="1">
        <v>47.1</v>
      </c>
      <c r="H264" s="3" t="s">
        <v>37</v>
      </c>
      <c r="I264" s="3" t="s">
        <v>104</v>
      </c>
      <c r="J264" s="2" t="s">
        <v>916</v>
      </c>
      <c r="K264" s="3" t="s">
        <v>148</v>
      </c>
      <c r="L264" s="3" t="s">
        <v>475</v>
      </c>
      <c r="M264" s="3" t="s">
        <v>41</v>
      </c>
      <c r="N264" s="3" t="s">
        <v>917</v>
      </c>
      <c r="O264" s="3" t="s">
        <v>918</v>
      </c>
      <c r="P264" s="10">
        <f>IF(IFERROR(VLOOKUP(crocodile_dataset[[#This Row],[Observation ID]],A266:A1264,1,FALSE),0),1,0)</f>
        <v>0</v>
      </c>
      <c r="Q264"/>
    </row>
    <row r="265" spans="1:17" x14ac:dyDescent="0.2">
      <c r="A265" s="4">
        <v>264</v>
      </c>
      <c r="B265" s="3" t="s">
        <v>27</v>
      </c>
      <c r="C265" s="3" t="s">
        <v>28</v>
      </c>
      <c r="D265" s="3" t="s">
        <v>17</v>
      </c>
      <c r="E265" s="3" t="s">
        <v>18</v>
      </c>
      <c r="F265" s="1">
        <v>0.57999999999999996</v>
      </c>
      <c r="G265" s="1">
        <v>75.8</v>
      </c>
      <c r="H265" s="3" t="s">
        <v>156</v>
      </c>
      <c r="I265" s="3" t="s">
        <v>20</v>
      </c>
      <c r="J265" s="2" t="s">
        <v>919</v>
      </c>
      <c r="K265" s="3" t="s">
        <v>388</v>
      </c>
      <c r="L265" s="3" t="s">
        <v>131</v>
      </c>
      <c r="M265" s="3" t="s">
        <v>32</v>
      </c>
      <c r="N265" s="3" t="s">
        <v>920</v>
      </c>
      <c r="O265" s="3" t="s">
        <v>921</v>
      </c>
      <c r="P265" s="10">
        <f>IF(IFERROR(VLOOKUP(crocodile_dataset[[#This Row],[Observation ID]],A267:A1265,1,FALSE),0),1,0)</f>
        <v>0</v>
      </c>
      <c r="Q265"/>
    </row>
    <row r="266" spans="1:17" x14ac:dyDescent="0.2">
      <c r="A266" s="4">
        <v>265</v>
      </c>
      <c r="B266" s="3" t="s">
        <v>115</v>
      </c>
      <c r="C266" s="3" t="s">
        <v>116</v>
      </c>
      <c r="D266" s="3" t="s">
        <v>17</v>
      </c>
      <c r="E266" s="3" t="s">
        <v>18</v>
      </c>
      <c r="F266" s="1">
        <v>4</v>
      </c>
      <c r="G266" s="1">
        <v>438.8</v>
      </c>
      <c r="H266" s="3" t="s">
        <v>61</v>
      </c>
      <c r="I266" s="3" t="s">
        <v>20</v>
      </c>
      <c r="J266" s="2" t="s">
        <v>922</v>
      </c>
      <c r="K266" s="3" t="s">
        <v>139</v>
      </c>
      <c r="L266" s="3" t="s">
        <v>56</v>
      </c>
      <c r="M266" s="3" t="s">
        <v>24</v>
      </c>
      <c r="N266" s="3" t="s">
        <v>923</v>
      </c>
      <c r="O266" s="3" t="s">
        <v>924</v>
      </c>
      <c r="P266" s="10">
        <f>IF(IFERROR(VLOOKUP(crocodile_dataset[[#This Row],[Observation ID]],A268:A1266,1,FALSE),0),1,0)</f>
        <v>0</v>
      </c>
      <c r="Q266"/>
    </row>
    <row r="267" spans="1:17" x14ac:dyDescent="0.2">
      <c r="A267" s="4">
        <v>266</v>
      </c>
      <c r="B267" s="3" t="s">
        <v>87</v>
      </c>
      <c r="C267" s="3" t="s">
        <v>88</v>
      </c>
      <c r="D267" s="3" t="s">
        <v>17</v>
      </c>
      <c r="E267" s="3" t="s">
        <v>69</v>
      </c>
      <c r="F267" s="1">
        <v>1.05</v>
      </c>
      <c r="G267" s="1">
        <v>11.9</v>
      </c>
      <c r="H267" s="3" t="s">
        <v>61</v>
      </c>
      <c r="I267" s="3" t="s">
        <v>20</v>
      </c>
      <c r="J267" s="2" t="s">
        <v>925</v>
      </c>
      <c r="K267" s="3" t="s">
        <v>297</v>
      </c>
      <c r="L267" s="3" t="s">
        <v>72</v>
      </c>
      <c r="M267" s="3" t="s">
        <v>32</v>
      </c>
      <c r="N267" s="3" t="s">
        <v>926</v>
      </c>
      <c r="O267" s="3" t="s">
        <v>927</v>
      </c>
      <c r="P267" s="10">
        <f>IF(IFERROR(VLOOKUP(crocodile_dataset[[#This Row],[Observation ID]],A269:A1267,1,FALSE),0),1,0)</f>
        <v>0</v>
      </c>
      <c r="Q267"/>
    </row>
    <row r="268" spans="1:17" x14ac:dyDescent="0.2">
      <c r="A268" s="4">
        <v>267</v>
      </c>
      <c r="B268" s="3" t="s">
        <v>35</v>
      </c>
      <c r="C268" s="3" t="s">
        <v>36</v>
      </c>
      <c r="D268" s="3" t="s">
        <v>17</v>
      </c>
      <c r="E268" s="3" t="s">
        <v>18</v>
      </c>
      <c r="F268" s="1">
        <v>2.82</v>
      </c>
      <c r="G268" s="1">
        <v>223</v>
      </c>
      <c r="H268" s="3" t="s">
        <v>19</v>
      </c>
      <c r="I268" s="3" t="s">
        <v>38</v>
      </c>
      <c r="J268" s="2" t="s">
        <v>928</v>
      </c>
      <c r="K268" s="3" t="s">
        <v>30</v>
      </c>
      <c r="L268" s="3" t="s">
        <v>244</v>
      </c>
      <c r="M268" s="3" t="s">
        <v>41</v>
      </c>
      <c r="N268" s="3" t="s">
        <v>929</v>
      </c>
      <c r="O268" s="3" t="s">
        <v>930</v>
      </c>
      <c r="P268" s="10">
        <f>IF(IFERROR(VLOOKUP(crocodile_dataset[[#This Row],[Observation ID]],A270:A1268,1,FALSE),0),1,0)</f>
        <v>0</v>
      </c>
      <c r="Q268"/>
    </row>
    <row r="269" spans="1:17" x14ac:dyDescent="0.2">
      <c r="A269" s="4">
        <v>268</v>
      </c>
      <c r="B269" s="3" t="s">
        <v>127</v>
      </c>
      <c r="C269" s="3" t="s">
        <v>128</v>
      </c>
      <c r="D269" s="3" t="s">
        <v>17</v>
      </c>
      <c r="E269" s="3" t="s">
        <v>18</v>
      </c>
      <c r="F269" s="1">
        <v>3.08</v>
      </c>
      <c r="G269" s="1">
        <v>418.9</v>
      </c>
      <c r="H269" s="3" t="s">
        <v>37</v>
      </c>
      <c r="I269" s="3" t="s">
        <v>104</v>
      </c>
      <c r="J269" s="2" t="s">
        <v>931</v>
      </c>
      <c r="K269" s="3" t="s">
        <v>359</v>
      </c>
      <c r="L269" s="3" t="s">
        <v>131</v>
      </c>
      <c r="M269" s="3" t="s">
        <v>24</v>
      </c>
      <c r="N269" s="3" t="s">
        <v>932</v>
      </c>
      <c r="O269" s="3" t="s">
        <v>933</v>
      </c>
      <c r="P269" s="10">
        <f>IF(IFERROR(VLOOKUP(crocodile_dataset[[#This Row],[Observation ID]],A271:A1269,1,FALSE),0),1,0)</f>
        <v>0</v>
      </c>
      <c r="Q269"/>
    </row>
    <row r="270" spans="1:17" x14ac:dyDescent="0.2">
      <c r="A270" s="4">
        <v>269</v>
      </c>
      <c r="B270" s="3" t="s">
        <v>59</v>
      </c>
      <c r="C270" s="3" t="s">
        <v>60</v>
      </c>
      <c r="D270" s="3" t="s">
        <v>17</v>
      </c>
      <c r="E270" s="3" t="s">
        <v>18</v>
      </c>
      <c r="F270" s="1">
        <v>2.85</v>
      </c>
      <c r="G270" s="1">
        <v>151.80000000000001</v>
      </c>
      <c r="H270" s="3" t="s">
        <v>19</v>
      </c>
      <c r="I270" s="3" t="s">
        <v>104</v>
      </c>
      <c r="J270" s="2" t="s">
        <v>934</v>
      </c>
      <c r="K270" s="3" t="s">
        <v>98</v>
      </c>
      <c r="L270" s="3" t="s">
        <v>23</v>
      </c>
      <c r="M270" s="3" t="s">
        <v>41</v>
      </c>
      <c r="N270" s="3" t="s">
        <v>935</v>
      </c>
      <c r="O270" s="3" t="s">
        <v>936</v>
      </c>
      <c r="P270" s="10">
        <f>IF(IFERROR(VLOOKUP(crocodile_dataset[[#This Row],[Observation ID]],A272:A1270,1,FALSE),0),1,0)</f>
        <v>0</v>
      </c>
      <c r="Q270"/>
    </row>
    <row r="271" spans="1:17" x14ac:dyDescent="0.2">
      <c r="A271" s="4">
        <v>270</v>
      </c>
      <c r="B271" s="3" t="s">
        <v>183</v>
      </c>
      <c r="C271" s="3" t="s">
        <v>184</v>
      </c>
      <c r="D271" s="3" t="s">
        <v>17</v>
      </c>
      <c r="E271" s="3" t="s">
        <v>18</v>
      </c>
      <c r="F271" s="1">
        <v>2.31</v>
      </c>
      <c r="G271" s="1">
        <v>84.8</v>
      </c>
      <c r="H271" s="3" t="s">
        <v>19</v>
      </c>
      <c r="I271" s="3" t="s">
        <v>38</v>
      </c>
      <c r="J271" s="2" t="s">
        <v>937</v>
      </c>
      <c r="K271" s="3" t="s">
        <v>130</v>
      </c>
      <c r="L271" s="3" t="s">
        <v>46</v>
      </c>
      <c r="M271" s="3" t="s">
        <v>41</v>
      </c>
      <c r="N271" s="3" t="s">
        <v>938</v>
      </c>
      <c r="O271" s="3" t="s">
        <v>939</v>
      </c>
      <c r="P271" s="10">
        <f>IF(IFERROR(VLOOKUP(crocodile_dataset[[#This Row],[Observation ID]],A273:A1271,1,FALSE),0),1,0)</f>
        <v>0</v>
      </c>
      <c r="Q271"/>
    </row>
    <row r="272" spans="1:17" x14ac:dyDescent="0.2">
      <c r="A272" s="4">
        <v>271</v>
      </c>
      <c r="B272" s="3" t="s">
        <v>115</v>
      </c>
      <c r="C272" s="3" t="s">
        <v>116</v>
      </c>
      <c r="D272" s="3" t="s">
        <v>17</v>
      </c>
      <c r="E272" s="3" t="s">
        <v>18</v>
      </c>
      <c r="F272" s="1">
        <v>2.68</v>
      </c>
      <c r="G272" s="1">
        <v>286.7</v>
      </c>
      <c r="H272" s="3" t="s">
        <v>37</v>
      </c>
      <c r="I272" s="3" t="s">
        <v>38</v>
      </c>
      <c r="J272" s="2" t="s">
        <v>940</v>
      </c>
      <c r="K272" s="3" t="s">
        <v>223</v>
      </c>
      <c r="L272" s="3" t="s">
        <v>153</v>
      </c>
      <c r="M272" s="3" t="s">
        <v>24</v>
      </c>
      <c r="N272" s="3" t="s">
        <v>941</v>
      </c>
      <c r="O272" s="3" t="s">
        <v>942</v>
      </c>
      <c r="P272" s="10">
        <f>IF(IFERROR(VLOOKUP(crocodile_dataset[[#This Row],[Observation ID]],A274:A1272,1,FALSE),0),1,0)</f>
        <v>0</v>
      </c>
      <c r="Q272"/>
    </row>
    <row r="273" spans="1:17" x14ac:dyDescent="0.2">
      <c r="A273" s="4">
        <v>272</v>
      </c>
      <c r="B273" s="3" t="s">
        <v>201</v>
      </c>
      <c r="C273" s="3" t="s">
        <v>202</v>
      </c>
      <c r="D273" s="3" t="s">
        <v>17</v>
      </c>
      <c r="E273" s="3" t="s">
        <v>203</v>
      </c>
      <c r="F273" s="1">
        <v>2.08</v>
      </c>
      <c r="G273" s="1">
        <v>82.8</v>
      </c>
      <c r="H273" s="3" t="s">
        <v>19</v>
      </c>
      <c r="I273" s="3" t="s">
        <v>104</v>
      </c>
      <c r="J273" s="2" t="s">
        <v>943</v>
      </c>
      <c r="K273" s="3" t="s">
        <v>272</v>
      </c>
      <c r="L273" s="3" t="s">
        <v>259</v>
      </c>
      <c r="M273" s="3" t="s">
        <v>41</v>
      </c>
      <c r="N273" s="3" t="s">
        <v>944</v>
      </c>
      <c r="O273" s="3" t="s">
        <v>945</v>
      </c>
      <c r="P273" s="10">
        <f>IF(IFERROR(VLOOKUP(crocodile_dataset[[#This Row],[Observation ID]],A275:A1273,1,FALSE),0),1,0)</f>
        <v>0</v>
      </c>
      <c r="Q273"/>
    </row>
    <row r="274" spans="1:17" x14ac:dyDescent="0.2">
      <c r="A274" s="4">
        <v>273</v>
      </c>
      <c r="B274" s="3" t="s">
        <v>115</v>
      </c>
      <c r="C274" s="3" t="s">
        <v>116</v>
      </c>
      <c r="D274" s="3" t="s">
        <v>17</v>
      </c>
      <c r="E274" s="3" t="s">
        <v>18</v>
      </c>
      <c r="F274" s="1">
        <v>5.18</v>
      </c>
      <c r="G274" s="1">
        <v>848.2</v>
      </c>
      <c r="H274" s="3" t="s">
        <v>19</v>
      </c>
      <c r="I274" s="3" t="s">
        <v>38</v>
      </c>
      <c r="J274" s="2" t="s">
        <v>946</v>
      </c>
      <c r="K274" s="3" t="s">
        <v>139</v>
      </c>
      <c r="L274" s="3" t="s">
        <v>153</v>
      </c>
      <c r="M274" s="3" t="s">
        <v>24</v>
      </c>
      <c r="N274" s="3" t="s">
        <v>947</v>
      </c>
      <c r="O274" s="3" t="s">
        <v>948</v>
      </c>
      <c r="P274" s="10">
        <f>IF(IFERROR(VLOOKUP(crocodile_dataset[[#This Row],[Observation ID]],A276:A1274,1,FALSE),0),1,0)</f>
        <v>0</v>
      </c>
      <c r="Q274"/>
    </row>
    <row r="275" spans="1:17" x14ac:dyDescent="0.2">
      <c r="A275" s="4">
        <v>274</v>
      </c>
      <c r="B275" s="3" t="s">
        <v>15</v>
      </c>
      <c r="C275" s="3" t="s">
        <v>16</v>
      </c>
      <c r="D275" s="3" t="s">
        <v>17</v>
      </c>
      <c r="E275" s="3" t="s">
        <v>18</v>
      </c>
      <c r="F275" s="1">
        <v>2.67</v>
      </c>
      <c r="G275" s="1">
        <v>118.9</v>
      </c>
      <c r="H275" s="3" t="s">
        <v>19</v>
      </c>
      <c r="I275" s="3" t="s">
        <v>38</v>
      </c>
      <c r="J275" s="2" t="s">
        <v>949</v>
      </c>
      <c r="K275" s="3" t="s">
        <v>45</v>
      </c>
      <c r="L275" s="3" t="s">
        <v>23</v>
      </c>
      <c r="M275" s="3" t="s">
        <v>24</v>
      </c>
      <c r="N275" s="3" t="s">
        <v>950</v>
      </c>
      <c r="O275" s="3" t="s">
        <v>951</v>
      </c>
      <c r="P275" s="10">
        <f>IF(IFERROR(VLOOKUP(crocodile_dataset[[#This Row],[Observation ID]],A277:A1275,1,FALSE),0),1,0)</f>
        <v>0</v>
      </c>
      <c r="Q275"/>
    </row>
    <row r="276" spans="1:17" x14ac:dyDescent="0.2">
      <c r="A276" s="4">
        <v>275</v>
      </c>
      <c r="B276" s="3" t="s">
        <v>127</v>
      </c>
      <c r="C276" s="3" t="s">
        <v>128</v>
      </c>
      <c r="D276" s="3" t="s">
        <v>17</v>
      </c>
      <c r="E276" s="3" t="s">
        <v>18</v>
      </c>
      <c r="F276" s="1">
        <v>4.1900000000000004</v>
      </c>
      <c r="G276" s="1">
        <v>541.70000000000005</v>
      </c>
      <c r="H276" s="3" t="s">
        <v>19</v>
      </c>
      <c r="I276" s="3" t="s">
        <v>104</v>
      </c>
      <c r="J276" s="2" t="s">
        <v>952</v>
      </c>
      <c r="K276" s="3" t="s">
        <v>210</v>
      </c>
      <c r="L276" s="3" t="s">
        <v>31</v>
      </c>
      <c r="M276" s="3" t="s">
        <v>24</v>
      </c>
      <c r="N276" s="3" t="s">
        <v>953</v>
      </c>
      <c r="O276" s="3" t="s">
        <v>954</v>
      </c>
      <c r="P276" s="10">
        <f>IF(IFERROR(VLOOKUP(crocodile_dataset[[#This Row],[Observation ID]],A278:A1276,1,FALSE),0),1,0)</f>
        <v>0</v>
      </c>
      <c r="Q276"/>
    </row>
    <row r="277" spans="1:17" x14ac:dyDescent="0.2">
      <c r="A277" s="4">
        <v>276</v>
      </c>
      <c r="B277" s="3" t="s">
        <v>320</v>
      </c>
      <c r="C277" s="3" t="s">
        <v>321</v>
      </c>
      <c r="D277" s="3" t="s">
        <v>17</v>
      </c>
      <c r="E277" s="3" t="s">
        <v>203</v>
      </c>
      <c r="F277" s="1">
        <v>2.69</v>
      </c>
      <c r="G277" s="1">
        <v>125.4</v>
      </c>
      <c r="H277" s="3" t="s">
        <v>19</v>
      </c>
      <c r="I277" s="3" t="s">
        <v>38</v>
      </c>
      <c r="J277" s="2" t="s">
        <v>955</v>
      </c>
      <c r="K277" s="3" t="s">
        <v>330</v>
      </c>
      <c r="L277" s="3" t="s">
        <v>355</v>
      </c>
      <c r="M277" s="3" t="s">
        <v>323</v>
      </c>
      <c r="N277" s="3" t="s">
        <v>956</v>
      </c>
      <c r="O277" s="3" t="s">
        <v>957</v>
      </c>
      <c r="P277" s="10">
        <f>IF(IFERROR(VLOOKUP(crocodile_dataset[[#This Row],[Observation ID]],A279:A1277,1,FALSE),0),1,0)</f>
        <v>0</v>
      </c>
      <c r="Q277"/>
    </row>
    <row r="278" spans="1:17" x14ac:dyDescent="0.2">
      <c r="A278" s="4">
        <v>277</v>
      </c>
      <c r="B278" s="3" t="s">
        <v>87</v>
      </c>
      <c r="C278" s="3" t="s">
        <v>88</v>
      </c>
      <c r="D278" s="3" t="s">
        <v>17</v>
      </c>
      <c r="E278" s="3" t="s">
        <v>69</v>
      </c>
      <c r="F278" s="1">
        <v>1.28</v>
      </c>
      <c r="G278" s="1">
        <v>15.4</v>
      </c>
      <c r="H278" s="3" t="s">
        <v>61</v>
      </c>
      <c r="I278" s="3" t="s">
        <v>38</v>
      </c>
      <c r="J278" s="2" t="s">
        <v>919</v>
      </c>
      <c r="K278" s="3" t="s">
        <v>538</v>
      </c>
      <c r="L278" s="3" t="s">
        <v>72</v>
      </c>
      <c r="M278" s="3" t="s">
        <v>32</v>
      </c>
      <c r="N278" s="3" t="s">
        <v>958</v>
      </c>
      <c r="O278" s="3" t="s">
        <v>959</v>
      </c>
      <c r="P278" s="10">
        <f>IF(IFERROR(VLOOKUP(crocodile_dataset[[#This Row],[Observation ID]],A280:A1278,1,FALSE),0),1,0)</f>
        <v>0</v>
      </c>
      <c r="Q278"/>
    </row>
    <row r="279" spans="1:17" x14ac:dyDescent="0.2">
      <c r="A279" s="4">
        <v>278</v>
      </c>
      <c r="B279" s="3" t="s">
        <v>35</v>
      </c>
      <c r="C279" s="3" t="s">
        <v>36</v>
      </c>
      <c r="D279" s="3" t="s">
        <v>17</v>
      </c>
      <c r="E279" s="3" t="s">
        <v>18</v>
      </c>
      <c r="F279" s="1">
        <v>3.25</v>
      </c>
      <c r="G279" s="1">
        <v>253.9</v>
      </c>
      <c r="H279" s="3" t="s">
        <v>61</v>
      </c>
      <c r="I279" s="3" t="s">
        <v>38</v>
      </c>
      <c r="J279" s="2" t="s">
        <v>960</v>
      </c>
      <c r="K279" s="3" t="s">
        <v>240</v>
      </c>
      <c r="L279" s="3" t="s">
        <v>40</v>
      </c>
      <c r="M279" s="3" t="s">
        <v>41</v>
      </c>
      <c r="N279" s="3" t="s">
        <v>961</v>
      </c>
      <c r="O279" s="3" t="s">
        <v>962</v>
      </c>
      <c r="P279" s="10">
        <f>IF(IFERROR(VLOOKUP(crocodile_dataset[[#This Row],[Observation ID]],A281:A1279,1,FALSE),0),1,0)</f>
        <v>0</v>
      </c>
      <c r="Q279"/>
    </row>
    <row r="280" spans="1:17" x14ac:dyDescent="0.2">
      <c r="A280" s="4">
        <v>279</v>
      </c>
      <c r="B280" s="3" t="s">
        <v>27</v>
      </c>
      <c r="C280" s="3" t="s">
        <v>28</v>
      </c>
      <c r="D280" s="3" t="s">
        <v>17</v>
      </c>
      <c r="E280" s="3" t="s">
        <v>18</v>
      </c>
      <c r="F280" s="1">
        <v>1.78</v>
      </c>
      <c r="G280" s="1">
        <v>96.7</v>
      </c>
      <c r="H280" s="3" t="s">
        <v>37</v>
      </c>
      <c r="I280" s="3" t="s">
        <v>20</v>
      </c>
      <c r="J280" s="2" t="s">
        <v>963</v>
      </c>
      <c r="K280" s="3" t="s">
        <v>240</v>
      </c>
      <c r="L280" s="3" t="s">
        <v>389</v>
      </c>
      <c r="M280" s="3" t="s">
        <v>32</v>
      </c>
      <c r="N280" s="3" t="s">
        <v>964</v>
      </c>
      <c r="O280" s="3" t="s">
        <v>965</v>
      </c>
      <c r="P280" s="10">
        <f>IF(IFERROR(VLOOKUP(crocodile_dataset[[#This Row],[Observation ID]],A282:A1280,1,FALSE),0),1,0)</f>
        <v>0</v>
      </c>
      <c r="Q280"/>
    </row>
    <row r="281" spans="1:17" x14ac:dyDescent="0.2">
      <c r="A281" s="4">
        <v>280</v>
      </c>
      <c r="B281" s="3" t="s">
        <v>67</v>
      </c>
      <c r="C281" s="3" t="s">
        <v>68</v>
      </c>
      <c r="D281" s="3" t="s">
        <v>17</v>
      </c>
      <c r="E281" s="3" t="s">
        <v>69</v>
      </c>
      <c r="F281" s="1">
        <v>1.51</v>
      </c>
      <c r="G281" s="1">
        <v>23.7</v>
      </c>
      <c r="H281" s="3" t="s">
        <v>19</v>
      </c>
      <c r="I281" s="3" t="s">
        <v>104</v>
      </c>
      <c r="J281" s="2" t="s">
        <v>966</v>
      </c>
      <c r="K281" s="3" t="s">
        <v>142</v>
      </c>
      <c r="L281" s="3" t="s">
        <v>72</v>
      </c>
      <c r="M281" s="3" t="s">
        <v>73</v>
      </c>
      <c r="N281" s="3" t="s">
        <v>967</v>
      </c>
      <c r="O281" s="3" t="s">
        <v>968</v>
      </c>
      <c r="P281" s="10">
        <f>IF(IFERROR(VLOOKUP(crocodile_dataset[[#This Row],[Observation ID]],A283:A1281,1,FALSE),0),1,0)</f>
        <v>0</v>
      </c>
      <c r="Q281"/>
    </row>
    <row r="282" spans="1:17" x14ac:dyDescent="0.2">
      <c r="A282" s="4">
        <v>281</v>
      </c>
      <c r="B282" s="3" t="s">
        <v>188</v>
      </c>
      <c r="C282" s="3" t="s">
        <v>189</v>
      </c>
      <c r="D282" s="3" t="s">
        <v>17</v>
      </c>
      <c r="E282" s="3" t="s">
        <v>18</v>
      </c>
      <c r="F282" s="1">
        <v>1.76</v>
      </c>
      <c r="G282" s="1">
        <v>48.7</v>
      </c>
      <c r="H282" s="3" t="s">
        <v>37</v>
      </c>
      <c r="I282" s="3" t="s">
        <v>104</v>
      </c>
      <c r="J282" s="2" t="s">
        <v>969</v>
      </c>
      <c r="K282" s="3" t="s">
        <v>252</v>
      </c>
      <c r="L282" s="3" t="s">
        <v>46</v>
      </c>
      <c r="M282" s="3" t="s">
        <v>24</v>
      </c>
      <c r="N282" s="3" t="s">
        <v>970</v>
      </c>
      <c r="O282" s="3" t="s">
        <v>971</v>
      </c>
      <c r="P282" s="10">
        <f>IF(IFERROR(VLOOKUP(crocodile_dataset[[#This Row],[Observation ID]],A284:A1282,1,FALSE),0),1,0)</f>
        <v>0</v>
      </c>
      <c r="Q282"/>
    </row>
    <row r="283" spans="1:17" x14ac:dyDescent="0.2">
      <c r="A283" s="4">
        <v>282</v>
      </c>
      <c r="B283" s="3" t="s">
        <v>392</v>
      </c>
      <c r="C283" s="3" t="s">
        <v>393</v>
      </c>
      <c r="D283" s="3" t="s">
        <v>17</v>
      </c>
      <c r="E283" s="3" t="s">
        <v>18</v>
      </c>
      <c r="F283" s="1">
        <v>2.33</v>
      </c>
      <c r="G283" s="1">
        <v>69.2</v>
      </c>
      <c r="H283" s="3" t="s">
        <v>19</v>
      </c>
      <c r="I283" s="3" t="s">
        <v>20</v>
      </c>
      <c r="J283" s="2" t="s">
        <v>972</v>
      </c>
      <c r="K283" s="3" t="s">
        <v>191</v>
      </c>
      <c r="L283" s="3" t="s">
        <v>475</v>
      </c>
      <c r="M283" s="3" t="s">
        <v>24</v>
      </c>
      <c r="N283" s="3" t="s">
        <v>973</v>
      </c>
      <c r="O283" s="3" t="s">
        <v>974</v>
      </c>
      <c r="P283" s="10">
        <f>IF(IFERROR(VLOOKUP(crocodile_dataset[[#This Row],[Observation ID]],A285:A1283,1,FALSE),0),1,0)</f>
        <v>0</v>
      </c>
      <c r="Q283"/>
    </row>
    <row r="284" spans="1:17" x14ac:dyDescent="0.2">
      <c r="A284" s="4">
        <v>283</v>
      </c>
      <c r="B284" s="3" t="s">
        <v>183</v>
      </c>
      <c r="C284" s="3" t="s">
        <v>184</v>
      </c>
      <c r="D284" s="3" t="s">
        <v>17</v>
      </c>
      <c r="E284" s="3" t="s">
        <v>18</v>
      </c>
      <c r="F284" s="1">
        <v>2.02</v>
      </c>
      <c r="G284" s="1">
        <v>71.7</v>
      </c>
      <c r="H284" s="3" t="s">
        <v>61</v>
      </c>
      <c r="I284" s="3" t="s">
        <v>20</v>
      </c>
      <c r="J284" s="2" t="s">
        <v>975</v>
      </c>
      <c r="K284" s="3" t="s">
        <v>130</v>
      </c>
      <c r="L284" s="3" t="s">
        <v>788</v>
      </c>
      <c r="M284" s="3" t="s">
        <v>41</v>
      </c>
      <c r="N284" s="3" t="s">
        <v>976</v>
      </c>
      <c r="O284" s="3" t="s">
        <v>977</v>
      </c>
      <c r="P284" s="10">
        <f>IF(IFERROR(VLOOKUP(crocodile_dataset[[#This Row],[Observation ID]],A286:A1284,1,FALSE),0),1,0)</f>
        <v>0</v>
      </c>
      <c r="Q284"/>
    </row>
    <row r="285" spans="1:17" x14ac:dyDescent="0.2">
      <c r="A285" s="4">
        <v>284</v>
      </c>
      <c r="B285" s="3" t="s">
        <v>67</v>
      </c>
      <c r="C285" s="3" t="s">
        <v>68</v>
      </c>
      <c r="D285" s="3" t="s">
        <v>17</v>
      </c>
      <c r="E285" s="3" t="s">
        <v>69</v>
      </c>
      <c r="F285" s="1">
        <v>1.31</v>
      </c>
      <c r="G285" s="1">
        <v>21.1</v>
      </c>
      <c r="H285" s="3" t="s">
        <v>61</v>
      </c>
      <c r="I285" s="3" t="s">
        <v>38</v>
      </c>
      <c r="J285" s="2" t="s">
        <v>978</v>
      </c>
      <c r="K285" s="3" t="s">
        <v>71</v>
      </c>
      <c r="L285" s="3" t="s">
        <v>310</v>
      </c>
      <c r="M285" s="3" t="s">
        <v>73</v>
      </c>
      <c r="N285" s="3" t="s">
        <v>979</v>
      </c>
      <c r="O285" s="3" t="s">
        <v>980</v>
      </c>
      <c r="P285" s="10">
        <f>IF(IFERROR(VLOOKUP(crocodile_dataset[[#This Row],[Observation ID]],A287:A1285,1,FALSE),0),1,0)</f>
        <v>0</v>
      </c>
      <c r="Q285"/>
    </row>
    <row r="286" spans="1:17" x14ac:dyDescent="0.2">
      <c r="A286" s="4">
        <v>285</v>
      </c>
      <c r="B286" s="3" t="s">
        <v>59</v>
      </c>
      <c r="C286" s="3" t="s">
        <v>60</v>
      </c>
      <c r="D286" s="3" t="s">
        <v>17</v>
      </c>
      <c r="E286" s="3" t="s">
        <v>18</v>
      </c>
      <c r="F286" s="1">
        <v>2.76</v>
      </c>
      <c r="G286" s="1">
        <v>125.2</v>
      </c>
      <c r="H286" s="3" t="s">
        <v>19</v>
      </c>
      <c r="I286" s="3" t="s">
        <v>38</v>
      </c>
      <c r="J286" s="2" t="s">
        <v>981</v>
      </c>
      <c r="K286" s="3" t="s">
        <v>520</v>
      </c>
      <c r="L286" s="3" t="s">
        <v>581</v>
      </c>
      <c r="M286" s="3" t="s">
        <v>41</v>
      </c>
      <c r="N286" s="3" t="s">
        <v>982</v>
      </c>
      <c r="O286" s="3" t="s">
        <v>983</v>
      </c>
      <c r="P286" s="10">
        <f>IF(IFERROR(VLOOKUP(crocodile_dataset[[#This Row],[Observation ID]],A288:A1286,1,FALSE),0),1,0)</f>
        <v>0</v>
      </c>
      <c r="Q286"/>
    </row>
    <row r="287" spans="1:17" x14ac:dyDescent="0.2">
      <c r="A287" s="4">
        <v>286</v>
      </c>
      <c r="B287" s="3" t="s">
        <v>188</v>
      </c>
      <c r="C287" s="3" t="s">
        <v>189</v>
      </c>
      <c r="D287" s="3" t="s">
        <v>17</v>
      </c>
      <c r="E287" s="3" t="s">
        <v>18</v>
      </c>
      <c r="F287" s="1">
        <v>2.29</v>
      </c>
      <c r="G287" s="1">
        <v>83.8</v>
      </c>
      <c r="H287" s="3" t="s">
        <v>61</v>
      </c>
      <c r="I287" s="3" t="s">
        <v>38</v>
      </c>
      <c r="J287" s="2" t="s">
        <v>984</v>
      </c>
      <c r="K287" s="3" t="s">
        <v>191</v>
      </c>
      <c r="L287" s="3" t="s">
        <v>46</v>
      </c>
      <c r="M287" s="3" t="s">
        <v>24</v>
      </c>
      <c r="N287" s="3" t="s">
        <v>985</v>
      </c>
      <c r="O287" s="3" t="s">
        <v>986</v>
      </c>
      <c r="P287" s="10">
        <f>IF(IFERROR(VLOOKUP(crocodile_dataset[[#This Row],[Observation ID]],A289:A1287,1,FALSE),0),1,0)</f>
        <v>0</v>
      </c>
      <c r="Q287"/>
    </row>
    <row r="288" spans="1:17" x14ac:dyDescent="0.2">
      <c r="A288" s="4">
        <v>287</v>
      </c>
      <c r="B288" s="3" t="s">
        <v>188</v>
      </c>
      <c r="C288" s="3" t="s">
        <v>189</v>
      </c>
      <c r="D288" s="3" t="s">
        <v>17</v>
      </c>
      <c r="E288" s="3" t="s">
        <v>18</v>
      </c>
      <c r="F288" s="1">
        <v>2.89</v>
      </c>
      <c r="G288" s="1">
        <v>144.5</v>
      </c>
      <c r="H288" s="3" t="s">
        <v>19</v>
      </c>
      <c r="I288" s="3" t="s">
        <v>38</v>
      </c>
      <c r="J288" s="2" t="s">
        <v>987</v>
      </c>
      <c r="K288" s="3" t="s">
        <v>252</v>
      </c>
      <c r="L288" s="3" t="s">
        <v>23</v>
      </c>
      <c r="M288" s="3" t="s">
        <v>24</v>
      </c>
      <c r="N288" s="3" t="s">
        <v>988</v>
      </c>
      <c r="O288" s="3" t="s">
        <v>989</v>
      </c>
      <c r="P288" s="10">
        <f>IF(IFERROR(VLOOKUP(crocodile_dataset[[#This Row],[Observation ID]],A290:A1288,1,FALSE),0),1,0)</f>
        <v>0</v>
      </c>
      <c r="Q288"/>
    </row>
    <row r="289" spans="1:17" x14ac:dyDescent="0.2">
      <c r="A289" s="4">
        <v>288</v>
      </c>
      <c r="B289" s="3" t="s">
        <v>87</v>
      </c>
      <c r="C289" s="3" t="s">
        <v>88</v>
      </c>
      <c r="D289" s="3" t="s">
        <v>17</v>
      </c>
      <c r="E289" s="3" t="s">
        <v>69</v>
      </c>
      <c r="F289" s="1">
        <v>1.18</v>
      </c>
      <c r="G289" s="1">
        <v>15.7</v>
      </c>
      <c r="H289" s="3" t="s">
        <v>19</v>
      </c>
      <c r="I289" s="3" t="s">
        <v>20</v>
      </c>
      <c r="J289" s="2" t="s">
        <v>990</v>
      </c>
      <c r="K289" s="3" t="s">
        <v>272</v>
      </c>
      <c r="L289" s="3" t="s">
        <v>91</v>
      </c>
      <c r="M289" s="3" t="s">
        <v>32</v>
      </c>
      <c r="N289" s="3" t="s">
        <v>991</v>
      </c>
      <c r="O289" s="3" t="s">
        <v>992</v>
      </c>
      <c r="P289" s="10">
        <f>IF(IFERROR(VLOOKUP(crocodile_dataset[[#This Row],[Observation ID]],A291:A1289,1,FALSE),0),1,0)</f>
        <v>0</v>
      </c>
      <c r="Q289"/>
    </row>
    <row r="290" spans="1:17" x14ac:dyDescent="0.2">
      <c r="A290" s="4">
        <v>289</v>
      </c>
      <c r="B290" s="3" t="s">
        <v>67</v>
      </c>
      <c r="C290" s="3" t="s">
        <v>68</v>
      </c>
      <c r="D290" s="3" t="s">
        <v>17</v>
      </c>
      <c r="E290" s="3" t="s">
        <v>69</v>
      </c>
      <c r="F290" s="1">
        <v>1.2</v>
      </c>
      <c r="G290" s="1">
        <v>16.899999999999999</v>
      </c>
      <c r="H290" s="3" t="s">
        <v>19</v>
      </c>
      <c r="I290" s="3" t="s">
        <v>38</v>
      </c>
      <c r="J290" s="2" t="s">
        <v>993</v>
      </c>
      <c r="K290" s="3" t="s">
        <v>71</v>
      </c>
      <c r="L290" s="3" t="s">
        <v>72</v>
      </c>
      <c r="M290" s="3" t="s">
        <v>73</v>
      </c>
      <c r="N290" s="3" t="s">
        <v>994</v>
      </c>
      <c r="O290" s="3" t="s">
        <v>995</v>
      </c>
      <c r="P290" s="10">
        <f>IF(IFERROR(VLOOKUP(crocodile_dataset[[#This Row],[Observation ID]],A292:A1290,1,FALSE),0),1,0)</f>
        <v>0</v>
      </c>
      <c r="Q290"/>
    </row>
    <row r="291" spans="1:17" x14ac:dyDescent="0.2">
      <c r="A291" s="4">
        <v>290</v>
      </c>
      <c r="B291" s="3" t="s">
        <v>207</v>
      </c>
      <c r="C291" s="3" t="s">
        <v>208</v>
      </c>
      <c r="D291" s="3" t="s">
        <v>17</v>
      </c>
      <c r="E291" s="3" t="s">
        <v>18</v>
      </c>
      <c r="F291" s="1">
        <v>1.47</v>
      </c>
      <c r="G291" s="1">
        <v>30.9</v>
      </c>
      <c r="H291" s="3" t="s">
        <v>37</v>
      </c>
      <c r="I291" s="3" t="s">
        <v>104</v>
      </c>
      <c r="J291" s="2" t="s">
        <v>996</v>
      </c>
      <c r="K291" s="3" t="s">
        <v>210</v>
      </c>
      <c r="L291" s="3" t="s">
        <v>465</v>
      </c>
      <c r="M291" s="3" t="s">
        <v>24</v>
      </c>
      <c r="N291" s="3" t="s">
        <v>997</v>
      </c>
      <c r="O291" s="3" t="s">
        <v>998</v>
      </c>
      <c r="P291" s="10">
        <f>IF(IFERROR(VLOOKUP(crocodile_dataset[[#This Row],[Observation ID]],A293:A1291,1,FALSE),0),1,0)</f>
        <v>0</v>
      </c>
      <c r="Q291"/>
    </row>
    <row r="292" spans="1:17" x14ac:dyDescent="0.2">
      <c r="A292" s="4">
        <v>291</v>
      </c>
      <c r="B292" s="3" t="s">
        <v>67</v>
      </c>
      <c r="C292" s="3" t="s">
        <v>68</v>
      </c>
      <c r="D292" s="3" t="s">
        <v>17</v>
      </c>
      <c r="E292" s="3" t="s">
        <v>69</v>
      </c>
      <c r="F292" s="1">
        <v>1.36</v>
      </c>
      <c r="G292" s="1">
        <v>20.2</v>
      </c>
      <c r="H292" s="3" t="s">
        <v>19</v>
      </c>
      <c r="I292" s="3" t="s">
        <v>20</v>
      </c>
      <c r="J292" s="2" t="s">
        <v>999</v>
      </c>
      <c r="K292" s="3" t="s">
        <v>142</v>
      </c>
      <c r="L292" s="3" t="s">
        <v>72</v>
      </c>
      <c r="M292" s="3" t="s">
        <v>73</v>
      </c>
      <c r="N292" s="3" t="s">
        <v>1000</v>
      </c>
      <c r="O292" s="3" t="s">
        <v>1001</v>
      </c>
      <c r="P292" s="10">
        <f>IF(IFERROR(VLOOKUP(crocodile_dataset[[#This Row],[Observation ID]],A294:A1292,1,FALSE),0),1,0)</f>
        <v>0</v>
      </c>
      <c r="Q292"/>
    </row>
    <row r="293" spans="1:17" x14ac:dyDescent="0.2">
      <c r="A293" s="4">
        <v>292</v>
      </c>
      <c r="B293" s="3" t="s">
        <v>127</v>
      </c>
      <c r="C293" s="3" t="s">
        <v>128</v>
      </c>
      <c r="D293" s="3" t="s">
        <v>17</v>
      </c>
      <c r="E293" s="3" t="s">
        <v>18</v>
      </c>
      <c r="F293" s="1">
        <v>4.96</v>
      </c>
      <c r="G293" s="1">
        <v>637.20000000000005</v>
      </c>
      <c r="H293" s="3" t="s">
        <v>61</v>
      </c>
      <c r="I293" s="3" t="s">
        <v>20</v>
      </c>
      <c r="J293" s="2" t="s">
        <v>1002</v>
      </c>
      <c r="K293" s="3" t="s">
        <v>286</v>
      </c>
      <c r="L293" s="3" t="s">
        <v>131</v>
      </c>
      <c r="M293" s="3" t="s">
        <v>24</v>
      </c>
      <c r="N293" s="3" t="s">
        <v>1003</v>
      </c>
      <c r="O293" s="3" t="s">
        <v>1004</v>
      </c>
      <c r="P293" s="10">
        <f>IF(IFERROR(VLOOKUP(crocodile_dataset[[#This Row],[Observation ID]],A295:A1293,1,FALSE),0),1,0)</f>
        <v>0</v>
      </c>
      <c r="Q293"/>
    </row>
    <row r="294" spans="1:17" x14ac:dyDescent="0.2">
      <c r="A294" s="4">
        <v>293</v>
      </c>
      <c r="B294" s="3" t="s">
        <v>320</v>
      </c>
      <c r="C294" s="3" t="s">
        <v>321</v>
      </c>
      <c r="D294" s="3" t="s">
        <v>17</v>
      </c>
      <c r="E294" s="3" t="s">
        <v>203</v>
      </c>
      <c r="F294" s="1">
        <v>3.06</v>
      </c>
      <c r="G294" s="1">
        <v>180.7</v>
      </c>
      <c r="H294" s="3" t="s">
        <v>19</v>
      </c>
      <c r="I294" s="3" t="s">
        <v>38</v>
      </c>
      <c r="J294" s="2" t="s">
        <v>1005</v>
      </c>
      <c r="K294" s="3" t="s">
        <v>330</v>
      </c>
      <c r="L294" s="3" t="s">
        <v>355</v>
      </c>
      <c r="M294" s="3" t="s">
        <v>323</v>
      </c>
      <c r="N294" s="3" t="s">
        <v>1006</v>
      </c>
      <c r="O294" s="3" t="s">
        <v>1007</v>
      </c>
      <c r="P294" s="10">
        <f>IF(IFERROR(VLOOKUP(crocodile_dataset[[#This Row],[Observation ID]],A296:A1294,1,FALSE),0),1,0)</f>
        <v>0</v>
      </c>
      <c r="Q294"/>
    </row>
    <row r="295" spans="1:17" x14ac:dyDescent="0.2">
      <c r="A295" s="4">
        <v>294</v>
      </c>
      <c r="B295" s="3" t="s">
        <v>67</v>
      </c>
      <c r="C295" s="3" t="s">
        <v>68</v>
      </c>
      <c r="D295" s="3" t="s">
        <v>17</v>
      </c>
      <c r="E295" s="3" t="s">
        <v>69</v>
      </c>
      <c r="F295" s="1">
        <v>1.1100000000000001</v>
      </c>
      <c r="G295" s="1">
        <v>14.6</v>
      </c>
      <c r="H295" s="3" t="s">
        <v>61</v>
      </c>
      <c r="I295" s="3" t="s">
        <v>38</v>
      </c>
      <c r="J295" s="2" t="s">
        <v>1008</v>
      </c>
      <c r="K295" s="3" t="s">
        <v>142</v>
      </c>
      <c r="L295" s="3" t="s">
        <v>72</v>
      </c>
      <c r="M295" s="3" t="s">
        <v>73</v>
      </c>
      <c r="N295" s="3" t="s">
        <v>1009</v>
      </c>
      <c r="O295" s="3" t="s">
        <v>1010</v>
      </c>
      <c r="P295" s="10">
        <f>IF(IFERROR(VLOOKUP(crocodile_dataset[[#This Row],[Observation ID]],A297:A1295,1,FALSE),0),1,0)</f>
        <v>0</v>
      </c>
      <c r="Q295"/>
    </row>
    <row r="296" spans="1:17" x14ac:dyDescent="0.2">
      <c r="A296" s="4">
        <v>295</v>
      </c>
      <c r="B296" s="3" t="s">
        <v>201</v>
      </c>
      <c r="C296" s="3" t="s">
        <v>202</v>
      </c>
      <c r="D296" s="3" t="s">
        <v>17</v>
      </c>
      <c r="E296" s="3" t="s">
        <v>203</v>
      </c>
      <c r="F296" s="1">
        <v>3.15</v>
      </c>
      <c r="G296" s="1">
        <v>187.8</v>
      </c>
      <c r="H296" s="3" t="s">
        <v>19</v>
      </c>
      <c r="I296" s="3" t="s">
        <v>20</v>
      </c>
      <c r="J296" s="2" t="s">
        <v>838</v>
      </c>
      <c r="K296" s="3" t="s">
        <v>90</v>
      </c>
      <c r="L296" s="3" t="s">
        <v>23</v>
      </c>
      <c r="M296" s="3" t="s">
        <v>41</v>
      </c>
      <c r="N296" s="3" t="s">
        <v>1011</v>
      </c>
      <c r="O296" s="3" t="s">
        <v>1012</v>
      </c>
      <c r="P296" s="10">
        <f>IF(IFERROR(VLOOKUP(crocodile_dataset[[#This Row],[Observation ID]],A298:A1296,1,FALSE),0),1,0)</f>
        <v>0</v>
      </c>
      <c r="Q296"/>
    </row>
    <row r="297" spans="1:17" x14ac:dyDescent="0.2">
      <c r="A297" s="4">
        <v>296</v>
      </c>
      <c r="B297" s="3" t="s">
        <v>87</v>
      </c>
      <c r="C297" s="3" t="s">
        <v>88</v>
      </c>
      <c r="D297" s="3" t="s">
        <v>17</v>
      </c>
      <c r="E297" s="3" t="s">
        <v>69</v>
      </c>
      <c r="F297" s="1">
        <v>1.64</v>
      </c>
      <c r="G297" s="1">
        <v>25</v>
      </c>
      <c r="H297" s="3" t="s">
        <v>19</v>
      </c>
      <c r="I297" s="3" t="s">
        <v>20</v>
      </c>
      <c r="J297" s="2" t="s">
        <v>1013</v>
      </c>
      <c r="K297" s="3" t="s">
        <v>538</v>
      </c>
      <c r="L297" s="3" t="s">
        <v>72</v>
      </c>
      <c r="M297" s="3" t="s">
        <v>32</v>
      </c>
      <c r="N297" s="3" t="s">
        <v>1014</v>
      </c>
      <c r="O297" s="3" t="s">
        <v>1015</v>
      </c>
      <c r="P297" s="10">
        <f>IF(IFERROR(VLOOKUP(crocodile_dataset[[#This Row],[Observation ID]],A299:A1297,1,FALSE),0),1,0)</f>
        <v>0</v>
      </c>
      <c r="Q297"/>
    </row>
    <row r="298" spans="1:17" x14ac:dyDescent="0.2">
      <c r="A298" s="4">
        <v>297</v>
      </c>
      <c r="B298" s="3" t="s">
        <v>183</v>
      </c>
      <c r="C298" s="3" t="s">
        <v>184</v>
      </c>
      <c r="D298" s="3" t="s">
        <v>17</v>
      </c>
      <c r="E298" s="3" t="s">
        <v>18</v>
      </c>
      <c r="F298" s="1">
        <v>2.48</v>
      </c>
      <c r="G298" s="1">
        <v>104.1</v>
      </c>
      <c r="H298" s="3" t="s">
        <v>19</v>
      </c>
      <c r="I298" s="3" t="s">
        <v>104</v>
      </c>
      <c r="J298" s="2" t="s">
        <v>1016</v>
      </c>
      <c r="K298" s="3" t="s">
        <v>130</v>
      </c>
      <c r="L298" s="3" t="s">
        <v>788</v>
      </c>
      <c r="M298" s="3" t="s">
        <v>41</v>
      </c>
      <c r="N298" s="3" t="s">
        <v>1017</v>
      </c>
      <c r="O298" s="3" t="s">
        <v>1018</v>
      </c>
      <c r="P298" s="10">
        <f>IF(IFERROR(VLOOKUP(crocodile_dataset[[#This Row],[Observation ID]],A300:A1298,1,FALSE),0),1,0)</f>
        <v>0</v>
      </c>
      <c r="Q298"/>
    </row>
    <row r="299" spans="1:17" x14ac:dyDescent="0.2">
      <c r="A299" s="4">
        <v>298</v>
      </c>
      <c r="B299" s="3" t="s">
        <v>115</v>
      </c>
      <c r="C299" s="3" t="s">
        <v>116</v>
      </c>
      <c r="D299" s="3" t="s">
        <v>17</v>
      </c>
      <c r="E299" s="3" t="s">
        <v>18</v>
      </c>
      <c r="F299" s="1">
        <v>1.63</v>
      </c>
      <c r="G299" s="1">
        <v>169.1</v>
      </c>
      <c r="H299" s="3" t="s">
        <v>37</v>
      </c>
      <c r="I299" s="3" t="s">
        <v>38</v>
      </c>
      <c r="J299" s="2" t="s">
        <v>1019</v>
      </c>
      <c r="K299" s="3" t="s">
        <v>223</v>
      </c>
      <c r="L299" s="3" t="s">
        <v>153</v>
      </c>
      <c r="M299" s="3" t="s">
        <v>24</v>
      </c>
      <c r="N299" s="3" t="s">
        <v>1020</v>
      </c>
      <c r="O299" s="3" t="s">
        <v>1021</v>
      </c>
      <c r="P299" s="10">
        <f>IF(IFERROR(VLOOKUP(crocodile_dataset[[#This Row],[Observation ID]],A301:A1299,1,FALSE),0),1,0)</f>
        <v>0</v>
      </c>
      <c r="Q299"/>
    </row>
    <row r="300" spans="1:17" x14ac:dyDescent="0.2">
      <c r="A300" s="4">
        <v>299</v>
      </c>
      <c r="B300" s="3" t="s">
        <v>76</v>
      </c>
      <c r="C300" s="3" t="s">
        <v>77</v>
      </c>
      <c r="D300" s="3" t="s">
        <v>17</v>
      </c>
      <c r="E300" s="3" t="s">
        <v>18</v>
      </c>
      <c r="F300" s="1">
        <v>2.78</v>
      </c>
      <c r="G300" s="1">
        <v>153.80000000000001</v>
      </c>
      <c r="H300" s="3" t="s">
        <v>19</v>
      </c>
      <c r="I300" s="3" t="s">
        <v>38</v>
      </c>
      <c r="J300" s="2" t="s">
        <v>1022</v>
      </c>
      <c r="K300" s="3" t="s">
        <v>350</v>
      </c>
      <c r="L300" s="3" t="s">
        <v>80</v>
      </c>
      <c r="M300" s="3" t="s">
        <v>24</v>
      </c>
      <c r="N300" s="3" t="s">
        <v>1023</v>
      </c>
      <c r="O300" s="3" t="s">
        <v>1024</v>
      </c>
      <c r="P300" s="10">
        <f>IF(IFERROR(VLOOKUP(crocodile_dataset[[#This Row],[Observation ID]],A302:A1300,1,FALSE),0),1,0)</f>
        <v>0</v>
      </c>
      <c r="Q300"/>
    </row>
    <row r="301" spans="1:17" x14ac:dyDescent="0.2">
      <c r="A301" s="4">
        <v>300</v>
      </c>
      <c r="B301" s="3" t="s">
        <v>15</v>
      </c>
      <c r="C301" s="3" t="s">
        <v>16</v>
      </c>
      <c r="D301" s="3" t="s">
        <v>17</v>
      </c>
      <c r="E301" s="3" t="s">
        <v>18</v>
      </c>
      <c r="F301" s="1">
        <v>2.79</v>
      </c>
      <c r="G301" s="1">
        <v>101.5</v>
      </c>
      <c r="H301" s="3" t="s">
        <v>61</v>
      </c>
      <c r="I301" s="3" t="s">
        <v>20</v>
      </c>
      <c r="J301" s="2" t="s">
        <v>1025</v>
      </c>
      <c r="K301" s="3" t="s">
        <v>45</v>
      </c>
      <c r="L301" s="3" t="s">
        <v>23</v>
      </c>
      <c r="M301" s="3" t="s">
        <v>24</v>
      </c>
      <c r="N301" s="3" t="s">
        <v>1026</v>
      </c>
      <c r="O301" s="3" t="s">
        <v>1027</v>
      </c>
      <c r="P301" s="10">
        <f>IF(IFERROR(VLOOKUP(crocodile_dataset[[#This Row],[Observation ID]],A303:A1301,1,FALSE),0),1,0)</f>
        <v>0</v>
      </c>
      <c r="Q301"/>
    </row>
    <row r="302" spans="1:17" x14ac:dyDescent="0.2">
      <c r="A302" s="4">
        <v>301</v>
      </c>
      <c r="B302" s="3" t="s">
        <v>67</v>
      </c>
      <c r="C302" s="3" t="s">
        <v>68</v>
      </c>
      <c r="D302" s="3" t="s">
        <v>17</v>
      </c>
      <c r="E302" s="3" t="s">
        <v>69</v>
      </c>
      <c r="F302" s="1">
        <v>1.35</v>
      </c>
      <c r="G302" s="1">
        <v>23</v>
      </c>
      <c r="H302" s="3" t="s">
        <v>19</v>
      </c>
      <c r="I302" s="3" t="s">
        <v>38</v>
      </c>
      <c r="J302" s="2" t="s">
        <v>1028</v>
      </c>
      <c r="K302" s="3" t="s">
        <v>142</v>
      </c>
      <c r="L302" s="3" t="s">
        <v>72</v>
      </c>
      <c r="M302" s="3" t="s">
        <v>73</v>
      </c>
      <c r="N302" s="3" t="s">
        <v>1029</v>
      </c>
      <c r="O302" s="3" t="s">
        <v>1030</v>
      </c>
      <c r="P302" s="10">
        <f>IF(IFERROR(VLOOKUP(crocodile_dataset[[#This Row],[Observation ID]],A304:A1302,1,FALSE),0),1,0)</f>
        <v>0</v>
      </c>
      <c r="Q302"/>
    </row>
    <row r="303" spans="1:17" x14ac:dyDescent="0.2">
      <c r="A303" s="4">
        <v>302</v>
      </c>
      <c r="B303" s="3" t="s">
        <v>127</v>
      </c>
      <c r="C303" s="3" t="s">
        <v>128</v>
      </c>
      <c r="D303" s="3" t="s">
        <v>17</v>
      </c>
      <c r="E303" s="3" t="s">
        <v>18</v>
      </c>
      <c r="F303" s="1">
        <v>3.62</v>
      </c>
      <c r="G303" s="1">
        <v>437.6</v>
      </c>
      <c r="H303" s="3" t="s">
        <v>19</v>
      </c>
      <c r="I303" s="3" t="s">
        <v>38</v>
      </c>
      <c r="J303" s="2" t="s">
        <v>1031</v>
      </c>
      <c r="K303" s="3" t="s">
        <v>52</v>
      </c>
      <c r="L303" s="3" t="s">
        <v>266</v>
      </c>
      <c r="M303" s="3" t="s">
        <v>24</v>
      </c>
      <c r="N303" s="3" t="s">
        <v>1032</v>
      </c>
      <c r="O303" s="3" t="s">
        <v>1033</v>
      </c>
      <c r="P303" s="10">
        <f>IF(IFERROR(VLOOKUP(crocodile_dataset[[#This Row],[Observation ID]],A305:A1303,1,FALSE),0),1,0)</f>
        <v>0</v>
      </c>
      <c r="Q303"/>
    </row>
    <row r="304" spans="1:17" x14ac:dyDescent="0.2">
      <c r="A304" s="4">
        <v>303</v>
      </c>
      <c r="B304" s="3" t="s">
        <v>145</v>
      </c>
      <c r="C304" s="3" t="s">
        <v>146</v>
      </c>
      <c r="D304" s="3" t="s">
        <v>17</v>
      </c>
      <c r="E304" s="3" t="s">
        <v>18</v>
      </c>
      <c r="F304" s="1">
        <v>2.61</v>
      </c>
      <c r="G304" s="1">
        <v>119.8</v>
      </c>
      <c r="H304" s="3" t="s">
        <v>19</v>
      </c>
      <c r="I304" s="3" t="s">
        <v>38</v>
      </c>
      <c r="J304" s="2" t="s">
        <v>1034</v>
      </c>
      <c r="K304" s="3" t="s">
        <v>148</v>
      </c>
      <c r="L304" s="3" t="s">
        <v>23</v>
      </c>
      <c r="M304" s="3" t="s">
        <v>41</v>
      </c>
      <c r="N304" s="3" t="s">
        <v>1035</v>
      </c>
      <c r="O304" s="3" t="s">
        <v>1036</v>
      </c>
      <c r="P304" s="10">
        <f>IF(IFERROR(VLOOKUP(crocodile_dataset[[#This Row],[Observation ID]],A306:A1304,1,FALSE),0),1,0)</f>
        <v>0</v>
      </c>
      <c r="Q304"/>
    </row>
    <row r="305" spans="1:17" x14ac:dyDescent="0.2">
      <c r="A305" s="4">
        <v>304</v>
      </c>
      <c r="B305" s="3" t="s">
        <v>59</v>
      </c>
      <c r="C305" s="3" t="s">
        <v>60</v>
      </c>
      <c r="D305" s="3" t="s">
        <v>17</v>
      </c>
      <c r="E305" s="3" t="s">
        <v>18</v>
      </c>
      <c r="F305" s="1">
        <v>2.1800000000000002</v>
      </c>
      <c r="G305" s="1">
        <v>76.2</v>
      </c>
      <c r="H305" s="3" t="s">
        <v>19</v>
      </c>
      <c r="I305" s="3" t="s">
        <v>20</v>
      </c>
      <c r="J305" s="2" t="s">
        <v>1037</v>
      </c>
      <c r="K305" s="3" t="s">
        <v>98</v>
      </c>
      <c r="L305" s="3" t="s">
        <v>64</v>
      </c>
      <c r="M305" s="3" t="s">
        <v>41</v>
      </c>
      <c r="N305" s="3" t="s">
        <v>1038</v>
      </c>
      <c r="O305" s="3" t="s">
        <v>1039</v>
      </c>
      <c r="P305" s="10">
        <f>IF(IFERROR(VLOOKUP(crocodile_dataset[[#This Row],[Observation ID]],A307:A1305,1,FALSE),0),1,0)</f>
        <v>0</v>
      </c>
      <c r="Q305"/>
    </row>
    <row r="306" spans="1:17" x14ac:dyDescent="0.2">
      <c r="A306" s="4">
        <v>305</v>
      </c>
      <c r="B306" s="3" t="s">
        <v>320</v>
      </c>
      <c r="C306" s="3" t="s">
        <v>321</v>
      </c>
      <c r="D306" s="3" t="s">
        <v>17</v>
      </c>
      <c r="E306" s="3" t="s">
        <v>203</v>
      </c>
      <c r="F306" s="1">
        <v>2.06</v>
      </c>
      <c r="G306" s="1">
        <v>75.7</v>
      </c>
      <c r="H306" s="3" t="s">
        <v>61</v>
      </c>
      <c r="I306" s="3" t="s">
        <v>20</v>
      </c>
      <c r="J306" s="2" t="s">
        <v>1040</v>
      </c>
      <c r="K306" s="3" t="s">
        <v>297</v>
      </c>
      <c r="L306" s="3" t="s">
        <v>355</v>
      </c>
      <c r="M306" s="3" t="s">
        <v>323</v>
      </c>
      <c r="N306" s="3" t="s">
        <v>1041</v>
      </c>
      <c r="O306" s="3" t="s">
        <v>1042</v>
      </c>
      <c r="P306" s="10">
        <f>IF(IFERROR(VLOOKUP(crocodile_dataset[[#This Row],[Observation ID]],A308:A1306,1,FALSE),0),1,0)</f>
        <v>0</v>
      </c>
      <c r="Q306"/>
    </row>
    <row r="307" spans="1:17" x14ac:dyDescent="0.2">
      <c r="A307" s="4">
        <v>306</v>
      </c>
      <c r="B307" s="3" t="s">
        <v>59</v>
      </c>
      <c r="C307" s="3" t="s">
        <v>60</v>
      </c>
      <c r="D307" s="3" t="s">
        <v>17</v>
      </c>
      <c r="E307" s="3" t="s">
        <v>18</v>
      </c>
      <c r="F307" s="1">
        <v>2.92</v>
      </c>
      <c r="G307" s="1">
        <v>150.69999999999999</v>
      </c>
      <c r="H307" s="3" t="s">
        <v>19</v>
      </c>
      <c r="I307" s="3" t="s">
        <v>20</v>
      </c>
      <c r="J307" s="2" t="s">
        <v>1043</v>
      </c>
      <c r="K307" s="3" t="s">
        <v>98</v>
      </c>
      <c r="L307" s="3" t="s">
        <v>23</v>
      </c>
      <c r="M307" s="3" t="s">
        <v>41</v>
      </c>
      <c r="N307" s="3" t="s">
        <v>1044</v>
      </c>
      <c r="O307" s="3" t="s">
        <v>1045</v>
      </c>
      <c r="P307" s="10">
        <f>IF(IFERROR(VLOOKUP(crocodile_dataset[[#This Row],[Observation ID]],A309:A1307,1,FALSE),0),1,0)</f>
        <v>0</v>
      </c>
      <c r="Q307"/>
    </row>
    <row r="308" spans="1:17" x14ac:dyDescent="0.2">
      <c r="A308" s="4">
        <v>307</v>
      </c>
      <c r="B308" s="3" t="s">
        <v>67</v>
      </c>
      <c r="C308" s="3" t="s">
        <v>68</v>
      </c>
      <c r="D308" s="3" t="s">
        <v>17</v>
      </c>
      <c r="E308" s="3" t="s">
        <v>69</v>
      </c>
      <c r="F308" s="1">
        <v>1.1200000000000001</v>
      </c>
      <c r="G308" s="1">
        <v>15.5</v>
      </c>
      <c r="H308" s="3" t="s">
        <v>19</v>
      </c>
      <c r="I308" s="3" t="s">
        <v>38</v>
      </c>
      <c r="J308" s="2" t="s">
        <v>1046</v>
      </c>
      <c r="K308" s="3" t="s">
        <v>71</v>
      </c>
      <c r="L308" s="3" t="s">
        <v>72</v>
      </c>
      <c r="M308" s="3" t="s">
        <v>73</v>
      </c>
      <c r="N308" s="3" t="s">
        <v>1047</v>
      </c>
      <c r="O308" s="3" t="s">
        <v>1048</v>
      </c>
      <c r="P308" s="10">
        <f>IF(IFERROR(VLOOKUP(crocodile_dataset[[#This Row],[Observation ID]],A310:A1308,1,FALSE),0),1,0)</f>
        <v>0</v>
      </c>
      <c r="Q308"/>
    </row>
    <row r="309" spans="1:17" x14ac:dyDescent="0.2">
      <c r="A309" s="4">
        <v>308</v>
      </c>
      <c r="B309" s="3" t="s">
        <v>67</v>
      </c>
      <c r="C309" s="3" t="s">
        <v>68</v>
      </c>
      <c r="D309" s="3" t="s">
        <v>17</v>
      </c>
      <c r="E309" s="3" t="s">
        <v>69</v>
      </c>
      <c r="F309" s="1">
        <v>1.47</v>
      </c>
      <c r="G309" s="1">
        <v>25.1</v>
      </c>
      <c r="H309" s="3" t="s">
        <v>61</v>
      </c>
      <c r="I309" s="3" t="s">
        <v>104</v>
      </c>
      <c r="J309" s="2" t="s">
        <v>1049</v>
      </c>
      <c r="K309" s="3" t="s">
        <v>71</v>
      </c>
      <c r="L309" s="3" t="s">
        <v>72</v>
      </c>
      <c r="M309" s="3" t="s">
        <v>73</v>
      </c>
      <c r="N309" s="3" t="s">
        <v>1050</v>
      </c>
      <c r="O309" s="3" t="s">
        <v>1051</v>
      </c>
      <c r="P309" s="10">
        <f>IF(IFERROR(VLOOKUP(crocodile_dataset[[#This Row],[Observation ID]],A311:A1309,1,FALSE),0),1,0)</f>
        <v>0</v>
      </c>
      <c r="Q309"/>
    </row>
    <row r="310" spans="1:17" x14ac:dyDescent="0.2">
      <c r="A310" s="4">
        <v>309</v>
      </c>
      <c r="B310" s="3" t="s">
        <v>392</v>
      </c>
      <c r="C310" s="3" t="s">
        <v>393</v>
      </c>
      <c r="D310" s="3" t="s">
        <v>17</v>
      </c>
      <c r="E310" s="3" t="s">
        <v>18</v>
      </c>
      <c r="F310" s="1">
        <v>1.51</v>
      </c>
      <c r="G310" s="1">
        <v>43.1</v>
      </c>
      <c r="H310" s="3" t="s">
        <v>37</v>
      </c>
      <c r="I310" s="3" t="s">
        <v>20</v>
      </c>
      <c r="J310" s="2" t="s">
        <v>1052</v>
      </c>
      <c r="K310" s="3" t="s">
        <v>191</v>
      </c>
      <c r="L310" s="3" t="s">
        <v>46</v>
      </c>
      <c r="M310" s="3" t="s">
        <v>24</v>
      </c>
      <c r="N310" s="3" t="s">
        <v>1053</v>
      </c>
      <c r="O310" s="3" t="s">
        <v>1054</v>
      </c>
      <c r="P310" s="10">
        <f>IF(IFERROR(VLOOKUP(crocodile_dataset[[#This Row],[Observation ID]],A312:A1310,1,FALSE),0),1,0)</f>
        <v>0</v>
      </c>
      <c r="Q310"/>
    </row>
    <row r="311" spans="1:17" x14ac:dyDescent="0.2">
      <c r="A311" s="4">
        <v>310</v>
      </c>
      <c r="B311" s="3" t="s">
        <v>127</v>
      </c>
      <c r="C311" s="3" t="s">
        <v>128</v>
      </c>
      <c r="D311" s="3" t="s">
        <v>17</v>
      </c>
      <c r="E311" s="3" t="s">
        <v>18</v>
      </c>
      <c r="F311" s="1">
        <v>3.65</v>
      </c>
      <c r="G311" s="1">
        <v>449.3</v>
      </c>
      <c r="H311" s="3" t="s">
        <v>37</v>
      </c>
      <c r="I311" s="3" t="s">
        <v>104</v>
      </c>
      <c r="J311" s="2" t="s">
        <v>1055</v>
      </c>
      <c r="K311" s="3" t="s">
        <v>191</v>
      </c>
      <c r="L311" s="3" t="s">
        <v>131</v>
      </c>
      <c r="M311" s="3" t="s">
        <v>24</v>
      </c>
      <c r="N311" s="3" t="s">
        <v>1056</v>
      </c>
      <c r="O311" s="3" t="s">
        <v>1057</v>
      </c>
      <c r="P311" s="10">
        <f>IF(IFERROR(VLOOKUP(crocodile_dataset[[#This Row],[Observation ID]],A313:A1311,1,FALSE),0),1,0)</f>
        <v>0</v>
      </c>
      <c r="Q311"/>
    </row>
    <row r="312" spans="1:17" x14ac:dyDescent="0.2">
      <c r="A312" s="4">
        <v>311</v>
      </c>
      <c r="B312" s="3" t="s">
        <v>188</v>
      </c>
      <c r="C312" s="3" t="s">
        <v>189</v>
      </c>
      <c r="D312" s="3" t="s">
        <v>17</v>
      </c>
      <c r="E312" s="3" t="s">
        <v>18</v>
      </c>
      <c r="F312" s="1">
        <v>2.2599999999999998</v>
      </c>
      <c r="G312" s="1">
        <v>83.5</v>
      </c>
      <c r="H312" s="3" t="s">
        <v>19</v>
      </c>
      <c r="I312" s="3" t="s">
        <v>38</v>
      </c>
      <c r="J312" s="2" t="s">
        <v>1058</v>
      </c>
      <c r="K312" s="3" t="s">
        <v>252</v>
      </c>
      <c r="L312" s="3" t="s">
        <v>46</v>
      </c>
      <c r="M312" s="3" t="s">
        <v>24</v>
      </c>
      <c r="N312" s="3" t="s">
        <v>1059</v>
      </c>
      <c r="O312" s="3" t="s">
        <v>1060</v>
      </c>
      <c r="P312" s="10">
        <f>IF(IFERROR(VLOOKUP(crocodile_dataset[[#This Row],[Observation ID]],A314:A1312,1,FALSE),0),1,0)</f>
        <v>0</v>
      </c>
      <c r="Q312"/>
    </row>
    <row r="313" spans="1:17" x14ac:dyDescent="0.2">
      <c r="A313" s="4">
        <v>312</v>
      </c>
      <c r="B313" s="3" t="s">
        <v>392</v>
      </c>
      <c r="C313" s="3" t="s">
        <v>393</v>
      </c>
      <c r="D313" s="3" t="s">
        <v>17</v>
      </c>
      <c r="E313" s="3" t="s">
        <v>18</v>
      </c>
      <c r="F313" s="1">
        <v>1.34</v>
      </c>
      <c r="G313" s="1">
        <v>43.5</v>
      </c>
      <c r="H313" s="3" t="s">
        <v>37</v>
      </c>
      <c r="I313" s="3" t="s">
        <v>104</v>
      </c>
      <c r="J313" s="2" t="s">
        <v>1061</v>
      </c>
      <c r="K313" s="3" t="s">
        <v>191</v>
      </c>
      <c r="L313" s="3" t="s">
        <v>475</v>
      </c>
      <c r="M313" s="3" t="s">
        <v>24</v>
      </c>
      <c r="N313" s="3" t="s">
        <v>1062</v>
      </c>
      <c r="O313" s="3" t="s">
        <v>1063</v>
      </c>
      <c r="P313" s="10">
        <f>IF(IFERROR(VLOOKUP(crocodile_dataset[[#This Row],[Observation ID]],A315:A1313,1,FALSE),0),1,0)</f>
        <v>0</v>
      </c>
      <c r="Q313"/>
    </row>
    <row r="314" spans="1:17" x14ac:dyDescent="0.2">
      <c r="A314" s="4">
        <v>313</v>
      </c>
      <c r="B314" s="3" t="s">
        <v>145</v>
      </c>
      <c r="C314" s="3" t="s">
        <v>146</v>
      </c>
      <c r="D314" s="3" t="s">
        <v>17</v>
      </c>
      <c r="E314" s="3" t="s">
        <v>18</v>
      </c>
      <c r="F314" s="1">
        <v>1.51</v>
      </c>
      <c r="G314" s="1">
        <v>59.1</v>
      </c>
      <c r="H314" s="3" t="s">
        <v>37</v>
      </c>
      <c r="I314" s="3" t="s">
        <v>38</v>
      </c>
      <c r="J314" s="2" t="s">
        <v>1064</v>
      </c>
      <c r="K314" s="3" t="s">
        <v>148</v>
      </c>
      <c r="L314" s="3" t="s">
        <v>23</v>
      </c>
      <c r="M314" s="3" t="s">
        <v>41</v>
      </c>
      <c r="N314" s="3" t="s">
        <v>1065</v>
      </c>
      <c r="O314" s="3" t="s">
        <v>1066</v>
      </c>
      <c r="P314" s="10">
        <f>IF(IFERROR(VLOOKUP(crocodile_dataset[[#This Row],[Observation ID]],A316:A1314,1,FALSE),0),1,0)</f>
        <v>0</v>
      </c>
      <c r="Q314"/>
    </row>
    <row r="315" spans="1:17" x14ac:dyDescent="0.2">
      <c r="A315" s="4">
        <v>314</v>
      </c>
      <c r="B315" s="3" t="s">
        <v>320</v>
      </c>
      <c r="C315" s="3" t="s">
        <v>321</v>
      </c>
      <c r="D315" s="3" t="s">
        <v>17</v>
      </c>
      <c r="E315" s="3" t="s">
        <v>203</v>
      </c>
      <c r="F315" s="1">
        <v>0.79</v>
      </c>
      <c r="G315" s="1">
        <v>33.9</v>
      </c>
      <c r="H315" s="3" t="s">
        <v>37</v>
      </c>
      <c r="I315" s="3" t="s">
        <v>20</v>
      </c>
      <c r="J315" s="2" t="s">
        <v>1067</v>
      </c>
      <c r="K315" s="3" t="s">
        <v>330</v>
      </c>
      <c r="L315" s="3" t="s">
        <v>355</v>
      </c>
      <c r="M315" s="3" t="s">
        <v>323</v>
      </c>
      <c r="N315" s="3" t="s">
        <v>1068</v>
      </c>
      <c r="O315" s="3" t="s">
        <v>1069</v>
      </c>
      <c r="P315" s="10">
        <f>IF(IFERROR(VLOOKUP(crocodile_dataset[[#This Row],[Observation ID]],A317:A1315,1,FALSE),0),1,0)</f>
        <v>0</v>
      </c>
      <c r="Q315"/>
    </row>
    <row r="316" spans="1:17" x14ac:dyDescent="0.2">
      <c r="A316" s="4">
        <v>315</v>
      </c>
      <c r="B316" s="3" t="s">
        <v>127</v>
      </c>
      <c r="C316" s="3" t="s">
        <v>128</v>
      </c>
      <c r="D316" s="3" t="s">
        <v>17</v>
      </c>
      <c r="E316" s="3" t="s">
        <v>18</v>
      </c>
      <c r="F316" s="1">
        <v>4.33</v>
      </c>
      <c r="G316" s="1">
        <v>658.3</v>
      </c>
      <c r="H316" s="3" t="s">
        <v>19</v>
      </c>
      <c r="I316" s="3" t="s">
        <v>38</v>
      </c>
      <c r="J316" s="2" t="s">
        <v>1070</v>
      </c>
      <c r="K316" s="3" t="s">
        <v>359</v>
      </c>
      <c r="L316" s="3" t="s">
        <v>479</v>
      </c>
      <c r="M316" s="3" t="s">
        <v>24</v>
      </c>
      <c r="N316" s="3" t="s">
        <v>1071</v>
      </c>
      <c r="O316" s="3" t="s">
        <v>1072</v>
      </c>
      <c r="P316" s="10">
        <f>IF(IFERROR(VLOOKUP(crocodile_dataset[[#This Row],[Observation ID]],A318:A1316,1,FALSE),0),1,0)</f>
        <v>0</v>
      </c>
      <c r="Q316"/>
    </row>
    <row r="317" spans="1:17" x14ac:dyDescent="0.2">
      <c r="A317" s="4">
        <v>316</v>
      </c>
      <c r="B317" s="3" t="s">
        <v>183</v>
      </c>
      <c r="C317" s="3" t="s">
        <v>184</v>
      </c>
      <c r="D317" s="3" t="s">
        <v>17</v>
      </c>
      <c r="E317" s="3" t="s">
        <v>18</v>
      </c>
      <c r="F317" s="1">
        <v>1.67</v>
      </c>
      <c r="G317" s="1">
        <v>48.8</v>
      </c>
      <c r="H317" s="3" t="s">
        <v>19</v>
      </c>
      <c r="I317" s="3" t="s">
        <v>20</v>
      </c>
      <c r="J317" s="2" t="s">
        <v>1073</v>
      </c>
      <c r="K317" s="3" t="s">
        <v>130</v>
      </c>
      <c r="L317" s="3" t="s">
        <v>195</v>
      </c>
      <c r="M317" s="3" t="s">
        <v>41</v>
      </c>
      <c r="N317" s="3" t="s">
        <v>1074</v>
      </c>
      <c r="O317" s="3" t="s">
        <v>1075</v>
      </c>
      <c r="P317" s="10">
        <f>IF(IFERROR(VLOOKUP(crocodile_dataset[[#This Row],[Observation ID]],A319:A1317,1,FALSE),0),1,0)</f>
        <v>0</v>
      </c>
      <c r="Q317"/>
    </row>
    <row r="318" spans="1:17" x14ac:dyDescent="0.2">
      <c r="A318" s="4">
        <v>317</v>
      </c>
      <c r="B318" s="3" t="s">
        <v>201</v>
      </c>
      <c r="C318" s="3" t="s">
        <v>202</v>
      </c>
      <c r="D318" s="3" t="s">
        <v>17</v>
      </c>
      <c r="E318" s="3" t="s">
        <v>203</v>
      </c>
      <c r="F318" s="1">
        <v>2.94</v>
      </c>
      <c r="G318" s="1">
        <v>142.5</v>
      </c>
      <c r="H318" s="3" t="s">
        <v>19</v>
      </c>
      <c r="I318" s="3" t="s">
        <v>38</v>
      </c>
      <c r="J318" s="2" t="s">
        <v>1076</v>
      </c>
      <c r="K318" s="3" t="s">
        <v>106</v>
      </c>
      <c r="L318" s="3" t="s">
        <v>259</v>
      </c>
      <c r="M318" s="3" t="s">
        <v>41</v>
      </c>
      <c r="N318" s="3" t="s">
        <v>1077</v>
      </c>
      <c r="O318" s="3" t="s">
        <v>1078</v>
      </c>
      <c r="P318" s="10">
        <f>IF(IFERROR(VLOOKUP(crocodile_dataset[[#This Row],[Observation ID]],A320:A1318,1,FALSE),0),1,0)</f>
        <v>0</v>
      </c>
      <c r="Q318"/>
    </row>
    <row r="319" spans="1:17" x14ac:dyDescent="0.2">
      <c r="A319" s="4">
        <v>318</v>
      </c>
      <c r="B319" s="3" t="s">
        <v>35</v>
      </c>
      <c r="C319" s="3" t="s">
        <v>36</v>
      </c>
      <c r="D319" s="3" t="s">
        <v>17</v>
      </c>
      <c r="E319" s="3" t="s">
        <v>18</v>
      </c>
      <c r="F319" s="1">
        <v>1.9</v>
      </c>
      <c r="G319" s="1">
        <v>121.2</v>
      </c>
      <c r="H319" s="3" t="s">
        <v>37</v>
      </c>
      <c r="I319" s="3" t="s">
        <v>38</v>
      </c>
      <c r="J319" s="2" t="s">
        <v>1079</v>
      </c>
      <c r="K319" s="3" t="s">
        <v>30</v>
      </c>
      <c r="L319" s="3" t="s">
        <v>40</v>
      </c>
      <c r="M319" s="3" t="s">
        <v>41</v>
      </c>
      <c r="N319" s="3" t="s">
        <v>1080</v>
      </c>
      <c r="O319" s="3" t="s">
        <v>1081</v>
      </c>
      <c r="P319" s="10">
        <f>IF(IFERROR(VLOOKUP(crocodile_dataset[[#This Row],[Observation ID]],A321:A1319,1,FALSE),0),1,0)</f>
        <v>0</v>
      </c>
      <c r="Q319"/>
    </row>
    <row r="320" spans="1:17" x14ac:dyDescent="0.2">
      <c r="A320" s="4">
        <v>319</v>
      </c>
      <c r="B320" s="3" t="s">
        <v>120</v>
      </c>
      <c r="C320" s="3" t="s">
        <v>121</v>
      </c>
      <c r="D320" s="3" t="s">
        <v>17</v>
      </c>
      <c r="E320" s="3" t="s">
        <v>18</v>
      </c>
      <c r="F320" s="1">
        <v>2.81</v>
      </c>
      <c r="G320" s="1">
        <v>138.5</v>
      </c>
      <c r="H320" s="3" t="s">
        <v>19</v>
      </c>
      <c r="I320" s="3" t="s">
        <v>104</v>
      </c>
      <c r="J320" s="2" t="s">
        <v>1082</v>
      </c>
      <c r="K320" s="3" t="s">
        <v>123</v>
      </c>
      <c r="L320" s="3" t="s">
        <v>124</v>
      </c>
      <c r="M320" s="3" t="s">
        <v>73</v>
      </c>
      <c r="N320" s="3" t="s">
        <v>1083</v>
      </c>
      <c r="O320" s="3" t="s">
        <v>1084</v>
      </c>
      <c r="P320" s="10">
        <f>IF(IFERROR(VLOOKUP(crocodile_dataset[[#This Row],[Observation ID]],A322:A1320,1,FALSE),0),1,0)</f>
        <v>0</v>
      </c>
      <c r="Q320"/>
    </row>
    <row r="321" spans="1:17" x14ac:dyDescent="0.2">
      <c r="A321" s="4">
        <v>320</v>
      </c>
      <c r="B321" s="3" t="s">
        <v>59</v>
      </c>
      <c r="C321" s="3" t="s">
        <v>60</v>
      </c>
      <c r="D321" s="3" t="s">
        <v>17</v>
      </c>
      <c r="E321" s="3" t="s">
        <v>18</v>
      </c>
      <c r="F321" s="1">
        <v>2.97</v>
      </c>
      <c r="G321" s="1">
        <v>181.1</v>
      </c>
      <c r="H321" s="3" t="s">
        <v>19</v>
      </c>
      <c r="I321" s="3" t="s">
        <v>20</v>
      </c>
      <c r="J321" s="2" t="s">
        <v>1085</v>
      </c>
      <c r="K321" s="3" t="s">
        <v>98</v>
      </c>
      <c r="L321" s="3" t="s">
        <v>23</v>
      </c>
      <c r="M321" s="3" t="s">
        <v>41</v>
      </c>
      <c r="N321" s="3" t="s">
        <v>1086</v>
      </c>
      <c r="O321" s="3" t="s">
        <v>1087</v>
      </c>
      <c r="P321" s="10">
        <f>IF(IFERROR(VLOOKUP(crocodile_dataset[[#This Row],[Observation ID]],A323:A1321,1,FALSE),0),1,0)</f>
        <v>0</v>
      </c>
      <c r="Q321"/>
    </row>
    <row r="322" spans="1:17" x14ac:dyDescent="0.2">
      <c r="A322" s="4">
        <v>321</v>
      </c>
      <c r="B322" s="3" t="s">
        <v>188</v>
      </c>
      <c r="C322" s="3" t="s">
        <v>189</v>
      </c>
      <c r="D322" s="3" t="s">
        <v>17</v>
      </c>
      <c r="E322" s="3" t="s">
        <v>18</v>
      </c>
      <c r="F322" s="1">
        <v>2.73</v>
      </c>
      <c r="G322" s="1">
        <v>104.6</v>
      </c>
      <c r="H322" s="3" t="s">
        <v>19</v>
      </c>
      <c r="I322" s="3" t="s">
        <v>38</v>
      </c>
      <c r="J322" s="2" t="s">
        <v>1088</v>
      </c>
      <c r="K322" s="3" t="s">
        <v>252</v>
      </c>
      <c r="L322" s="3" t="s">
        <v>46</v>
      </c>
      <c r="M322" s="3" t="s">
        <v>24</v>
      </c>
      <c r="N322" s="3" t="s">
        <v>1089</v>
      </c>
      <c r="O322" s="3" t="s">
        <v>1090</v>
      </c>
      <c r="P322" s="10">
        <f>IF(IFERROR(VLOOKUP(crocodile_dataset[[#This Row],[Observation ID]],A324:A1322,1,FALSE),0),1,0)</f>
        <v>0</v>
      </c>
      <c r="Q322"/>
    </row>
    <row r="323" spans="1:17" x14ac:dyDescent="0.2">
      <c r="A323" s="4">
        <v>322</v>
      </c>
      <c r="B323" s="3" t="s">
        <v>183</v>
      </c>
      <c r="C323" s="3" t="s">
        <v>184</v>
      </c>
      <c r="D323" s="3" t="s">
        <v>17</v>
      </c>
      <c r="E323" s="3" t="s">
        <v>18</v>
      </c>
      <c r="F323" s="1">
        <v>1.73</v>
      </c>
      <c r="G323" s="1">
        <v>45.3</v>
      </c>
      <c r="H323" s="3" t="s">
        <v>61</v>
      </c>
      <c r="I323" s="3" t="s">
        <v>38</v>
      </c>
      <c r="J323" s="2" t="s">
        <v>1091</v>
      </c>
      <c r="K323" s="3" t="s">
        <v>130</v>
      </c>
      <c r="L323" s="3" t="s">
        <v>788</v>
      </c>
      <c r="M323" s="3" t="s">
        <v>41</v>
      </c>
      <c r="N323" s="3" t="s">
        <v>1092</v>
      </c>
      <c r="O323" s="3" t="s">
        <v>1093</v>
      </c>
      <c r="P323" s="10">
        <f>IF(IFERROR(VLOOKUP(crocodile_dataset[[#This Row],[Observation ID]],A325:A1323,1,FALSE),0),1,0)</f>
        <v>0</v>
      </c>
      <c r="Q323"/>
    </row>
    <row r="324" spans="1:17" x14ac:dyDescent="0.2">
      <c r="A324" s="4">
        <v>323</v>
      </c>
      <c r="B324" s="3" t="s">
        <v>49</v>
      </c>
      <c r="C324" s="3" t="s">
        <v>50</v>
      </c>
      <c r="D324" s="3" t="s">
        <v>17</v>
      </c>
      <c r="E324" s="3" t="s">
        <v>18</v>
      </c>
      <c r="F324" s="1">
        <v>3.22</v>
      </c>
      <c r="G324" s="1">
        <v>193.4</v>
      </c>
      <c r="H324" s="3" t="s">
        <v>61</v>
      </c>
      <c r="I324" s="3" t="s">
        <v>38</v>
      </c>
      <c r="J324" s="2" t="s">
        <v>1094</v>
      </c>
      <c r="K324" s="3" t="s">
        <v>742</v>
      </c>
      <c r="L324" s="3" t="s">
        <v>153</v>
      </c>
      <c r="M324" s="3" t="s">
        <v>32</v>
      </c>
      <c r="N324" s="3" t="s">
        <v>1095</v>
      </c>
      <c r="O324" s="3" t="s">
        <v>1096</v>
      </c>
      <c r="P324" s="10">
        <f>IF(IFERROR(VLOOKUP(crocodile_dataset[[#This Row],[Observation ID]],A326:A1324,1,FALSE),0),1,0)</f>
        <v>0</v>
      </c>
      <c r="Q324"/>
    </row>
    <row r="325" spans="1:17" x14ac:dyDescent="0.2">
      <c r="A325" s="4">
        <v>324</v>
      </c>
      <c r="B325" s="3" t="s">
        <v>27</v>
      </c>
      <c r="C325" s="3" t="s">
        <v>28</v>
      </c>
      <c r="D325" s="3" t="s">
        <v>17</v>
      </c>
      <c r="E325" s="3" t="s">
        <v>18</v>
      </c>
      <c r="F325" s="1">
        <v>3.3</v>
      </c>
      <c r="G325" s="1">
        <v>218</v>
      </c>
      <c r="H325" s="3" t="s">
        <v>61</v>
      </c>
      <c r="I325" s="3" t="s">
        <v>104</v>
      </c>
      <c r="J325" s="2" t="s">
        <v>1097</v>
      </c>
      <c r="K325" s="3" t="s">
        <v>177</v>
      </c>
      <c r="L325" s="3" t="s">
        <v>31</v>
      </c>
      <c r="M325" s="3" t="s">
        <v>32</v>
      </c>
      <c r="N325" s="3" t="s">
        <v>1098</v>
      </c>
      <c r="O325" s="3" t="s">
        <v>1099</v>
      </c>
      <c r="P325" s="10">
        <f>IF(IFERROR(VLOOKUP(crocodile_dataset[[#This Row],[Observation ID]],A327:A1325,1,FALSE),0),1,0)</f>
        <v>0</v>
      </c>
      <c r="Q325"/>
    </row>
    <row r="326" spans="1:17" x14ac:dyDescent="0.2">
      <c r="A326" s="4">
        <v>325</v>
      </c>
      <c r="B326" s="3" t="s">
        <v>35</v>
      </c>
      <c r="C326" s="3" t="s">
        <v>36</v>
      </c>
      <c r="D326" s="3" t="s">
        <v>17</v>
      </c>
      <c r="E326" s="3" t="s">
        <v>18</v>
      </c>
      <c r="F326" s="1">
        <v>2.8</v>
      </c>
      <c r="G326" s="1">
        <v>218</v>
      </c>
      <c r="H326" s="3" t="s">
        <v>61</v>
      </c>
      <c r="I326" s="3" t="s">
        <v>38</v>
      </c>
      <c r="J326" s="2" t="s">
        <v>1100</v>
      </c>
      <c r="K326" s="3" t="s">
        <v>30</v>
      </c>
      <c r="L326" s="3" t="s">
        <v>244</v>
      </c>
      <c r="M326" s="3" t="s">
        <v>41</v>
      </c>
      <c r="N326" s="3" t="s">
        <v>1101</v>
      </c>
      <c r="O326" s="3" t="s">
        <v>1102</v>
      </c>
      <c r="P326" s="10">
        <f>IF(IFERROR(VLOOKUP(crocodile_dataset[[#This Row],[Observation ID]],A328:A1326,1,FALSE),0),1,0)</f>
        <v>0</v>
      </c>
      <c r="Q326"/>
    </row>
    <row r="327" spans="1:17" x14ac:dyDescent="0.2">
      <c r="A327" s="4">
        <v>326</v>
      </c>
      <c r="B327" s="3" t="s">
        <v>392</v>
      </c>
      <c r="C327" s="3" t="s">
        <v>393</v>
      </c>
      <c r="D327" s="3" t="s">
        <v>17</v>
      </c>
      <c r="E327" s="3" t="s">
        <v>18</v>
      </c>
      <c r="F327" s="1">
        <v>2.2799999999999998</v>
      </c>
      <c r="G327" s="1">
        <v>73.099999999999994</v>
      </c>
      <c r="H327" s="3" t="s">
        <v>19</v>
      </c>
      <c r="I327" s="3" t="s">
        <v>38</v>
      </c>
      <c r="J327" s="2" t="s">
        <v>313</v>
      </c>
      <c r="K327" s="3" t="s">
        <v>191</v>
      </c>
      <c r="L327" s="3" t="s">
        <v>475</v>
      </c>
      <c r="M327" s="3" t="s">
        <v>24</v>
      </c>
      <c r="N327" s="3" t="s">
        <v>1103</v>
      </c>
      <c r="O327" s="3" t="s">
        <v>1104</v>
      </c>
      <c r="P327" s="10">
        <f>IF(IFERROR(VLOOKUP(crocodile_dataset[[#This Row],[Observation ID]],A329:A1327,1,FALSE),0),1,0)</f>
        <v>0</v>
      </c>
      <c r="Q327"/>
    </row>
    <row r="328" spans="1:17" x14ac:dyDescent="0.2">
      <c r="A328" s="4">
        <v>327</v>
      </c>
      <c r="B328" s="3" t="s">
        <v>207</v>
      </c>
      <c r="C328" s="3" t="s">
        <v>208</v>
      </c>
      <c r="D328" s="3" t="s">
        <v>17</v>
      </c>
      <c r="E328" s="3" t="s">
        <v>18</v>
      </c>
      <c r="F328" s="1">
        <v>1.75</v>
      </c>
      <c r="G328" s="1">
        <v>42.5</v>
      </c>
      <c r="H328" s="3" t="s">
        <v>37</v>
      </c>
      <c r="I328" s="3" t="s">
        <v>104</v>
      </c>
      <c r="J328" s="2" t="s">
        <v>1105</v>
      </c>
      <c r="K328" s="3" t="s">
        <v>210</v>
      </c>
      <c r="L328" s="3" t="s">
        <v>452</v>
      </c>
      <c r="M328" s="3" t="s">
        <v>24</v>
      </c>
      <c r="N328" s="3" t="s">
        <v>1106</v>
      </c>
      <c r="O328" s="3" t="s">
        <v>1107</v>
      </c>
      <c r="P328" s="10">
        <f>IF(IFERROR(VLOOKUP(crocodile_dataset[[#This Row],[Observation ID]],A330:A1328,1,FALSE),0),1,0)</f>
        <v>0</v>
      </c>
      <c r="Q328"/>
    </row>
    <row r="329" spans="1:17" x14ac:dyDescent="0.2">
      <c r="A329" s="4">
        <v>328</v>
      </c>
      <c r="B329" s="3" t="s">
        <v>120</v>
      </c>
      <c r="C329" s="3" t="s">
        <v>121</v>
      </c>
      <c r="D329" s="3" t="s">
        <v>17</v>
      </c>
      <c r="E329" s="3" t="s">
        <v>18</v>
      </c>
      <c r="F329" s="1">
        <v>3</v>
      </c>
      <c r="G329" s="1">
        <v>130.30000000000001</v>
      </c>
      <c r="H329" s="3" t="s">
        <v>19</v>
      </c>
      <c r="I329" s="3" t="s">
        <v>104</v>
      </c>
      <c r="J329" s="2" t="s">
        <v>1108</v>
      </c>
      <c r="K329" s="3" t="s">
        <v>135</v>
      </c>
      <c r="L329" s="3" t="s">
        <v>124</v>
      </c>
      <c r="M329" s="3" t="s">
        <v>73</v>
      </c>
      <c r="N329" s="3" t="s">
        <v>1109</v>
      </c>
      <c r="O329" s="3" t="s">
        <v>1110</v>
      </c>
      <c r="P329" s="10">
        <f>IF(IFERROR(VLOOKUP(crocodile_dataset[[#This Row],[Observation ID]],A331:A1329,1,FALSE),0),1,0)</f>
        <v>0</v>
      </c>
      <c r="Q329"/>
    </row>
    <row r="330" spans="1:17" x14ac:dyDescent="0.2">
      <c r="A330" s="4">
        <v>329</v>
      </c>
      <c r="B330" s="3" t="s">
        <v>320</v>
      </c>
      <c r="C330" s="3" t="s">
        <v>321</v>
      </c>
      <c r="D330" s="3" t="s">
        <v>17</v>
      </c>
      <c r="E330" s="3" t="s">
        <v>203</v>
      </c>
      <c r="F330" s="1">
        <v>0.72</v>
      </c>
      <c r="G330" s="1">
        <v>33.5</v>
      </c>
      <c r="H330" s="3" t="s">
        <v>37</v>
      </c>
      <c r="I330" s="3" t="s">
        <v>20</v>
      </c>
      <c r="J330" s="2" t="s">
        <v>1111</v>
      </c>
      <c r="K330" s="3" t="s">
        <v>330</v>
      </c>
      <c r="L330" s="3" t="s">
        <v>355</v>
      </c>
      <c r="M330" s="3" t="s">
        <v>323</v>
      </c>
      <c r="N330" s="3" t="s">
        <v>1112</v>
      </c>
      <c r="O330" s="3" t="s">
        <v>1113</v>
      </c>
      <c r="P330" s="10">
        <f>IF(IFERROR(VLOOKUP(crocodile_dataset[[#This Row],[Observation ID]],A332:A1330,1,FALSE),0),1,0)</f>
        <v>0</v>
      </c>
      <c r="Q330"/>
    </row>
    <row r="331" spans="1:17" x14ac:dyDescent="0.2">
      <c r="A331" s="4">
        <v>330</v>
      </c>
      <c r="B331" s="3" t="s">
        <v>120</v>
      </c>
      <c r="C331" s="3" t="s">
        <v>121</v>
      </c>
      <c r="D331" s="3" t="s">
        <v>17</v>
      </c>
      <c r="E331" s="3" t="s">
        <v>18</v>
      </c>
      <c r="F331" s="1">
        <v>2.23</v>
      </c>
      <c r="G331" s="1">
        <v>83.7</v>
      </c>
      <c r="H331" s="3" t="s">
        <v>19</v>
      </c>
      <c r="I331" s="3" t="s">
        <v>20</v>
      </c>
      <c r="J331" s="2" t="s">
        <v>1114</v>
      </c>
      <c r="K331" s="3" t="s">
        <v>123</v>
      </c>
      <c r="L331" s="3" t="s">
        <v>124</v>
      </c>
      <c r="M331" s="3" t="s">
        <v>73</v>
      </c>
      <c r="N331" s="3" t="s">
        <v>1115</v>
      </c>
      <c r="O331" s="3" t="s">
        <v>1116</v>
      </c>
      <c r="P331" s="10">
        <f>IF(IFERROR(VLOOKUP(crocodile_dataset[[#This Row],[Observation ID]],A333:A1331,1,FALSE),0),1,0)</f>
        <v>0</v>
      </c>
      <c r="Q331"/>
    </row>
    <row r="332" spans="1:17" x14ac:dyDescent="0.2">
      <c r="A332" s="4">
        <v>331</v>
      </c>
      <c r="B332" s="3" t="s">
        <v>392</v>
      </c>
      <c r="C332" s="3" t="s">
        <v>393</v>
      </c>
      <c r="D332" s="3" t="s">
        <v>17</v>
      </c>
      <c r="E332" s="3" t="s">
        <v>18</v>
      </c>
      <c r="F332" s="1">
        <v>1.86</v>
      </c>
      <c r="G332" s="1">
        <v>50.8</v>
      </c>
      <c r="H332" s="3" t="s">
        <v>37</v>
      </c>
      <c r="I332" s="3" t="s">
        <v>20</v>
      </c>
      <c r="J332" s="2" t="s">
        <v>1117</v>
      </c>
      <c r="K332" s="3" t="s">
        <v>191</v>
      </c>
      <c r="L332" s="3" t="s">
        <v>475</v>
      </c>
      <c r="M332" s="3" t="s">
        <v>24</v>
      </c>
      <c r="N332" s="3" t="s">
        <v>1118</v>
      </c>
      <c r="O332" s="3" t="s">
        <v>1119</v>
      </c>
      <c r="P332" s="10">
        <f>IF(IFERROR(VLOOKUP(crocodile_dataset[[#This Row],[Observation ID]],A334:A1332,1,FALSE),0),1,0)</f>
        <v>0</v>
      </c>
      <c r="Q332"/>
    </row>
    <row r="333" spans="1:17" x14ac:dyDescent="0.2">
      <c r="A333" s="4">
        <v>332</v>
      </c>
      <c r="B333" s="3" t="s">
        <v>183</v>
      </c>
      <c r="C333" s="3" t="s">
        <v>184</v>
      </c>
      <c r="D333" s="3" t="s">
        <v>17</v>
      </c>
      <c r="E333" s="3" t="s">
        <v>18</v>
      </c>
      <c r="F333" s="1">
        <v>1.57</v>
      </c>
      <c r="G333" s="1">
        <v>40.700000000000003</v>
      </c>
      <c r="H333" s="3" t="s">
        <v>37</v>
      </c>
      <c r="I333" s="3" t="s">
        <v>20</v>
      </c>
      <c r="J333" s="2" t="s">
        <v>1120</v>
      </c>
      <c r="K333" s="3" t="s">
        <v>130</v>
      </c>
      <c r="L333" s="3" t="s">
        <v>46</v>
      </c>
      <c r="M333" s="3" t="s">
        <v>41</v>
      </c>
      <c r="N333" s="3" t="s">
        <v>1121</v>
      </c>
      <c r="O333" s="3" t="s">
        <v>1122</v>
      </c>
      <c r="P333" s="10">
        <f>IF(IFERROR(VLOOKUP(crocodile_dataset[[#This Row],[Observation ID]],A335:A1333,1,FALSE),0),1,0)</f>
        <v>0</v>
      </c>
      <c r="Q333"/>
    </row>
    <row r="334" spans="1:17" x14ac:dyDescent="0.2">
      <c r="A334" s="4">
        <v>333</v>
      </c>
      <c r="B334" s="3" t="s">
        <v>188</v>
      </c>
      <c r="C334" s="3" t="s">
        <v>189</v>
      </c>
      <c r="D334" s="3" t="s">
        <v>17</v>
      </c>
      <c r="E334" s="3" t="s">
        <v>18</v>
      </c>
      <c r="F334" s="1">
        <v>2.33</v>
      </c>
      <c r="G334" s="1">
        <v>82</v>
      </c>
      <c r="H334" s="3" t="s">
        <v>19</v>
      </c>
      <c r="I334" s="3" t="s">
        <v>38</v>
      </c>
      <c r="J334" s="2" t="s">
        <v>1123</v>
      </c>
      <c r="K334" s="3" t="s">
        <v>252</v>
      </c>
      <c r="L334" s="3" t="s">
        <v>80</v>
      </c>
      <c r="M334" s="3" t="s">
        <v>24</v>
      </c>
      <c r="N334" s="3" t="s">
        <v>1124</v>
      </c>
      <c r="O334" s="3" t="s">
        <v>1125</v>
      </c>
      <c r="P334" s="10">
        <f>IF(IFERROR(VLOOKUP(crocodile_dataset[[#This Row],[Observation ID]],A336:A1334,1,FALSE),0),1,0)</f>
        <v>0</v>
      </c>
      <c r="Q334"/>
    </row>
    <row r="335" spans="1:17" x14ac:dyDescent="0.2">
      <c r="A335" s="4">
        <v>334</v>
      </c>
      <c r="B335" s="3" t="s">
        <v>127</v>
      </c>
      <c r="C335" s="3" t="s">
        <v>128</v>
      </c>
      <c r="D335" s="3" t="s">
        <v>17</v>
      </c>
      <c r="E335" s="3" t="s">
        <v>18</v>
      </c>
      <c r="F335" s="1">
        <v>3.81</v>
      </c>
      <c r="G335" s="1">
        <v>493.9</v>
      </c>
      <c r="H335" s="3" t="s">
        <v>61</v>
      </c>
      <c r="I335" s="3" t="s">
        <v>104</v>
      </c>
      <c r="J335" s="2" t="s">
        <v>1126</v>
      </c>
      <c r="K335" s="3" t="s">
        <v>210</v>
      </c>
      <c r="L335" s="3" t="s">
        <v>131</v>
      </c>
      <c r="M335" s="3" t="s">
        <v>24</v>
      </c>
      <c r="N335" s="3" t="s">
        <v>1127</v>
      </c>
      <c r="O335" s="3" t="s">
        <v>1128</v>
      </c>
      <c r="P335" s="10">
        <f>IF(IFERROR(VLOOKUP(crocodile_dataset[[#This Row],[Observation ID]],A337:A1335,1,FALSE),0),1,0)</f>
        <v>0</v>
      </c>
      <c r="Q335"/>
    </row>
    <row r="336" spans="1:17" x14ac:dyDescent="0.2">
      <c r="A336" s="4">
        <v>335</v>
      </c>
      <c r="B336" s="3" t="s">
        <v>76</v>
      </c>
      <c r="C336" s="3" t="s">
        <v>77</v>
      </c>
      <c r="D336" s="3" t="s">
        <v>17</v>
      </c>
      <c r="E336" s="3" t="s">
        <v>18</v>
      </c>
      <c r="F336" s="1">
        <v>1.36</v>
      </c>
      <c r="G336" s="1">
        <v>45.7</v>
      </c>
      <c r="H336" s="3" t="s">
        <v>37</v>
      </c>
      <c r="I336" s="3" t="s">
        <v>104</v>
      </c>
      <c r="J336" s="2" t="s">
        <v>1129</v>
      </c>
      <c r="K336" s="3" t="s">
        <v>415</v>
      </c>
      <c r="L336" s="3" t="s">
        <v>80</v>
      </c>
      <c r="M336" s="3" t="s">
        <v>24</v>
      </c>
      <c r="N336" s="3" t="s">
        <v>1130</v>
      </c>
      <c r="O336" s="3" t="s">
        <v>1131</v>
      </c>
      <c r="P336" s="10">
        <f>IF(IFERROR(VLOOKUP(crocodile_dataset[[#This Row],[Observation ID]],A338:A1336,1,FALSE),0),1,0)</f>
        <v>0</v>
      </c>
      <c r="Q336"/>
    </row>
    <row r="337" spans="1:17" x14ac:dyDescent="0.2">
      <c r="A337" s="4">
        <v>336</v>
      </c>
      <c r="B337" s="3" t="s">
        <v>120</v>
      </c>
      <c r="C337" s="3" t="s">
        <v>121</v>
      </c>
      <c r="D337" s="3" t="s">
        <v>17</v>
      </c>
      <c r="E337" s="3" t="s">
        <v>18</v>
      </c>
      <c r="F337" s="1">
        <v>0.87</v>
      </c>
      <c r="G337" s="1">
        <v>30.9</v>
      </c>
      <c r="H337" s="3" t="s">
        <v>37</v>
      </c>
      <c r="I337" s="3" t="s">
        <v>20</v>
      </c>
      <c r="J337" s="2" t="s">
        <v>1132</v>
      </c>
      <c r="K337" s="3" t="s">
        <v>135</v>
      </c>
      <c r="L337" s="3" t="s">
        <v>124</v>
      </c>
      <c r="M337" s="3" t="s">
        <v>73</v>
      </c>
      <c r="N337" s="3" t="s">
        <v>1133</v>
      </c>
      <c r="O337" s="3" t="s">
        <v>1134</v>
      </c>
      <c r="P337" s="10">
        <f>IF(IFERROR(VLOOKUP(crocodile_dataset[[#This Row],[Observation ID]],A339:A1337,1,FALSE),0),1,0)</f>
        <v>0</v>
      </c>
      <c r="Q337"/>
    </row>
    <row r="338" spans="1:17" x14ac:dyDescent="0.2">
      <c r="A338" s="4">
        <v>337</v>
      </c>
      <c r="B338" s="3" t="s">
        <v>145</v>
      </c>
      <c r="C338" s="3" t="s">
        <v>146</v>
      </c>
      <c r="D338" s="3" t="s">
        <v>17</v>
      </c>
      <c r="E338" s="3" t="s">
        <v>18</v>
      </c>
      <c r="F338" s="1">
        <v>1.94</v>
      </c>
      <c r="G338" s="1">
        <v>71.599999999999994</v>
      </c>
      <c r="H338" s="3" t="s">
        <v>37</v>
      </c>
      <c r="I338" s="3" t="s">
        <v>38</v>
      </c>
      <c r="J338" s="2" t="s">
        <v>1135</v>
      </c>
      <c r="K338" s="3" t="s">
        <v>148</v>
      </c>
      <c r="L338" s="3" t="s">
        <v>23</v>
      </c>
      <c r="M338" s="3" t="s">
        <v>41</v>
      </c>
      <c r="N338" s="3" t="s">
        <v>1136</v>
      </c>
      <c r="O338" s="3" t="s">
        <v>1137</v>
      </c>
      <c r="P338" s="10">
        <f>IF(IFERROR(VLOOKUP(crocodile_dataset[[#This Row],[Observation ID]],A340:A1338,1,FALSE),0),1,0)</f>
        <v>0</v>
      </c>
      <c r="Q338"/>
    </row>
    <row r="339" spans="1:17" x14ac:dyDescent="0.2">
      <c r="A339" s="4">
        <v>338</v>
      </c>
      <c r="B339" s="3" t="s">
        <v>59</v>
      </c>
      <c r="C339" s="3" t="s">
        <v>60</v>
      </c>
      <c r="D339" s="3" t="s">
        <v>17</v>
      </c>
      <c r="E339" s="3" t="s">
        <v>18</v>
      </c>
      <c r="F339" s="1">
        <v>2.81</v>
      </c>
      <c r="G339" s="1">
        <v>127.1</v>
      </c>
      <c r="H339" s="3" t="s">
        <v>19</v>
      </c>
      <c r="I339" s="3" t="s">
        <v>104</v>
      </c>
      <c r="J339" s="2" t="s">
        <v>1138</v>
      </c>
      <c r="K339" s="3" t="s">
        <v>98</v>
      </c>
      <c r="L339" s="3" t="s">
        <v>23</v>
      </c>
      <c r="M339" s="3" t="s">
        <v>41</v>
      </c>
      <c r="N339" s="3" t="s">
        <v>1139</v>
      </c>
      <c r="O339" s="3" t="s">
        <v>1140</v>
      </c>
      <c r="P339" s="10">
        <f>IF(IFERROR(VLOOKUP(crocodile_dataset[[#This Row],[Observation ID]],A341:A1339,1,FALSE),0),1,0)</f>
        <v>0</v>
      </c>
      <c r="Q339"/>
    </row>
    <row r="340" spans="1:17" x14ac:dyDescent="0.2">
      <c r="A340" s="4">
        <v>339</v>
      </c>
      <c r="B340" s="3" t="s">
        <v>59</v>
      </c>
      <c r="C340" s="3" t="s">
        <v>60</v>
      </c>
      <c r="D340" s="3" t="s">
        <v>17</v>
      </c>
      <c r="E340" s="3" t="s">
        <v>18</v>
      </c>
      <c r="F340" s="1">
        <v>2.13</v>
      </c>
      <c r="G340" s="1">
        <v>74.7</v>
      </c>
      <c r="H340" s="3" t="s">
        <v>19</v>
      </c>
      <c r="I340" s="3" t="s">
        <v>38</v>
      </c>
      <c r="J340" s="2" t="s">
        <v>1141</v>
      </c>
      <c r="K340" s="3" t="s">
        <v>63</v>
      </c>
      <c r="L340" s="3" t="s">
        <v>23</v>
      </c>
      <c r="M340" s="3" t="s">
        <v>41</v>
      </c>
      <c r="N340" s="3" t="s">
        <v>1142</v>
      </c>
      <c r="O340" s="3" t="s">
        <v>1143</v>
      </c>
      <c r="P340" s="10">
        <f>IF(IFERROR(VLOOKUP(crocodile_dataset[[#This Row],[Observation ID]],A342:A1340,1,FALSE),0),1,0)</f>
        <v>0</v>
      </c>
      <c r="Q340"/>
    </row>
    <row r="341" spans="1:17" x14ac:dyDescent="0.2">
      <c r="A341" s="4">
        <v>340</v>
      </c>
      <c r="B341" s="3" t="s">
        <v>188</v>
      </c>
      <c r="C341" s="3" t="s">
        <v>189</v>
      </c>
      <c r="D341" s="3" t="s">
        <v>17</v>
      </c>
      <c r="E341" s="3" t="s">
        <v>18</v>
      </c>
      <c r="F341" s="1">
        <v>2.59</v>
      </c>
      <c r="G341" s="1">
        <v>90.2</v>
      </c>
      <c r="H341" s="3" t="s">
        <v>61</v>
      </c>
      <c r="I341" s="3" t="s">
        <v>20</v>
      </c>
      <c r="J341" s="2" t="s">
        <v>1144</v>
      </c>
      <c r="K341" s="3" t="s">
        <v>252</v>
      </c>
      <c r="L341" s="3" t="s">
        <v>23</v>
      </c>
      <c r="M341" s="3" t="s">
        <v>24</v>
      </c>
      <c r="N341" s="3" t="s">
        <v>1145</v>
      </c>
      <c r="O341" s="3" t="s">
        <v>1146</v>
      </c>
      <c r="P341" s="10">
        <f>IF(IFERROR(VLOOKUP(crocodile_dataset[[#This Row],[Observation ID]],A343:A1341,1,FALSE),0),1,0)</f>
        <v>0</v>
      </c>
      <c r="Q341"/>
    </row>
    <row r="342" spans="1:17" x14ac:dyDescent="0.2">
      <c r="A342" s="4">
        <v>341</v>
      </c>
      <c r="B342" s="3" t="s">
        <v>27</v>
      </c>
      <c r="C342" s="3" t="s">
        <v>28</v>
      </c>
      <c r="D342" s="3" t="s">
        <v>17</v>
      </c>
      <c r="E342" s="3" t="s">
        <v>18</v>
      </c>
      <c r="F342" s="1">
        <v>3.05</v>
      </c>
      <c r="G342" s="1">
        <v>188</v>
      </c>
      <c r="H342" s="3" t="s">
        <v>19</v>
      </c>
      <c r="I342" s="3" t="s">
        <v>104</v>
      </c>
      <c r="J342" s="2" t="s">
        <v>1147</v>
      </c>
      <c r="K342" s="3" t="s">
        <v>240</v>
      </c>
      <c r="L342" s="3" t="s">
        <v>31</v>
      </c>
      <c r="M342" s="3" t="s">
        <v>32</v>
      </c>
      <c r="N342" s="3" t="s">
        <v>1148</v>
      </c>
      <c r="O342" s="3" t="s">
        <v>1149</v>
      </c>
      <c r="P342" s="10">
        <f>IF(IFERROR(VLOOKUP(crocodile_dataset[[#This Row],[Observation ID]],A344:A1342,1,FALSE),0),1,0)</f>
        <v>0</v>
      </c>
      <c r="Q342"/>
    </row>
    <row r="343" spans="1:17" x14ac:dyDescent="0.2">
      <c r="A343" s="4">
        <v>342</v>
      </c>
      <c r="B343" s="3" t="s">
        <v>201</v>
      </c>
      <c r="C343" s="3" t="s">
        <v>202</v>
      </c>
      <c r="D343" s="3" t="s">
        <v>17</v>
      </c>
      <c r="E343" s="3" t="s">
        <v>203</v>
      </c>
      <c r="F343" s="1">
        <v>3.32</v>
      </c>
      <c r="G343" s="1">
        <v>230.9</v>
      </c>
      <c r="H343" s="3" t="s">
        <v>19</v>
      </c>
      <c r="I343" s="3" t="s">
        <v>38</v>
      </c>
      <c r="J343" s="2" t="s">
        <v>1150</v>
      </c>
      <c r="K343" s="3" t="s">
        <v>272</v>
      </c>
      <c r="L343" s="3" t="s">
        <v>259</v>
      </c>
      <c r="M343" s="3" t="s">
        <v>41</v>
      </c>
      <c r="N343" s="3" t="s">
        <v>1151</v>
      </c>
      <c r="O343" s="3" t="s">
        <v>1152</v>
      </c>
      <c r="P343" s="10">
        <f>IF(IFERROR(VLOOKUP(crocodile_dataset[[#This Row],[Observation ID]],A345:A1343,1,FALSE),0),1,0)</f>
        <v>0</v>
      </c>
      <c r="Q343"/>
    </row>
    <row r="344" spans="1:17" x14ac:dyDescent="0.2">
      <c r="A344" s="4">
        <v>343</v>
      </c>
      <c r="B344" s="3" t="s">
        <v>76</v>
      </c>
      <c r="C344" s="3" t="s">
        <v>77</v>
      </c>
      <c r="D344" s="3" t="s">
        <v>17</v>
      </c>
      <c r="E344" s="3" t="s">
        <v>18</v>
      </c>
      <c r="F344" s="1">
        <v>2.2799999999999998</v>
      </c>
      <c r="G344" s="1">
        <v>97.8</v>
      </c>
      <c r="H344" s="3" t="s">
        <v>19</v>
      </c>
      <c r="I344" s="3" t="s">
        <v>104</v>
      </c>
      <c r="J344" s="2" t="s">
        <v>1153</v>
      </c>
      <c r="K344" s="3" t="s">
        <v>603</v>
      </c>
      <c r="L344" s="3" t="s">
        <v>216</v>
      </c>
      <c r="M344" s="3" t="s">
        <v>24</v>
      </c>
      <c r="N344" s="3" t="s">
        <v>1154</v>
      </c>
      <c r="O344" s="3" t="s">
        <v>1155</v>
      </c>
      <c r="P344" s="10">
        <f>IF(IFERROR(VLOOKUP(crocodile_dataset[[#This Row],[Observation ID]],A346:A1344,1,FALSE),0),1,0)</f>
        <v>0</v>
      </c>
      <c r="Q344"/>
    </row>
    <row r="345" spans="1:17" x14ac:dyDescent="0.2">
      <c r="A345" s="4">
        <v>344</v>
      </c>
      <c r="B345" s="3" t="s">
        <v>201</v>
      </c>
      <c r="C345" s="3" t="s">
        <v>202</v>
      </c>
      <c r="D345" s="3" t="s">
        <v>17</v>
      </c>
      <c r="E345" s="3" t="s">
        <v>203</v>
      </c>
      <c r="F345" s="1">
        <v>2.95</v>
      </c>
      <c r="G345" s="1">
        <v>170</v>
      </c>
      <c r="H345" s="3" t="s">
        <v>61</v>
      </c>
      <c r="I345" s="3" t="s">
        <v>104</v>
      </c>
      <c r="J345" s="2" t="s">
        <v>1156</v>
      </c>
      <c r="K345" s="3" t="s">
        <v>106</v>
      </c>
      <c r="L345" s="3" t="s">
        <v>259</v>
      </c>
      <c r="M345" s="3" t="s">
        <v>41</v>
      </c>
      <c r="N345" s="3" t="s">
        <v>1157</v>
      </c>
      <c r="O345" s="3" t="s">
        <v>1158</v>
      </c>
      <c r="P345" s="10">
        <f>IF(IFERROR(VLOOKUP(crocodile_dataset[[#This Row],[Observation ID]],A347:A1345,1,FALSE),0),1,0)</f>
        <v>0</v>
      </c>
      <c r="Q345"/>
    </row>
    <row r="346" spans="1:17" x14ac:dyDescent="0.2">
      <c r="A346" s="4">
        <v>345</v>
      </c>
      <c r="B346" s="3" t="s">
        <v>35</v>
      </c>
      <c r="C346" s="3" t="s">
        <v>36</v>
      </c>
      <c r="D346" s="3" t="s">
        <v>17</v>
      </c>
      <c r="E346" s="3" t="s">
        <v>18</v>
      </c>
      <c r="F346" s="1">
        <v>3.49</v>
      </c>
      <c r="G346" s="1">
        <v>305.39999999999998</v>
      </c>
      <c r="H346" s="3" t="s">
        <v>19</v>
      </c>
      <c r="I346" s="3" t="s">
        <v>38</v>
      </c>
      <c r="J346" s="2" t="s">
        <v>1159</v>
      </c>
      <c r="K346" s="3" t="s">
        <v>240</v>
      </c>
      <c r="L346" s="3" t="s">
        <v>40</v>
      </c>
      <c r="M346" s="3" t="s">
        <v>41</v>
      </c>
      <c r="N346" s="3" t="s">
        <v>1160</v>
      </c>
      <c r="O346" s="3" t="s">
        <v>1161</v>
      </c>
      <c r="P346" s="10">
        <f>IF(IFERROR(VLOOKUP(crocodile_dataset[[#This Row],[Observation ID]],A348:A1346,1,FALSE),0),1,0)</f>
        <v>0</v>
      </c>
      <c r="Q346"/>
    </row>
    <row r="347" spans="1:17" x14ac:dyDescent="0.2">
      <c r="A347" s="4">
        <v>346</v>
      </c>
      <c r="B347" s="3" t="s">
        <v>49</v>
      </c>
      <c r="C347" s="3" t="s">
        <v>50</v>
      </c>
      <c r="D347" s="3" t="s">
        <v>17</v>
      </c>
      <c r="E347" s="3" t="s">
        <v>18</v>
      </c>
      <c r="F347" s="1">
        <v>0.61</v>
      </c>
      <c r="G347" s="1">
        <v>56.4</v>
      </c>
      <c r="H347" s="3" t="s">
        <v>156</v>
      </c>
      <c r="I347" s="3" t="s">
        <v>104</v>
      </c>
      <c r="J347" s="2" t="s">
        <v>1162</v>
      </c>
      <c r="K347" s="3" t="s">
        <v>161</v>
      </c>
      <c r="L347" s="3" t="s">
        <v>80</v>
      </c>
      <c r="M347" s="3" t="s">
        <v>32</v>
      </c>
      <c r="N347" s="3" t="s">
        <v>1163</v>
      </c>
      <c r="O347" s="3" t="s">
        <v>1164</v>
      </c>
      <c r="P347" s="10">
        <f>IF(IFERROR(VLOOKUP(crocodile_dataset[[#This Row],[Observation ID]],A349:A1347,1,FALSE),0),1,0)</f>
        <v>0</v>
      </c>
      <c r="Q347"/>
    </row>
    <row r="348" spans="1:17" x14ac:dyDescent="0.2">
      <c r="A348" s="4">
        <v>347</v>
      </c>
      <c r="B348" s="3" t="s">
        <v>320</v>
      </c>
      <c r="C348" s="3" t="s">
        <v>321</v>
      </c>
      <c r="D348" s="3" t="s">
        <v>17</v>
      </c>
      <c r="E348" s="3" t="s">
        <v>203</v>
      </c>
      <c r="F348" s="1">
        <v>2.1</v>
      </c>
      <c r="G348" s="1">
        <v>87.2</v>
      </c>
      <c r="H348" s="3" t="s">
        <v>19</v>
      </c>
      <c r="I348" s="3" t="s">
        <v>20</v>
      </c>
      <c r="J348" s="2" t="s">
        <v>1165</v>
      </c>
      <c r="K348" s="3" t="s">
        <v>330</v>
      </c>
      <c r="L348" s="3" t="s">
        <v>23</v>
      </c>
      <c r="M348" s="3" t="s">
        <v>323</v>
      </c>
      <c r="N348" s="3" t="s">
        <v>1166</v>
      </c>
      <c r="O348" s="3" t="s">
        <v>1167</v>
      </c>
      <c r="P348" s="10">
        <f>IF(IFERROR(VLOOKUP(crocodile_dataset[[#This Row],[Observation ID]],A350:A1348,1,FALSE),0),1,0)</f>
        <v>0</v>
      </c>
      <c r="Q348"/>
    </row>
    <row r="349" spans="1:17" x14ac:dyDescent="0.2">
      <c r="A349" s="4">
        <v>348</v>
      </c>
      <c r="B349" s="3" t="s">
        <v>49</v>
      </c>
      <c r="C349" s="3" t="s">
        <v>50</v>
      </c>
      <c r="D349" s="3" t="s">
        <v>17</v>
      </c>
      <c r="E349" s="3" t="s">
        <v>18</v>
      </c>
      <c r="F349" s="1">
        <v>2.8</v>
      </c>
      <c r="G349" s="1">
        <v>149.4</v>
      </c>
      <c r="H349" s="3" t="s">
        <v>61</v>
      </c>
      <c r="I349" s="3" t="s">
        <v>38</v>
      </c>
      <c r="J349" s="2" t="s">
        <v>1168</v>
      </c>
      <c r="K349" s="3" t="s">
        <v>1169</v>
      </c>
      <c r="L349" s="3" t="s">
        <v>56</v>
      </c>
      <c r="M349" s="3" t="s">
        <v>32</v>
      </c>
      <c r="N349" s="3" t="s">
        <v>1170</v>
      </c>
      <c r="O349" s="3" t="s">
        <v>1171</v>
      </c>
      <c r="P349" s="10">
        <f>IF(IFERROR(VLOOKUP(crocodile_dataset[[#This Row],[Observation ID]],A351:A1349,1,FALSE),0),1,0)</f>
        <v>0</v>
      </c>
      <c r="Q349"/>
    </row>
    <row r="350" spans="1:17" x14ac:dyDescent="0.2">
      <c r="A350" s="4">
        <v>349</v>
      </c>
      <c r="B350" s="3" t="s">
        <v>59</v>
      </c>
      <c r="C350" s="3" t="s">
        <v>60</v>
      </c>
      <c r="D350" s="3" t="s">
        <v>17</v>
      </c>
      <c r="E350" s="3" t="s">
        <v>18</v>
      </c>
      <c r="F350" s="1">
        <v>2.92</v>
      </c>
      <c r="G350" s="1">
        <v>166.7</v>
      </c>
      <c r="H350" s="3" t="s">
        <v>19</v>
      </c>
      <c r="I350" s="3" t="s">
        <v>104</v>
      </c>
      <c r="J350" s="2" t="s">
        <v>1172</v>
      </c>
      <c r="K350" s="3" t="s">
        <v>293</v>
      </c>
      <c r="L350" s="3" t="s">
        <v>64</v>
      </c>
      <c r="M350" s="3" t="s">
        <v>41</v>
      </c>
      <c r="N350" s="3" t="s">
        <v>1173</v>
      </c>
      <c r="O350" s="3" t="s">
        <v>1174</v>
      </c>
      <c r="P350" s="10">
        <f>IF(IFERROR(VLOOKUP(crocodile_dataset[[#This Row],[Observation ID]],A352:A1350,1,FALSE),0),1,0)</f>
        <v>0</v>
      </c>
      <c r="Q350"/>
    </row>
    <row r="351" spans="1:17" x14ac:dyDescent="0.2">
      <c r="A351" s="4">
        <v>350</v>
      </c>
      <c r="B351" s="3" t="s">
        <v>115</v>
      </c>
      <c r="C351" s="3" t="s">
        <v>116</v>
      </c>
      <c r="D351" s="3" t="s">
        <v>17</v>
      </c>
      <c r="E351" s="3" t="s">
        <v>18</v>
      </c>
      <c r="F351" s="1">
        <v>2.04</v>
      </c>
      <c r="G351" s="1">
        <v>168.7</v>
      </c>
      <c r="H351" s="3" t="s">
        <v>37</v>
      </c>
      <c r="I351" s="3" t="s">
        <v>20</v>
      </c>
      <c r="J351" s="2" t="s">
        <v>1175</v>
      </c>
      <c r="K351" s="3" t="s">
        <v>152</v>
      </c>
      <c r="L351" s="3" t="s">
        <v>56</v>
      </c>
      <c r="M351" s="3" t="s">
        <v>24</v>
      </c>
      <c r="N351" s="3" t="s">
        <v>1176</v>
      </c>
      <c r="O351" s="3" t="s">
        <v>1177</v>
      </c>
      <c r="P351" s="10">
        <f>IF(IFERROR(VLOOKUP(crocodile_dataset[[#This Row],[Observation ID]],A353:A1351,1,FALSE),0),1,0)</f>
        <v>0</v>
      </c>
      <c r="Q351"/>
    </row>
    <row r="352" spans="1:17" x14ac:dyDescent="0.2">
      <c r="A352" s="4">
        <v>351</v>
      </c>
      <c r="B352" s="3" t="s">
        <v>188</v>
      </c>
      <c r="C352" s="3" t="s">
        <v>189</v>
      </c>
      <c r="D352" s="3" t="s">
        <v>17</v>
      </c>
      <c r="E352" s="3" t="s">
        <v>18</v>
      </c>
      <c r="F352" s="1">
        <v>0.24</v>
      </c>
      <c r="G352" s="1">
        <v>32.299999999999997</v>
      </c>
      <c r="H352" s="3" t="s">
        <v>156</v>
      </c>
      <c r="I352" s="3" t="s">
        <v>20</v>
      </c>
      <c r="J352" s="2" t="s">
        <v>1178</v>
      </c>
      <c r="K352" s="3" t="s">
        <v>252</v>
      </c>
      <c r="L352" s="3" t="s">
        <v>23</v>
      </c>
      <c r="M352" s="3" t="s">
        <v>24</v>
      </c>
      <c r="N352" s="3" t="s">
        <v>1179</v>
      </c>
      <c r="O352" s="3" t="s">
        <v>1180</v>
      </c>
      <c r="P352" s="10">
        <f>IF(IFERROR(VLOOKUP(crocodile_dataset[[#This Row],[Observation ID]],A354:A1352,1,FALSE),0),1,0)</f>
        <v>0</v>
      </c>
      <c r="Q352"/>
    </row>
    <row r="353" spans="1:17" x14ac:dyDescent="0.2">
      <c r="A353" s="4">
        <v>352</v>
      </c>
      <c r="B353" s="3" t="s">
        <v>67</v>
      </c>
      <c r="C353" s="3" t="s">
        <v>68</v>
      </c>
      <c r="D353" s="3" t="s">
        <v>17</v>
      </c>
      <c r="E353" s="3" t="s">
        <v>69</v>
      </c>
      <c r="F353" s="1">
        <v>0.9</v>
      </c>
      <c r="G353" s="1">
        <v>9</v>
      </c>
      <c r="H353" s="3" t="s">
        <v>37</v>
      </c>
      <c r="I353" s="3" t="s">
        <v>104</v>
      </c>
      <c r="J353" s="2" t="s">
        <v>1181</v>
      </c>
      <c r="K353" s="3" t="s">
        <v>142</v>
      </c>
      <c r="L353" s="3" t="s">
        <v>72</v>
      </c>
      <c r="M353" s="3" t="s">
        <v>73</v>
      </c>
      <c r="N353" s="3" t="s">
        <v>1182</v>
      </c>
      <c r="O353" s="3" t="s">
        <v>1183</v>
      </c>
      <c r="P353" s="10">
        <f>IF(IFERROR(VLOOKUP(crocodile_dataset[[#This Row],[Observation ID]],A355:A1353,1,FALSE),0),1,0)</f>
        <v>0</v>
      </c>
      <c r="Q353"/>
    </row>
    <row r="354" spans="1:17" x14ac:dyDescent="0.2">
      <c r="A354" s="4">
        <v>353</v>
      </c>
      <c r="B354" s="3" t="s">
        <v>15</v>
      </c>
      <c r="C354" s="3" t="s">
        <v>16</v>
      </c>
      <c r="D354" s="3" t="s">
        <v>17</v>
      </c>
      <c r="E354" s="3" t="s">
        <v>18</v>
      </c>
      <c r="F354" s="1">
        <v>2.59</v>
      </c>
      <c r="G354" s="1">
        <v>87.1</v>
      </c>
      <c r="H354" s="3" t="s">
        <v>61</v>
      </c>
      <c r="I354" s="3" t="s">
        <v>38</v>
      </c>
      <c r="J354" s="2" t="s">
        <v>1184</v>
      </c>
      <c r="K354" s="3" t="s">
        <v>45</v>
      </c>
      <c r="L354" s="3" t="s">
        <v>46</v>
      </c>
      <c r="M354" s="3" t="s">
        <v>24</v>
      </c>
      <c r="N354" s="3" t="s">
        <v>1185</v>
      </c>
      <c r="O354" s="3" t="s">
        <v>1186</v>
      </c>
      <c r="P354" s="10">
        <f>IF(IFERROR(VLOOKUP(crocodile_dataset[[#This Row],[Observation ID]],A356:A1354,1,FALSE),0),1,0)</f>
        <v>0</v>
      </c>
      <c r="Q354"/>
    </row>
    <row r="355" spans="1:17" x14ac:dyDescent="0.2">
      <c r="A355" s="4">
        <v>354</v>
      </c>
      <c r="B355" s="3" t="s">
        <v>207</v>
      </c>
      <c r="C355" s="3" t="s">
        <v>208</v>
      </c>
      <c r="D355" s="3" t="s">
        <v>17</v>
      </c>
      <c r="E355" s="3" t="s">
        <v>18</v>
      </c>
      <c r="F355" s="1">
        <v>0.88</v>
      </c>
      <c r="G355" s="1">
        <v>20.5</v>
      </c>
      <c r="H355" s="3" t="s">
        <v>37</v>
      </c>
      <c r="I355" s="3" t="s">
        <v>20</v>
      </c>
      <c r="J355" s="2" t="s">
        <v>1187</v>
      </c>
      <c r="K355" s="3" t="s">
        <v>210</v>
      </c>
      <c r="L355" s="3" t="s">
        <v>465</v>
      </c>
      <c r="M355" s="3" t="s">
        <v>24</v>
      </c>
      <c r="N355" s="3" t="s">
        <v>1188</v>
      </c>
      <c r="O355" s="3" t="s">
        <v>1189</v>
      </c>
      <c r="P355" s="10">
        <f>IF(IFERROR(VLOOKUP(crocodile_dataset[[#This Row],[Observation ID]],A357:A1355,1,FALSE),0),1,0)</f>
        <v>0</v>
      </c>
      <c r="Q355"/>
    </row>
    <row r="356" spans="1:17" x14ac:dyDescent="0.2">
      <c r="A356" s="4">
        <v>355</v>
      </c>
      <c r="B356" s="3" t="s">
        <v>145</v>
      </c>
      <c r="C356" s="3" t="s">
        <v>146</v>
      </c>
      <c r="D356" s="3" t="s">
        <v>17</v>
      </c>
      <c r="E356" s="3" t="s">
        <v>18</v>
      </c>
      <c r="F356" s="1">
        <v>2.92</v>
      </c>
      <c r="G356" s="1">
        <v>139.4</v>
      </c>
      <c r="H356" s="3" t="s">
        <v>19</v>
      </c>
      <c r="I356" s="3" t="s">
        <v>38</v>
      </c>
      <c r="J356" s="2" t="s">
        <v>1190</v>
      </c>
      <c r="K356" s="3" t="s">
        <v>148</v>
      </c>
      <c r="L356" s="3" t="s">
        <v>23</v>
      </c>
      <c r="M356" s="3" t="s">
        <v>41</v>
      </c>
      <c r="N356" s="3" t="s">
        <v>1191</v>
      </c>
      <c r="O356" s="3" t="s">
        <v>1192</v>
      </c>
      <c r="P356" s="10">
        <f>IF(IFERROR(VLOOKUP(crocodile_dataset[[#This Row],[Observation ID]],A358:A1356,1,FALSE),0),1,0)</f>
        <v>0</v>
      </c>
      <c r="Q356"/>
    </row>
    <row r="357" spans="1:17" x14ac:dyDescent="0.2">
      <c r="A357" s="4">
        <v>356</v>
      </c>
      <c r="B357" s="3" t="s">
        <v>67</v>
      </c>
      <c r="C357" s="3" t="s">
        <v>68</v>
      </c>
      <c r="D357" s="3" t="s">
        <v>17</v>
      </c>
      <c r="E357" s="3" t="s">
        <v>69</v>
      </c>
      <c r="F357" s="1">
        <v>1.0900000000000001</v>
      </c>
      <c r="G357" s="1">
        <v>13.9</v>
      </c>
      <c r="H357" s="3" t="s">
        <v>61</v>
      </c>
      <c r="I357" s="3" t="s">
        <v>104</v>
      </c>
      <c r="J357" s="2" t="s">
        <v>1193</v>
      </c>
      <c r="K357" s="3" t="s">
        <v>142</v>
      </c>
      <c r="L357" s="3" t="s">
        <v>310</v>
      </c>
      <c r="M357" s="3" t="s">
        <v>73</v>
      </c>
      <c r="N357" s="3" t="s">
        <v>1194</v>
      </c>
      <c r="O357" s="3" t="s">
        <v>1195</v>
      </c>
      <c r="P357" s="10">
        <f>IF(IFERROR(VLOOKUP(crocodile_dataset[[#This Row],[Observation ID]],A359:A1357,1,FALSE),0),1,0)</f>
        <v>0</v>
      </c>
      <c r="Q357"/>
    </row>
    <row r="358" spans="1:17" x14ac:dyDescent="0.2">
      <c r="A358" s="4">
        <v>357</v>
      </c>
      <c r="B358" s="3" t="s">
        <v>320</v>
      </c>
      <c r="C358" s="3" t="s">
        <v>321</v>
      </c>
      <c r="D358" s="3" t="s">
        <v>17</v>
      </c>
      <c r="E358" s="3" t="s">
        <v>203</v>
      </c>
      <c r="F358" s="1">
        <v>2.64</v>
      </c>
      <c r="G358" s="1">
        <v>129.9</v>
      </c>
      <c r="H358" s="3" t="s">
        <v>19</v>
      </c>
      <c r="I358" s="3" t="s">
        <v>104</v>
      </c>
      <c r="J358" s="2" t="s">
        <v>1196</v>
      </c>
      <c r="K358" s="3" t="s">
        <v>354</v>
      </c>
      <c r="L358" s="3" t="s">
        <v>23</v>
      </c>
      <c r="M358" s="3" t="s">
        <v>323</v>
      </c>
      <c r="N358" s="3" t="s">
        <v>1197</v>
      </c>
      <c r="O358" s="3" t="s">
        <v>1198</v>
      </c>
      <c r="P358" s="10">
        <f>IF(IFERROR(VLOOKUP(crocodile_dataset[[#This Row],[Observation ID]],A360:A1358,1,FALSE),0),1,0)</f>
        <v>0</v>
      </c>
      <c r="Q358"/>
    </row>
    <row r="359" spans="1:17" x14ac:dyDescent="0.2">
      <c r="A359" s="4">
        <v>358</v>
      </c>
      <c r="B359" s="3" t="s">
        <v>35</v>
      </c>
      <c r="C359" s="3" t="s">
        <v>36</v>
      </c>
      <c r="D359" s="3" t="s">
        <v>17</v>
      </c>
      <c r="E359" s="3" t="s">
        <v>18</v>
      </c>
      <c r="F359" s="1">
        <v>0.65</v>
      </c>
      <c r="G359" s="1">
        <v>97.9</v>
      </c>
      <c r="H359" s="3" t="s">
        <v>156</v>
      </c>
      <c r="I359" s="3" t="s">
        <v>20</v>
      </c>
      <c r="J359" s="2" t="s">
        <v>1199</v>
      </c>
      <c r="K359" s="3" t="s">
        <v>30</v>
      </c>
      <c r="L359" s="3" t="s">
        <v>40</v>
      </c>
      <c r="M359" s="3" t="s">
        <v>41</v>
      </c>
      <c r="N359" s="3" t="s">
        <v>1200</v>
      </c>
      <c r="O359" s="3" t="s">
        <v>1201</v>
      </c>
      <c r="P359" s="10">
        <f>IF(IFERROR(VLOOKUP(crocodile_dataset[[#This Row],[Observation ID]],A361:A1359,1,FALSE),0),1,0)</f>
        <v>0</v>
      </c>
      <c r="Q359"/>
    </row>
    <row r="360" spans="1:17" x14ac:dyDescent="0.2">
      <c r="A360" s="4">
        <v>359</v>
      </c>
      <c r="B360" s="3" t="s">
        <v>188</v>
      </c>
      <c r="C360" s="3" t="s">
        <v>189</v>
      </c>
      <c r="D360" s="3" t="s">
        <v>17</v>
      </c>
      <c r="E360" s="3" t="s">
        <v>18</v>
      </c>
      <c r="F360" s="1">
        <v>2.5</v>
      </c>
      <c r="G360" s="1">
        <v>97.3</v>
      </c>
      <c r="H360" s="3" t="s">
        <v>61</v>
      </c>
      <c r="I360" s="3" t="s">
        <v>104</v>
      </c>
      <c r="J360" s="2" t="s">
        <v>1202</v>
      </c>
      <c r="K360" s="3" t="s">
        <v>252</v>
      </c>
      <c r="L360" s="3" t="s">
        <v>80</v>
      </c>
      <c r="M360" s="3" t="s">
        <v>24</v>
      </c>
      <c r="N360" s="3" t="s">
        <v>1203</v>
      </c>
      <c r="O360" s="3" t="s">
        <v>1204</v>
      </c>
      <c r="P360" s="10">
        <f>IF(IFERROR(VLOOKUP(crocodile_dataset[[#This Row],[Observation ID]],A362:A1360,1,FALSE),0),1,0)</f>
        <v>0</v>
      </c>
      <c r="Q360"/>
    </row>
    <row r="361" spans="1:17" x14ac:dyDescent="0.2">
      <c r="A361" s="4">
        <v>360</v>
      </c>
      <c r="B361" s="3" t="s">
        <v>87</v>
      </c>
      <c r="C361" s="3" t="s">
        <v>88</v>
      </c>
      <c r="D361" s="3" t="s">
        <v>17</v>
      </c>
      <c r="E361" s="3" t="s">
        <v>69</v>
      </c>
      <c r="F361" s="1">
        <v>0.15</v>
      </c>
      <c r="G361" s="1">
        <v>5.4</v>
      </c>
      <c r="H361" s="3" t="s">
        <v>156</v>
      </c>
      <c r="I361" s="3" t="s">
        <v>20</v>
      </c>
      <c r="J361" s="2" t="s">
        <v>1205</v>
      </c>
      <c r="K361" s="3" t="s">
        <v>248</v>
      </c>
      <c r="L361" s="3" t="s">
        <v>91</v>
      </c>
      <c r="M361" s="3" t="s">
        <v>32</v>
      </c>
      <c r="N361" s="3" t="s">
        <v>1206</v>
      </c>
      <c r="O361" s="3" t="s">
        <v>1207</v>
      </c>
      <c r="P361" s="10">
        <f>IF(IFERROR(VLOOKUP(crocodile_dataset[[#This Row],[Observation ID]],A363:A1361,1,FALSE),0),1,0)</f>
        <v>0</v>
      </c>
      <c r="Q361"/>
    </row>
    <row r="362" spans="1:17" x14ac:dyDescent="0.2">
      <c r="A362" s="4">
        <v>361</v>
      </c>
      <c r="B362" s="3" t="s">
        <v>201</v>
      </c>
      <c r="C362" s="3" t="s">
        <v>202</v>
      </c>
      <c r="D362" s="3" t="s">
        <v>17</v>
      </c>
      <c r="E362" s="3" t="s">
        <v>203</v>
      </c>
      <c r="F362" s="1">
        <v>2.87</v>
      </c>
      <c r="G362" s="1">
        <v>168</v>
      </c>
      <c r="H362" s="3" t="s">
        <v>19</v>
      </c>
      <c r="I362" s="3" t="s">
        <v>104</v>
      </c>
      <c r="J362" s="2" t="s">
        <v>1208</v>
      </c>
      <c r="K362" s="3" t="s">
        <v>272</v>
      </c>
      <c r="L362" s="3" t="s">
        <v>259</v>
      </c>
      <c r="M362" s="3" t="s">
        <v>41</v>
      </c>
      <c r="N362" s="3" t="s">
        <v>1209</v>
      </c>
      <c r="O362" s="3" t="s">
        <v>1210</v>
      </c>
      <c r="P362" s="10">
        <f>IF(IFERROR(VLOOKUP(crocodile_dataset[[#This Row],[Observation ID]],A364:A1362,1,FALSE),0),1,0)</f>
        <v>0</v>
      </c>
      <c r="Q362"/>
    </row>
    <row r="363" spans="1:17" x14ac:dyDescent="0.2">
      <c r="A363" s="4">
        <v>362</v>
      </c>
      <c r="B363" s="3" t="s">
        <v>27</v>
      </c>
      <c r="C363" s="3" t="s">
        <v>28</v>
      </c>
      <c r="D363" s="3" t="s">
        <v>17</v>
      </c>
      <c r="E363" s="3" t="s">
        <v>18</v>
      </c>
      <c r="F363" s="1">
        <v>2.02</v>
      </c>
      <c r="G363" s="1">
        <v>92.5</v>
      </c>
      <c r="H363" s="3" t="s">
        <v>37</v>
      </c>
      <c r="I363" s="3" t="s">
        <v>38</v>
      </c>
      <c r="J363" s="2" t="s">
        <v>1211</v>
      </c>
      <c r="K363" s="3" t="s">
        <v>240</v>
      </c>
      <c r="L363" s="3" t="s">
        <v>389</v>
      </c>
      <c r="M363" s="3" t="s">
        <v>32</v>
      </c>
      <c r="N363" s="3" t="s">
        <v>1212</v>
      </c>
      <c r="O363" s="3" t="s">
        <v>1213</v>
      </c>
      <c r="P363" s="10">
        <f>IF(IFERROR(VLOOKUP(crocodile_dataset[[#This Row],[Observation ID]],A365:A1363,1,FALSE),0),1,0)</f>
        <v>0</v>
      </c>
      <c r="Q363"/>
    </row>
    <row r="364" spans="1:17" x14ac:dyDescent="0.2">
      <c r="A364" s="4">
        <v>363</v>
      </c>
      <c r="B364" s="3" t="s">
        <v>201</v>
      </c>
      <c r="C364" s="3" t="s">
        <v>202</v>
      </c>
      <c r="D364" s="3" t="s">
        <v>17</v>
      </c>
      <c r="E364" s="3" t="s">
        <v>203</v>
      </c>
      <c r="F364" s="1">
        <v>3.28</v>
      </c>
      <c r="G364" s="1">
        <v>217.2</v>
      </c>
      <c r="H364" s="3" t="s">
        <v>19</v>
      </c>
      <c r="I364" s="3" t="s">
        <v>38</v>
      </c>
      <c r="J364" s="2" t="s">
        <v>1214</v>
      </c>
      <c r="K364" s="3" t="s">
        <v>538</v>
      </c>
      <c r="L364" s="3" t="s">
        <v>23</v>
      </c>
      <c r="M364" s="3" t="s">
        <v>41</v>
      </c>
      <c r="N364" s="3" t="s">
        <v>1215</v>
      </c>
      <c r="O364" s="3" t="s">
        <v>1216</v>
      </c>
      <c r="P364" s="10">
        <f>IF(IFERROR(VLOOKUP(crocodile_dataset[[#This Row],[Observation ID]],A366:A1364,1,FALSE),0),1,0)</f>
        <v>0</v>
      </c>
      <c r="Q364"/>
    </row>
    <row r="365" spans="1:17" x14ac:dyDescent="0.2">
      <c r="A365" s="4">
        <v>364</v>
      </c>
      <c r="B365" s="3" t="s">
        <v>188</v>
      </c>
      <c r="C365" s="3" t="s">
        <v>189</v>
      </c>
      <c r="D365" s="3" t="s">
        <v>17</v>
      </c>
      <c r="E365" s="3" t="s">
        <v>18</v>
      </c>
      <c r="F365" s="1">
        <v>1.46</v>
      </c>
      <c r="G365" s="1">
        <v>41.8</v>
      </c>
      <c r="H365" s="3" t="s">
        <v>37</v>
      </c>
      <c r="I365" s="3" t="s">
        <v>38</v>
      </c>
      <c r="J365" s="2" t="s">
        <v>1217</v>
      </c>
      <c r="K365" s="3" t="s">
        <v>252</v>
      </c>
      <c r="L365" s="3" t="s">
        <v>23</v>
      </c>
      <c r="M365" s="3" t="s">
        <v>24</v>
      </c>
      <c r="N365" s="3" t="s">
        <v>1218</v>
      </c>
      <c r="O365" s="3" t="s">
        <v>1219</v>
      </c>
      <c r="P365" s="10">
        <f>IF(IFERROR(VLOOKUP(crocodile_dataset[[#This Row],[Observation ID]],A367:A1365,1,FALSE),0),1,0)</f>
        <v>0</v>
      </c>
      <c r="Q365"/>
    </row>
    <row r="366" spans="1:17" x14ac:dyDescent="0.2">
      <c r="A366" s="4">
        <v>365</v>
      </c>
      <c r="B366" s="3" t="s">
        <v>201</v>
      </c>
      <c r="C366" s="3" t="s">
        <v>202</v>
      </c>
      <c r="D366" s="3" t="s">
        <v>17</v>
      </c>
      <c r="E366" s="3" t="s">
        <v>203</v>
      </c>
      <c r="F366" s="1">
        <v>2.2799999999999998</v>
      </c>
      <c r="G366" s="1">
        <v>114</v>
      </c>
      <c r="H366" s="3" t="s">
        <v>19</v>
      </c>
      <c r="I366" s="3" t="s">
        <v>38</v>
      </c>
      <c r="J366" s="2" t="s">
        <v>1220</v>
      </c>
      <c r="K366" s="3" t="s">
        <v>538</v>
      </c>
      <c r="L366" s="3" t="s">
        <v>259</v>
      </c>
      <c r="M366" s="3" t="s">
        <v>41</v>
      </c>
      <c r="N366" s="3" t="s">
        <v>1221</v>
      </c>
      <c r="O366" s="3" t="s">
        <v>1222</v>
      </c>
      <c r="P366" s="10">
        <f>IF(IFERROR(VLOOKUP(crocodile_dataset[[#This Row],[Observation ID]],A368:A1366,1,FALSE),0),1,0)</f>
        <v>0</v>
      </c>
      <c r="Q366"/>
    </row>
    <row r="367" spans="1:17" x14ac:dyDescent="0.2">
      <c r="A367" s="4">
        <v>366</v>
      </c>
      <c r="B367" s="3" t="s">
        <v>127</v>
      </c>
      <c r="C367" s="3" t="s">
        <v>128</v>
      </c>
      <c r="D367" s="3" t="s">
        <v>17</v>
      </c>
      <c r="E367" s="3" t="s">
        <v>18</v>
      </c>
      <c r="F367" s="1">
        <v>4.16</v>
      </c>
      <c r="G367" s="1">
        <v>558.29999999999995</v>
      </c>
      <c r="H367" s="3" t="s">
        <v>61</v>
      </c>
      <c r="I367" s="3" t="s">
        <v>38</v>
      </c>
      <c r="J367" s="2" t="s">
        <v>1055</v>
      </c>
      <c r="K367" s="3" t="s">
        <v>52</v>
      </c>
      <c r="L367" s="3" t="s">
        <v>131</v>
      </c>
      <c r="M367" s="3" t="s">
        <v>24</v>
      </c>
      <c r="N367" s="3" t="s">
        <v>1223</v>
      </c>
      <c r="O367" s="3" t="s">
        <v>1224</v>
      </c>
      <c r="P367" s="10">
        <f>IF(IFERROR(VLOOKUP(crocodile_dataset[[#This Row],[Observation ID]],A369:A1367,1,FALSE),0),1,0)</f>
        <v>0</v>
      </c>
      <c r="Q367"/>
    </row>
    <row r="368" spans="1:17" x14ac:dyDescent="0.2">
      <c r="A368" s="4">
        <v>367</v>
      </c>
      <c r="B368" s="3" t="s">
        <v>320</v>
      </c>
      <c r="C368" s="3" t="s">
        <v>321</v>
      </c>
      <c r="D368" s="3" t="s">
        <v>17</v>
      </c>
      <c r="E368" s="3" t="s">
        <v>203</v>
      </c>
      <c r="F368" s="1">
        <v>2.08</v>
      </c>
      <c r="G368" s="1">
        <v>88.4</v>
      </c>
      <c r="H368" s="3" t="s">
        <v>19</v>
      </c>
      <c r="I368" s="3" t="s">
        <v>104</v>
      </c>
      <c r="J368" s="2" t="s">
        <v>1225</v>
      </c>
      <c r="K368" s="3" t="s">
        <v>330</v>
      </c>
      <c r="L368" s="3" t="s">
        <v>23</v>
      </c>
      <c r="M368" s="3" t="s">
        <v>323</v>
      </c>
      <c r="N368" s="3" t="s">
        <v>1226</v>
      </c>
      <c r="O368" s="3" t="s">
        <v>1227</v>
      </c>
      <c r="P368" s="10">
        <f>IF(IFERROR(VLOOKUP(crocodile_dataset[[#This Row],[Observation ID]],A370:A1368,1,FALSE),0),1,0)</f>
        <v>0</v>
      </c>
      <c r="Q368"/>
    </row>
    <row r="369" spans="1:17" x14ac:dyDescent="0.2">
      <c r="A369" s="4">
        <v>368</v>
      </c>
      <c r="B369" s="3" t="s">
        <v>127</v>
      </c>
      <c r="C369" s="3" t="s">
        <v>128</v>
      </c>
      <c r="D369" s="3" t="s">
        <v>17</v>
      </c>
      <c r="E369" s="3" t="s">
        <v>18</v>
      </c>
      <c r="F369" s="1">
        <v>4.78</v>
      </c>
      <c r="G369" s="1">
        <v>696</v>
      </c>
      <c r="H369" s="3" t="s">
        <v>19</v>
      </c>
      <c r="I369" s="3" t="s">
        <v>20</v>
      </c>
      <c r="J369" s="2" t="s">
        <v>1228</v>
      </c>
      <c r="K369" s="3" t="s">
        <v>130</v>
      </c>
      <c r="L369" s="3" t="s">
        <v>131</v>
      </c>
      <c r="M369" s="3" t="s">
        <v>24</v>
      </c>
      <c r="N369" s="3" t="s">
        <v>1229</v>
      </c>
      <c r="O369" s="3" t="s">
        <v>1230</v>
      </c>
      <c r="P369" s="10">
        <f>IF(IFERROR(VLOOKUP(crocodile_dataset[[#This Row],[Observation ID]],A371:A1369,1,FALSE),0),1,0)</f>
        <v>0</v>
      </c>
      <c r="Q369"/>
    </row>
    <row r="370" spans="1:17" x14ac:dyDescent="0.2">
      <c r="A370" s="4">
        <v>369</v>
      </c>
      <c r="B370" s="3" t="s">
        <v>67</v>
      </c>
      <c r="C370" s="3" t="s">
        <v>68</v>
      </c>
      <c r="D370" s="3" t="s">
        <v>17</v>
      </c>
      <c r="E370" s="3" t="s">
        <v>69</v>
      </c>
      <c r="F370" s="1">
        <v>1.28</v>
      </c>
      <c r="G370" s="1">
        <v>19</v>
      </c>
      <c r="H370" s="3" t="s">
        <v>19</v>
      </c>
      <c r="I370" s="3" t="s">
        <v>104</v>
      </c>
      <c r="J370" s="2" t="s">
        <v>1231</v>
      </c>
      <c r="K370" s="3" t="s">
        <v>142</v>
      </c>
      <c r="L370" s="3" t="s">
        <v>72</v>
      </c>
      <c r="M370" s="3" t="s">
        <v>73</v>
      </c>
      <c r="N370" s="3" t="s">
        <v>1232</v>
      </c>
      <c r="O370" s="3" t="s">
        <v>1233</v>
      </c>
      <c r="P370" s="10">
        <f>IF(IFERROR(VLOOKUP(crocodile_dataset[[#This Row],[Observation ID]],A372:A1370,1,FALSE),0),1,0)</f>
        <v>0</v>
      </c>
      <c r="Q370"/>
    </row>
    <row r="371" spans="1:17" x14ac:dyDescent="0.2">
      <c r="A371" s="4">
        <v>370</v>
      </c>
      <c r="B371" s="3" t="s">
        <v>207</v>
      </c>
      <c r="C371" s="3" t="s">
        <v>208</v>
      </c>
      <c r="D371" s="3" t="s">
        <v>17</v>
      </c>
      <c r="E371" s="3" t="s">
        <v>18</v>
      </c>
      <c r="F371" s="1">
        <v>2.04</v>
      </c>
      <c r="G371" s="1">
        <v>59.3</v>
      </c>
      <c r="H371" s="3" t="s">
        <v>61</v>
      </c>
      <c r="I371" s="3" t="s">
        <v>20</v>
      </c>
      <c r="J371" s="2" t="s">
        <v>1234</v>
      </c>
      <c r="K371" s="3" t="s">
        <v>210</v>
      </c>
      <c r="L371" s="3" t="s">
        <v>452</v>
      </c>
      <c r="M371" s="3" t="s">
        <v>24</v>
      </c>
      <c r="N371" s="3" t="s">
        <v>1235</v>
      </c>
      <c r="O371" s="3" t="s">
        <v>1236</v>
      </c>
      <c r="P371" s="10">
        <f>IF(IFERROR(VLOOKUP(crocodile_dataset[[#This Row],[Observation ID]],A373:A1371,1,FALSE),0),1,0)</f>
        <v>0</v>
      </c>
      <c r="Q371"/>
    </row>
    <row r="372" spans="1:17" x14ac:dyDescent="0.2">
      <c r="A372" s="4">
        <v>371</v>
      </c>
      <c r="B372" s="3" t="s">
        <v>183</v>
      </c>
      <c r="C372" s="3" t="s">
        <v>184</v>
      </c>
      <c r="D372" s="3" t="s">
        <v>17</v>
      </c>
      <c r="E372" s="3" t="s">
        <v>18</v>
      </c>
      <c r="F372" s="1">
        <v>2.04</v>
      </c>
      <c r="G372" s="1">
        <v>65.8</v>
      </c>
      <c r="H372" s="3" t="s">
        <v>61</v>
      </c>
      <c r="I372" s="3" t="s">
        <v>20</v>
      </c>
      <c r="J372" s="2" t="s">
        <v>1237</v>
      </c>
      <c r="K372" s="3" t="s">
        <v>130</v>
      </c>
      <c r="L372" s="3" t="s">
        <v>46</v>
      </c>
      <c r="M372" s="3" t="s">
        <v>41</v>
      </c>
      <c r="N372" s="3" t="s">
        <v>1238</v>
      </c>
      <c r="O372" s="3" t="s">
        <v>1239</v>
      </c>
      <c r="P372" s="10">
        <f>IF(IFERROR(VLOOKUP(crocodile_dataset[[#This Row],[Observation ID]],A374:A1372,1,FALSE),0),1,0)</f>
        <v>0</v>
      </c>
      <c r="Q372"/>
    </row>
    <row r="373" spans="1:17" x14ac:dyDescent="0.2">
      <c r="A373" s="4">
        <v>372</v>
      </c>
      <c r="B373" s="3" t="s">
        <v>392</v>
      </c>
      <c r="C373" s="3" t="s">
        <v>393</v>
      </c>
      <c r="D373" s="3" t="s">
        <v>17</v>
      </c>
      <c r="E373" s="3" t="s">
        <v>18</v>
      </c>
      <c r="F373" s="1">
        <v>3.03</v>
      </c>
      <c r="G373" s="1">
        <v>145.9</v>
      </c>
      <c r="H373" s="3" t="s">
        <v>61</v>
      </c>
      <c r="I373" s="3" t="s">
        <v>38</v>
      </c>
      <c r="J373" s="2" t="s">
        <v>1240</v>
      </c>
      <c r="K373" s="3" t="s">
        <v>191</v>
      </c>
      <c r="L373" s="3" t="s">
        <v>475</v>
      </c>
      <c r="M373" s="3" t="s">
        <v>24</v>
      </c>
      <c r="N373" s="3" t="s">
        <v>1241</v>
      </c>
      <c r="O373" s="3" t="s">
        <v>1242</v>
      </c>
      <c r="P373" s="10">
        <f>IF(IFERROR(VLOOKUP(crocodile_dataset[[#This Row],[Observation ID]],A375:A1373,1,FALSE),0),1,0)</f>
        <v>0</v>
      </c>
      <c r="Q373"/>
    </row>
    <row r="374" spans="1:17" x14ac:dyDescent="0.2">
      <c r="A374" s="4">
        <v>373</v>
      </c>
      <c r="B374" s="3" t="s">
        <v>183</v>
      </c>
      <c r="C374" s="3" t="s">
        <v>184</v>
      </c>
      <c r="D374" s="3" t="s">
        <v>17</v>
      </c>
      <c r="E374" s="3" t="s">
        <v>18</v>
      </c>
      <c r="F374" s="1">
        <v>1.42</v>
      </c>
      <c r="G374" s="1">
        <v>33.299999999999997</v>
      </c>
      <c r="H374" s="3" t="s">
        <v>37</v>
      </c>
      <c r="I374" s="3" t="s">
        <v>104</v>
      </c>
      <c r="J374" s="2" t="s">
        <v>1243</v>
      </c>
      <c r="K374" s="3" t="s">
        <v>130</v>
      </c>
      <c r="L374" s="3" t="s">
        <v>46</v>
      </c>
      <c r="M374" s="3" t="s">
        <v>41</v>
      </c>
      <c r="N374" s="3" t="s">
        <v>1244</v>
      </c>
      <c r="O374" s="3" t="s">
        <v>1245</v>
      </c>
      <c r="P374" s="10">
        <f>IF(IFERROR(VLOOKUP(crocodile_dataset[[#This Row],[Observation ID]],A376:A1374,1,FALSE),0),1,0)</f>
        <v>0</v>
      </c>
      <c r="Q374"/>
    </row>
    <row r="375" spans="1:17" x14ac:dyDescent="0.2">
      <c r="A375" s="4">
        <v>374</v>
      </c>
      <c r="B375" s="3" t="s">
        <v>320</v>
      </c>
      <c r="C375" s="3" t="s">
        <v>321</v>
      </c>
      <c r="D375" s="3" t="s">
        <v>17</v>
      </c>
      <c r="E375" s="3" t="s">
        <v>203</v>
      </c>
      <c r="F375" s="1">
        <v>2.2200000000000002</v>
      </c>
      <c r="G375" s="1">
        <v>95</v>
      </c>
      <c r="H375" s="3" t="s">
        <v>61</v>
      </c>
      <c r="I375" s="3" t="s">
        <v>20</v>
      </c>
      <c r="J375" s="2" t="s">
        <v>1246</v>
      </c>
      <c r="K375" s="3" t="s">
        <v>330</v>
      </c>
      <c r="L375" s="3" t="s">
        <v>355</v>
      </c>
      <c r="M375" s="3" t="s">
        <v>323</v>
      </c>
      <c r="N375" s="3" t="s">
        <v>1247</v>
      </c>
      <c r="O375" s="3" t="s">
        <v>1248</v>
      </c>
      <c r="P375" s="10">
        <f>IF(IFERROR(VLOOKUP(crocodile_dataset[[#This Row],[Observation ID]],A377:A1375,1,FALSE),0),1,0)</f>
        <v>0</v>
      </c>
      <c r="Q375"/>
    </row>
    <row r="376" spans="1:17" x14ac:dyDescent="0.2">
      <c r="A376" s="4">
        <v>375</v>
      </c>
      <c r="B376" s="3" t="s">
        <v>87</v>
      </c>
      <c r="C376" s="3" t="s">
        <v>88</v>
      </c>
      <c r="D376" s="3" t="s">
        <v>17</v>
      </c>
      <c r="E376" s="3" t="s">
        <v>69</v>
      </c>
      <c r="F376" s="1">
        <v>0.78</v>
      </c>
      <c r="G376" s="1">
        <v>6.5</v>
      </c>
      <c r="H376" s="3" t="s">
        <v>37</v>
      </c>
      <c r="I376" s="3" t="s">
        <v>104</v>
      </c>
      <c r="J376" s="2" t="s">
        <v>1249</v>
      </c>
      <c r="K376" s="3" t="s">
        <v>90</v>
      </c>
      <c r="L376" s="3" t="s">
        <v>91</v>
      </c>
      <c r="M376" s="3" t="s">
        <v>32</v>
      </c>
      <c r="N376" s="3" t="s">
        <v>1250</v>
      </c>
      <c r="O376" s="3" t="s">
        <v>1251</v>
      </c>
      <c r="P376" s="10">
        <f>IF(IFERROR(VLOOKUP(crocodile_dataset[[#This Row],[Observation ID]],A378:A1376,1,FALSE),0),1,0)</f>
        <v>0</v>
      </c>
      <c r="Q376"/>
    </row>
    <row r="377" spans="1:17" x14ac:dyDescent="0.2">
      <c r="A377" s="4">
        <v>376</v>
      </c>
      <c r="B377" s="3" t="s">
        <v>115</v>
      </c>
      <c r="C377" s="3" t="s">
        <v>116</v>
      </c>
      <c r="D377" s="3" t="s">
        <v>17</v>
      </c>
      <c r="E377" s="3" t="s">
        <v>18</v>
      </c>
      <c r="F377" s="1">
        <v>4.0999999999999996</v>
      </c>
      <c r="G377" s="1">
        <v>513.9</v>
      </c>
      <c r="H377" s="3" t="s">
        <v>19</v>
      </c>
      <c r="I377" s="3" t="s">
        <v>104</v>
      </c>
      <c r="J377" s="2" t="s">
        <v>1252</v>
      </c>
      <c r="K377" s="3" t="s">
        <v>79</v>
      </c>
      <c r="L377" s="3" t="s">
        <v>46</v>
      </c>
      <c r="M377" s="3" t="s">
        <v>24</v>
      </c>
      <c r="N377" s="3" t="s">
        <v>1253</v>
      </c>
      <c r="O377" s="3" t="s">
        <v>1254</v>
      </c>
      <c r="P377" s="10">
        <f>IF(IFERROR(VLOOKUP(crocodile_dataset[[#This Row],[Observation ID]],A379:A1377,1,FALSE),0),1,0)</f>
        <v>0</v>
      </c>
      <c r="Q377"/>
    </row>
    <row r="378" spans="1:17" x14ac:dyDescent="0.2">
      <c r="A378" s="4">
        <v>377</v>
      </c>
      <c r="B378" s="3" t="s">
        <v>183</v>
      </c>
      <c r="C378" s="3" t="s">
        <v>184</v>
      </c>
      <c r="D378" s="3" t="s">
        <v>17</v>
      </c>
      <c r="E378" s="3" t="s">
        <v>18</v>
      </c>
      <c r="F378" s="1">
        <v>1.61</v>
      </c>
      <c r="G378" s="1">
        <v>40.4</v>
      </c>
      <c r="H378" s="3" t="s">
        <v>61</v>
      </c>
      <c r="I378" s="3" t="s">
        <v>104</v>
      </c>
      <c r="J378" s="2" t="s">
        <v>1255</v>
      </c>
      <c r="K378" s="3" t="s">
        <v>130</v>
      </c>
      <c r="L378" s="3" t="s">
        <v>195</v>
      </c>
      <c r="M378" s="3" t="s">
        <v>41</v>
      </c>
      <c r="N378" s="3" t="s">
        <v>1256</v>
      </c>
      <c r="O378" s="3" t="s">
        <v>1257</v>
      </c>
      <c r="P378" s="10">
        <f>IF(IFERROR(VLOOKUP(crocodile_dataset[[#This Row],[Observation ID]],A380:A1378,1,FALSE),0),1,0)</f>
        <v>0</v>
      </c>
      <c r="Q378"/>
    </row>
    <row r="379" spans="1:17" x14ac:dyDescent="0.2">
      <c r="A379" s="4">
        <v>378</v>
      </c>
      <c r="B379" s="3" t="s">
        <v>59</v>
      </c>
      <c r="C379" s="3" t="s">
        <v>60</v>
      </c>
      <c r="D379" s="3" t="s">
        <v>17</v>
      </c>
      <c r="E379" s="3" t="s">
        <v>18</v>
      </c>
      <c r="F379" s="1">
        <v>0.43</v>
      </c>
      <c r="G379" s="1">
        <v>28.5</v>
      </c>
      <c r="H379" s="3" t="s">
        <v>156</v>
      </c>
      <c r="I379" s="3" t="s">
        <v>20</v>
      </c>
      <c r="J379" s="2" t="s">
        <v>1258</v>
      </c>
      <c r="K379" s="3" t="s">
        <v>293</v>
      </c>
      <c r="L379" s="3" t="s">
        <v>581</v>
      </c>
      <c r="M379" s="3" t="s">
        <v>41</v>
      </c>
      <c r="N379" s="3" t="s">
        <v>1259</v>
      </c>
      <c r="O379" s="3" t="s">
        <v>1260</v>
      </c>
      <c r="P379" s="10">
        <f>IF(IFERROR(VLOOKUP(crocodile_dataset[[#This Row],[Observation ID]],A381:A1379,1,FALSE),0),1,0)</f>
        <v>0</v>
      </c>
      <c r="Q379"/>
    </row>
    <row r="380" spans="1:17" x14ac:dyDescent="0.2">
      <c r="A380" s="4">
        <v>379</v>
      </c>
      <c r="B380" s="3" t="s">
        <v>27</v>
      </c>
      <c r="C380" s="3" t="s">
        <v>28</v>
      </c>
      <c r="D380" s="3" t="s">
        <v>17</v>
      </c>
      <c r="E380" s="3" t="s">
        <v>18</v>
      </c>
      <c r="F380" s="1">
        <v>3.25</v>
      </c>
      <c r="G380" s="1">
        <v>194.1</v>
      </c>
      <c r="H380" s="3" t="s">
        <v>61</v>
      </c>
      <c r="I380" s="3" t="s">
        <v>104</v>
      </c>
      <c r="J380" s="2" t="s">
        <v>1261</v>
      </c>
      <c r="K380" s="3" t="s">
        <v>30</v>
      </c>
      <c r="L380" s="3" t="s">
        <v>31</v>
      </c>
      <c r="M380" s="3" t="s">
        <v>32</v>
      </c>
      <c r="N380" s="3" t="s">
        <v>1262</v>
      </c>
      <c r="O380" s="3" t="s">
        <v>1263</v>
      </c>
      <c r="P380" s="10">
        <f>IF(IFERROR(VLOOKUP(crocodile_dataset[[#This Row],[Observation ID]],A382:A1380,1,FALSE),0),1,0)</f>
        <v>0</v>
      </c>
      <c r="Q380"/>
    </row>
    <row r="381" spans="1:17" x14ac:dyDescent="0.2">
      <c r="A381" s="4">
        <v>380</v>
      </c>
      <c r="B381" s="3" t="s">
        <v>67</v>
      </c>
      <c r="C381" s="3" t="s">
        <v>68</v>
      </c>
      <c r="D381" s="3" t="s">
        <v>17</v>
      </c>
      <c r="E381" s="3" t="s">
        <v>69</v>
      </c>
      <c r="F381" s="1">
        <v>0.84</v>
      </c>
      <c r="G381" s="1">
        <v>9.9</v>
      </c>
      <c r="H381" s="3" t="s">
        <v>37</v>
      </c>
      <c r="I381" s="3" t="s">
        <v>20</v>
      </c>
      <c r="J381" s="2" t="s">
        <v>1264</v>
      </c>
      <c r="K381" s="3" t="s">
        <v>142</v>
      </c>
      <c r="L381" s="3" t="s">
        <v>72</v>
      </c>
      <c r="M381" s="3" t="s">
        <v>73</v>
      </c>
      <c r="N381" s="3" t="s">
        <v>1265</v>
      </c>
      <c r="O381" s="3" t="s">
        <v>1266</v>
      </c>
      <c r="P381" s="10">
        <f>IF(IFERROR(VLOOKUP(crocodile_dataset[[#This Row],[Observation ID]],A383:A1381,1,FALSE),0),1,0)</f>
        <v>0</v>
      </c>
      <c r="Q381"/>
    </row>
    <row r="382" spans="1:17" x14ac:dyDescent="0.2">
      <c r="A382" s="4">
        <v>381</v>
      </c>
      <c r="B382" s="3" t="s">
        <v>27</v>
      </c>
      <c r="C382" s="3" t="s">
        <v>28</v>
      </c>
      <c r="D382" s="3" t="s">
        <v>17</v>
      </c>
      <c r="E382" s="3" t="s">
        <v>18</v>
      </c>
      <c r="F382" s="1">
        <v>4.07</v>
      </c>
      <c r="G382" s="1">
        <v>352.7</v>
      </c>
      <c r="H382" s="3" t="s">
        <v>19</v>
      </c>
      <c r="I382" s="3" t="s">
        <v>104</v>
      </c>
      <c r="J382" s="2" t="s">
        <v>1267</v>
      </c>
      <c r="K382" s="3" t="s">
        <v>240</v>
      </c>
      <c r="L382" s="3" t="s">
        <v>317</v>
      </c>
      <c r="M382" s="3" t="s">
        <v>32</v>
      </c>
      <c r="N382" s="3" t="s">
        <v>1268</v>
      </c>
      <c r="O382" s="3" t="s">
        <v>1269</v>
      </c>
      <c r="P382" s="10">
        <f>IF(IFERROR(VLOOKUP(crocodile_dataset[[#This Row],[Observation ID]],A384:A1382,1,FALSE),0),1,0)</f>
        <v>0</v>
      </c>
      <c r="Q382"/>
    </row>
    <row r="383" spans="1:17" x14ac:dyDescent="0.2">
      <c r="A383" s="4">
        <v>382</v>
      </c>
      <c r="B383" s="3" t="s">
        <v>201</v>
      </c>
      <c r="C383" s="3" t="s">
        <v>202</v>
      </c>
      <c r="D383" s="3" t="s">
        <v>17</v>
      </c>
      <c r="E383" s="3" t="s">
        <v>203</v>
      </c>
      <c r="F383" s="1">
        <v>0.88</v>
      </c>
      <c r="G383" s="1">
        <v>37.6</v>
      </c>
      <c r="H383" s="3" t="s">
        <v>37</v>
      </c>
      <c r="I383" s="3" t="s">
        <v>38</v>
      </c>
      <c r="J383" s="2" t="s">
        <v>1270</v>
      </c>
      <c r="K383" s="3" t="s">
        <v>90</v>
      </c>
      <c r="L383" s="3" t="s">
        <v>259</v>
      </c>
      <c r="M383" s="3" t="s">
        <v>41</v>
      </c>
      <c r="N383" s="3" t="s">
        <v>1271</v>
      </c>
      <c r="O383" s="3" t="s">
        <v>1272</v>
      </c>
      <c r="P383" s="10">
        <f>IF(IFERROR(VLOOKUP(crocodile_dataset[[#This Row],[Observation ID]],A385:A1383,1,FALSE),0),1,0)</f>
        <v>0</v>
      </c>
      <c r="Q383"/>
    </row>
    <row r="384" spans="1:17" x14ac:dyDescent="0.2">
      <c r="A384" s="4">
        <v>383</v>
      </c>
      <c r="B384" s="3" t="s">
        <v>49</v>
      </c>
      <c r="C384" s="3" t="s">
        <v>50</v>
      </c>
      <c r="D384" s="3" t="s">
        <v>17</v>
      </c>
      <c r="E384" s="3" t="s">
        <v>18</v>
      </c>
      <c r="F384" s="1">
        <v>3.25</v>
      </c>
      <c r="G384" s="1">
        <v>186.3</v>
      </c>
      <c r="H384" s="3" t="s">
        <v>19</v>
      </c>
      <c r="I384" s="3" t="s">
        <v>38</v>
      </c>
      <c r="J384" s="2" t="s">
        <v>1273</v>
      </c>
      <c r="K384" s="3" t="s">
        <v>1169</v>
      </c>
      <c r="L384" s="3" t="s">
        <v>46</v>
      </c>
      <c r="M384" s="3" t="s">
        <v>32</v>
      </c>
      <c r="N384" s="3" t="s">
        <v>1274</v>
      </c>
      <c r="O384" s="3" t="s">
        <v>1275</v>
      </c>
      <c r="P384" s="10">
        <f>IF(IFERROR(VLOOKUP(crocodile_dataset[[#This Row],[Observation ID]],A386:A1384,1,FALSE),0),1,0)</f>
        <v>0</v>
      </c>
      <c r="Q384"/>
    </row>
    <row r="385" spans="1:17" x14ac:dyDescent="0.2">
      <c r="A385" s="4">
        <v>384</v>
      </c>
      <c r="B385" s="3" t="s">
        <v>320</v>
      </c>
      <c r="C385" s="3" t="s">
        <v>321</v>
      </c>
      <c r="D385" s="3" t="s">
        <v>17</v>
      </c>
      <c r="E385" s="3" t="s">
        <v>203</v>
      </c>
      <c r="F385" s="1">
        <v>2.72</v>
      </c>
      <c r="G385" s="1">
        <v>155.30000000000001</v>
      </c>
      <c r="H385" s="3" t="s">
        <v>19</v>
      </c>
      <c r="I385" s="3" t="s">
        <v>104</v>
      </c>
      <c r="J385" s="2" t="s">
        <v>1276</v>
      </c>
      <c r="K385" s="3" t="s">
        <v>330</v>
      </c>
      <c r="L385" s="3" t="s">
        <v>355</v>
      </c>
      <c r="M385" s="3" t="s">
        <v>323</v>
      </c>
      <c r="N385" s="3" t="s">
        <v>1277</v>
      </c>
      <c r="O385" s="3" t="s">
        <v>1278</v>
      </c>
      <c r="P385" s="10">
        <f>IF(IFERROR(VLOOKUP(crocodile_dataset[[#This Row],[Observation ID]],A387:A1385,1,FALSE),0),1,0)</f>
        <v>0</v>
      </c>
      <c r="Q385"/>
    </row>
    <row r="386" spans="1:17" x14ac:dyDescent="0.2">
      <c r="A386" s="4">
        <v>385</v>
      </c>
      <c r="B386" s="3" t="s">
        <v>27</v>
      </c>
      <c r="C386" s="3" t="s">
        <v>28</v>
      </c>
      <c r="D386" s="3" t="s">
        <v>17</v>
      </c>
      <c r="E386" s="3" t="s">
        <v>18</v>
      </c>
      <c r="F386" s="1">
        <v>3.14</v>
      </c>
      <c r="G386" s="1">
        <v>196.7</v>
      </c>
      <c r="H386" s="3" t="s">
        <v>19</v>
      </c>
      <c r="I386" s="3" t="s">
        <v>20</v>
      </c>
      <c r="J386" s="2" t="s">
        <v>1279</v>
      </c>
      <c r="K386" s="3" t="s">
        <v>240</v>
      </c>
      <c r="L386" s="3" t="s">
        <v>389</v>
      </c>
      <c r="M386" s="3" t="s">
        <v>32</v>
      </c>
      <c r="N386" s="3" t="s">
        <v>1280</v>
      </c>
      <c r="O386" s="3" t="s">
        <v>1281</v>
      </c>
      <c r="P386" s="10">
        <f>IF(IFERROR(VLOOKUP(crocodile_dataset[[#This Row],[Observation ID]],A388:A1386,1,FALSE),0),1,0)</f>
        <v>0</v>
      </c>
      <c r="Q386"/>
    </row>
    <row r="387" spans="1:17" x14ac:dyDescent="0.2">
      <c r="A387" s="4">
        <v>386</v>
      </c>
      <c r="B387" s="3" t="s">
        <v>188</v>
      </c>
      <c r="C387" s="3" t="s">
        <v>189</v>
      </c>
      <c r="D387" s="3" t="s">
        <v>17</v>
      </c>
      <c r="E387" s="3" t="s">
        <v>18</v>
      </c>
      <c r="F387" s="1">
        <v>2.6</v>
      </c>
      <c r="G387" s="1">
        <v>106.1</v>
      </c>
      <c r="H387" s="3" t="s">
        <v>19</v>
      </c>
      <c r="I387" s="3" t="s">
        <v>20</v>
      </c>
      <c r="J387" s="2" t="s">
        <v>1282</v>
      </c>
      <c r="K387" s="3" t="s">
        <v>191</v>
      </c>
      <c r="L387" s="3" t="s">
        <v>23</v>
      </c>
      <c r="M387" s="3" t="s">
        <v>24</v>
      </c>
      <c r="N387" s="3" t="s">
        <v>1283</v>
      </c>
      <c r="O387" s="3" t="s">
        <v>1284</v>
      </c>
      <c r="P387" s="10">
        <f>IF(IFERROR(VLOOKUP(crocodile_dataset[[#This Row],[Observation ID]],A389:A1387,1,FALSE),0),1,0)</f>
        <v>0</v>
      </c>
      <c r="Q387"/>
    </row>
    <row r="388" spans="1:17" x14ac:dyDescent="0.2">
      <c r="A388" s="4">
        <v>387</v>
      </c>
      <c r="B388" s="3" t="s">
        <v>127</v>
      </c>
      <c r="C388" s="3" t="s">
        <v>128</v>
      </c>
      <c r="D388" s="3" t="s">
        <v>17</v>
      </c>
      <c r="E388" s="3" t="s">
        <v>18</v>
      </c>
      <c r="F388" s="1">
        <v>6.12</v>
      </c>
      <c r="G388" s="1">
        <v>1139.7</v>
      </c>
      <c r="H388" s="3" t="s">
        <v>19</v>
      </c>
      <c r="I388" s="3" t="s">
        <v>20</v>
      </c>
      <c r="J388" s="2" t="s">
        <v>1285</v>
      </c>
      <c r="K388" s="3" t="s">
        <v>191</v>
      </c>
      <c r="L388" s="3" t="s">
        <v>266</v>
      </c>
      <c r="M388" s="3" t="s">
        <v>24</v>
      </c>
      <c r="N388" s="3" t="s">
        <v>1286</v>
      </c>
      <c r="O388" s="3" t="s">
        <v>1287</v>
      </c>
      <c r="P388" s="10">
        <f>IF(IFERROR(VLOOKUP(crocodile_dataset[[#This Row],[Observation ID]],A390:A1388,1,FALSE),0),1,0)</f>
        <v>0</v>
      </c>
      <c r="Q388"/>
    </row>
    <row r="389" spans="1:17" x14ac:dyDescent="0.2">
      <c r="A389" s="4">
        <v>388</v>
      </c>
      <c r="B389" s="3" t="s">
        <v>207</v>
      </c>
      <c r="C389" s="3" t="s">
        <v>208</v>
      </c>
      <c r="D389" s="3" t="s">
        <v>17</v>
      </c>
      <c r="E389" s="3" t="s">
        <v>18</v>
      </c>
      <c r="F389" s="1">
        <v>1.58</v>
      </c>
      <c r="G389" s="1">
        <v>36.6</v>
      </c>
      <c r="H389" s="3" t="s">
        <v>37</v>
      </c>
      <c r="I389" s="3" t="s">
        <v>38</v>
      </c>
      <c r="J389" s="2" t="s">
        <v>1288</v>
      </c>
      <c r="K389" s="3" t="s">
        <v>210</v>
      </c>
      <c r="L389" s="3" t="s">
        <v>211</v>
      </c>
      <c r="M389" s="3" t="s">
        <v>24</v>
      </c>
      <c r="N389" s="3" t="s">
        <v>1289</v>
      </c>
      <c r="O389" s="3" t="s">
        <v>1290</v>
      </c>
      <c r="P389" s="10">
        <f>IF(IFERROR(VLOOKUP(crocodile_dataset[[#This Row],[Observation ID]],A391:A1389,1,FALSE),0),1,0)</f>
        <v>0</v>
      </c>
      <c r="Q389"/>
    </row>
    <row r="390" spans="1:17" x14ac:dyDescent="0.2">
      <c r="A390" s="4">
        <v>389</v>
      </c>
      <c r="B390" s="3" t="s">
        <v>145</v>
      </c>
      <c r="C390" s="3" t="s">
        <v>146</v>
      </c>
      <c r="D390" s="3" t="s">
        <v>17</v>
      </c>
      <c r="E390" s="3" t="s">
        <v>18</v>
      </c>
      <c r="F390" s="1">
        <v>3.27</v>
      </c>
      <c r="G390" s="1">
        <v>191.8</v>
      </c>
      <c r="H390" s="3" t="s">
        <v>19</v>
      </c>
      <c r="I390" s="3" t="s">
        <v>104</v>
      </c>
      <c r="J390" s="2" t="s">
        <v>1291</v>
      </c>
      <c r="K390" s="3" t="s">
        <v>148</v>
      </c>
      <c r="L390" s="3" t="s">
        <v>23</v>
      </c>
      <c r="M390" s="3" t="s">
        <v>41</v>
      </c>
      <c r="N390" s="3" t="s">
        <v>1292</v>
      </c>
      <c r="O390" s="3" t="s">
        <v>1293</v>
      </c>
      <c r="P390" s="10">
        <f>IF(IFERROR(VLOOKUP(crocodile_dataset[[#This Row],[Observation ID]],A392:A1390,1,FALSE),0),1,0)</f>
        <v>0</v>
      </c>
      <c r="Q390"/>
    </row>
    <row r="391" spans="1:17" x14ac:dyDescent="0.2">
      <c r="A391" s="4">
        <v>390</v>
      </c>
      <c r="B391" s="3" t="s">
        <v>15</v>
      </c>
      <c r="C391" s="3" t="s">
        <v>16</v>
      </c>
      <c r="D391" s="3" t="s">
        <v>17</v>
      </c>
      <c r="E391" s="3" t="s">
        <v>18</v>
      </c>
      <c r="F391" s="1">
        <v>1.82</v>
      </c>
      <c r="G391" s="1">
        <v>59</v>
      </c>
      <c r="H391" s="3" t="s">
        <v>19</v>
      </c>
      <c r="I391" s="3" t="s">
        <v>38</v>
      </c>
      <c r="J391" s="2" t="s">
        <v>1294</v>
      </c>
      <c r="K391" s="3" t="s">
        <v>45</v>
      </c>
      <c r="L391" s="3" t="s">
        <v>46</v>
      </c>
      <c r="M391" s="3" t="s">
        <v>24</v>
      </c>
      <c r="N391" s="3" t="s">
        <v>1295</v>
      </c>
      <c r="O391" s="3" t="s">
        <v>1296</v>
      </c>
      <c r="P391" s="10">
        <f>IF(IFERROR(VLOOKUP(crocodile_dataset[[#This Row],[Observation ID]],A393:A1391,1,FALSE),0),1,0)</f>
        <v>0</v>
      </c>
      <c r="Q391"/>
    </row>
    <row r="392" spans="1:17" x14ac:dyDescent="0.2">
      <c r="A392" s="4">
        <v>391</v>
      </c>
      <c r="B392" s="3" t="s">
        <v>76</v>
      </c>
      <c r="C392" s="3" t="s">
        <v>77</v>
      </c>
      <c r="D392" s="3" t="s">
        <v>17</v>
      </c>
      <c r="E392" s="3" t="s">
        <v>18</v>
      </c>
      <c r="F392" s="1">
        <v>0.9</v>
      </c>
      <c r="G392" s="1">
        <v>37.1</v>
      </c>
      <c r="H392" s="3" t="s">
        <v>37</v>
      </c>
      <c r="I392" s="3" t="s">
        <v>20</v>
      </c>
      <c r="J392" s="2" t="s">
        <v>1297</v>
      </c>
      <c r="K392" s="3" t="s">
        <v>366</v>
      </c>
      <c r="L392" s="3" t="s">
        <v>80</v>
      </c>
      <c r="M392" s="3" t="s">
        <v>24</v>
      </c>
      <c r="N392" s="3" t="s">
        <v>1298</v>
      </c>
      <c r="O392" s="3" t="s">
        <v>1299</v>
      </c>
      <c r="P392" s="10">
        <f>IF(IFERROR(VLOOKUP(crocodile_dataset[[#This Row],[Observation ID]],A394:A1392,1,FALSE),0),1,0)</f>
        <v>0</v>
      </c>
      <c r="Q392"/>
    </row>
    <row r="393" spans="1:17" x14ac:dyDescent="0.2">
      <c r="A393" s="4">
        <v>392</v>
      </c>
      <c r="B393" s="3" t="s">
        <v>207</v>
      </c>
      <c r="C393" s="3" t="s">
        <v>208</v>
      </c>
      <c r="D393" s="3" t="s">
        <v>17</v>
      </c>
      <c r="E393" s="3" t="s">
        <v>18</v>
      </c>
      <c r="F393" s="1">
        <v>2.06</v>
      </c>
      <c r="G393" s="1">
        <v>63.1</v>
      </c>
      <c r="H393" s="3" t="s">
        <v>61</v>
      </c>
      <c r="I393" s="3" t="s">
        <v>38</v>
      </c>
      <c r="J393" s="2" t="s">
        <v>1300</v>
      </c>
      <c r="K393" s="3" t="s">
        <v>210</v>
      </c>
      <c r="L393" s="3" t="s">
        <v>465</v>
      </c>
      <c r="M393" s="3" t="s">
        <v>24</v>
      </c>
      <c r="N393" s="3" t="s">
        <v>1301</v>
      </c>
      <c r="O393" s="3" t="s">
        <v>1302</v>
      </c>
      <c r="P393" s="10">
        <f>IF(IFERROR(VLOOKUP(crocodile_dataset[[#This Row],[Observation ID]],A395:A1393,1,FALSE),0),1,0)</f>
        <v>0</v>
      </c>
      <c r="Q393"/>
    </row>
    <row r="394" spans="1:17" x14ac:dyDescent="0.2">
      <c r="A394" s="4">
        <v>393</v>
      </c>
      <c r="B394" s="3" t="s">
        <v>49</v>
      </c>
      <c r="C394" s="3" t="s">
        <v>50</v>
      </c>
      <c r="D394" s="3" t="s">
        <v>17</v>
      </c>
      <c r="E394" s="3" t="s">
        <v>18</v>
      </c>
      <c r="F394" s="1">
        <v>0.64</v>
      </c>
      <c r="G394" s="1">
        <v>47.8</v>
      </c>
      <c r="H394" s="3" t="s">
        <v>156</v>
      </c>
      <c r="I394" s="3" t="s">
        <v>38</v>
      </c>
      <c r="J394" s="2" t="s">
        <v>1303</v>
      </c>
      <c r="K394" s="3" t="s">
        <v>742</v>
      </c>
      <c r="L394" s="3" t="s">
        <v>80</v>
      </c>
      <c r="M394" s="3" t="s">
        <v>32</v>
      </c>
      <c r="N394" s="3" t="s">
        <v>1304</v>
      </c>
      <c r="O394" s="3" t="s">
        <v>1305</v>
      </c>
      <c r="P394" s="10">
        <f>IF(IFERROR(VLOOKUP(crocodile_dataset[[#This Row],[Observation ID]],A396:A1394,1,FALSE),0),1,0)</f>
        <v>0</v>
      </c>
      <c r="Q394"/>
    </row>
    <row r="395" spans="1:17" x14ac:dyDescent="0.2">
      <c r="A395" s="4">
        <v>394</v>
      </c>
      <c r="B395" s="3" t="s">
        <v>145</v>
      </c>
      <c r="C395" s="3" t="s">
        <v>146</v>
      </c>
      <c r="D395" s="3" t="s">
        <v>17</v>
      </c>
      <c r="E395" s="3" t="s">
        <v>18</v>
      </c>
      <c r="F395" s="1">
        <v>0.79</v>
      </c>
      <c r="G395" s="1">
        <v>48.4</v>
      </c>
      <c r="H395" s="3" t="s">
        <v>37</v>
      </c>
      <c r="I395" s="3" t="s">
        <v>20</v>
      </c>
      <c r="J395" s="2" t="s">
        <v>1306</v>
      </c>
      <c r="K395" s="3" t="s">
        <v>148</v>
      </c>
      <c r="L395" s="3" t="s">
        <v>475</v>
      </c>
      <c r="M395" s="3" t="s">
        <v>41</v>
      </c>
      <c r="N395" s="3" t="s">
        <v>1307</v>
      </c>
      <c r="O395" s="3" t="s">
        <v>1308</v>
      </c>
      <c r="P395" s="10">
        <f>IF(IFERROR(VLOOKUP(crocodile_dataset[[#This Row],[Observation ID]],A397:A1395,1,FALSE),0),1,0)</f>
        <v>0</v>
      </c>
      <c r="Q395"/>
    </row>
    <row r="396" spans="1:17" x14ac:dyDescent="0.2">
      <c r="A396" s="4">
        <v>395</v>
      </c>
      <c r="B396" s="3" t="s">
        <v>392</v>
      </c>
      <c r="C396" s="3" t="s">
        <v>393</v>
      </c>
      <c r="D396" s="3" t="s">
        <v>17</v>
      </c>
      <c r="E396" s="3" t="s">
        <v>18</v>
      </c>
      <c r="F396" s="1">
        <v>2.81</v>
      </c>
      <c r="G396" s="1">
        <v>110.9</v>
      </c>
      <c r="H396" s="3" t="s">
        <v>19</v>
      </c>
      <c r="I396" s="3" t="s">
        <v>104</v>
      </c>
      <c r="J396" s="2" t="s">
        <v>1309</v>
      </c>
      <c r="K396" s="3" t="s">
        <v>191</v>
      </c>
      <c r="L396" s="3" t="s">
        <v>475</v>
      </c>
      <c r="M396" s="3" t="s">
        <v>24</v>
      </c>
      <c r="N396" s="3" t="s">
        <v>1310</v>
      </c>
      <c r="O396" s="3" t="s">
        <v>1311</v>
      </c>
      <c r="P396" s="10">
        <f>IF(IFERROR(VLOOKUP(crocodile_dataset[[#This Row],[Observation ID]],A398:A1396,1,FALSE),0),1,0)</f>
        <v>0</v>
      </c>
      <c r="Q396"/>
    </row>
    <row r="397" spans="1:17" x14ac:dyDescent="0.2">
      <c r="A397" s="4">
        <v>396</v>
      </c>
      <c r="B397" s="3" t="s">
        <v>188</v>
      </c>
      <c r="C397" s="3" t="s">
        <v>189</v>
      </c>
      <c r="D397" s="3" t="s">
        <v>17</v>
      </c>
      <c r="E397" s="3" t="s">
        <v>18</v>
      </c>
      <c r="F397" s="1">
        <v>2.6</v>
      </c>
      <c r="G397" s="1">
        <v>89.9</v>
      </c>
      <c r="H397" s="3" t="s">
        <v>19</v>
      </c>
      <c r="I397" s="3" t="s">
        <v>38</v>
      </c>
      <c r="J397" s="2" t="s">
        <v>1208</v>
      </c>
      <c r="K397" s="3" t="s">
        <v>191</v>
      </c>
      <c r="L397" s="3" t="s">
        <v>23</v>
      </c>
      <c r="M397" s="3" t="s">
        <v>24</v>
      </c>
      <c r="N397" s="3" t="s">
        <v>1312</v>
      </c>
      <c r="O397" s="3" t="s">
        <v>1313</v>
      </c>
      <c r="P397" s="10">
        <f>IF(IFERROR(VLOOKUP(crocodile_dataset[[#This Row],[Observation ID]],A399:A1397,1,FALSE),0),1,0)</f>
        <v>0</v>
      </c>
      <c r="Q397"/>
    </row>
    <row r="398" spans="1:17" x14ac:dyDescent="0.2">
      <c r="A398" s="4">
        <v>397</v>
      </c>
      <c r="B398" s="3" t="s">
        <v>120</v>
      </c>
      <c r="C398" s="3" t="s">
        <v>121</v>
      </c>
      <c r="D398" s="3" t="s">
        <v>17</v>
      </c>
      <c r="E398" s="3" t="s">
        <v>18</v>
      </c>
      <c r="F398" s="1">
        <v>1.66</v>
      </c>
      <c r="G398" s="1">
        <v>51.4</v>
      </c>
      <c r="H398" s="3" t="s">
        <v>37</v>
      </c>
      <c r="I398" s="3" t="s">
        <v>38</v>
      </c>
      <c r="J398" s="2" t="s">
        <v>1314</v>
      </c>
      <c r="K398" s="3" t="s">
        <v>135</v>
      </c>
      <c r="L398" s="3" t="s">
        <v>46</v>
      </c>
      <c r="M398" s="3" t="s">
        <v>73</v>
      </c>
      <c r="N398" s="3" t="s">
        <v>1315</v>
      </c>
      <c r="O398" s="3" t="s">
        <v>1316</v>
      </c>
      <c r="P398" s="10">
        <f>IF(IFERROR(VLOOKUP(crocodile_dataset[[#This Row],[Observation ID]],A400:A1398,1,FALSE),0),1,0)</f>
        <v>0</v>
      </c>
      <c r="Q398"/>
    </row>
    <row r="399" spans="1:17" x14ac:dyDescent="0.2">
      <c r="A399" s="4">
        <v>398</v>
      </c>
      <c r="B399" s="3" t="s">
        <v>207</v>
      </c>
      <c r="C399" s="3" t="s">
        <v>208</v>
      </c>
      <c r="D399" s="3" t="s">
        <v>17</v>
      </c>
      <c r="E399" s="3" t="s">
        <v>18</v>
      </c>
      <c r="F399" s="1">
        <v>1.91</v>
      </c>
      <c r="G399" s="1">
        <v>54.2</v>
      </c>
      <c r="H399" s="3" t="s">
        <v>19</v>
      </c>
      <c r="I399" s="3" t="s">
        <v>104</v>
      </c>
      <c r="J399" s="2" t="s">
        <v>1317</v>
      </c>
      <c r="K399" s="3" t="s">
        <v>210</v>
      </c>
      <c r="L399" s="3" t="s">
        <v>452</v>
      </c>
      <c r="M399" s="3" t="s">
        <v>24</v>
      </c>
      <c r="N399" s="3" t="s">
        <v>1318</v>
      </c>
      <c r="O399" s="3" t="s">
        <v>1319</v>
      </c>
      <c r="P399" s="10">
        <f>IF(IFERROR(VLOOKUP(crocodile_dataset[[#This Row],[Observation ID]],A401:A1399,1,FALSE),0),1,0)</f>
        <v>0</v>
      </c>
      <c r="Q399"/>
    </row>
    <row r="400" spans="1:17" x14ac:dyDescent="0.2">
      <c r="A400" s="4">
        <v>399</v>
      </c>
      <c r="B400" s="3" t="s">
        <v>183</v>
      </c>
      <c r="C400" s="3" t="s">
        <v>184</v>
      </c>
      <c r="D400" s="3" t="s">
        <v>17</v>
      </c>
      <c r="E400" s="3" t="s">
        <v>18</v>
      </c>
      <c r="F400" s="1">
        <v>1.46</v>
      </c>
      <c r="G400" s="1">
        <v>34.700000000000003</v>
      </c>
      <c r="H400" s="3" t="s">
        <v>19</v>
      </c>
      <c r="I400" s="3" t="s">
        <v>104</v>
      </c>
      <c r="J400" s="2" t="s">
        <v>1320</v>
      </c>
      <c r="K400" s="3" t="s">
        <v>130</v>
      </c>
      <c r="L400" s="3" t="s">
        <v>195</v>
      </c>
      <c r="M400" s="3" t="s">
        <v>41</v>
      </c>
      <c r="N400" s="3" t="s">
        <v>1321</v>
      </c>
      <c r="O400" s="3" t="s">
        <v>1322</v>
      </c>
      <c r="P400" s="10">
        <f>IF(IFERROR(VLOOKUP(crocodile_dataset[[#This Row],[Observation ID]],A402:A1400,1,FALSE),0),1,0)</f>
        <v>0</v>
      </c>
      <c r="Q400"/>
    </row>
    <row r="401" spans="1:17" x14ac:dyDescent="0.2">
      <c r="A401" s="4">
        <v>400</v>
      </c>
      <c r="B401" s="3" t="s">
        <v>188</v>
      </c>
      <c r="C401" s="3" t="s">
        <v>189</v>
      </c>
      <c r="D401" s="3" t="s">
        <v>17</v>
      </c>
      <c r="E401" s="3" t="s">
        <v>18</v>
      </c>
      <c r="F401" s="1">
        <v>2.42</v>
      </c>
      <c r="G401" s="1">
        <v>76</v>
      </c>
      <c r="H401" s="3" t="s">
        <v>61</v>
      </c>
      <c r="I401" s="3" t="s">
        <v>20</v>
      </c>
      <c r="J401" s="2" t="s">
        <v>1323</v>
      </c>
      <c r="K401" s="3" t="s">
        <v>191</v>
      </c>
      <c r="L401" s="3" t="s">
        <v>46</v>
      </c>
      <c r="M401" s="3" t="s">
        <v>24</v>
      </c>
      <c r="N401" s="3" t="s">
        <v>1324</v>
      </c>
      <c r="O401" s="3" t="s">
        <v>1325</v>
      </c>
      <c r="P401" s="10">
        <f>IF(IFERROR(VLOOKUP(crocodile_dataset[[#This Row],[Observation ID]],A403:A1401,1,FALSE),0),1,0)</f>
        <v>0</v>
      </c>
      <c r="Q401"/>
    </row>
    <row r="402" spans="1:17" x14ac:dyDescent="0.2">
      <c r="A402" s="4">
        <v>401</v>
      </c>
      <c r="B402" s="3" t="s">
        <v>67</v>
      </c>
      <c r="C402" s="3" t="s">
        <v>68</v>
      </c>
      <c r="D402" s="3" t="s">
        <v>17</v>
      </c>
      <c r="E402" s="3" t="s">
        <v>69</v>
      </c>
      <c r="F402" s="1">
        <v>1.73</v>
      </c>
      <c r="G402" s="1">
        <v>36.9</v>
      </c>
      <c r="H402" s="3" t="s">
        <v>19</v>
      </c>
      <c r="I402" s="3" t="s">
        <v>38</v>
      </c>
      <c r="J402" s="2" t="s">
        <v>1326</v>
      </c>
      <c r="K402" s="3" t="s">
        <v>142</v>
      </c>
      <c r="L402" s="3" t="s">
        <v>72</v>
      </c>
      <c r="M402" s="3" t="s">
        <v>73</v>
      </c>
      <c r="N402" s="3" t="s">
        <v>1327</v>
      </c>
      <c r="O402" s="3" t="s">
        <v>1328</v>
      </c>
      <c r="P402" s="10">
        <f>IF(IFERROR(VLOOKUP(crocodile_dataset[[#This Row],[Observation ID]],A404:A1402,1,FALSE),0),1,0)</f>
        <v>0</v>
      </c>
      <c r="Q402"/>
    </row>
    <row r="403" spans="1:17" x14ac:dyDescent="0.2">
      <c r="A403" s="4">
        <v>402</v>
      </c>
      <c r="B403" s="3" t="s">
        <v>392</v>
      </c>
      <c r="C403" s="3" t="s">
        <v>393</v>
      </c>
      <c r="D403" s="3" t="s">
        <v>17</v>
      </c>
      <c r="E403" s="3" t="s">
        <v>18</v>
      </c>
      <c r="F403" s="1">
        <v>2.41</v>
      </c>
      <c r="G403" s="1">
        <v>75</v>
      </c>
      <c r="H403" s="3" t="s">
        <v>19</v>
      </c>
      <c r="I403" s="3" t="s">
        <v>20</v>
      </c>
      <c r="J403" s="2" t="s">
        <v>1329</v>
      </c>
      <c r="K403" s="3" t="s">
        <v>191</v>
      </c>
      <c r="L403" s="3" t="s">
        <v>46</v>
      </c>
      <c r="M403" s="3" t="s">
        <v>24</v>
      </c>
      <c r="N403" s="3" t="s">
        <v>1330</v>
      </c>
      <c r="O403" s="3" t="s">
        <v>1331</v>
      </c>
      <c r="P403" s="10">
        <f>IF(IFERROR(VLOOKUP(crocodile_dataset[[#This Row],[Observation ID]],A405:A1403,1,FALSE),0),1,0)</f>
        <v>0</v>
      </c>
      <c r="Q403"/>
    </row>
    <row r="404" spans="1:17" x14ac:dyDescent="0.2">
      <c r="A404" s="4">
        <v>403</v>
      </c>
      <c r="B404" s="3" t="s">
        <v>127</v>
      </c>
      <c r="C404" s="3" t="s">
        <v>128</v>
      </c>
      <c r="D404" s="3" t="s">
        <v>17</v>
      </c>
      <c r="E404" s="3" t="s">
        <v>18</v>
      </c>
      <c r="F404" s="1">
        <v>0.53</v>
      </c>
      <c r="G404" s="1">
        <v>263.89999999999998</v>
      </c>
      <c r="H404" s="3" t="s">
        <v>156</v>
      </c>
      <c r="I404" s="3" t="s">
        <v>38</v>
      </c>
      <c r="J404" s="2" t="s">
        <v>1332</v>
      </c>
      <c r="K404" s="3" t="s">
        <v>191</v>
      </c>
      <c r="L404" s="3" t="s">
        <v>31</v>
      </c>
      <c r="M404" s="3" t="s">
        <v>24</v>
      </c>
      <c r="N404" s="3" t="s">
        <v>1333</v>
      </c>
      <c r="O404" s="3" t="s">
        <v>1334</v>
      </c>
      <c r="P404" s="10">
        <f>IF(IFERROR(VLOOKUP(crocodile_dataset[[#This Row],[Observation ID]],A406:A1404,1,FALSE),0),1,0)</f>
        <v>0</v>
      </c>
      <c r="Q404"/>
    </row>
    <row r="405" spans="1:17" x14ac:dyDescent="0.2">
      <c r="A405" s="4">
        <v>404</v>
      </c>
      <c r="B405" s="3" t="s">
        <v>188</v>
      </c>
      <c r="C405" s="3" t="s">
        <v>189</v>
      </c>
      <c r="D405" s="3" t="s">
        <v>17</v>
      </c>
      <c r="E405" s="3" t="s">
        <v>18</v>
      </c>
      <c r="F405" s="1">
        <v>3.12</v>
      </c>
      <c r="G405" s="1">
        <v>166.5</v>
      </c>
      <c r="H405" s="3" t="s">
        <v>19</v>
      </c>
      <c r="I405" s="3" t="s">
        <v>38</v>
      </c>
      <c r="J405" s="2" t="s">
        <v>1335</v>
      </c>
      <c r="K405" s="3" t="s">
        <v>191</v>
      </c>
      <c r="L405" s="3" t="s">
        <v>46</v>
      </c>
      <c r="M405" s="3" t="s">
        <v>24</v>
      </c>
      <c r="N405" s="3" t="s">
        <v>1336</v>
      </c>
      <c r="O405" s="3" t="s">
        <v>1337</v>
      </c>
      <c r="P405" s="10">
        <f>IF(IFERROR(VLOOKUP(crocodile_dataset[[#This Row],[Observation ID]],A407:A1405,1,FALSE),0),1,0)</f>
        <v>0</v>
      </c>
      <c r="Q405"/>
    </row>
    <row r="406" spans="1:17" x14ac:dyDescent="0.2">
      <c r="A406" s="4">
        <v>405</v>
      </c>
      <c r="B406" s="3" t="s">
        <v>201</v>
      </c>
      <c r="C406" s="3" t="s">
        <v>202</v>
      </c>
      <c r="D406" s="3" t="s">
        <v>17</v>
      </c>
      <c r="E406" s="3" t="s">
        <v>203</v>
      </c>
      <c r="F406" s="1">
        <v>3.07</v>
      </c>
      <c r="G406" s="1">
        <v>158.5</v>
      </c>
      <c r="H406" s="3" t="s">
        <v>19</v>
      </c>
      <c r="I406" s="3" t="s">
        <v>20</v>
      </c>
      <c r="J406" s="2" t="s">
        <v>1338</v>
      </c>
      <c r="K406" s="3" t="s">
        <v>106</v>
      </c>
      <c r="L406" s="3" t="s">
        <v>259</v>
      </c>
      <c r="M406" s="3" t="s">
        <v>41</v>
      </c>
      <c r="N406" s="3" t="s">
        <v>1339</v>
      </c>
      <c r="O406" s="3" t="s">
        <v>1340</v>
      </c>
      <c r="P406" s="10">
        <f>IF(IFERROR(VLOOKUP(crocodile_dataset[[#This Row],[Observation ID]],A408:A1406,1,FALSE),0),1,0)</f>
        <v>0</v>
      </c>
      <c r="Q406"/>
    </row>
    <row r="407" spans="1:17" x14ac:dyDescent="0.2">
      <c r="A407" s="4">
        <v>406</v>
      </c>
      <c r="B407" s="3" t="s">
        <v>87</v>
      </c>
      <c r="C407" s="3" t="s">
        <v>88</v>
      </c>
      <c r="D407" s="3" t="s">
        <v>17</v>
      </c>
      <c r="E407" s="3" t="s">
        <v>69</v>
      </c>
      <c r="F407" s="1">
        <v>0.46</v>
      </c>
      <c r="G407" s="1">
        <v>5.2</v>
      </c>
      <c r="H407" s="3" t="s">
        <v>37</v>
      </c>
      <c r="I407" s="3" t="s">
        <v>38</v>
      </c>
      <c r="J407" s="2" t="s">
        <v>1341</v>
      </c>
      <c r="K407" s="3" t="s">
        <v>106</v>
      </c>
      <c r="L407" s="3" t="s">
        <v>72</v>
      </c>
      <c r="M407" s="3" t="s">
        <v>32</v>
      </c>
      <c r="N407" s="3" t="s">
        <v>1342</v>
      </c>
      <c r="O407" s="3" t="s">
        <v>1343</v>
      </c>
      <c r="P407" s="10">
        <f>IF(IFERROR(VLOOKUP(crocodile_dataset[[#This Row],[Observation ID]],A409:A1407,1,FALSE),0),1,0)</f>
        <v>0</v>
      </c>
      <c r="Q407"/>
    </row>
    <row r="408" spans="1:17" x14ac:dyDescent="0.2">
      <c r="A408" s="4">
        <v>407</v>
      </c>
      <c r="B408" s="3" t="s">
        <v>145</v>
      </c>
      <c r="C408" s="3" t="s">
        <v>146</v>
      </c>
      <c r="D408" s="3" t="s">
        <v>17</v>
      </c>
      <c r="E408" s="3" t="s">
        <v>18</v>
      </c>
      <c r="F408" s="1">
        <v>2.92</v>
      </c>
      <c r="G408" s="1">
        <v>146.9</v>
      </c>
      <c r="H408" s="3" t="s">
        <v>61</v>
      </c>
      <c r="I408" s="3" t="s">
        <v>38</v>
      </c>
      <c r="J408" s="2" t="s">
        <v>1344</v>
      </c>
      <c r="K408" s="3" t="s">
        <v>148</v>
      </c>
      <c r="L408" s="3" t="s">
        <v>475</v>
      </c>
      <c r="M408" s="3" t="s">
        <v>41</v>
      </c>
      <c r="N408" s="3" t="s">
        <v>1345</v>
      </c>
      <c r="O408" s="3" t="s">
        <v>1346</v>
      </c>
      <c r="P408" s="10">
        <f>IF(IFERROR(VLOOKUP(crocodile_dataset[[#This Row],[Observation ID]],A410:A1408,1,FALSE),0),1,0)</f>
        <v>0</v>
      </c>
      <c r="Q408"/>
    </row>
    <row r="409" spans="1:17" x14ac:dyDescent="0.2">
      <c r="A409" s="4">
        <v>408</v>
      </c>
      <c r="B409" s="3" t="s">
        <v>188</v>
      </c>
      <c r="C409" s="3" t="s">
        <v>189</v>
      </c>
      <c r="D409" s="3" t="s">
        <v>17</v>
      </c>
      <c r="E409" s="3" t="s">
        <v>18</v>
      </c>
      <c r="F409" s="1">
        <v>2.02</v>
      </c>
      <c r="G409" s="1">
        <v>62.4</v>
      </c>
      <c r="H409" s="3" t="s">
        <v>61</v>
      </c>
      <c r="I409" s="3" t="s">
        <v>38</v>
      </c>
      <c r="J409" s="2" t="s">
        <v>1347</v>
      </c>
      <c r="K409" s="3" t="s">
        <v>252</v>
      </c>
      <c r="L409" s="3" t="s">
        <v>46</v>
      </c>
      <c r="M409" s="3" t="s">
        <v>24</v>
      </c>
      <c r="N409" s="3" t="s">
        <v>1348</v>
      </c>
      <c r="O409" s="3" t="s">
        <v>1349</v>
      </c>
      <c r="P409" s="10">
        <f>IF(IFERROR(VLOOKUP(crocodile_dataset[[#This Row],[Observation ID]],A411:A1409,1,FALSE),0),1,0)</f>
        <v>0</v>
      </c>
      <c r="Q409"/>
    </row>
    <row r="410" spans="1:17" x14ac:dyDescent="0.2">
      <c r="A410" s="4">
        <v>409</v>
      </c>
      <c r="B410" s="3" t="s">
        <v>207</v>
      </c>
      <c r="C410" s="3" t="s">
        <v>208</v>
      </c>
      <c r="D410" s="3" t="s">
        <v>17</v>
      </c>
      <c r="E410" s="3" t="s">
        <v>18</v>
      </c>
      <c r="F410" s="1">
        <v>1.89</v>
      </c>
      <c r="G410" s="1">
        <v>42.6</v>
      </c>
      <c r="H410" s="3" t="s">
        <v>19</v>
      </c>
      <c r="I410" s="3" t="s">
        <v>104</v>
      </c>
      <c r="J410" s="2" t="s">
        <v>1350</v>
      </c>
      <c r="K410" s="3" t="s">
        <v>210</v>
      </c>
      <c r="L410" s="3" t="s">
        <v>211</v>
      </c>
      <c r="M410" s="3" t="s">
        <v>24</v>
      </c>
      <c r="N410" s="3" t="s">
        <v>1351</v>
      </c>
      <c r="O410" s="3" t="s">
        <v>1352</v>
      </c>
      <c r="P410" s="10">
        <f>IF(IFERROR(VLOOKUP(crocodile_dataset[[#This Row],[Observation ID]],A412:A1410,1,FALSE),0),1,0)</f>
        <v>0</v>
      </c>
      <c r="Q410"/>
    </row>
    <row r="411" spans="1:17" x14ac:dyDescent="0.2">
      <c r="A411" s="4">
        <v>410</v>
      </c>
      <c r="B411" s="3" t="s">
        <v>15</v>
      </c>
      <c r="C411" s="3" t="s">
        <v>16</v>
      </c>
      <c r="D411" s="3" t="s">
        <v>17</v>
      </c>
      <c r="E411" s="3" t="s">
        <v>18</v>
      </c>
      <c r="F411" s="1">
        <v>1.88</v>
      </c>
      <c r="G411" s="1">
        <v>60.1</v>
      </c>
      <c r="H411" s="3" t="s">
        <v>37</v>
      </c>
      <c r="I411" s="3" t="s">
        <v>104</v>
      </c>
      <c r="J411" s="2" t="s">
        <v>1353</v>
      </c>
      <c r="K411" s="3" t="s">
        <v>45</v>
      </c>
      <c r="L411" s="3" t="s">
        <v>84</v>
      </c>
      <c r="M411" s="3" t="s">
        <v>24</v>
      </c>
      <c r="N411" s="3" t="s">
        <v>1354</v>
      </c>
      <c r="O411" s="3" t="s">
        <v>1355</v>
      </c>
      <c r="P411" s="10">
        <f>IF(IFERROR(VLOOKUP(crocodile_dataset[[#This Row],[Observation ID]],A413:A1411,1,FALSE),0),1,0)</f>
        <v>0</v>
      </c>
      <c r="Q411"/>
    </row>
    <row r="412" spans="1:17" x14ac:dyDescent="0.2">
      <c r="A412" s="4">
        <v>411</v>
      </c>
      <c r="B412" s="3" t="s">
        <v>188</v>
      </c>
      <c r="C412" s="3" t="s">
        <v>189</v>
      </c>
      <c r="D412" s="3" t="s">
        <v>17</v>
      </c>
      <c r="E412" s="3" t="s">
        <v>18</v>
      </c>
      <c r="F412" s="1">
        <v>1.78</v>
      </c>
      <c r="G412" s="1">
        <v>55.6</v>
      </c>
      <c r="H412" s="3" t="s">
        <v>37</v>
      </c>
      <c r="I412" s="3" t="s">
        <v>20</v>
      </c>
      <c r="J412" s="2" t="s">
        <v>1356</v>
      </c>
      <c r="K412" s="3" t="s">
        <v>191</v>
      </c>
      <c r="L412" s="3" t="s">
        <v>23</v>
      </c>
      <c r="M412" s="3" t="s">
        <v>24</v>
      </c>
      <c r="N412" s="3" t="s">
        <v>1357</v>
      </c>
      <c r="O412" s="3" t="s">
        <v>1358</v>
      </c>
      <c r="P412" s="10">
        <f>IF(IFERROR(VLOOKUP(crocodile_dataset[[#This Row],[Observation ID]],A414:A1412,1,FALSE),0),1,0)</f>
        <v>0</v>
      </c>
      <c r="Q412"/>
    </row>
    <row r="413" spans="1:17" x14ac:dyDescent="0.2">
      <c r="A413" s="4">
        <v>412</v>
      </c>
      <c r="B413" s="3" t="s">
        <v>188</v>
      </c>
      <c r="C413" s="3" t="s">
        <v>189</v>
      </c>
      <c r="D413" s="3" t="s">
        <v>17</v>
      </c>
      <c r="E413" s="3" t="s">
        <v>18</v>
      </c>
      <c r="F413" s="1">
        <v>1.04</v>
      </c>
      <c r="G413" s="1">
        <v>31.5</v>
      </c>
      <c r="H413" s="3" t="s">
        <v>37</v>
      </c>
      <c r="I413" s="3" t="s">
        <v>104</v>
      </c>
      <c r="J413" s="2" t="s">
        <v>1359</v>
      </c>
      <c r="K413" s="3" t="s">
        <v>191</v>
      </c>
      <c r="L413" s="3" t="s">
        <v>23</v>
      </c>
      <c r="M413" s="3" t="s">
        <v>24</v>
      </c>
      <c r="N413" s="3" t="s">
        <v>1360</v>
      </c>
      <c r="O413" s="3" t="s">
        <v>1361</v>
      </c>
      <c r="P413" s="10">
        <f>IF(IFERROR(VLOOKUP(crocodile_dataset[[#This Row],[Observation ID]],A415:A1413,1,FALSE),0),1,0)</f>
        <v>0</v>
      </c>
      <c r="Q413"/>
    </row>
    <row r="414" spans="1:17" x14ac:dyDescent="0.2">
      <c r="A414" s="4">
        <v>413</v>
      </c>
      <c r="B414" s="3" t="s">
        <v>120</v>
      </c>
      <c r="C414" s="3" t="s">
        <v>121</v>
      </c>
      <c r="D414" s="3" t="s">
        <v>17</v>
      </c>
      <c r="E414" s="3" t="s">
        <v>18</v>
      </c>
      <c r="F414" s="1">
        <v>2.99</v>
      </c>
      <c r="G414" s="1">
        <v>134.5</v>
      </c>
      <c r="H414" s="3" t="s">
        <v>19</v>
      </c>
      <c r="I414" s="3" t="s">
        <v>20</v>
      </c>
      <c r="J414" s="2" t="s">
        <v>1362</v>
      </c>
      <c r="K414" s="3" t="s">
        <v>135</v>
      </c>
      <c r="L414" s="3" t="s">
        <v>46</v>
      </c>
      <c r="M414" s="3" t="s">
        <v>73</v>
      </c>
      <c r="N414" s="3" t="s">
        <v>1363</v>
      </c>
      <c r="O414" s="3" t="s">
        <v>1364</v>
      </c>
      <c r="P414" s="10">
        <f>IF(IFERROR(VLOOKUP(crocodile_dataset[[#This Row],[Observation ID]],A416:A1414,1,FALSE),0),1,0)</f>
        <v>0</v>
      </c>
      <c r="Q414"/>
    </row>
    <row r="415" spans="1:17" x14ac:dyDescent="0.2">
      <c r="A415" s="4">
        <v>414</v>
      </c>
      <c r="B415" s="3" t="s">
        <v>188</v>
      </c>
      <c r="C415" s="3" t="s">
        <v>189</v>
      </c>
      <c r="D415" s="3" t="s">
        <v>17</v>
      </c>
      <c r="E415" s="3" t="s">
        <v>18</v>
      </c>
      <c r="F415" s="1">
        <v>1.84</v>
      </c>
      <c r="G415" s="1">
        <v>60.9</v>
      </c>
      <c r="H415" s="3" t="s">
        <v>37</v>
      </c>
      <c r="I415" s="3" t="s">
        <v>104</v>
      </c>
      <c r="J415" s="2" t="s">
        <v>1365</v>
      </c>
      <c r="K415" s="3" t="s">
        <v>252</v>
      </c>
      <c r="L415" s="3" t="s">
        <v>46</v>
      </c>
      <c r="M415" s="3" t="s">
        <v>24</v>
      </c>
      <c r="N415" s="3" t="s">
        <v>1366</v>
      </c>
      <c r="O415" s="3" t="s">
        <v>1367</v>
      </c>
      <c r="P415" s="10">
        <f>IF(IFERROR(VLOOKUP(crocodile_dataset[[#This Row],[Observation ID]],A417:A1415,1,FALSE),0),1,0)</f>
        <v>0</v>
      </c>
      <c r="Q415"/>
    </row>
    <row r="416" spans="1:17" x14ac:dyDescent="0.2">
      <c r="A416" s="4">
        <v>415</v>
      </c>
      <c r="B416" s="3" t="s">
        <v>27</v>
      </c>
      <c r="C416" s="3" t="s">
        <v>28</v>
      </c>
      <c r="D416" s="3" t="s">
        <v>17</v>
      </c>
      <c r="E416" s="3" t="s">
        <v>18</v>
      </c>
      <c r="F416" s="1">
        <v>3.07</v>
      </c>
      <c r="G416" s="1">
        <v>195.5</v>
      </c>
      <c r="H416" s="3" t="s">
        <v>19</v>
      </c>
      <c r="I416" s="3" t="s">
        <v>38</v>
      </c>
      <c r="J416" s="2" t="s">
        <v>1368</v>
      </c>
      <c r="K416" s="3" t="s">
        <v>240</v>
      </c>
      <c r="L416" s="3" t="s">
        <v>31</v>
      </c>
      <c r="M416" s="3" t="s">
        <v>32</v>
      </c>
      <c r="N416" s="3" t="s">
        <v>1369</v>
      </c>
      <c r="O416" s="3" t="s">
        <v>1370</v>
      </c>
      <c r="P416" s="10">
        <f>IF(IFERROR(VLOOKUP(crocodile_dataset[[#This Row],[Observation ID]],A418:A1416,1,FALSE),0),1,0)</f>
        <v>0</v>
      </c>
      <c r="Q416"/>
    </row>
    <row r="417" spans="1:17" x14ac:dyDescent="0.2">
      <c r="A417" s="4">
        <v>416</v>
      </c>
      <c r="B417" s="3" t="s">
        <v>201</v>
      </c>
      <c r="C417" s="3" t="s">
        <v>202</v>
      </c>
      <c r="D417" s="3" t="s">
        <v>17</v>
      </c>
      <c r="E417" s="3" t="s">
        <v>203</v>
      </c>
      <c r="F417" s="1">
        <v>2.92</v>
      </c>
      <c r="G417" s="1">
        <v>161</v>
      </c>
      <c r="H417" s="3" t="s">
        <v>61</v>
      </c>
      <c r="I417" s="3" t="s">
        <v>104</v>
      </c>
      <c r="J417" s="2" t="s">
        <v>1371</v>
      </c>
      <c r="K417" s="3" t="s">
        <v>538</v>
      </c>
      <c r="L417" s="3" t="s">
        <v>259</v>
      </c>
      <c r="M417" s="3" t="s">
        <v>41</v>
      </c>
      <c r="N417" s="3" t="s">
        <v>1372</v>
      </c>
      <c r="O417" s="3" t="s">
        <v>1373</v>
      </c>
      <c r="P417" s="10">
        <f>IF(IFERROR(VLOOKUP(crocodile_dataset[[#This Row],[Observation ID]],A419:A1417,1,FALSE),0),1,0)</f>
        <v>0</v>
      </c>
      <c r="Q417"/>
    </row>
    <row r="418" spans="1:17" x14ac:dyDescent="0.2">
      <c r="A418" s="4">
        <v>417</v>
      </c>
      <c r="B418" s="3" t="s">
        <v>76</v>
      </c>
      <c r="C418" s="3" t="s">
        <v>77</v>
      </c>
      <c r="D418" s="3" t="s">
        <v>17</v>
      </c>
      <c r="E418" s="3" t="s">
        <v>18</v>
      </c>
      <c r="F418" s="1">
        <v>0.48</v>
      </c>
      <c r="G418" s="1">
        <v>35.1</v>
      </c>
      <c r="H418" s="3" t="s">
        <v>156</v>
      </c>
      <c r="I418" s="3" t="s">
        <v>20</v>
      </c>
      <c r="J418" s="2" t="s">
        <v>1374</v>
      </c>
      <c r="K418" s="3" t="s">
        <v>366</v>
      </c>
      <c r="L418" s="3" t="s">
        <v>46</v>
      </c>
      <c r="M418" s="3" t="s">
        <v>24</v>
      </c>
      <c r="N418" s="3" t="s">
        <v>1375</v>
      </c>
      <c r="O418" s="3" t="s">
        <v>1376</v>
      </c>
      <c r="P418" s="10">
        <f>IF(IFERROR(VLOOKUP(crocodile_dataset[[#This Row],[Observation ID]],A420:A1418,1,FALSE),0),1,0)</f>
        <v>0</v>
      </c>
      <c r="Q418"/>
    </row>
    <row r="419" spans="1:17" x14ac:dyDescent="0.2">
      <c r="A419" s="4">
        <v>418</v>
      </c>
      <c r="B419" s="3" t="s">
        <v>120</v>
      </c>
      <c r="C419" s="3" t="s">
        <v>121</v>
      </c>
      <c r="D419" s="3" t="s">
        <v>17</v>
      </c>
      <c r="E419" s="3" t="s">
        <v>18</v>
      </c>
      <c r="F419" s="1">
        <v>3.44</v>
      </c>
      <c r="G419" s="1">
        <v>197.1</v>
      </c>
      <c r="H419" s="3" t="s">
        <v>19</v>
      </c>
      <c r="I419" s="3" t="s">
        <v>38</v>
      </c>
      <c r="J419" s="2" t="s">
        <v>1377</v>
      </c>
      <c r="K419" s="3" t="s">
        <v>135</v>
      </c>
      <c r="L419" s="3" t="s">
        <v>46</v>
      </c>
      <c r="M419" s="3" t="s">
        <v>73</v>
      </c>
      <c r="N419" s="3" t="s">
        <v>1378</v>
      </c>
      <c r="O419" s="3" t="s">
        <v>1379</v>
      </c>
      <c r="P419" s="10">
        <f>IF(IFERROR(VLOOKUP(crocodile_dataset[[#This Row],[Observation ID]],A421:A1419,1,FALSE),0),1,0)</f>
        <v>0</v>
      </c>
      <c r="Q419"/>
    </row>
    <row r="420" spans="1:17" x14ac:dyDescent="0.2">
      <c r="A420" s="4">
        <v>419</v>
      </c>
      <c r="B420" s="3" t="s">
        <v>67</v>
      </c>
      <c r="C420" s="3" t="s">
        <v>68</v>
      </c>
      <c r="D420" s="3" t="s">
        <v>17</v>
      </c>
      <c r="E420" s="3" t="s">
        <v>69</v>
      </c>
      <c r="F420" s="1">
        <v>1.52</v>
      </c>
      <c r="G420" s="1">
        <v>22.6</v>
      </c>
      <c r="H420" s="3" t="s">
        <v>19</v>
      </c>
      <c r="I420" s="3" t="s">
        <v>104</v>
      </c>
      <c r="J420" s="2" t="s">
        <v>1380</v>
      </c>
      <c r="K420" s="3" t="s">
        <v>71</v>
      </c>
      <c r="L420" s="3" t="s">
        <v>72</v>
      </c>
      <c r="M420" s="3" t="s">
        <v>73</v>
      </c>
      <c r="N420" s="3" t="s">
        <v>1381</v>
      </c>
      <c r="O420" s="3" t="s">
        <v>1382</v>
      </c>
      <c r="P420" s="10">
        <f>IF(IFERROR(VLOOKUP(crocodile_dataset[[#This Row],[Observation ID]],A422:A1420,1,FALSE),0),1,0)</f>
        <v>0</v>
      </c>
      <c r="Q420"/>
    </row>
    <row r="421" spans="1:17" x14ac:dyDescent="0.2">
      <c r="A421" s="4">
        <v>420</v>
      </c>
      <c r="B421" s="3" t="s">
        <v>145</v>
      </c>
      <c r="C421" s="3" t="s">
        <v>146</v>
      </c>
      <c r="D421" s="3" t="s">
        <v>17</v>
      </c>
      <c r="E421" s="3" t="s">
        <v>18</v>
      </c>
      <c r="F421" s="1">
        <v>2.11</v>
      </c>
      <c r="G421" s="1">
        <v>77.099999999999994</v>
      </c>
      <c r="H421" s="3" t="s">
        <v>61</v>
      </c>
      <c r="I421" s="3" t="s">
        <v>38</v>
      </c>
      <c r="J421" s="2" t="s">
        <v>1383</v>
      </c>
      <c r="K421" s="3" t="s">
        <v>148</v>
      </c>
      <c r="L421" s="3" t="s">
        <v>23</v>
      </c>
      <c r="M421" s="3" t="s">
        <v>41</v>
      </c>
      <c r="N421" s="3" t="s">
        <v>1384</v>
      </c>
      <c r="O421" s="3" t="s">
        <v>1385</v>
      </c>
      <c r="P421" s="10">
        <f>IF(IFERROR(VLOOKUP(crocodile_dataset[[#This Row],[Observation ID]],A423:A1421,1,FALSE),0),1,0)</f>
        <v>0</v>
      </c>
      <c r="Q421"/>
    </row>
    <row r="422" spans="1:17" x14ac:dyDescent="0.2">
      <c r="A422" s="4">
        <v>421</v>
      </c>
      <c r="B422" s="3" t="s">
        <v>49</v>
      </c>
      <c r="C422" s="3" t="s">
        <v>50</v>
      </c>
      <c r="D422" s="3" t="s">
        <v>17</v>
      </c>
      <c r="E422" s="3" t="s">
        <v>18</v>
      </c>
      <c r="F422" s="1">
        <v>2.66</v>
      </c>
      <c r="G422" s="1">
        <v>116.2</v>
      </c>
      <c r="H422" s="3" t="s">
        <v>19</v>
      </c>
      <c r="I422" s="3" t="s">
        <v>104</v>
      </c>
      <c r="J422" s="2" t="s">
        <v>117</v>
      </c>
      <c r="K422" s="3" t="s">
        <v>504</v>
      </c>
      <c r="L422" s="3" t="s">
        <v>56</v>
      </c>
      <c r="M422" s="3" t="s">
        <v>32</v>
      </c>
      <c r="N422" s="3" t="s">
        <v>1386</v>
      </c>
      <c r="O422" s="3" t="s">
        <v>1387</v>
      </c>
      <c r="P422" s="10">
        <f>IF(IFERROR(VLOOKUP(crocodile_dataset[[#This Row],[Observation ID]],A424:A1422,1,FALSE),0),1,0)</f>
        <v>0</v>
      </c>
      <c r="Q422"/>
    </row>
    <row r="423" spans="1:17" x14ac:dyDescent="0.2">
      <c r="A423" s="4">
        <v>422</v>
      </c>
      <c r="B423" s="3" t="s">
        <v>127</v>
      </c>
      <c r="C423" s="3" t="s">
        <v>128</v>
      </c>
      <c r="D423" s="3" t="s">
        <v>17</v>
      </c>
      <c r="E423" s="3" t="s">
        <v>18</v>
      </c>
      <c r="F423" s="1">
        <v>3.18</v>
      </c>
      <c r="G423" s="1">
        <v>473.1</v>
      </c>
      <c r="H423" s="3" t="s">
        <v>37</v>
      </c>
      <c r="I423" s="3" t="s">
        <v>104</v>
      </c>
      <c r="J423" s="2" t="s">
        <v>1388</v>
      </c>
      <c r="K423" s="3" t="s">
        <v>130</v>
      </c>
      <c r="L423" s="3" t="s">
        <v>131</v>
      </c>
      <c r="M423" s="3" t="s">
        <v>24</v>
      </c>
      <c r="N423" s="3" t="s">
        <v>1389</v>
      </c>
      <c r="O423" s="3" t="s">
        <v>1390</v>
      </c>
      <c r="P423" s="10">
        <f>IF(IFERROR(VLOOKUP(crocodile_dataset[[#This Row],[Observation ID]],A425:A1423,1,FALSE),0),1,0)</f>
        <v>0</v>
      </c>
      <c r="Q423"/>
    </row>
    <row r="424" spans="1:17" x14ac:dyDescent="0.2">
      <c r="A424" s="4">
        <v>423</v>
      </c>
      <c r="B424" s="3" t="s">
        <v>27</v>
      </c>
      <c r="C424" s="3" t="s">
        <v>28</v>
      </c>
      <c r="D424" s="3" t="s">
        <v>17</v>
      </c>
      <c r="E424" s="3" t="s">
        <v>18</v>
      </c>
      <c r="F424" s="1">
        <v>3.02</v>
      </c>
      <c r="G424" s="1">
        <v>183.4</v>
      </c>
      <c r="H424" s="3" t="s">
        <v>19</v>
      </c>
      <c r="I424" s="3" t="s">
        <v>38</v>
      </c>
      <c r="J424" s="2" t="s">
        <v>1391</v>
      </c>
      <c r="K424" s="3" t="s">
        <v>30</v>
      </c>
      <c r="L424" s="3" t="s">
        <v>389</v>
      </c>
      <c r="M424" s="3" t="s">
        <v>32</v>
      </c>
      <c r="N424" s="3" t="s">
        <v>1392</v>
      </c>
      <c r="O424" s="3" t="s">
        <v>1393</v>
      </c>
      <c r="P424" s="10">
        <f>IF(IFERROR(VLOOKUP(crocodile_dataset[[#This Row],[Observation ID]],A426:A1424,1,FALSE),0),1,0)</f>
        <v>0</v>
      </c>
      <c r="Q424"/>
    </row>
    <row r="425" spans="1:17" x14ac:dyDescent="0.2">
      <c r="A425" s="4">
        <v>424</v>
      </c>
      <c r="B425" s="3" t="s">
        <v>67</v>
      </c>
      <c r="C425" s="3" t="s">
        <v>68</v>
      </c>
      <c r="D425" s="3" t="s">
        <v>17</v>
      </c>
      <c r="E425" s="3" t="s">
        <v>69</v>
      </c>
      <c r="F425" s="1">
        <v>1.51</v>
      </c>
      <c r="G425" s="1">
        <v>28.4</v>
      </c>
      <c r="H425" s="3" t="s">
        <v>61</v>
      </c>
      <c r="I425" s="3" t="s">
        <v>104</v>
      </c>
      <c r="J425" s="2" t="s">
        <v>1394</v>
      </c>
      <c r="K425" s="3" t="s">
        <v>142</v>
      </c>
      <c r="L425" s="3" t="s">
        <v>310</v>
      </c>
      <c r="M425" s="3" t="s">
        <v>73</v>
      </c>
      <c r="N425" s="3" t="s">
        <v>1395</v>
      </c>
      <c r="O425" s="3" t="s">
        <v>1396</v>
      </c>
      <c r="P425" s="10">
        <f>IF(IFERROR(VLOOKUP(crocodile_dataset[[#This Row],[Observation ID]],A427:A1425,1,FALSE),0),1,0)</f>
        <v>0</v>
      </c>
      <c r="Q425"/>
    </row>
    <row r="426" spans="1:17" x14ac:dyDescent="0.2">
      <c r="A426" s="4">
        <v>425</v>
      </c>
      <c r="B426" s="3" t="s">
        <v>127</v>
      </c>
      <c r="C426" s="3" t="s">
        <v>128</v>
      </c>
      <c r="D426" s="3" t="s">
        <v>17</v>
      </c>
      <c r="E426" s="3" t="s">
        <v>18</v>
      </c>
      <c r="F426" s="1">
        <v>5.0999999999999996</v>
      </c>
      <c r="G426" s="1">
        <v>698.8</v>
      </c>
      <c r="H426" s="3" t="s">
        <v>19</v>
      </c>
      <c r="I426" s="3" t="s">
        <v>20</v>
      </c>
      <c r="J426" s="2" t="s">
        <v>1162</v>
      </c>
      <c r="K426" s="3" t="s">
        <v>191</v>
      </c>
      <c r="L426" s="3" t="s">
        <v>131</v>
      </c>
      <c r="M426" s="3" t="s">
        <v>24</v>
      </c>
      <c r="N426" s="3" t="s">
        <v>1397</v>
      </c>
      <c r="O426" s="3" t="s">
        <v>1398</v>
      </c>
      <c r="P426" s="10">
        <f>IF(IFERROR(VLOOKUP(crocodile_dataset[[#This Row],[Observation ID]],A428:A1426,1,FALSE),0),1,0)</f>
        <v>0</v>
      </c>
      <c r="Q426"/>
    </row>
    <row r="427" spans="1:17" x14ac:dyDescent="0.2">
      <c r="A427" s="4">
        <v>426</v>
      </c>
      <c r="B427" s="3" t="s">
        <v>87</v>
      </c>
      <c r="C427" s="3" t="s">
        <v>88</v>
      </c>
      <c r="D427" s="3" t="s">
        <v>17</v>
      </c>
      <c r="E427" s="3" t="s">
        <v>69</v>
      </c>
      <c r="F427" s="1">
        <v>1.31</v>
      </c>
      <c r="G427" s="1">
        <v>17.3</v>
      </c>
      <c r="H427" s="3" t="s">
        <v>61</v>
      </c>
      <c r="I427" s="3" t="s">
        <v>38</v>
      </c>
      <c r="J427" s="2" t="s">
        <v>1399</v>
      </c>
      <c r="K427" s="3" t="s">
        <v>248</v>
      </c>
      <c r="L427" s="3" t="s">
        <v>91</v>
      </c>
      <c r="M427" s="3" t="s">
        <v>32</v>
      </c>
      <c r="N427" s="3" t="s">
        <v>1400</v>
      </c>
      <c r="O427" s="3" t="s">
        <v>1401</v>
      </c>
      <c r="P427" s="10">
        <f>IF(IFERROR(VLOOKUP(crocodile_dataset[[#This Row],[Observation ID]],A429:A1427,1,FALSE),0),1,0)</f>
        <v>0</v>
      </c>
      <c r="Q427"/>
    </row>
    <row r="428" spans="1:17" x14ac:dyDescent="0.2">
      <c r="A428" s="4">
        <v>427</v>
      </c>
      <c r="B428" s="3" t="s">
        <v>35</v>
      </c>
      <c r="C428" s="3" t="s">
        <v>36</v>
      </c>
      <c r="D428" s="3" t="s">
        <v>17</v>
      </c>
      <c r="E428" s="3" t="s">
        <v>18</v>
      </c>
      <c r="F428" s="1">
        <v>2.88</v>
      </c>
      <c r="G428" s="1">
        <v>197.6</v>
      </c>
      <c r="H428" s="3" t="s">
        <v>61</v>
      </c>
      <c r="I428" s="3" t="s">
        <v>20</v>
      </c>
      <c r="J428" s="2" t="s">
        <v>1402</v>
      </c>
      <c r="K428" s="3" t="s">
        <v>240</v>
      </c>
      <c r="L428" s="3" t="s">
        <v>40</v>
      </c>
      <c r="M428" s="3" t="s">
        <v>41</v>
      </c>
      <c r="N428" s="3" t="s">
        <v>1403</v>
      </c>
      <c r="O428" s="3" t="s">
        <v>1404</v>
      </c>
      <c r="P428" s="10">
        <f>IF(IFERROR(VLOOKUP(crocodile_dataset[[#This Row],[Observation ID]],A430:A1428,1,FALSE),0),1,0)</f>
        <v>0</v>
      </c>
      <c r="Q428"/>
    </row>
    <row r="429" spans="1:17" x14ac:dyDescent="0.2">
      <c r="A429" s="4">
        <v>428</v>
      </c>
      <c r="B429" s="3" t="s">
        <v>49</v>
      </c>
      <c r="C429" s="3" t="s">
        <v>50</v>
      </c>
      <c r="D429" s="3" t="s">
        <v>17</v>
      </c>
      <c r="E429" s="3" t="s">
        <v>18</v>
      </c>
      <c r="F429" s="1">
        <v>1.23</v>
      </c>
      <c r="G429" s="1">
        <v>63.7</v>
      </c>
      <c r="H429" s="3" t="s">
        <v>37</v>
      </c>
      <c r="I429" s="3" t="s">
        <v>20</v>
      </c>
      <c r="J429" s="2" t="s">
        <v>1394</v>
      </c>
      <c r="K429" s="3" t="s">
        <v>161</v>
      </c>
      <c r="L429" s="3" t="s">
        <v>153</v>
      </c>
      <c r="M429" s="3" t="s">
        <v>32</v>
      </c>
      <c r="N429" s="3" t="s">
        <v>1405</v>
      </c>
      <c r="O429" s="3" t="s">
        <v>1406</v>
      </c>
      <c r="P429" s="10">
        <f>IF(IFERROR(VLOOKUP(crocodile_dataset[[#This Row],[Observation ID]],A431:A1429,1,FALSE),0),1,0)</f>
        <v>0</v>
      </c>
      <c r="Q429"/>
    </row>
    <row r="430" spans="1:17" x14ac:dyDescent="0.2">
      <c r="A430" s="4">
        <v>429</v>
      </c>
      <c r="B430" s="3" t="s">
        <v>207</v>
      </c>
      <c r="C430" s="3" t="s">
        <v>208</v>
      </c>
      <c r="D430" s="3" t="s">
        <v>17</v>
      </c>
      <c r="E430" s="3" t="s">
        <v>18</v>
      </c>
      <c r="F430" s="1">
        <v>2.0699999999999998</v>
      </c>
      <c r="G430" s="1">
        <v>53.4</v>
      </c>
      <c r="H430" s="3" t="s">
        <v>19</v>
      </c>
      <c r="I430" s="3" t="s">
        <v>104</v>
      </c>
      <c r="J430" s="2" t="s">
        <v>1407</v>
      </c>
      <c r="K430" s="3" t="s">
        <v>210</v>
      </c>
      <c r="L430" s="3" t="s">
        <v>452</v>
      </c>
      <c r="M430" s="3" t="s">
        <v>24</v>
      </c>
      <c r="N430" s="3" t="s">
        <v>1408</v>
      </c>
      <c r="O430" s="3" t="s">
        <v>1409</v>
      </c>
      <c r="P430" s="10">
        <f>IF(IFERROR(VLOOKUP(crocodile_dataset[[#This Row],[Observation ID]],A432:A1430,1,FALSE),0),1,0)</f>
        <v>0</v>
      </c>
      <c r="Q430"/>
    </row>
    <row r="431" spans="1:17" x14ac:dyDescent="0.2">
      <c r="A431" s="4">
        <v>430</v>
      </c>
      <c r="B431" s="3" t="s">
        <v>188</v>
      </c>
      <c r="C431" s="3" t="s">
        <v>189</v>
      </c>
      <c r="D431" s="3" t="s">
        <v>17</v>
      </c>
      <c r="E431" s="3" t="s">
        <v>18</v>
      </c>
      <c r="F431" s="1">
        <v>2.16</v>
      </c>
      <c r="G431" s="1">
        <v>70.5</v>
      </c>
      <c r="H431" s="3" t="s">
        <v>19</v>
      </c>
      <c r="I431" s="3" t="s">
        <v>104</v>
      </c>
      <c r="J431" s="2" t="s">
        <v>769</v>
      </c>
      <c r="K431" s="3" t="s">
        <v>252</v>
      </c>
      <c r="L431" s="3" t="s">
        <v>23</v>
      </c>
      <c r="M431" s="3" t="s">
        <v>24</v>
      </c>
      <c r="N431" s="3" t="s">
        <v>1410</v>
      </c>
      <c r="O431" s="3" t="s">
        <v>1411</v>
      </c>
      <c r="P431" s="10">
        <f>IF(IFERROR(VLOOKUP(crocodile_dataset[[#This Row],[Observation ID]],A433:A1431,1,FALSE),0),1,0)</f>
        <v>0</v>
      </c>
      <c r="Q431"/>
    </row>
    <row r="432" spans="1:17" x14ac:dyDescent="0.2">
      <c r="A432" s="4">
        <v>431</v>
      </c>
      <c r="B432" s="3" t="s">
        <v>59</v>
      </c>
      <c r="C432" s="3" t="s">
        <v>60</v>
      </c>
      <c r="D432" s="3" t="s">
        <v>17</v>
      </c>
      <c r="E432" s="3" t="s">
        <v>18</v>
      </c>
      <c r="F432" s="1">
        <v>2.5099999999999998</v>
      </c>
      <c r="G432" s="1">
        <v>121.9</v>
      </c>
      <c r="H432" s="3" t="s">
        <v>19</v>
      </c>
      <c r="I432" s="3" t="s">
        <v>20</v>
      </c>
      <c r="J432" s="2" t="s">
        <v>1412</v>
      </c>
      <c r="K432" s="3" t="s">
        <v>520</v>
      </c>
      <c r="L432" s="3" t="s">
        <v>581</v>
      </c>
      <c r="M432" s="3" t="s">
        <v>41</v>
      </c>
      <c r="N432" s="3" t="s">
        <v>1413</v>
      </c>
      <c r="O432" s="3" t="s">
        <v>1414</v>
      </c>
      <c r="P432" s="10">
        <f>IF(IFERROR(VLOOKUP(crocodile_dataset[[#This Row],[Observation ID]],A434:A1432,1,FALSE),0),1,0)</f>
        <v>0</v>
      </c>
      <c r="Q432"/>
    </row>
    <row r="433" spans="1:17" x14ac:dyDescent="0.2">
      <c r="A433" s="4">
        <v>432</v>
      </c>
      <c r="B433" s="3" t="s">
        <v>188</v>
      </c>
      <c r="C433" s="3" t="s">
        <v>189</v>
      </c>
      <c r="D433" s="3" t="s">
        <v>17</v>
      </c>
      <c r="E433" s="3" t="s">
        <v>18</v>
      </c>
      <c r="F433" s="1">
        <v>1.1000000000000001</v>
      </c>
      <c r="G433" s="1">
        <v>32.6</v>
      </c>
      <c r="H433" s="3" t="s">
        <v>37</v>
      </c>
      <c r="I433" s="3" t="s">
        <v>20</v>
      </c>
      <c r="J433" s="2" t="s">
        <v>1415</v>
      </c>
      <c r="K433" s="3" t="s">
        <v>191</v>
      </c>
      <c r="L433" s="3" t="s">
        <v>80</v>
      </c>
      <c r="M433" s="3" t="s">
        <v>24</v>
      </c>
      <c r="N433" s="3" t="s">
        <v>1416</v>
      </c>
      <c r="O433" s="3" t="s">
        <v>1417</v>
      </c>
      <c r="P433" s="10">
        <f>IF(IFERROR(VLOOKUP(crocodile_dataset[[#This Row],[Observation ID]],A435:A1433,1,FALSE),0),1,0)</f>
        <v>0</v>
      </c>
      <c r="Q433"/>
    </row>
    <row r="434" spans="1:17" x14ac:dyDescent="0.2">
      <c r="A434" s="4">
        <v>433</v>
      </c>
      <c r="B434" s="3" t="s">
        <v>15</v>
      </c>
      <c r="C434" s="3" t="s">
        <v>16</v>
      </c>
      <c r="D434" s="3" t="s">
        <v>17</v>
      </c>
      <c r="E434" s="3" t="s">
        <v>18</v>
      </c>
      <c r="F434" s="1">
        <v>2.57</v>
      </c>
      <c r="G434" s="1">
        <v>101.4</v>
      </c>
      <c r="H434" s="3" t="s">
        <v>19</v>
      </c>
      <c r="I434" s="3" t="s">
        <v>20</v>
      </c>
      <c r="J434" s="2" t="s">
        <v>1418</v>
      </c>
      <c r="K434" s="3" t="s">
        <v>45</v>
      </c>
      <c r="L434" s="3" t="s">
        <v>46</v>
      </c>
      <c r="M434" s="3" t="s">
        <v>24</v>
      </c>
      <c r="N434" s="3" t="s">
        <v>1419</v>
      </c>
      <c r="O434" s="3" t="s">
        <v>1420</v>
      </c>
      <c r="P434" s="10">
        <f>IF(IFERROR(VLOOKUP(crocodile_dataset[[#This Row],[Observation ID]],A436:A1434,1,FALSE),0),1,0)</f>
        <v>0</v>
      </c>
      <c r="Q434"/>
    </row>
    <row r="435" spans="1:17" x14ac:dyDescent="0.2">
      <c r="A435" s="4">
        <v>434</v>
      </c>
      <c r="B435" s="3" t="s">
        <v>201</v>
      </c>
      <c r="C435" s="3" t="s">
        <v>202</v>
      </c>
      <c r="D435" s="3" t="s">
        <v>17</v>
      </c>
      <c r="E435" s="3" t="s">
        <v>203</v>
      </c>
      <c r="F435" s="1">
        <v>2.93</v>
      </c>
      <c r="G435" s="1">
        <v>178.8</v>
      </c>
      <c r="H435" s="3" t="s">
        <v>19</v>
      </c>
      <c r="I435" s="3" t="s">
        <v>38</v>
      </c>
      <c r="J435" s="2" t="s">
        <v>580</v>
      </c>
      <c r="K435" s="3" t="s">
        <v>90</v>
      </c>
      <c r="L435" s="3" t="s">
        <v>23</v>
      </c>
      <c r="M435" s="3" t="s">
        <v>41</v>
      </c>
      <c r="N435" s="3" t="s">
        <v>1421</v>
      </c>
      <c r="O435" s="3" t="s">
        <v>1422</v>
      </c>
      <c r="P435" s="10">
        <f>IF(IFERROR(VLOOKUP(crocodile_dataset[[#This Row],[Observation ID]],A437:A1435,1,FALSE),0),1,0)</f>
        <v>0</v>
      </c>
      <c r="Q435"/>
    </row>
    <row r="436" spans="1:17" x14ac:dyDescent="0.2">
      <c r="A436" s="4">
        <v>435</v>
      </c>
      <c r="B436" s="3" t="s">
        <v>27</v>
      </c>
      <c r="C436" s="3" t="s">
        <v>28</v>
      </c>
      <c r="D436" s="3" t="s">
        <v>17</v>
      </c>
      <c r="E436" s="3" t="s">
        <v>18</v>
      </c>
      <c r="F436" s="1">
        <v>3.36</v>
      </c>
      <c r="G436" s="1">
        <v>196.1</v>
      </c>
      <c r="H436" s="3" t="s">
        <v>19</v>
      </c>
      <c r="I436" s="3" t="s">
        <v>20</v>
      </c>
      <c r="J436" s="2" t="s">
        <v>1423</v>
      </c>
      <c r="K436" s="3" t="s">
        <v>45</v>
      </c>
      <c r="L436" s="3" t="s">
        <v>317</v>
      </c>
      <c r="M436" s="3" t="s">
        <v>32</v>
      </c>
      <c r="N436" s="3" t="s">
        <v>1424</v>
      </c>
      <c r="O436" s="3" t="s">
        <v>1425</v>
      </c>
      <c r="P436" s="10">
        <f>IF(IFERROR(VLOOKUP(crocodile_dataset[[#This Row],[Observation ID]],A438:A1436,1,FALSE),0),1,0)</f>
        <v>0</v>
      </c>
      <c r="Q436"/>
    </row>
    <row r="437" spans="1:17" x14ac:dyDescent="0.2">
      <c r="A437" s="4">
        <v>436</v>
      </c>
      <c r="B437" s="3" t="s">
        <v>76</v>
      </c>
      <c r="C437" s="3" t="s">
        <v>77</v>
      </c>
      <c r="D437" s="3" t="s">
        <v>17</v>
      </c>
      <c r="E437" s="3" t="s">
        <v>18</v>
      </c>
      <c r="F437" s="1">
        <v>2.81</v>
      </c>
      <c r="G437" s="1">
        <v>134</v>
      </c>
      <c r="H437" s="3" t="s">
        <v>19</v>
      </c>
      <c r="I437" s="3" t="s">
        <v>104</v>
      </c>
      <c r="J437" s="2" t="s">
        <v>1426</v>
      </c>
      <c r="K437" s="3" t="s">
        <v>366</v>
      </c>
      <c r="L437" s="3" t="s">
        <v>46</v>
      </c>
      <c r="M437" s="3" t="s">
        <v>24</v>
      </c>
      <c r="N437" s="3" t="s">
        <v>1427</v>
      </c>
      <c r="O437" s="3" t="s">
        <v>1428</v>
      </c>
      <c r="P437" s="10">
        <f>IF(IFERROR(VLOOKUP(crocodile_dataset[[#This Row],[Observation ID]],A439:A1437,1,FALSE),0),1,0)</f>
        <v>0</v>
      </c>
      <c r="Q437"/>
    </row>
    <row r="438" spans="1:17" x14ac:dyDescent="0.2">
      <c r="A438" s="4">
        <v>437</v>
      </c>
      <c r="B438" s="3" t="s">
        <v>27</v>
      </c>
      <c r="C438" s="3" t="s">
        <v>28</v>
      </c>
      <c r="D438" s="3" t="s">
        <v>17</v>
      </c>
      <c r="E438" s="3" t="s">
        <v>18</v>
      </c>
      <c r="F438" s="1">
        <v>0.49</v>
      </c>
      <c r="G438" s="1">
        <v>63.2</v>
      </c>
      <c r="H438" s="3" t="s">
        <v>156</v>
      </c>
      <c r="I438" s="3" t="s">
        <v>104</v>
      </c>
      <c r="J438" s="2" t="s">
        <v>1429</v>
      </c>
      <c r="K438" s="3" t="s">
        <v>240</v>
      </c>
      <c r="L438" s="3" t="s">
        <v>389</v>
      </c>
      <c r="M438" s="3" t="s">
        <v>32</v>
      </c>
      <c r="N438" s="3" t="s">
        <v>1430</v>
      </c>
      <c r="O438" s="3" t="s">
        <v>1431</v>
      </c>
      <c r="P438" s="10">
        <f>IF(IFERROR(VLOOKUP(crocodile_dataset[[#This Row],[Observation ID]],A440:A1438,1,FALSE),0),1,0)</f>
        <v>0</v>
      </c>
      <c r="Q438"/>
    </row>
    <row r="439" spans="1:17" x14ac:dyDescent="0.2">
      <c r="A439" s="4">
        <v>438</v>
      </c>
      <c r="B439" s="3" t="s">
        <v>320</v>
      </c>
      <c r="C439" s="3" t="s">
        <v>321</v>
      </c>
      <c r="D439" s="3" t="s">
        <v>17</v>
      </c>
      <c r="E439" s="3" t="s">
        <v>203</v>
      </c>
      <c r="F439" s="1">
        <v>1.1299999999999999</v>
      </c>
      <c r="G439" s="1">
        <v>40.5</v>
      </c>
      <c r="H439" s="3" t="s">
        <v>37</v>
      </c>
      <c r="I439" s="3" t="s">
        <v>104</v>
      </c>
      <c r="J439" s="2" t="s">
        <v>1432</v>
      </c>
      <c r="K439" s="3" t="s">
        <v>330</v>
      </c>
      <c r="L439" s="3" t="s">
        <v>23</v>
      </c>
      <c r="M439" s="3" t="s">
        <v>323</v>
      </c>
      <c r="N439" s="3" t="s">
        <v>1433</v>
      </c>
      <c r="O439" s="3" t="s">
        <v>1434</v>
      </c>
      <c r="P439" s="10">
        <f>IF(IFERROR(VLOOKUP(crocodile_dataset[[#This Row],[Observation ID]],A441:A1439,1,FALSE),0),1,0)</f>
        <v>0</v>
      </c>
      <c r="Q439"/>
    </row>
    <row r="440" spans="1:17" x14ac:dyDescent="0.2">
      <c r="A440" s="4">
        <v>439</v>
      </c>
      <c r="B440" s="3" t="s">
        <v>207</v>
      </c>
      <c r="C440" s="3" t="s">
        <v>208</v>
      </c>
      <c r="D440" s="3" t="s">
        <v>17</v>
      </c>
      <c r="E440" s="3" t="s">
        <v>18</v>
      </c>
      <c r="F440" s="1">
        <v>2.34</v>
      </c>
      <c r="G440" s="1">
        <v>76.8</v>
      </c>
      <c r="H440" s="3" t="s">
        <v>61</v>
      </c>
      <c r="I440" s="3" t="s">
        <v>20</v>
      </c>
      <c r="J440" s="2" t="s">
        <v>1114</v>
      </c>
      <c r="K440" s="3" t="s">
        <v>210</v>
      </c>
      <c r="L440" s="3" t="s">
        <v>452</v>
      </c>
      <c r="M440" s="3" t="s">
        <v>24</v>
      </c>
      <c r="N440" s="3" t="s">
        <v>1435</v>
      </c>
      <c r="O440" s="3" t="s">
        <v>1436</v>
      </c>
      <c r="P440" s="10">
        <f>IF(IFERROR(VLOOKUP(crocodile_dataset[[#This Row],[Observation ID]],A442:A1440,1,FALSE),0),1,0)</f>
        <v>0</v>
      </c>
      <c r="Q440"/>
    </row>
    <row r="441" spans="1:17" x14ac:dyDescent="0.2">
      <c r="A441" s="4">
        <v>440</v>
      </c>
      <c r="B441" s="3" t="s">
        <v>207</v>
      </c>
      <c r="C441" s="3" t="s">
        <v>208</v>
      </c>
      <c r="D441" s="3" t="s">
        <v>17</v>
      </c>
      <c r="E441" s="3" t="s">
        <v>18</v>
      </c>
      <c r="F441" s="1">
        <v>2.31</v>
      </c>
      <c r="G441" s="1">
        <v>62.6</v>
      </c>
      <c r="H441" s="3" t="s">
        <v>19</v>
      </c>
      <c r="I441" s="3" t="s">
        <v>38</v>
      </c>
      <c r="J441" s="2" t="s">
        <v>1437</v>
      </c>
      <c r="K441" s="3" t="s">
        <v>210</v>
      </c>
      <c r="L441" s="3" t="s">
        <v>211</v>
      </c>
      <c r="M441" s="3" t="s">
        <v>24</v>
      </c>
      <c r="N441" s="3" t="s">
        <v>1438</v>
      </c>
      <c r="O441" s="3" t="s">
        <v>1439</v>
      </c>
      <c r="P441" s="10">
        <f>IF(IFERROR(VLOOKUP(crocodile_dataset[[#This Row],[Observation ID]],A443:A1441,1,FALSE),0),1,0)</f>
        <v>0</v>
      </c>
      <c r="Q441"/>
    </row>
    <row r="442" spans="1:17" x14ac:dyDescent="0.2">
      <c r="A442" s="4">
        <v>441</v>
      </c>
      <c r="B442" s="3" t="s">
        <v>115</v>
      </c>
      <c r="C442" s="3" t="s">
        <v>116</v>
      </c>
      <c r="D442" s="3" t="s">
        <v>17</v>
      </c>
      <c r="E442" s="3" t="s">
        <v>18</v>
      </c>
      <c r="F442" s="1">
        <v>3.91</v>
      </c>
      <c r="G442" s="1">
        <v>512.70000000000005</v>
      </c>
      <c r="H442" s="3" t="s">
        <v>61</v>
      </c>
      <c r="I442" s="3" t="s">
        <v>104</v>
      </c>
      <c r="J442" s="2" t="s">
        <v>464</v>
      </c>
      <c r="K442" s="3" t="s">
        <v>152</v>
      </c>
      <c r="L442" s="3" t="s">
        <v>153</v>
      </c>
      <c r="M442" s="3" t="s">
        <v>24</v>
      </c>
      <c r="N442" s="3" t="s">
        <v>1440</v>
      </c>
      <c r="O442" s="3" t="s">
        <v>1441</v>
      </c>
      <c r="P442" s="10">
        <f>IF(IFERROR(VLOOKUP(crocodile_dataset[[#This Row],[Observation ID]],A444:A1442,1,FALSE),0),1,0)</f>
        <v>0</v>
      </c>
      <c r="Q442"/>
    </row>
    <row r="443" spans="1:17" x14ac:dyDescent="0.2">
      <c r="A443" s="4">
        <v>442</v>
      </c>
      <c r="B443" s="3" t="s">
        <v>188</v>
      </c>
      <c r="C443" s="3" t="s">
        <v>189</v>
      </c>
      <c r="D443" s="3" t="s">
        <v>17</v>
      </c>
      <c r="E443" s="3" t="s">
        <v>18</v>
      </c>
      <c r="F443" s="1">
        <v>2.2599999999999998</v>
      </c>
      <c r="G443" s="1">
        <v>82</v>
      </c>
      <c r="H443" s="3" t="s">
        <v>19</v>
      </c>
      <c r="I443" s="3" t="s">
        <v>20</v>
      </c>
      <c r="J443" s="2" t="s">
        <v>1442</v>
      </c>
      <c r="K443" s="3" t="s">
        <v>191</v>
      </c>
      <c r="L443" s="3" t="s">
        <v>80</v>
      </c>
      <c r="M443" s="3" t="s">
        <v>24</v>
      </c>
      <c r="N443" s="3" t="s">
        <v>1443</v>
      </c>
      <c r="O443" s="3" t="s">
        <v>1444</v>
      </c>
      <c r="P443" s="10">
        <f>IF(IFERROR(VLOOKUP(crocodile_dataset[[#This Row],[Observation ID]],A445:A1443,1,FALSE),0),1,0)</f>
        <v>0</v>
      </c>
      <c r="Q443"/>
    </row>
    <row r="444" spans="1:17" x14ac:dyDescent="0.2">
      <c r="A444" s="4">
        <v>443</v>
      </c>
      <c r="B444" s="3" t="s">
        <v>145</v>
      </c>
      <c r="C444" s="3" t="s">
        <v>146</v>
      </c>
      <c r="D444" s="3" t="s">
        <v>17</v>
      </c>
      <c r="E444" s="3" t="s">
        <v>18</v>
      </c>
      <c r="F444" s="1">
        <v>2.91</v>
      </c>
      <c r="G444" s="1">
        <v>114.2</v>
      </c>
      <c r="H444" s="3" t="s">
        <v>19</v>
      </c>
      <c r="I444" s="3" t="s">
        <v>104</v>
      </c>
      <c r="J444" s="2" t="s">
        <v>1445</v>
      </c>
      <c r="K444" s="3" t="s">
        <v>148</v>
      </c>
      <c r="L444" s="3" t="s">
        <v>23</v>
      </c>
      <c r="M444" s="3" t="s">
        <v>41</v>
      </c>
      <c r="N444" s="3" t="s">
        <v>1446</v>
      </c>
      <c r="O444" s="3" t="s">
        <v>1447</v>
      </c>
      <c r="P444" s="10">
        <f>IF(IFERROR(VLOOKUP(crocodile_dataset[[#This Row],[Observation ID]],A446:A1444,1,FALSE),0),1,0)</f>
        <v>0</v>
      </c>
      <c r="Q444"/>
    </row>
    <row r="445" spans="1:17" x14ac:dyDescent="0.2">
      <c r="A445" s="4">
        <v>444</v>
      </c>
      <c r="B445" s="3" t="s">
        <v>27</v>
      </c>
      <c r="C445" s="3" t="s">
        <v>28</v>
      </c>
      <c r="D445" s="3" t="s">
        <v>17</v>
      </c>
      <c r="E445" s="3" t="s">
        <v>18</v>
      </c>
      <c r="F445" s="1">
        <v>3.85</v>
      </c>
      <c r="G445" s="1">
        <v>273.7</v>
      </c>
      <c r="H445" s="3" t="s">
        <v>19</v>
      </c>
      <c r="I445" s="3" t="s">
        <v>38</v>
      </c>
      <c r="J445" s="2" t="s">
        <v>1448</v>
      </c>
      <c r="K445" s="3" t="s">
        <v>240</v>
      </c>
      <c r="L445" s="3" t="s">
        <v>31</v>
      </c>
      <c r="M445" s="3" t="s">
        <v>32</v>
      </c>
      <c r="N445" s="3" t="s">
        <v>1449</v>
      </c>
      <c r="O445" s="3" t="s">
        <v>1450</v>
      </c>
      <c r="P445" s="10">
        <f>IF(IFERROR(VLOOKUP(crocodile_dataset[[#This Row],[Observation ID]],A447:A1445,1,FALSE),0),1,0)</f>
        <v>0</v>
      </c>
      <c r="Q445"/>
    </row>
    <row r="446" spans="1:17" x14ac:dyDescent="0.2">
      <c r="A446" s="4">
        <v>445</v>
      </c>
      <c r="B446" s="3" t="s">
        <v>67</v>
      </c>
      <c r="C446" s="3" t="s">
        <v>68</v>
      </c>
      <c r="D446" s="3" t="s">
        <v>17</v>
      </c>
      <c r="E446" s="3" t="s">
        <v>69</v>
      </c>
      <c r="F446" s="1">
        <v>1.06</v>
      </c>
      <c r="G446" s="1">
        <v>11.2</v>
      </c>
      <c r="H446" s="3" t="s">
        <v>61</v>
      </c>
      <c r="I446" s="3" t="s">
        <v>104</v>
      </c>
      <c r="J446" s="2" t="s">
        <v>1451</v>
      </c>
      <c r="K446" s="3" t="s">
        <v>71</v>
      </c>
      <c r="L446" s="3" t="s">
        <v>72</v>
      </c>
      <c r="M446" s="3" t="s">
        <v>73</v>
      </c>
      <c r="N446" s="3" t="s">
        <v>1452</v>
      </c>
      <c r="O446" s="3" t="s">
        <v>1453</v>
      </c>
      <c r="P446" s="10">
        <f>IF(IFERROR(VLOOKUP(crocodile_dataset[[#This Row],[Observation ID]],A448:A1446,1,FALSE),0),1,0)</f>
        <v>0</v>
      </c>
      <c r="Q446"/>
    </row>
    <row r="447" spans="1:17" x14ac:dyDescent="0.2">
      <c r="A447" s="4">
        <v>446</v>
      </c>
      <c r="B447" s="3" t="s">
        <v>49</v>
      </c>
      <c r="C447" s="3" t="s">
        <v>50</v>
      </c>
      <c r="D447" s="3" t="s">
        <v>17</v>
      </c>
      <c r="E447" s="3" t="s">
        <v>18</v>
      </c>
      <c r="F447" s="1">
        <v>2.48</v>
      </c>
      <c r="G447" s="1">
        <v>101.4</v>
      </c>
      <c r="H447" s="3" t="s">
        <v>61</v>
      </c>
      <c r="I447" s="3" t="s">
        <v>20</v>
      </c>
      <c r="J447" s="2" t="s">
        <v>1454</v>
      </c>
      <c r="K447" s="3" t="s">
        <v>504</v>
      </c>
      <c r="L447" s="3" t="s">
        <v>56</v>
      </c>
      <c r="M447" s="3" t="s">
        <v>32</v>
      </c>
      <c r="N447" s="3" t="s">
        <v>1455</v>
      </c>
      <c r="O447" s="3" t="s">
        <v>1456</v>
      </c>
      <c r="P447" s="10">
        <f>IF(IFERROR(VLOOKUP(crocodile_dataset[[#This Row],[Observation ID]],A449:A1447,1,FALSE),0),1,0)</f>
        <v>0</v>
      </c>
      <c r="Q447"/>
    </row>
    <row r="448" spans="1:17" x14ac:dyDescent="0.2">
      <c r="A448" s="4">
        <v>447</v>
      </c>
      <c r="B448" s="3" t="s">
        <v>320</v>
      </c>
      <c r="C448" s="3" t="s">
        <v>321</v>
      </c>
      <c r="D448" s="3" t="s">
        <v>17</v>
      </c>
      <c r="E448" s="3" t="s">
        <v>203</v>
      </c>
      <c r="F448" s="1">
        <v>2.5499999999999998</v>
      </c>
      <c r="G448" s="1">
        <v>114.9</v>
      </c>
      <c r="H448" s="3" t="s">
        <v>19</v>
      </c>
      <c r="I448" s="3" t="s">
        <v>38</v>
      </c>
      <c r="J448" s="2" t="s">
        <v>1457</v>
      </c>
      <c r="K448" s="3" t="s">
        <v>297</v>
      </c>
      <c r="L448" s="3" t="s">
        <v>355</v>
      </c>
      <c r="M448" s="3" t="s">
        <v>323</v>
      </c>
      <c r="N448" s="3" t="s">
        <v>1458</v>
      </c>
      <c r="O448" s="3" t="s">
        <v>1459</v>
      </c>
      <c r="P448" s="10">
        <f>IF(IFERROR(VLOOKUP(crocodile_dataset[[#This Row],[Observation ID]],A450:A1448,1,FALSE),0),1,0)</f>
        <v>0</v>
      </c>
      <c r="Q448"/>
    </row>
    <row r="449" spans="1:17" x14ac:dyDescent="0.2">
      <c r="A449" s="4">
        <v>448</v>
      </c>
      <c r="B449" s="3" t="s">
        <v>27</v>
      </c>
      <c r="C449" s="3" t="s">
        <v>28</v>
      </c>
      <c r="D449" s="3" t="s">
        <v>17</v>
      </c>
      <c r="E449" s="3" t="s">
        <v>18</v>
      </c>
      <c r="F449" s="1">
        <v>1.54</v>
      </c>
      <c r="G449" s="1">
        <v>91.4</v>
      </c>
      <c r="H449" s="3" t="s">
        <v>37</v>
      </c>
      <c r="I449" s="3" t="s">
        <v>38</v>
      </c>
      <c r="J449" s="2" t="s">
        <v>1460</v>
      </c>
      <c r="K449" s="3" t="s">
        <v>148</v>
      </c>
      <c r="L449" s="3" t="s">
        <v>317</v>
      </c>
      <c r="M449" s="3" t="s">
        <v>32</v>
      </c>
      <c r="N449" s="3" t="s">
        <v>1461</v>
      </c>
      <c r="O449" s="3" t="s">
        <v>1462</v>
      </c>
      <c r="P449" s="10">
        <f>IF(IFERROR(VLOOKUP(crocodile_dataset[[#This Row],[Observation ID]],A451:A1449,1,FALSE),0),1,0)</f>
        <v>0</v>
      </c>
      <c r="Q449"/>
    </row>
    <row r="450" spans="1:17" x14ac:dyDescent="0.2">
      <c r="A450" s="4">
        <v>449</v>
      </c>
      <c r="B450" s="3" t="s">
        <v>59</v>
      </c>
      <c r="C450" s="3" t="s">
        <v>60</v>
      </c>
      <c r="D450" s="3" t="s">
        <v>17</v>
      </c>
      <c r="E450" s="3" t="s">
        <v>18</v>
      </c>
      <c r="F450" s="1">
        <v>2.09</v>
      </c>
      <c r="G450" s="1">
        <v>89.4</v>
      </c>
      <c r="H450" s="3" t="s">
        <v>61</v>
      </c>
      <c r="I450" s="3" t="s">
        <v>20</v>
      </c>
      <c r="J450" s="2" t="s">
        <v>1463</v>
      </c>
      <c r="K450" s="3" t="s">
        <v>520</v>
      </c>
      <c r="L450" s="3" t="s">
        <v>23</v>
      </c>
      <c r="M450" s="3" t="s">
        <v>41</v>
      </c>
      <c r="N450" s="3" t="s">
        <v>1464</v>
      </c>
      <c r="O450" s="3" t="s">
        <v>1465</v>
      </c>
      <c r="P450" s="10">
        <f>IF(IFERROR(VLOOKUP(crocodile_dataset[[#This Row],[Observation ID]],A452:A1450,1,FALSE),0),1,0)</f>
        <v>0</v>
      </c>
      <c r="Q450"/>
    </row>
    <row r="451" spans="1:17" x14ac:dyDescent="0.2">
      <c r="A451" s="4">
        <v>450</v>
      </c>
      <c r="B451" s="3" t="s">
        <v>120</v>
      </c>
      <c r="C451" s="3" t="s">
        <v>121</v>
      </c>
      <c r="D451" s="3" t="s">
        <v>17</v>
      </c>
      <c r="E451" s="3" t="s">
        <v>18</v>
      </c>
      <c r="F451" s="1">
        <v>2.66</v>
      </c>
      <c r="G451" s="1">
        <v>96.8</v>
      </c>
      <c r="H451" s="3" t="s">
        <v>19</v>
      </c>
      <c r="I451" s="3" t="s">
        <v>20</v>
      </c>
      <c r="J451" s="2" t="s">
        <v>1466</v>
      </c>
      <c r="K451" s="3" t="s">
        <v>123</v>
      </c>
      <c r="L451" s="3" t="s">
        <v>124</v>
      </c>
      <c r="M451" s="3" t="s">
        <v>73</v>
      </c>
      <c r="N451" s="3" t="s">
        <v>1467</v>
      </c>
      <c r="O451" s="3" t="s">
        <v>1468</v>
      </c>
      <c r="P451" s="10">
        <f>IF(IFERROR(VLOOKUP(crocodile_dataset[[#This Row],[Observation ID]],A453:A1451,1,FALSE),0),1,0)</f>
        <v>0</v>
      </c>
      <c r="Q451"/>
    </row>
    <row r="452" spans="1:17" x14ac:dyDescent="0.2">
      <c r="A452" s="4">
        <v>451</v>
      </c>
      <c r="B452" s="3" t="s">
        <v>120</v>
      </c>
      <c r="C452" s="3" t="s">
        <v>121</v>
      </c>
      <c r="D452" s="3" t="s">
        <v>17</v>
      </c>
      <c r="E452" s="3" t="s">
        <v>18</v>
      </c>
      <c r="F452" s="1">
        <v>1.95</v>
      </c>
      <c r="G452" s="1">
        <v>70.7</v>
      </c>
      <c r="H452" s="3" t="s">
        <v>37</v>
      </c>
      <c r="I452" s="3" t="s">
        <v>104</v>
      </c>
      <c r="J452" s="2" t="s">
        <v>1469</v>
      </c>
      <c r="K452" s="3" t="s">
        <v>123</v>
      </c>
      <c r="L452" s="3" t="s">
        <v>46</v>
      </c>
      <c r="M452" s="3" t="s">
        <v>73</v>
      </c>
      <c r="N452" s="3" t="s">
        <v>1470</v>
      </c>
      <c r="O452" s="3" t="s">
        <v>1471</v>
      </c>
      <c r="P452" s="10">
        <f>IF(IFERROR(VLOOKUP(crocodile_dataset[[#This Row],[Observation ID]],A454:A1452,1,FALSE),0),1,0)</f>
        <v>0</v>
      </c>
      <c r="Q452"/>
    </row>
    <row r="453" spans="1:17" x14ac:dyDescent="0.2">
      <c r="A453" s="4">
        <v>452</v>
      </c>
      <c r="B453" s="3" t="s">
        <v>320</v>
      </c>
      <c r="C453" s="3" t="s">
        <v>321</v>
      </c>
      <c r="D453" s="3" t="s">
        <v>17</v>
      </c>
      <c r="E453" s="3" t="s">
        <v>203</v>
      </c>
      <c r="F453" s="1">
        <v>2.2000000000000002</v>
      </c>
      <c r="G453" s="1">
        <v>79.3</v>
      </c>
      <c r="H453" s="3" t="s">
        <v>61</v>
      </c>
      <c r="I453" s="3" t="s">
        <v>104</v>
      </c>
      <c r="J453" s="2" t="s">
        <v>1472</v>
      </c>
      <c r="K453" s="3" t="s">
        <v>297</v>
      </c>
      <c r="L453" s="3" t="s">
        <v>23</v>
      </c>
      <c r="M453" s="3" t="s">
        <v>323</v>
      </c>
      <c r="N453" s="3" t="s">
        <v>1473</v>
      </c>
      <c r="O453" s="3" t="s">
        <v>1474</v>
      </c>
      <c r="P453" s="10">
        <f>IF(IFERROR(VLOOKUP(crocodile_dataset[[#This Row],[Observation ID]],A455:A1453,1,FALSE),0),1,0)</f>
        <v>0</v>
      </c>
      <c r="Q453"/>
    </row>
    <row r="454" spans="1:17" x14ac:dyDescent="0.2">
      <c r="A454" s="4">
        <v>453</v>
      </c>
      <c r="B454" s="3" t="s">
        <v>127</v>
      </c>
      <c r="C454" s="3" t="s">
        <v>128</v>
      </c>
      <c r="D454" s="3" t="s">
        <v>17</v>
      </c>
      <c r="E454" s="3" t="s">
        <v>18</v>
      </c>
      <c r="F454" s="1">
        <v>4.33</v>
      </c>
      <c r="G454" s="1">
        <v>550</v>
      </c>
      <c r="H454" s="3" t="s">
        <v>19</v>
      </c>
      <c r="I454" s="3" t="s">
        <v>38</v>
      </c>
      <c r="J454" s="2" t="s">
        <v>1475</v>
      </c>
      <c r="K454" s="3" t="s">
        <v>359</v>
      </c>
      <c r="L454" s="3" t="s">
        <v>31</v>
      </c>
      <c r="M454" s="3" t="s">
        <v>24</v>
      </c>
      <c r="N454" s="3" t="s">
        <v>1476</v>
      </c>
      <c r="O454" s="3" t="s">
        <v>1477</v>
      </c>
      <c r="P454" s="10">
        <f>IF(IFERROR(VLOOKUP(crocodile_dataset[[#This Row],[Observation ID]],A456:A1454,1,FALSE),0),1,0)</f>
        <v>0</v>
      </c>
      <c r="Q454"/>
    </row>
    <row r="455" spans="1:17" x14ac:dyDescent="0.2">
      <c r="A455" s="4">
        <v>454</v>
      </c>
      <c r="B455" s="3" t="s">
        <v>49</v>
      </c>
      <c r="C455" s="3" t="s">
        <v>50</v>
      </c>
      <c r="D455" s="3" t="s">
        <v>17</v>
      </c>
      <c r="E455" s="3" t="s">
        <v>18</v>
      </c>
      <c r="F455" s="1">
        <v>2.52</v>
      </c>
      <c r="G455" s="1">
        <v>118.3</v>
      </c>
      <c r="H455" s="3" t="s">
        <v>19</v>
      </c>
      <c r="I455" s="3" t="s">
        <v>104</v>
      </c>
      <c r="J455" s="2" t="s">
        <v>1478</v>
      </c>
      <c r="K455" s="3" t="s">
        <v>161</v>
      </c>
      <c r="L455" s="3" t="s">
        <v>46</v>
      </c>
      <c r="M455" s="3" t="s">
        <v>32</v>
      </c>
      <c r="N455" s="3" t="s">
        <v>1479</v>
      </c>
      <c r="O455" s="3" t="s">
        <v>1480</v>
      </c>
      <c r="P455" s="10">
        <f>IF(IFERROR(VLOOKUP(crocodile_dataset[[#This Row],[Observation ID]],A457:A1455,1,FALSE),0),1,0)</f>
        <v>0</v>
      </c>
      <c r="Q455"/>
    </row>
    <row r="456" spans="1:17" x14ac:dyDescent="0.2">
      <c r="A456" s="4">
        <v>455</v>
      </c>
      <c r="B456" s="3" t="s">
        <v>188</v>
      </c>
      <c r="C456" s="3" t="s">
        <v>189</v>
      </c>
      <c r="D456" s="3" t="s">
        <v>17</v>
      </c>
      <c r="E456" s="3" t="s">
        <v>18</v>
      </c>
      <c r="F456" s="1">
        <v>2.25</v>
      </c>
      <c r="G456" s="1">
        <v>86.8</v>
      </c>
      <c r="H456" s="3" t="s">
        <v>19</v>
      </c>
      <c r="I456" s="3" t="s">
        <v>104</v>
      </c>
      <c r="J456" s="2" t="s">
        <v>1481</v>
      </c>
      <c r="K456" s="3" t="s">
        <v>191</v>
      </c>
      <c r="L456" s="3" t="s">
        <v>23</v>
      </c>
      <c r="M456" s="3" t="s">
        <v>24</v>
      </c>
      <c r="N456" s="3" t="s">
        <v>1482</v>
      </c>
      <c r="O456" s="3" t="s">
        <v>1483</v>
      </c>
      <c r="P456" s="10">
        <f>IF(IFERROR(VLOOKUP(crocodile_dataset[[#This Row],[Observation ID]],A458:A1456,1,FALSE),0),1,0)</f>
        <v>0</v>
      </c>
      <c r="Q456"/>
    </row>
    <row r="457" spans="1:17" x14ac:dyDescent="0.2">
      <c r="A457" s="4">
        <v>456</v>
      </c>
      <c r="B457" s="3" t="s">
        <v>127</v>
      </c>
      <c r="C457" s="3" t="s">
        <v>128</v>
      </c>
      <c r="D457" s="3" t="s">
        <v>17</v>
      </c>
      <c r="E457" s="3" t="s">
        <v>18</v>
      </c>
      <c r="F457" s="1">
        <v>3.74</v>
      </c>
      <c r="G457" s="1">
        <v>517.70000000000005</v>
      </c>
      <c r="H457" s="3" t="s">
        <v>61</v>
      </c>
      <c r="I457" s="3" t="s">
        <v>38</v>
      </c>
      <c r="J457" s="2" t="s">
        <v>1484</v>
      </c>
      <c r="K457" s="3" t="s">
        <v>191</v>
      </c>
      <c r="L457" s="3" t="s">
        <v>31</v>
      </c>
      <c r="M457" s="3" t="s">
        <v>24</v>
      </c>
      <c r="N457" s="3" t="s">
        <v>1485</v>
      </c>
      <c r="O457" s="3" t="s">
        <v>1486</v>
      </c>
      <c r="P457" s="10">
        <f>IF(IFERROR(VLOOKUP(crocodile_dataset[[#This Row],[Observation ID]],A459:A1457,1,FALSE),0),1,0)</f>
        <v>0</v>
      </c>
      <c r="Q457"/>
    </row>
    <row r="458" spans="1:17" x14ac:dyDescent="0.2">
      <c r="A458" s="4">
        <v>457</v>
      </c>
      <c r="B458" s="3" t="s">
        <v>392</v>
      </c>
      <c r="C458" s="3" t="s">
        <v>393</v>
      </c>
      <c r="D458" s="3" t="s">
        <v>17</v>
      </c>
      <c r="E458" s="3" t="s">
        <v>18</v>
      </c>
      <c r="F458" s="1">
        <v>3.25</v>
      </c>
      <c r="G458" s="1">
        <v>147.9</v>
      </c>
      <c r="H458" s="3" t="s">
        <v>19</v>
      </c>
      <c r="I458" s="3" t="s">
        <v>38</v>
      </c>
      <c r="J458" s="2" t="s">
        <v>1487</v>
      </c>
      <c r="K458" s="3" t="s">
        <v>191</v>
      </c>
      <c r="L458" s="3" t="s">
        <v>46</v>
      </c>
      <c r="M458" s="3" t="s">
        <v>24</v>
      </c>
      <c r="N458" s="3" t="s">
        <v>1488</v>
      </c>
      <c r="O458" s="3" t="s">
        <v>1489</v>
      </c>
      <c r="P458" s="10">
        <f>IF(IFERROR(VLOOKUP(crocodile_dataset[[#This Row],[Observation ID]],A460:A1458,1,FALSE),0),1,0)</f>
        <v>0</v>
      </c>
      <c r="Q458"/>
    </row>
    <row r="459" spans="1:17" x14ac:dyDescent="0.2">
      <c r="A459" s="4">
        <v>458</v>
      </c>
      <c r="B459" s="3" t="s">
        <v>145</v>
      </c>
      <c r="C459" s="3" t="s">
        <v>146</v>
      </c>
      <c r="D459" s="3" t="s">
        <v>17</v>
      </c>
      <c r="E459" s="3" t="s">
        <v>18</v>
      </c>
      <c r="F459" s="1">
        <v>1.94</v>
      </c>
      <c r="G459" s="1">
        <v>65.400000000000006</v>
      </c>
      <c r="H459" s="3" t="s">
        <v>37</v>
      </c>
      <c r="I459" s="3" t="s">
        <v>20</v>
      </c>
      <c r="J459" s="2" t="s">
        <v>1490</v>
      </c>
      <c r="K459" s="3" t="s">
        <v>148</v>
      </c>
      <c r="L459" s="3" t="s">
        <v>23</v>
      </c>
      <c r="M459" s="3" t="s">
        <v>41</v>
      </c>
      <c r="N459" s="3" t="s">
        <v>1491</v>
      </c>
      <c r="O459" s="3" t="s">
        <v>1492</v>
      </c>
      <c r="P459" s="10">
        <f>IF(IFERROR(VLOOKUP(crocodile_dataset[[#This Row],[Observation ID]],A461:A1459,1,FALSE),0),1,0)</f>
        <v>0</v>
      </c>
      <c r="Q459"/>
    </row>
    <row r="460" spans="1:17" x14ac:dyDescent="0.2">
      <c r="A460" s="4">
        <v>459</v>
      </c>
      <c r="B460" s="3" t="s">
        <v>183</v>
      </c>
      <c r="C460" s="3" t="s">
        <v>184</v>
      </c>
      <c r="D460" s="3" t="s">
        <v>17</v>
      </c>
      <c r="E460" s="3" t="s">
        <v>18</v>
      </c>
      <c r="F460" s="1">
        <v>2.62</v>
      </c>
      <c r="G460" s="1">
        <v>117.5</v>
      </c>
      <c r="H460" s="3" t="s">
        <v>19</v>
      </c>
      <c r="I460" s="3" t="s">
        <v>20</v>
      </c>
      <c r="J460" s="2" t="s">
        <v>1493</v>
      </c>
      <c r="K460" s="3" t="s">
        <v>130</v>
      </c>
      <c r="L460" s="3" t="s">
        <v>46</v>
      </c>
      <c r="M460" s="3" t="s">
        <v>41</v>
      </c>
      <c r="N460" s="3" t="s">
        <v>1494</v>
      </c>
      <c r="O460" s="3" t="s">
        <v>1495</v>
      </c>
      <c r="P460" s="10">
        <f>IF(IFERROR(VLOOKUP(crocodile_dataset[[#This Row],[Observation ID]],A462:A1460,1,FALSE),0),1,0)</f>
        <v>0</v>
      </c>
      <c r="Q460"/>
    </row>
    <row r="461" spans="1:17" x14ac:dyDescent="0.2">
      <c r="A461" s="4">
        <v>460</v>
      </c>
      <c r="B461" s="3" t="s">
        <v>392</v>
      </c>
      <c r="C461" s="3" t="s">
        <v>393</v>
      </c>
      <c r="D461" s="3" t="s">
        <v>17</v>
      </c>
      <c r="E461" s="3" t="s">
        <v>18</v>
      </c>
      <c r="F461" s="1">
        <v>1.23</v>
      </c>
      <c r="G461" s="1">
        <v>38</v>
      </c>
      <c r="H461" s="3" t="s">
        <v>37</v>
      </c>
      <c r="I461" s="3" t="s">
        <v>38</v>
      </c>
      <c r="J461" s="2" t="s">
        <v>1496</v>
      </c>
      <c r="K461" s="3" t="s">
        <v>191</v>
      </c>
      <c r="L461" s="3" t="s">
        <v>475</v>
      </c>
      <c r="M461" s="3" t="s">
        <v>24</v>
      </c>
      <c r="N461" s="3" t="s">
        <v>1497</v>
      </c>
      <c r="O461" s="3" t="s">
        <v>1498</v>
      </c>
      <c r="P461" s="10">
        <f>IF(IFERROR(VLOOKUP(crocodile_dataset[[#This Row],[Observation ID]],A463:A1461,1,FALSE),0),1,0)</f>
        <v>0</v>
      </c>
      <c r="Q461"/>
    </row>
    <row r="462" spans="1:17" x14ac:dyDescent="0.2">
      <c r="A462" s="4">
        <v>461</v>
      </c>
      <c r="B462" s="3" t="s">
        <v>392</v>
      </c>
      <c r="C462" s="3" t="s">
        <v>393</v>
      </c>
      <c r="D462" s="3" t="s">
        <v>17</v>
      </c>
      <c r="E462" s="3" t="s">
        <v>18</v>
      </c>
      <c r="F462" s="1">
        <v>2.95</v>
      </c>
      <c r="G462" s="1">
        <v>126</v>
      </c>
      <c r="H462" s="3" t="s">
        <v>19</v>
      </c>
      <c r="I462" s="3" t="s">
        <v>104</v>
      </c>
      <c r="J462" s="2" t="s">
        <v>1499</v>
      </c>
      <c r="K462" s="3" t="s">
        <v>191</v>
      </c>
      <c r="L462" s="3" t="s">
        <v>46</v>
      </c>
      <c r="M462" s="3" t="s">
        <v>24</v>
      </c>
      <c r="N462" s="3" t="s">
        <v>1500</v>
      </c>
      <c r="O462" s="3" t="s">
        <v>1501</v>
      </c>
      <c r="P462" s="10">
        <f>IF(IFERROR(VLOOKUP(crocodile_dataset[[#This Row],[Observation ID]],A464:A1462,1,FALSE),0),1,0)</f>
        <v>0</v>
      </c>
      <c r="Q462"/>
    </row>
    <row r="463" spans="1:17" x14ac:dyDescent="0.2">
      <c r="A463" s="4">
        <v>462</v>
      </c>
      <c r="B463" s="3" t="s">
        <v>27</v>
      </c>
      <c r="C463" s="3" t="s">
        <v>28</v>
      </c>
      <c r="D463" s="3" t="s">
        <v>17</v>
      </c>
      <c r="E463" s="3" t="s">
        <v>18</v>
      </c>
      <c r="F463" s="1">
        <v>3.75</v>
      </c>
      <c r="G463" s="1">
        <v>239</v>
      </c>
      <c r="H463" s="3" t="s">
        <v>19</v>
      </c>
      <c r="I463" s="3" t="s">
        <v>20</v>
      </c>
      <c r="J463" s="2" t="s">
        <v>1502</v>
      </c>
      <c r="K463" s="3" t="s">
        <v>148</v>
      </c>
      <c r="L463" s="3" t="s">
        <v>31</v>
      </c>
      <c r="M463" s="3" t="s">
        <v>32</v>
      </c>
      <c r="N463" s="3" t="s">
        <v>1503</v>
      </c>
      <c r="O463" s="3" t="s">
        <v>1504</v>
      </c>
      <c r="P463" s="10">
        <f>IF(IFERROR(VLOOKUP(crocodile_dataset[[#This Row],[Observation ID]],A465:A1463,1,FALSE),0),1,0)</f>
        <v>0</v>
      </c>
      <c r="Q463"/>
    </row>
    <row r="464" spans="1:17" x14ac:dyDescent="0.2">
      <c r="A464" s="4">
        <v>463</v>
      </c>
      <c r="B464" s="3" t="s">
        <v>145</v>
      </c>
      <c r="C464" s="3" t="s">
        <v>146</v>
      </c>
      <c r="D464" s="3" t="s">
        <v>17</v>
      </c>
      <c r="E464" s="3" t="s">
        <v>18</v>
      </c>
      <c r="F464" s="1">
        <v>2.63</v>
      </c>
      <c r="G464" s="1">
        <v>103</v>
      </c>
      <c r="H464" s="3" t="s">
        <v>19</v>
      </c>
      <c r="I464" s="3" t="s">
        <v>38</v>
      </c>
      <c r="J464" s="2" t="s">
        <v>1505</v>
      </c>
      <c r="K464" s="3" t="s">
        <v>148</v>
      </c>
      <c r="L464" s="3" t="s">
        <v>23</v>
      </c>
      <c r="M464" s="3" t="s">
        <v>41</v>
      </c>
      <c r="N464" s="3" t="s">
        <v>1506</v>
      </c>
      <c r="O464" s="3" t="s">
        <v>1507</v>
      </c>
      <c r="P464" s="10">
        <f>IF(IFERROR(VLOOKUP(crocodile_dataset[[#This Row],[Observation ID]],A466:A1464,1,FALSE),0),1,0)</f>
        <v>0</v>
      </c>
      <c r="Q464"/>
    </row>
    <row r="465" spans="1:17" x14ac:dyDescent="0.2">
      <c r="A465" s="4">
        <v>464</v>
      </c>
      <c r="B465" s="3" t="s">
        <v>120</v>
      </c>
      <c r="C465" s="3" t="s">
        <v>121</v>
      </c>
      <c r="D465" s="3" t="s">
        <v>17</v>
      </c>
      <c r="E465" s="3" t="s">
        <v>18</v>
      </c>
      <c r="F465" s="1">
        <v>2.31</v>
      </c>
      <c r="G465" s="1">
        <v>88.6</v>
      </c>
      <c r="H465" s="3" t="s">
        <v>37</v>
      </c>
      <c r="I465" s="3" t="s">
        <v>104</v>
      </c>
      <c r="J465" s="2" t="s">
        <v>1508</v>
      </c>
      <c r="K465" s="3" t="s">
        <v>135</v>
      </c>
      <c r="L465" s="3" t="s">
        <v>124</v>
      </c>
      <c r="M465" s="3" t="s">
        <v>73</v>
      </c>
      <c r="N465" s="3" t="s">
        <v>1509</v>
      </c>
      <c r="O465" s="3" t="s">
        <v>1510</v>
      </c>
      <c r="P465" s="10">
        <f>IF(IFERROR(VLOOKUP(crocodile_dataset[[#This Row],[Observation ID]],A467:A1465,1,FALSE),0),1,0)</f>
        <v>0</v>
      </c>
      <c r="Q465"/>
    </row>
    <row r="466" spans="1:17" x14ac:dyDescent="0.2">
      <c r="A466" s="4">
        <v>465</v>
      </c>
      <c r="B466" s="3" t="s">
        <v>87</v>
      </c>
      <c r="C466" s="3" t="s">
        <v>88</v>
      </c>
      <c r="D466" s="3" t="s">
        <v>17</v>
      </c>
      <c r="E466" s="3" t="s">
        <v>69</v>
      </c>
      <c r="F466" s="1">
        <v>1.33</v>
      </c>
      <c r="G466" s="1">
        <v>19.7</v>
      </c>
      <c r="H466" s="3" t="s">
        <v>19</v>
      </c>
      <c r="I466" s="3" t="s">
        <v>20</v>
      </c>
      <c r="J466" s="2" t="s">
        <v>797</v>
      </c>
      <c r="K466" s="3" t="s">
        <v>90</v>
      </c>
      <c r="L466" s="3" t="s">
        <v>91</v>
      </c>
      <c r="M466" s="3" t="s">
        <v>32</v>
      </c>
      <c r="N466" s="3" t="s">
        <v>1511</v>
      </c>
      <c r="O466" s="3" t="s">
        <v>1512</v>
      </c>
      <c r="P466" s="10">
        <f>IF(IFERROR(VLOOKUP(crocodile_dataset[[#This Row],[Observation ID]],A468:A1466,1,FALSE),0),1,0)</f>
        <v>0</v>
      </c>
      <c r="Q466"/>
    </row>
    <row r="467" spans="1:17" x14ac:dyDescent="0.2">
      <c r="A467" s="4">
        <v>466</v>
      </c>
      <c r="B467" s="3" t="s">
        <v>35</v>
      </c>
      <c r="C467" s="3" t="s">
        <v>36</v>
      </c>
      <c r="D467" s="3" t="s">
        <v>17</v>
      </c>
      <c r="E467" s="3" t="s">
        <v>18</v>
      </c>
      <c r="F467" s="1">
        <v>3.87</v>
      </c>
      <c r="G467" s="1">
        <v>347.9</v>
      </c>
      <c r="H467" s="3" t="s">
        <v>19</v>
      </c>
      <c r="I467" s="3" t="s">
        <v>38</v>
      </c>
      <c r="J467" s="2" t="s">
        <v>1513</v>
      </c>
      <c r="K467" s="3" t="s">
        <v>30</v>
      </c>
      <c r="L467" s="3" t="s">
        <v>244</v>
      </c>
      <c r="M467" s="3" t="s">
        <v>41</v>
      </c>
      <c r="N467" s="3" t="s">
        <v>1514</v>
      </c>
      <c r="O467" s="3" t="s">
        <v>1515</v>
      </c>
      <c r="P467" s="10">
        <f>IF(IFERROR(VLOOKUP(crocodile_dataset[[#This Row],[Observation ID]],A469:A1467,1,FALSE),0),1,0)</f>
        <v>0</v>
      </c>
      <c r="Q467"/>
    </row>
    <row r="468" spans="1:17" x14ac:dyDescent="0.2">
      <c r="A468" s="4">
        <v>467</v>
      </c>
      <c r="B468" s="3" t="s">
        <v>15</v>
      </c>
      <c r="C468" s="3" t="s">
        <v>16</v>
      </c>
      <c r="D468" s="3" t="s">
        <v>17</v>
      </c>
      <c r="E468" s="3" t="s">
        <v>18</v>
      </c>
      <c r="F468" s="1">
        <v>2.16</v>
      </c>
      <c r="G468" s="1">
        <v>65.099999999999994</v>
      </c>
      <c r="H468" s="3" t="s">
        <v>19</v>
      </c>
      <c r="I468" s="3" t="s">
        <v>20</v>
      </c>
      <c r="J468" s="2" t="s">
        <v>1516</v>
      </c>
      <c r="K468" s="3" t="s">
        <v>22</v>
      </c>
      <c r="L468" s="3" t="s">
        <v>46</v>
      </c>
      <c r="M468" s="3" t="s">
        <v>24</v>
      </c>
      <c r="N468" s="3" t="s">
        <v>1517</v>
      </c>
      <c r="O468" s="3" t="s">
        <v>1518</v>
      </c>
      <c r="P468" s="10">
        <f>IF(IFERROR(VLOOKUP(crocodile_dataset[[#This Row],[Observation ID]],A470:A1468,1,FALSE),0),1,0)</f>
        <v>0</v>
      </c>
      <c r="Q468"/>
    </row>
    <row r="469" spans="1:17" x14ac:dyDescent="0.2">
      <c r="A469" s="4">
        <v>468</v>
      </c>
      <c r="B469" s="3" t="s">
        <v>392</v>
      </c>
      <c r="C469" s="3" t="s">
        <v>393</v>
      </c>
      <c r="D469" s="3" t="s">
        <v>17</v>
      </c>
      <c r="E469" s="3" t="s">
        <v>18</v>
      </c>
      <c r="F469" s="1">
        <v>2.81</v>
      </c>
      <c r="G469" s="1">
        <v>97.2</v>
      </c>
      <c r="H469" s="3" t="s">
        <v>19</v>
      </c>
      <c r="I469" s="3" t="s">
        <v>20</v>
      </c>
      <c r="J469" s="2" t="s">
        <v>375</v>
      </c>
      <c r="K469" s="3" t="s">
        <v>191</v>
      </c>
      <c r="L469" s="3" t="s">
        <v>475</v>
      </c>
      <c r="M469" s="3" t="s">
        <v>24</v>
      </c>
      <c r="N469" s="3" t="s">
        <v>1519</v>
      </c>
      <c r="O469" s="3" t="s">
        <v>1520</v>
      </c>
      <c r="P469" s="10">
        <f>IF(IFERROR(VLOOKUP(crocodile_dataset[[#This Row],[Observation ID]],A471:A1469,1,FALSE),0),1,0)</f>
        <v>0</v>
      </c>
      <c r="Q469"/>
    </row>
    <row r="470" spans="1:17" x14ac:dyDescent="0.2">
      <c r="A470" s="4">
        <v>469</v>
      </c>
      <c r="B470" s="3" t="s">
        <v>67</v>
      </c>
      <c r="C470" s="3" t="s">
        <v>68</v>
      </c>
      <c r="D470" s="3" t="s">
        <v>17</v>
      </c>
      <c r="E470" s="3" t="s">
        <v>69</v>
      </c>
      <c r="F470" s="1">
        <v>1.56</v>
      </c>
      <c r="G470" s="1">
        <v>32.200000000000003</v>
      </c>
      <c r="H470" s="3" t="s">
        <v>19</v>
      </c>
      <c r="I470" s="3" t="s">
        <v>20</v>
      </c>
      <c r="J470" s="2" t="s">
        <v>1521</v>
      </c>
      <c r="K470" s="3" t="s">
        <v>71</v>
      </c>
      <c r="L470" s="3" t="s">
        <v>310</v>
      </c>
      <c r="M470" s="3" t="s">
        <v>73</v>
      </c>
      <c r="N470" s="3" t="s">
        <v>1522</v>
      </c>
      <c r="O470" s="3" t="s">
        <v>1523</v>
      </c>
      <c r="P470" s="10">
        <f>IF(IFERROR(VLOOKUP(crocodile_dataset[[#This Row],[Observation ID]],A472:A1470,1,FALSE),0),1,0)</f>
        <v>0</v>
      </c>
      <c r="Q470"/>
    </row>
    <row r="471" spans="1:17" x14ac:dyDescent="0.2">
      <c r="A471" s="4">
        <v>470</v>
      </c>
      <c r="B471" s="3" t="s">
        <v>320</v>
      </c>
      <c r="C471" s="3" t="s">
        <v>321</v>
      </c>
      <c r="D471" s="3" t="s">
        <v>17</v>
      </c>
      <c r="E471" s="3" t="s">
        <v>203</v>
      </c>
      <c r="F471" s="1">
        <v>0.7</v>
      </c>
      <c r="G471" s="1">
        <v>33.4</v>
      </c>
      <c r="H471" s="3" t="s">
        <v>37</v>
      </c>
      <c r="I471" s="3" t="s">
        <v>38</v>
      </c>
      <c r="J471" s="2" t="s">
        <v>1524</v>
      </c>
      <c r="K471" s="3" t="s">
        <v>297</v>
      </c>
      <c r="L471" s="3" t="s">
        <v>23</v>
      </c>
      <c r="M471" s="3" t="s">
        <v>323</v>
      </c>
      <c r="N471" s="3" t="s">
        <v>1525</v>
      </c>
      <c r="O471" s="3" t="s">
        <v>1526</v>
      </c>
      <c r="P471" s="10">
        <f>IF(IFERROR(VLOOKUP(crocodile_dataset[[#This Row],[Observation ID]],A473:A1471,1,FALSE),0),1,0)</f>
        <v>0</v>
      </c>
      <c r="Q471"/>
    </row>
    <row r="472" spans="1:17" x14ac:dyDescent="0.2">
      <c r="A472" s="4">
        <v>471</v>
      </c>
      <c r="B472" s="3" t="s">
        <v>115</v>
      </c>
      <c r="C472" s="3" t="s">
        <v>116</v>
      </c>
      <c r="D472" s="3" t="s">
        <v>17</v>
      </c>
      <c r="E472" s="3" t="s">
        <v>18</v>
      </c>
      <c r="F472" s="1">
        <v>3.83</v>
      </c>
      <c r="G472" s="1">
        <v>461.5</v>
      </c>
      <c r="H472" s="3" t="s">
        <v>61</v>
      </c>
      <c r="I472" s="3" t="s">
        <v>38</v>
      </c>
      <c r="J472" s="2" t="s">
        <v>1178</v>
      </c>
      <c r="K472" s="3" t="s">
        <v>337</v>
      </c>
      <c r="L472" s="3" t="s">
        <v>153</v>
      </c>
      <c r="M472" s="3" t="s">
        <v>24</v>
      </c>
      <c r="N472" s="3" t="s">
        <v>1527</v>
      </c>
      <c r="O472" s="3" t="s">
        <v>1528</v>
      </c>
      <c r="P472" s="10">
        <f>IF(IFERROR(VLOOKUP(crocodile_dataset[[#This Row],[Observation ID]],A474:A1472,1,FALSE),0),1,0)</f>
        <v>0</v>
      </c>
      <c r="Q472"/>
    </row>
    <row r="473" spans="1:17" x14ac:dyDescent="0.2">
      <c r="A473" s="4">
        <v>472</v>
      </c>
      <c r="B473" s="3" t="s">
        <v>145</v>
      </c>
      <c r="C473" s="3" t="s">
        <v>146</v>
      </c>
      <c r="D473" s="3" t="s">
        <v>17</v>
      </c>
      <c r="E473" s="3" t="s">
        <v>18</v>
      </c>
      <c r="F473" s="1">
        <v>3.01</v>
      </c>
      <c r="G473" s="1">
        <v>141</v>
      </c>
      <c r="H473" s="3" t="s">
        <v>19</v>
      </c>
      <c r="I473" s="3" t="s">
        <v>20</v>
      </c>
      <c r="J473" s="2" t="s">
        <v>1529</v>
      </c>
      <c r="K473" s="3" t="s">
        <v>148</v>
      </c>
      <c r="L473" s="3" t="s">
        <v>23</v>
      </c>
      <c r="M473" s="3" t="s">
        <v>41</v>
      </c>
      <c r="N473" s="3" t="s">
        <v>1530</v>
      </c>
      <c r="O473" s="3" t="s">
        <v>1531</v>
      </c>
      <c r="P473" s="10">
        <f>IF(IFERROR(VLOOKUP(crocodile_dataset[[#This Row],[Observation ID]],A475:A1473,1,FALSE),0),1,0)</f>
        <v>0</v>
      </c>
      <c r="Q473"/>
    </row>
    <row r="474" spans="1:17" x14ac:dyDescent="0.2">
      <c r="A474" s="4">
        <v>473</v>
      </c>
      <c r="B474" s="3" t="s">
        <v>207</v>
      </c>
      <c r="C474" s="3" t="s">
        <v>208</v>
      </c>
      <c r="D474" s="3" t="s">
        <v>17</v>
      </c>
      <c r="E474" s="3" t="s">
        <v>18</v>
      </c>
      <c r="F474" s="1">
        <v>0.91</v>
      </c>
      <c r="G474" s="1">
        <v>26.9</v>
      </c>
      <c r="H474" s="3" t="s">
        <v>37</v>
      </c>
      <c r="I474" s="3" t="s">
        <v>38</v>
      </c>
      <c r="J474" s="2" t="s">
        <v>1532</v>
      </c>
      <c r="K474" s="3" t="s">
        <v>210</v>
      </c>
      <c r="L474" s="3" t="s">
        <v>465</v>
      </c>
      <c r="M474" s="3" t="s">
        <v>24</v>
      </c>
      <c r="N474" s="3" t="s">
        <v>1533</v>
      </c>
      <c r="O474" s="3" t="s">
        <v>1534</v>
      </c>
      <c r="P474" s="10">
        <f>IF(IFERROR(VLOOKUP(crocodile_dataset[[#This Row],[Observation ID]],A476:A1474,1,FALSE),0),1,0)</f>
        <v>0</v>
      </c>
      <c r="Q474"/>
    </row>
    <row r="475" spans="1:17" x14ac:dyDescent="0.2">
      <c r="A475" s="4">
        <v>474</v>
      </c>
      <c r="B475" s="3" t="s">
        <v>27</v>
      </c>
      <c r="C475" s="3" t="s">
        <v>28</v>
      </c>
      <c r="D475" s="3" t="s">
        <v>17</v>
      </c>
      <c r="E475" s="3" t="s">
        <v>18</v>
      </c>
      <c r="F475" s="1">
        <v>2.68</v>
      </c>
      <c r="G475" s="1">
        <v>141.80000000000001</v>
      </c>
      <c r="H475" s="3" t="s">
        <v>19</v>
      </c>
      <c r="I475" s="3" t="s">
        <v>20</v>
      </c>
      <c r="J475" s="2" t="s">
        <v>1535</v>
      </c>
      <c r="K475" s="3" t="s">
        <v>148</v>
      </c>
      <c r="L475" s="3" t="s">
        <v>317</v>
      </c>
      <c r="M475" s="3" t="s">
        <v>32</v>
      </c>
      <c r="N475" s="3" t="s">
        <v>1536</v>
      </c>
      <c r="O475" s="3" t="s">
        <v>1537</v>
      </c>
      <c r="P475" s="10">
        <f>IF(IFERROR(VLOOKUP(crocodile_dataset[[#This Row],[Observation ID]],A477:A1475,1,FALSE),0),1,0)</f>
        <v>0</v>
      </c>
      <c r="Q475"/>
    </row>
    <row r="476" spans="1:17" x14ac:dyDescent="0.2">
      <c r="A476" s="4">
        <v>475</v>
      </c>
      <c r="B476" s="3" t="s">
        <v>67</v>
      </c>
      <c r="C476" s="3" t="s">
        <v>68</v>
      </c>
      <c r="D476" s="3" t="s">
        <v>17</v>
      </c>
      <c r="E476" s="3" t="s">
        <v>69</v>
      </c>
      <c r="F476" s="1">
        <v>1.45</v>
      </c>
      <c r="G476" s="1">
        <v>23.7</v>
      </c>
      <c r="H476" s="3" t="s">
        <v>19</v>
      </c>
      <c r="I476" s="3" t="s">
        <v>20</v>
      </c>
      <c r="J476" s="2" t="s">
        <v>1538</v>
      </c>
      <c r="K476" s="3" t="s">
        <v>142</v>
      </c>
      <c r="L476" s="3" t="s">
        <v>72</v>
      </c>
      <c r="M476" s="3" t="s">
        <v>73</v>
      </c>
      <c r="N476" s="3" t="s">
        <v>1539</v>
      </c>
      <c r="O476" s="3" t="s">
        <v>1540</v>
      </c>
      <c r="P476" s="10">
        <f>IF(IFERROR(VLOOKUP(crocodile_dataset[[#This Row],[Observation ID]],A478:A1476,1,FALSE),0),1,0)</f>
        <v>0</v>
      </c>
      <c r="Q476"/>
    </row>
    <row r="477" spans="1:17" x14ac:dyDescent="0.2">
      <c r="A477" s="4">
        <v>476</v>
      </c>
      <c r="B477" s="3" t="s">
        <v>207</v>
      </c>
      <c r="C477" s="3" t="s">
        <v>208</v>
      </c>
      <c r="D477" s="3" t="s">
        <v>17</v>
      </c>
      <c r="E477" s="3" t="s">
        <v>18</v>
      </c>
      <c r="F477" s="1">
        <v>0.88</v>
      </c>
      <c r="G477" s="1">
        <v>26.6</v>
      </c>
      <c r="H477" s="3" t="s">
        <v>37</v>
      </c>
      <c r="I477" s="3" t="s">
        <v>20</v>
      </c>
      <c r="J477" s="2" t="s">
        <v>89</v>
      </c>
      <c r="K477" s="3" t="s">
        <v>210</v>
      </c>
      <c r="L477" s="3" t="s">
        <v>465</v>
      </c>
      <c r="M477" s="3" t="s">
        <v>24</v>
      </c>
      <c r="N477" s="3" t="s">
        <v>1541</v>
      </c>
      <c r="O477" s="3" t="s">
        <v>1542</v>
      </c>
      <c r="P477" s="10">
        <f>IF(IFERROR(VLOOKUP(crocodile_dataset[[#This Row],[Observation ID]],A479:A1477,1,FALSE),0),1,0)</f>
        <v>0</v>
      </c>
      <c r="Q477"/>
    </row>
    <row r="478" spans="1:17" x14ac:dyDescent="0.2">
      <c r="A478" s="4">
        <v>477</v>
      </c>
      <c r="B478" s="3" t="s">
        <v>120</v>
      </c>
      <c r="C478" s="3" t="s">
        <v>121</v>
      </c>
      <c r="D478" s="3" t="s">
        <v>17</v>
      </c>
      <c r="E478" s="3" t="s">
        <v>18</v>
      </c>
      <c r="F478" s="1">
        <v>3.52</v>
      </c>
      <c r="G478" s="1">
        <v>191.7</v>
      </c>
      <c r="H478" s="3" t="s">
        <v>19</v>
      </c>
      <c r="I478" s="3" t="s">
        <v>38</v>
      </c>
      <c r="J478" s="2" t="s">
        <v>1543</v>
      </c>
      <c r="K478" s="3" t="s">
        <v>135</v>
      </c>
      <c r="L478" s="3" t="s">
        <v>46</v>
      </c>
      <c r="M478" s="3" t="s">
        <v>73</v>
      </c>
      <c r="N478" s="3" t="s">
        <v>1544</v>
      </c>
      <c r="O478" s="3" t="s">
        <v>1545</v>
      </c>
      <c r="P478" s="10">
        <f>IF(IFERROR(VLOOKUP(crocodile_dataset[[#This Row],[Observation ID]],A480:A1478,1,FALSE),0),1,0)</f>
        <v>0</v>
      </c>
      <c r="Q478"/>
    </row>
    <row r="479" spans="1:17" x14ac:dyDescent="0.2">
      <c r="A479" s="4">
        <v>478</v>
      </c>
      <c r="B479" s="3" t="s">
        <v>145</v>
      </c>
      <c r="C479" s="3" t="s">
        <v>146</v>
      </c>
      <c r="D479" s="3" t="s">
        <v>17</v>
      </c>
      <c r="E479" s="3" t="s">
        <v>18</v>
      </c>
      <c r="F479" s="1">
        <v>2.88</v>
      </c>
      <c r="G479" s="1">
        <v>125.2</v>
      </c>
      <c r="H479" s="3" t="s">
        <v>61</v>
      </c>
      <c r="I479" s="3" t="s">
        <v>104</v>
      </c>
      <c r="J479" s="2" t="s">
        <v>1546</v>
      </c>
      <c r="K479" s="3" t="s">
        <v>148</v>
      </c>
      <c r="L479" s="3" t="s">
        <v>475</v>
      </c>
      <c r="M479" s="3" t="s">
        <v>41</v>
      </c>
      <c r="N479" s="3" t="s">
        <v>1547</v>
      </c>
      <c r="O479" s="3" t="s">
        <v>1548</v>
      </c>
      <c r="P479" s="10">
        <f>IF(IFERROR(VLOOKUP(crocodile_dataset[[#This Row],[Observation ID]],A481:A1479,1,FALSE),0),1,0)</f>
        <v>0</v>
      </c>
      <c r="Q479"/>
    </row>
    <row r="480" spans="1:17" x14ac:dyDescent="0.2">
      <c r="A480" s="4">
        <v>479</v>
      </c>
      <c r="B480" s="3" t="s">
        <v>15</v>
      </c>
      <c r="C480" s="3" t="s">
        <v>16</v>
      </c>
      <c r="D480" s="3" t="s">
        <v>17</v>
      </c>
      <c r="E480" s="3" t="s">
        <v>18</v>
      </c>
      <c r="F480" s="1">
        <v>2.82</v>
      </c>
      <c r="G480" s="1">
        <v>133.4</v>
      </c>
      <c r="H480" s="3" t="s">
        <v>19</v>
      </c>
      <c r="I480" s="3" t="s">
        <v>104</v>
      </c>
      <c r="J480" s="2" t="s">
        <v>1549</v>
      </c>
      <c r="K480" s="3" t="s">
        <v>233</v>
      </c>
      <c r="L480" s="3" t="s">
        <v>84</v>
      </c>
      <c r="M480" s="3" t="s">
        <v>24</v>
      </c>
      <c r="N480" s="3" t="s">
        <v>1550</v>
      </c>
      <c r="O480" s="3" t="s">
        <v>1551</v>
      </c>
      <c r="P480" s="10">
        <f>IF(IFERROR(VLOOKUP(crocodile_dataset[[#This Row],[Observation ID]],A482:A1480,1,FALSE),0),1,0)</f>
        <v>0</v>
      </c>
      <c r="Q480"/>
    </row>
    <row r="481" spans="1:17" x14ac:dyDescent="0.2">
      <c r="A481" s="4">
        <v>480</v>
      </c>
      <c r="B481" s="3" t="s">
        <v>15</v>
      </c>
      <c r="C481" s="3" t="s">
        <v>16</v>
      </c>
      <c r="D481" s="3" t="s">
        <v>17</v>
      </c>
      <c r="E481" s="3" t="s">
        <v>18</v>
      </c>
      <c r="F481" s="1">
        <v>3</v>
      </c>
      <c r="G481" s="1">
        <v>129.6</v>
      </c>
      <c r="H481" s="3" t="s">
        <v>19</v>
      </c>
      <c r="I481" s="3" t="s">
        <v>104</v>
      </c>
      <c r="J481" s="2" t="s">
        <v>1552</v>
      </c>
      <c r="K481" s="3" t="s">
        <v>45</v>
      </c>
      <c r="L481" s="3" t="s">
        <v>23</v>
      </c>
      <c r="M481" s="3" t="s">
        <v>24</v>
      </c>
      <c r="N481" s="3" t="s">
        <v>1553</v>
      </c>
      <c r="O481" s="3" t="s">
        <v>1554</v>
      </c>
      <c r="P481" s="10">
        <f>IF(IFERROR(VLOOKUP(crocodile_dataset[[#This Row],[Observation ID]],A483:A1481,1,FALSE),0),1,0)</f>
        <v>0</v>
      </c>
      <c r="Q481"/>
    </row>
    <row r="482" spans="1:17" x14ac:dyDescent="0.2">
      <c r="A482" s="4">
        <v>481</v>
      </c>
      <c r="B482" s="3" t="s">
        <v>145</v>
      </c>
      <c r="C482" s="3" t="s">
        <v>146</v>
      </c>
      <c r="D482" s="3" t="s">
        <v>17</v>
      </c>
      <c r="E482" s="3" t="s">
        <v>18</v>
      </c>
      <c r="F482" s="1">
        <v>2.34</v>
      </c>
      <c r="G482" s="1">
        <v>94.9</v>
      </c>
      <c r="H482" s="3" t="s">
        <v>19</v>
      </c>
      <c r="I482" s="3" t="s">
        <v>38</v>
      </c>
      <c r="J482" s="2" t="s">
        <v>1555</v>
      </c>
      <c r="K482" s="3" t="s">
        <v>148</v>
      </c>
      <c r="L482" s="3" t="s">
        <v>23</v>
      </c>
      <c r="M482" s="3" t="s">
        <v>41</v>
      </c>
      <c r="N482" s="3" t="s">
        <v>1556</v>
      </c>
      <c r="O482" s="3" t="s">
        <v>1557</v>
      </c>
      <c r="P482" s="10">
        <f>IF(IFERROR(VLOOKUP(crocodile_dataset[[#This Row],[Observation ID]],A484:A1482,1,FALSE),0),1,0)</f>
        <v>0</v>
      </c>
      <c r="Q482"/>
    </row>
    <row r="483" spans="1:17" x14ac:dyDescent="0.2">
      <c r="A483" s="4">
        <v>482</v>
      </c>
      <c r="B483" s="3" t="s">
        <v>27</v>
      </c>
      <c r="C483" s="3" t="s">
        <v>28</v>
      </c>
      <c r="D483" s="3" t="s">
        <v>17</v>
      </c>
      <c r="E483" s="3" t="s">
        <v>18</v>
      </c>
      <c r="F483" s="1">
        <v>1.68</v>
      </c>
      <c r="G483" s="1">
        <v>102</v>
      </c>
      <c r="H483" s="3" t="s">
        <v>37</v>
      </c>
      <c r="I483" s="3" t="s">
        <v>38</v>
      </c>
      <c r="J483" s="2" t="s">
        <v>1558</v>
      </c>
      <c r="K483" s="3" t="s">
        <v>388</v>
      </c>
      <c r="L483" s="3" t="s">
        <v>131</v>
      </c>
      <c r="M483" s="3" t="s">
        <v>32</v>
      </c>
      <c r="N483" s="3" t="s">
        <v>1559</v>
      </c>
      <c r="O483" s="3" t="s">
        <v>1560</v>
      </c>
      <c r="P483" s="10">
        <f>IF(IFERROR(VLOOKUP(crocodile_dataset[[#This Row],[Observation ID]],A485:A1483,1,FALSE),0),1,0)</f>
        <v>0</v>
      </c>
      <c r="Q483"/>
    </row>
    <row r="484" spans="1:17" x14ac:dyDescent="0.2">
      <c r="A484" s="4">
        <v>483</v>
      </c>
      <c r="B484" s="3" t="s">
        <v>115</v>
      </c>
      <c r="C484" s="3" t="s">
        <v>116</v>
      </c>
      <c r="D484" s="3" t="s">
        <v>17</v>
      </c>
      <c r="E484" s="3" t="s">
        <v>18</v>
      </c>
      <c r="F484" s="1">
        <v>3.43</v>
      </c>
      <c r="G484" s="1">
        <v>334.3</v>
      </c>
      <c r="H484" s="3" t="s">
        <v>19</v>
      </c>
      <c r="I484" s="3" t="s">
        <v>104</v>
      </c>
      <c r="J484" s="2" t="s">
        <v>1561</v>
      </c>
      <c r="K484" s="3" t="s">
        <v>79</v>
      </c>
      <c r="L484" s="3" t="s">
        <v>46</v>
      </c>
      <c r="M484" s="3" t="s">
        <v>24</v>
      </c>
      <c r="N484" s="3" t="s">
        <v>1562</v>
      </c>
      <c r="O484" s="3" t="s">
        <v>1563</v>
      </c>
      <c r="P484" s="10">
        <f>IF(IFERROR(VLOOKUP(crocodile_dataset[[#This Row],[Observation ID]],A486:A1484,1,FALSE),0),1,0)</f>
        <v>0</v>
      </c>
      <c r="Q484"/>
    </row>
    <row r="485" spans="1:17" x14ac:dyDescent="0.2">
      <c r="A485" s="4">
        <v>484</v>
      </c>
      <c r="B485" s="3" t="s">
        <v>115</v>
      </c>
      <c r="C485" s="3" t="s">
        <v>116</v>
      </c>
      <c r="D485" s="3" t="s">
        <v>17</v>
      </c>
      <c r="E485" s="3" t="s">
        <v>18</v>
      </c>
      <c r="F485" s="1">
        <v>5.31</v>
      </c>
      <c r="G485" s="1">
        <v>998.3</v>
      </c>
      <c r="H485" s="3" t="s">
        <v>19</v>
      </c>
      <c r="I485" s="3" t="s">
        <v>20</v>
      </c>
      <c r="J485" s="2" t="s">
        <v>1564</v>
      </c>
      <c r="K485" s="3" t="s">
        <v>152</v>
      </c>
      <c r="L485" s="3" t="s">
        <v>153</v>
      </c>
      <c r="M485" s="3" t="s">
        <v>24</v>
      </c>
      <c r="N485" s="3" t="s">
        <v>1565</v>
      </c>
      <c r="O485" s="3" t="s">
        <v>1566</v>
      </c>
      <c r="P485" s="10">
        <f>IF(IFERROR(VLOOKUP(crocodile_dataset[[#This Row],[Observation ID]],A487:A1485,1,FALSE),0),1,0)</f>
        <v>0</v>
      </c>
      <c r="Q485"/>
    </row>
    <row r="486" spans="1:17" x14ac:dyDescent="0.2">
      <c r="A486" s="4">
        <v>485</v>
      </c>
      <c r="B486" s="3" t="s">
        <v>27</v>
      </c>
      <c r="C486" s="3" t="s">
        <v>28</v>
      </c>
      <c r="D486" s="3" t="s">
        <v>17</v>
      </c>
      <c r="E486" s="3" t="s">
        <v>18</v>
      </c>
      <c r="F486" s="1">
        <v>2.86</v>
      </c>
      <c r="G486" s="1">
        <v>144.4</v>
      </c>
      <c r="H486" s="3" t="s">
        <v>19</v>
      </c>
      <c r="I486" s="3" t="s">
        <v>20</v>
      </c>
      <c r="J486" s="2" t="s">
        <v>1567</v>
      </c>
      <c r="K486" s="3" t="s">
        <v>148</v>
      </c>
      <c r="L486" s="3" t="s">
        <v>31</v>
      </c>
      <c r="M486" s="3" t="s">
        <v>32</v>
      </c>
      <c r="N486" s="3" t="s">
        <v>1568</v>
      </c>
      <c r="O486" s="3" t="s">
        <v>1569</v>
      </c>
      <c r="P486" s="10">
        <f>IF(IFERROR(VLOOKUP(crocodile_dataset[[#This Row],[Observation ID]],A488:A1486,1,FALSE),0),1,0)</f>
        <v>0</v>
      </c>
      <c r="Q486"/>
    </row>
    <row r="487" spans="1:17" x14ac:dyDescent="0.2">
      <c r="A487" s="4">
        <v>486</v>
      </c>
      <c r="B487" s="3" t="s">
        <v>392</v>
      </c>
      <c r="C487" s="3" t="s">
        <v>393</v>
      </c>
      <c r="D487" s="3" t="s">
        <v>17</v>
      </c>
      <c r="E487" s="3" t="s">
        <v>18</v>
      </c>
      <c r="F487" s="1">
        <v>1.61</v>
      </c>
      <c r="G487" s="1">
        <v>39.799999999999997</v>
      </c>
      <c r="H487" s="3" t="s">
        <v>37</v>
      </c>
      <c r="I487" s="3" t="s">
        <v>20</v>
      </c>
      <c r="J487" s="2" t="s">
        <v>1570</v>
      </c>
      <c r="K487" s="3" t="s">
        <v>191</v>
      </c>
      <c r="L487" s="3" t="s">
        <v>46</v>
      </c>
      <c r="M487" s="3" t="s">
        <v>24</v>
      </c>
      <c r="N487" s="3" t="s">
        <v>1571</v>
      </c>
      <c r="O487" s="3" t="s">
        <v>1572</v>
      </c>
      <c r="P487" s="10">
        <f>IF(IFERROR(VLOOKUP(crocodile_dataset[[#This Row],[Observation ID]],A489:A1487,1,FALSE),0),1,0)</f>
        <v>0</v>
      </c>
      <c r="Q487"/>
    </row>
    <row r="488" spans="1:17" x14ac:dyDescent="0.2">
      <c r="A488" s="4">
        <v>487</v>
      </c>
      <c r="B488" s="3" t="s">
        <v>67</v>
      </c>
      <c r="C488" s="3" t="s">
        <v>68</v>
      </c>
      <c r="D488" s="3" t="s">
        <v>17</v>
      </c>
      <c r="E488" s="3" t="s">
        <v>69</v>
      </c>
      <c r="F488" s="1">
        <v>1.37</v>
      </c>
      <c r="G488" s="1">
        <v>18.899999999999999</v>
      </c>
      <c r="H488" s="3" t="s">
        <v>61</v>
      </c>
      <c r="I488" s="3" t="s">
        <v>38</v>
      </c>
      <c r="J488" s="2" t="s">
        <v>1573</v>
      </c>
      <c r="K488" s="3" t="s">
        <v>142</v>
      </c>
      <c r="L488" s="3" t="s">
        <v>310</v>
      </c>
      <c r="M488" s="3" t="s">
        <v>73</v>
      </c>
      <c r="N488" s="3" t="s">
        <v>1574</v>
      </c>
      <c r="O488" s="3" t="s">
        <v>1575</v>
      </c>
      <c r="P488" s="10">
        <f>IF(IFERROR(VLOOKUP(crocodile_dataset[[#This Row],[Observation ID]],A490:A1488,1,FALSE),0),1,0)</f>
        <v>0</v>
      </c>
      <c r="Q488"/>
    </row>
    <row r="489" spans="1:17" x14ac:dyDescent="0.2">
      <c r="A489" s="4">
        <v>488</v>
      </c>
      <c r="B489" s="3" t="s">
        <v>120</v>
      </c>
      <c r="C489" s="3" t="s">
        <v>121</v>
      </c>
      <c r="D489" s="3" t="s">
        <v>17</v>
      </c>
      <c r="E489" s="3" t="s">
        <v>18</v>
      </c>
      <c r="F489" s="1">
        <v>0.93</v>
      </c>
      <c r="G489" s="1">
        <v>36.6</v>
      </c>
      <c r="H489" s="3" t="s">
        <v>37</v>
      </c>
      <c r="I489" s="3" t="s">
        <v>38</v>
      </c>
      <c r="J489" s="2" t="s">
        <v>1576</v>
      </c>
      <c r="K489" s="3" t="s">
        <v>123</v>
      </c>
      <c r="L489" s="3" t="s">
        <v>46</v>
      </c>
      <c r="M489" s="3" t="s">
        <v>73</v>
      </c>
      <c r="N489" s="3" t="s">
        <v>1577</v>
      </c>
      <c r="O489" s="3" t="s">
        <v>1578</v>
      </c>
      <c r="P489" s="10">
        <f>IF(IFERROR(VLOOKUP(crocodile_dataset[[#This Row],[Observation ID]],A491:A1489,1,FALSE),0),1,0)</f>
        <v>0</v>
      </c>
      <c r="Q489"/>
    </row>
    <row r="490" spans="1:17" x14ac:dyDescent="0.2">
      <c r="A490" s="4">
        <v>489</v>
      </c>
      <c r="B490" s="3" t="s">
        <v>320</v>
      </c>
      <c r="C490" s="3" t="s">
        <v>321</v>
      </c>
      <c r="D490" s="3" t="s">
        <v>17</v>
      </c>
      <c r="E490" s="3" t="s">
        <v>203</v>
      </c>
      <c r="F490" s="1">
        <v>2.29</v>
      </c>
      <c r="G490" s="1">
        <v>88.5</v>
      </c>
      <c r="H490" s="3" t="s">
        <v>61</v>
      </c>
      <c r="I490" s="3" t="s">
        <v>104</v>
      </c>
      <c r="J490" s="2" t="s">
        <v>1579</v>
      </c>
      <c r="K490" s="3" t="s">
        <v>297</v>
      </c>
      <c r="L490" s="3" t="s">
        <v>23</v>
      </c>
      <c r="M490" s="3" t="s">
        <v>323</v>
      </c>
      <c r="N490" s="3" t="s">
        <v>1580</v>
      </c>
      <c r="O490" s="3" t="s">
        <v>1581</v>
      </c>
      <c r="P490" s="10">
        <f>IF(IFERROR(VLOOKUP(crocodile_dataset[[#This Row],[Observation ID]],A492:A1490,1,FALSE),0),1,0)</f>
        <v>0</v>
      </c>
      <c r="Q490"/>
    </row>
    <row r="491" spans="1:17" x14ac:dyDescent="0.2">
      <c r="A491" s="4">
        <v>490</v>
      </c>
      <c r="B491" s="3" t="s">
        <v>35</v>
      </c>
      <c r="C491" s="3" t="s">
        <v>36</v>
      </c>
      <c r="D491" s="3" t="s">
        <v>17</v>
      </c>
      <c r="E491" s="3" t="s">
        <v>18</v>
      </c>
      <c r="F491" s="1">
        <v>2.63</v>
      </c>
      <c r="G491" s="1">
        <v>194.4</v>
      </c>
      <c r="H491" s="3" t="s">
        <v>19</v>
      </c>
      <c r="I491" s="3" t="s">
        <v>20</v>
      </c>
      <c r="J491" s="2" t="s">
        <v>1582</v>
      </c>
      <c r="K491" s="3" t="s">
        <v>240</v>
      </c>
      <c r="L491" s="3" t="s">
        <v>40</v>
      </c>
      <c r="M491" s="3" t="s">
        <v>41</v>
      </c>
      <c r="N491" s="3" t="s">
        <v>1583</v>
      </c>
      <c r="O491" s="3" t="s">
        <v>1584</v>
      </c>
      <c r="P491" s="10">
        <f>IF(IFERROR(VLOOKUP(crocodile_dataset[[#This Row],[Observation ID]],A493:A1491,1,FALSE),0),1,0)</f>
        <v>0</v>
      </c>
      <c r="Q491"/>
    </row>
    <row r="492" spans="1:17" x14ac:dyDescent="0.2">
      <c r="A492" s="4">
        <v>491</v>
      </c>
      <c r="B492" s="3" t="s">
        <v>35</v>
      </c>
      <c r="C492" s="3" t="s">
        <v>36</v>
      </c>
      <c r="D492" s="3" t="s">
        <v>17</v>
      </c>
      <c r="E492" s="3" t="s">
        <v>18</v>
      </c>
      <c r="F492" s="1">
        <v>2.66</v>
      </c>
      <c r="G492" s="1">
        <v>209.5</v>
      </c>
      <c r="H492" s="3" t="s">
        <v>37</v>
      </c>
      <c r="I492" s="3" t="s">
        <v>104</v>
      </c>
      <c r="J492" s="2" t="s">
        <v>1585</v>
      </c>
      <c r="K492" s="3" t="s">
        <v>240</v>
      </c>
      <c r="L492" s="3" t="s">
        <v>40</v>
      </c>
      <c r="M492" s="3" t="s">
        <v>41</v>
      </c>
      <c r="N492" s="3" t="s">
        <v>1586</v>
      </c>
      <c r="O492" s="3" t="s">
        <v>1587</v>
      </c>
      <c r="P492" s="10">
        <f>IF(IFERROR(VLOOKUP(crocodile_dataset[[#This Row],[Observation ID]],A494:A1492,1,FALSE),0),1,0)</f>
        <v>0</v>
      </c>
      <c r="Q492"/>
    </row>
    <row r="493" spans="1:17" x14ac:dyDescent="0.2">
      <c r="A493" s="4">
        <v>492</v>
      </c>
      <c r="B493" s="3" t="s">
        <v>320</v>
      </c>
      <c r="C493" s="3" t="s">
        <v>321</v>
      </c>
      <c r="D493" s="3" t="s">
        <v>17</v>
      </c>
      <c r="E493" s="3" t="s">
        <v>203</v>
      </c>
      <c r="F493" s="1">
        <v>1.98</v>
      </c>
      <c r="G493" s="1">
        <v>81.8</v>
      </c>
      <c r="H493" s="3" t="s">
        <v>61</v>
      </c>
      <c r="I493" s="3" t="s">
        <v>20</v>
      </c>
      <c r="J493" s="2" t="s">
        <v>1588</v>
      </c>
      <c r="K493" s="3" t="s">
        <v>330</v>
      </c>
      <c r="L493" s="3" t="s">
        <v>355</v>
      </c>
      <c r="M493" s="3" t="s">
        <v>323</v>
      </c>
      <c r="N493" s="3" t="s">
        <v>1589</v>
      </c>
      <c r="O493" s="3" t="s">
        <v>1590</v>
      </c>
      <c r="P493" s="10">
        <f>IF(IFERROR(VLOOKUP(crocodile_dataset[[#This Row],[Observation ID]],A495:A1493,1,FALSE),0),1,0)</f>
        <v>0</v>
      </c>
      <c r="Q493"/>
    </row>
    <row r="494" spans="1:17" x14ac:dyDescent="0.2">
      <c r="A494" s="4">
        <v>493</v>
      </c>
      <c r="B494" s="3" t="s">
        <v>320</v>
      </c>
      <c r="C494" s="3" t="s">
        <v>321</v>
      </c>
      <c r="D494" s="3" t="s">
        <v>17</v>
      </c>
      <c r="E494" s="3" t="s">
        <v>203</v>
      </c>
      <c r="F494" s="1">
        <v>2.74</v>
      </c>
      <c r="G494" s="1">
        <v>124</v>
      </c>
      <c r="H494" s="3" t="s">
        <v>19</v>
      </c>
      <c r="I494" s="3" t="s">
        <v>20</v>
      </c>
      <c r="J494" s="2" t="s">
        <v>1591</v>
      </c>
      <c r="K494" s="3" t="s">
        <v>297</v>
      </c>
      <c r="L494" s="3" t="s">
        <v>23</v>
      </c>
      <c r="M494" s="3" t="s">
        <v>323</v>
      </c>
      <c r="N494" s="3" t="s">
        <v>1592</v>
      </c>
      <c r="O494" s="3" t="s">
        <v>1593</v>
      </c>
      <c r="P494" s="10">
        <f>IF(IFERROR(VLOOKUP(crocodile_dataset[[#This Row],[Observation ID]],A496:A1494,1,FALSE),0),1,0)</f>
        <v>0</v>
      </c>
      <c r="Q494"/>
    </row>
    <row r="495" spans="1:17" x14ac:dyDescent="0.2">
      <c r="A495" s="4">
        <v>494</v>
      </c>
      <c r="B495" s="3" t="s">
        <v>183</v>
      </c>
      <c r="C495" s="3" t="s">
        <v>184</v>
      </c>
      <c r="D495" s="3" t="s">
        <v>17</v>
      </c>
      <c r="E495" s="3" t="s">
        <v>18</v>
      </c>
      <c r="F495" s="1">
        <v>1.82</v>
      </c>
      <c r="G495" s="1">
        <v>56.7</v>
      </c>
      <c r="H495" s="3" t="s">
        <v>19</v>
      </c>
      <c r="I495" s="3" t="s">
        <v>20</v>
      </c>
      <c r="J495" s="2" t="s">
        <v>1594</v>
      </c>
      <c r="K495" s="3" t="s">
        <v>130</v>
      </c>
      <c r="L495" s="3" t="s">
        <v>46</v>
      </c>
      <c r="M495" s="3" t="s">
        <v>41</v>
      </c>
      <c r="N495" s="3" t="s">
        <v>1595</v>
      </c>
      <c r="O495" s="3" t="s">
        <v>1596</v>
      </c>
      <c r="P495" s="10">
        <f>IF(IFERROR(VLOOKUP(crocodile_dataset[[#This Row],[Observation ID]],A497:A1495,1,FALSE),0),1,0)</f>
        <v>0</v>
      </c>
      <c r="Q495"/>
    </row>
    <row r="496" spans="1:17" x14ac:dyDescent="0.2">
      <c r="A496" s="4">
        <v>495</v>
      </c>
      <c r="B496" s="3" t="s">
        <v>76</v>
      </c>
      <c r="C496" s="3" t="s">
        <v>77</v>
      </c>
      <c r="D496" s="3" t="s">
        <v>17</v>
      </c>
      <c r="E496" s="3" t="s">
        <v>18</v>
      </c>
      <c r="F496" s="1">
        <v>2.76</v>
      </c>
      <c r="G496" s="1">
        <v>126.9</v>
      </c>
      <c r="H496" s="3" t="s">
        <v>19</v>
      </c>
      <c r="I496" s="3" t="s">
        <v>104</v>
      </c>
      <c r="J496" s="2" t="s">
        <v>1597</v>
      </c>
      <c r="K496" s="3" t="s">
        <v>215</v>
      </c>
      <c r="L496" s="3" t="s">
        <v>46</v>
      </c>
      <c r="M496" s="3" t="s">
        <v>24</v>
      </c>
      <c r="N496" s="3" t="s">
        <v>1598</v>
      </c>
      <c r="O496" s="3" t="s">
        <v>1599</v>
      </c>
      <c r="P496" s="10">
        <f>IF(IFERROR(VLOOKUP(crocodile_dataset[[#This Row],[Observation ID]],A498:A1496,1,FALSE),0),1,0)</f>
        <v>0</v>
      </c>
      <c r="Q496"/>
    </row>
    <row r="497" spans="1:17" x14ac:dyDescent="0.2">
      <c r="A497" s="4">
        <v>496</v>
      </c>
      <c r="B497" s="3" t="s">
        <v>120</v>
      </c>
      <c r="C497" s="3" t="s">
        <v>121</v>
      </c>
      <c r="D497" s="3" t="s">
        <v>17</v>
      </c>
      <c r="E497" s="3" t="s">
        <v>18</v>
      </c>
      <c r="F497" s="1">
        <v>2.52</v>
      </c>
      <c r="G497" s="1">
        <v>106</v>
      </c>
      <c r="H497" s="3" t="s">
        <v>19</v>
      </c>
      <c r="I497" s="3" t="s">
        <v>38</v>
      </c>
      <c r="J497" s="2" t="s">
        <v>1600</v>
      </c>
      <c r="K497" s="3" t="s">
        <v>135</v>
      </c>
      <c r="L497" s="3" t="s">
        <v>124</v>
      </c>
      <c r="M497" s="3" t="s">
        <v>73</v>
      </c>
      <c r="N497" s="3" t="s">
        <v>1601</v>
      </c>
      <c r="O497" s="3" t="s">
        <v>1602</v>
      </c>
      <c r="P497" s="10">
        <f>IF(IFERROR(VLOOKUP(crocodile_dataset[[#This Row],[Observation ID]],A499:A1497,1,FALSE),0),1,0)</f>
        <v>0</v>
      </c>
      <c r="Q497"/>
    </row>
    <row r="498" spans="1:17" x14ac:dyDescent="0.2">
      <c r="A498" s="4">
        <v>497</v>
      </c>
      <c r="B498" s="3" t="s">
        <v>35</v>
      </c>
      <c r="C498" s="3" t="s">
        <v>36</v>
      </c>
      <c r="D498" s="3" t="s">
        <v>17</v>
      </c>
      <c r="E498" s="3" t="s">
        <v>18</v>
      </c>
      <c r="F498" s="1">
        <v>4.22</v>
      </c>
      <c r="G498" s="1">
        <v>441.8</v>
      </c>
      <c r="H498" s="3" t="s">
        <v>61</v>
      </c>
      <c r="I498" s="3" t="s">
        <v>20</v>
      </c>
      <c r="J498" s="2" t="s">
        <v>21</v>
      </c>
      <c r="K498" s="3" t="s">
        <v>30</v>
      </c>
      <c r="L498" s="3" t="s">
        <v>244</v>
      </c>
      <c r="M498" s="3" t="s">
        <v>41</v>
      </c>
      <c r="N498" s="3" t="s">
        <v>1603</v>
      </c>
      <c r="O498" s="3" t="s">
        <v>1604</v>
      </c>
      <c r="P498" s="10">
        <f>IF(IFERROR(VLOOKUP(crocodile_dataset[[#This Row],[Observation ID]],A500:A1498,1,FALSE),0),1,0)</f>
        <v>0</v>
      </c>
      <c r="Q498"/>
    </row>
    <row r="499" spans="1:17" x14ac:dyDescent="0.2">
      <c r="A499" s="4">
        <v>498</v>
      </c>
      <c r="B499" s="3" t="s">
        <v>392</v>
      </c>
      <c r="C499" s="3" t="s">
        <v>393</v>
      </c>
      <c r="D499" s="3" t="s">
        <v>17</v>
      </c>
      <c r="E499" s="3" t="s">
        <v>18</v>
      </c>
      <c r="F499" s="1">
        <v>3.22</v>
      </c>
      <c r="G499" s="1">
        <v>149.69999999999999</v>
      </c>
      <c r="H499" s="3" t="s">
        <v>61</v>
      </c>
      <c r="I499" s="3" t="s">
        <v>20</v>
      </c>
      <c r="J499" s="2" t="s">
        <v>1605</v>
      </c>
      <c r="K499" s="3" t="s">
        <v>191</v>
      </c>
      <c r="L499" s="3" t="s">
        <v>475</v>
      </c>
      <c r="M499" s="3" t="s">
        <v>24</v>
      </c>
      <c r="N499" s="3" t="s">
        <v>1606</v>
      </c>
      <c r="O499" s="3" t="s">
        <v>1607</v>
      </c>
      <c r="P499" s="10">
        <f>IF(IFERROR(VLOOKUP(crocodile_dataset[[#This Row],[Observation ID]],A501:A1499,1,FALSE),0),1,0)</f>
        <v>0</v>
      </c>
      <c r="Q499"/>
    </row>
    <row r="500" spans="1:17" x14ac:dyDescent="0.2">
      <c r="A500" s="4">
        <v>499</v>
      </c>
      <c r="B500" s="3" t="s">
        <v>207</v>
      </c>
      <c r="C500" s="3" t="s">
        <v>208</v>
      </c>
      <c r="D500" s="3" t="s">
        <v>17</v>
      </c>
      <c r="E500" s="3" t="s">
        <v>18</v>
      </c>
      <c r="F500" s="1">
        <v>0.27</v>
      </c>
      <c r="G500" s="1">
        <v>19.899999999999999</v>
      </c>
      <c r="H500" s="3" t="s">
        <v>156</v>
      </c>
      <c r="I500" s="3" t="s">
        <v>104</v>
      </c>
      <c r="J500" s="2" t="s">
        <v>1608</v>
      </c>
      <c r="K500" s="3" t="s">
        <v>210</v>
      </c>
      <c r="L500" s="3" t="s">
        <v>452</v>
      </c>
      <c r="M500" s="3" t="s">
        <v>24</v>
      </c>
      <c r="N500" s="3" t="s">
        <v>1609</v>
      </c>
      <c r="O500" s="3" t="s">
        <v>1610</v>
      </c>
      <c r="P500" s="10">
        <f>IF(IFERROR(VLOOKUP(crocodile_dataset[[#This Row],[Observation ID]],A502:A1500,1,FALSE),0),1,0)</f>
        <v>0</v>
      </c>
      <c r="Q500"/>
    </row>
    <row r="501" spans="1:17" x14ac:dyDescent="0.2">
      <c r="A501" s="4">
        <v>500</v>
      </c>
      <c r="B501" s="3" t="s">
        <v>320</v>
      </c>
      <c r="C501" s="3" t="s">
        <v>321</v>
      </c>
      <c r="D501" s="3" t="s">
        <v>17</v>
      </c>
      <c r="E501" s="3" t="s">
        <v>203</v>
      </c>
      <c r="F501" s="1">
        <v>2.67</v>
      </c>
      <c r="G501" s="1">
        <v>133.4</v>
      </c>
      <c r="H501" s="3" t="s">
        <v>19</v>
      </c>
      <c r="I501" s="3" t="s">
        <v>20</v>
      </c>
      <c r="J501" s="2" t="s">
        <v>1561</v>
      </c>
      <c r="K501" s="3" t="s">
        <v>330</v>
      </c>
      <c r="L501" s="3" t="s">
        <v>355</v>
      </c>
      <c r="M501" s="3" t="s">
        <v>323</v>
      </c>
      <c r="N501" s="3" t="s">
        <v>1611</v>
      </c>
      <c r="O501" s="3" t="s">
        <v>1612</v>
      </c>
      <c r="P501" s="10">
        <f>IF(IFERROR(VLOOKUP(crocodile_dataset[[#This Row],[Observation ID]],A503:A1501,1,FALSE),0),1,0)</f>
        <v>0</v>
      </c>
      <c r="Q501"/>
    </row>
    <row r="502" spans="1:17" x14ac:dyDescent="0.2">
      <c r="A502" s="4">
        <v>501</v>
      </c>
      <c r="B502" s="3" t="s">
        <v>320</v>
      </c>
      <c r="C502" s="3" t="s">
        <v>321</v>
      </c>
      <c r="D502" s="3" t="s">
        <v>17</v>
      </c>
      <c r="E502" s="3" t="s">
        <v>203</v>
      </c>
      <c r="F502" s="1">
        <v>2.2400000000000002</v>
      </c>
      <c r="G502" s="1">
        <v>99.8</v>
      </c>
      <c r="H502" s="3" t="s">
        <v>61</v>
      </c>
      <c r="I502" s="3" t="s">
        <v>20</v>
      </c>
      <c r="J502" s="2" t="s">
        <v>1613</v>
      </c>
      <c r="K502" s="3" t="s">
        <v>330</v>
      </c>
      <c r="L502" s="3" t="s">
        <v>355</v>
      </c>
      <c r="M502" s="3" t="s">
        <v>323</v>
      </c>
      <c r="N502" s="3" t="s">
        <v>1614</v>
      </c>
      <c r="O502" s="3" t="s">
        <v>1615</v>
      </c>
      <c r="P502" s="10">
        <f>IF(IFERROR(VLOOKUP(crocodile_dataset[[#This Row],[Observation ID]],A504:A1502,1,FALSE),0),1,0)</f>
        <v>0</v>
      </c>
      <c r="Q502"/>
    </row>
    <row r="503" spans="1:17" x14ac:dyDescent="0.2">
      <c r="A503" s="4">
        <v>502</v>
      </c>
      <c r="B503" s="3" t="s">
        <v>59</v>
      </c>
      <c r="C503" s="3" t="s">
        <v>60</v>
      </c>
      <c r="D503" s="3" t="s">
        <v>17</v>
      </c>
      <c r="E503" s="3" t="s">
        <v>18</v>
      </c>
      <c r="F503" s="1">
        <v>1.87</v>
      </c>
      <c r="G503" s="1">
        <v>57.7</v>
      </c>
      <c r="H503" s="3" t="s">
        <v>37</v>
      </c>
      <c r="I503" s="3" t="s">
        <v>104</v>
      </c>
      <c r="J503" s="2" t="s">
        <v>1616</v>
      </c>
      <c r="K503" s="3" t="s">
        <v>98</v>
      </c>
      <c r="L503" s="3" t="s">
        <v>581</v>
      </c>
      <c r="M503" s="3" t="s">
        <v>41</v>
      </c>
      <c r="N503" s="3" t="s">
        <v>1617</v>
      </c>
      <c r="O503" s="3" t="s">
        <v>1618</v>
      </c>
      <c r="P503" s="10">
        <f>IF(IFERROR(VLOOKUP(crocodile_dataset[[#This Row],[Observation ID]],A505:A1503,1,FALSE),0),1,0)</f>
        <v>0</v>
      </c>
      <c r="Q503"/>
    </row>
    <row r="504" spans="1:17" x14ac:dyDescent="0.2">
      <c r="A504" s="4">
        <v>503</v>
      </c>
      <c r="B504" s="3" t="s">
        <v>320</v>
      </c>
      <c r="C504" s="3" t="s">
        <v>321</v>
      </c>
      <c r="D504" s="3" t="s">
        <v>17</v>
      </c>
      <c r="E504" s="3" t="s">
        <v>203</v>
      </c>
      <c r="F504" s="1">
        <v>2.4</v>
      </c>
      <c r="G504" s="1">
        <v>98</v>
      </c>
      <c r="H504" s="3" t="s">
        <v>61</v>
      </c>
      <c r="I504" s="3" t="s">
        <v>104</v>
      </c>
      <c r="J504" s="2" t="s">
        <v>1619</v>
      </c>
      <c r="K504" s="3" t="s">
        <v>354</v>
      </c>
      <c r="L504" s="3" t="s">
        <v>23</v>
      </c>
      <c r="M504" s="3" t="s">
        <v>323</v>
      </c>
      <c r="N504" s="3" t="s">
        <v>1620</v>
      </c>
      <c r="O504" s="3" t="s">
        <v>1621</v>
      </c>
      <c r="P504" s="10">
        <f>IF(IFERROR(VLOOKUP(crocodile_dataset[[#This Row],[Observation ID]],A506:A1504,1,FALSE),0),1,0)</f>
        <v>0</v>
      </c>
      <c r="Q504"/>
    </row>
    <row r="505" spans="1:17" x14ac:dyDescent="0.2">
      <c r="A505" s="4">
        <v>504</v>
      </c>
      <c r="B505" s="3" t="s">
        <v>35</v>
      </c>
      <c r="C505" s="3" t="s">
        <v>36</v>
      </c>
      <c r="D505" s="3" t="s">
        <v>17</v>
      </c>
      <c r="E505" s="3" t="s">
        <v>18</v>
      </c>
      <c r="F505" s="1">
        <v>3.77</v>
      </c>
      <c r="G505" s="1">
        <v>400</v>
      </c>
      <c r="H505" s="3" t="s">
        <v>19</v>
      </c>
      <c r="I505" s="3" t="s">
        <v>104</v>
      </c>
      <c r="J505" s="2" t="s">
        <v>1622</v>
      </c>
      <c r="K505" s="3" t="s">
        <v>240</v>
      </c>
      <c r="L505" s="3" t="s">
        <v>244</v>
      </c>
      <c r="M505" s="3" t="s">
        <v>41</v>
      </c>
      <c r="N505" s="3" t="s">
        <v>1623</v>
      </c>
      <c r="O505" s="3" t="s">
        <v>1624</v>
      </c>
      <c r="P505" s="10">
        <f>IF(IFERROR(VLOOKUP(crocodile_dataset[[#This Row],[Observation ID]],A507:A1505,1,FALSE),0),1,0)</f>
        <v>0</v>
      </c>
      <c r="Q505"/>
    </row>
    <row r="506" spans="1:17" x14ac:dyDescent="0.2">
      <c r="A506" s="4">
        <v>505</v>
      </c>
      <c r="B506" s="3" t="s">
        <v>183</v>
      </c>
      <c r="C506" s="3" t="s">
        <v>184</v>
      </c>
      <c r="D506" s="3" t="s">
        <v>17</v>
      </c>
      <c r="E506" s="3" t="s">
        <v>18</v>
      </c>
      <c r="F506" s="1">
        <v>1.74</v>
      </c>
      <c r="G506" s="1">
        <v>52.7</v>
      </c>
      <c r="H506" s="3" t="s">
        <v>61</v>
      </c>
      <c r="I506" s="3" t="s">
        <v>20</v>
      </c>
      <c r="J506" s="2" t="s">
        <v>1625</v>
      </c>
      <c r="K506" s="3" t="s">
        <v>130</v>
      </c>
      <c r="L506" s="3" t="s">
        <v>46</v>
      </c>
      <c r="M506" s="3" t="s">
        <v>41</v>
      </c>
      <c r="N506" s="3" t="s">
        <v>1626</v>
      </c>
      <c r="O506" s="3" t="s">
        <v>1627</v>
      </c>
      <c r="P506" s="10">
        <f>IF(IFERROR(VLOOKUP(crocodile_dataset[[#This Row],[Observation ID]],A508:A1506,1,FALSE),0),1,0)</f>
        <v>0</v>
      </c>
      <c r="Q506"/>
    </row>
    <row r="507" spans="1:17" x14ac:dyDescent="0.2">
      <c r="A507" s="4">
        <v>506</v>
      </c>
      <c r="B507" s="3" t="s">
        <v>207</v>
      </c>
      <c r="C507" s="3" t="s">
        <v>208</v>
      </c>
      <c r="D507" s="3" t="s">
        <v>17</v>
      </c>
      <c r="E507" s="3" t="s">
        <v>18</v>
      </c>
      <c r="F507" s="1">
        <v>0.84</v>
      </c>
      <c r="G507" s="1">
        <v>25</v>
      </c>
      <c r="H507" s="3" t="s">
        <v>37</v>
      </c>
      <c r="I507" s="3" t="s">
        <v>104</v>
      </c>
      <c r="J507" s="2" t="s">
        <v>1628</v>
      </c>
      <c r="K507" s="3" t="s">
        <v>210</v>
      </c>
      <c r="L507" s="3" t="s">
        <v>452</v>
      </c>
      <c r="M507" s="3" t="s">
        <v>24</v>
      </c>
      <c r="N507" s="3" t="s">
        <v>1629</v>
      </c>
      <c r="O507" s="3" t="s">
        <v>1630</v>
      </c>
      <c r="P507" s="10">
        <f>IF(IFERROR(VLOOKUP(crocodile_dataset[[#This Row],[Observation ID]],A509:A1507,1,FALSE),0),1,0)</f>
        <v>0</v>
      </c>
      <c r="Q507"/>
    </row>
    <row r="508" spans="1:17" x14ac:dyDescent="0.2">
      <c r="A508" s="4">
        <v>507</v>
      </c>
      <c r="B508" s="3" t="s">
        <v>183</v>
      </c>
      <c r="C508" s="3" t="s">
        <v>184</v>
      </c>
      <c r="D508" s="3" t="s">
        <v>17</v>
      </c>
      <c r="E508" s="3" t="s">
        <v>18</v>
      </c>
      <c r="F508" s="1">
        <v>1.45</v>
      </c>
      <c r="G508" s="1">
        <v>41.6</v>
      </c>
      <c r="H508" s="3" t="s">
        <v>37</v>
      </c>
      <c r="I508" s="3" t="s">
        <v>104</v>
      </c>
      <c r="J508" s="2" t="s">
        <v>1631</v>
      </c>
      <c r="K508" s="3" t="s">
        <v>130</v>
      </c>
      <c r="L508" s="3" t="s">
        <v>195</v>
      </c>
      <c r="M508" s="3" t="s">
        <v>41</v>
      </c>
      <c r="N508" s="3" t="s">
        <v>1632</v>
      </c>
      <c r="O508" s="3" t="s">
        <v>1633</v>
      </c>
      <c r="P508" s="10">
        <f>IF(IFERROR(VLOOKUP(crocodile_dataset[[#This Row],[Observation ID]],A510:A1508,1,FALSE),0),1,0)</f>
        <v>0</v>
      </c>
      <c r="Q508"/>
    </row>
    <row r="509" spans="1:17" x14ac:dyDescent="0.2">
      <c r="A509" s="4">
        <v>508</v>
      </c>
      <c r="B509" s="3" t="s">
        <v>188</v>
      </c>
      <c r="C509" s="3" t="s">
        <v>189</v>
      </c>
      <c r="D509" s="3" t="s">
        <v>17</v>
      </c>
      <c r="E509" s="3" t="s">
        <v>18</v>
      </c>
      <c r="F509" s="1">
        <v>2.96</v>
      </c>
      <c r="G509" s="1">
        <v>118</v>
      </c>
      <c r="H509" s="3" t="s">
        <v>19</v>
      </c>
      <c r="I509" s="3" t="s">
        <v>38</v>
      </c>
      <c r="J509" s="2" t="s">
        <v>1634</v>
      </c>
      <c r="K509" s="3" t="s">
        <v>191</v>
      </c>
      <c r="L509" s="3" t="s">
        <v>80</v>
      </c>
      <c r="M509" s="3" t="s">
        <v>24</v>
      </c>
      <c r="N509" s="3" t="s">
        <v>1635</v>
      </c>
      <c r="O509" s="3" t="s">
        <v>1636</v>
      </c>
      <c r="P509" s="10">
        <f>IF(IFERROR(VLOOKUP(crocodile_dataset[[#This Row],[Observation ID]],A511:A1509,1,FALSE),0),1,0)</f>
        <v>0</v>
      </c>
      <c r="Q509"/>
    </row>
    <row r="510" spans="1:17" x14ac:dyDescent="0.2">
      <c r="A510" s="4">
        <v>509</v>
      </c>
      <c r="B510" s="3" t="s">
        <v>87</v>
      </c>
      <c r="C510" s="3" t="s">
        <v>88</v>
      </c>
      <c r="D510" s="3" t="s">
        <v>17</v>
      </c>
      <c r="E510" s="3" t="s">
        <v>69</v>
      </c>
      <c r="F510" s="1">
        <v>1.61</v>
      </c>
      <c r="G510" s="1">
        <v>25</v>
      </c>
      <c r="H510" s="3" t="s">
        <v>19</v>
      </c>
      <c r="I510" s="3" t="s">
        <v>104</v>
      </c>
      <c r="J510" s="2" t="s">
        <v>1637</v>
      </c>
      <c r="K510" s="3" t="s">
        <v>297</v>
      </c>
      <c r="L510" s="3" t="s">
        <v>72</v>
      </c>
      <c r="M510" s="3" t="s">
        <v>32</v>
      </c>
      <c r="N510" s="3" t="s">
        <v>1638</v>
      </c>
      <c r="O510" s="3" t="s">
        <v>1639</v>
      </c>
      <c r="P510" s="10">
        <f>IF(IFERROR(VLOOKUP(crocodile_dataset[[#This Row],[Observation ID]],A512:A1510,1,FALSE),0),1,0)</f>
        <v>0</v>
      </c>
      <c r="Q510"/>
    </row>
    <row r="511" spans="1:17" x14ac:dyDescent="0.2">
      <c r="A511" s="4">
        <v>510</v>
      </c>
      <c r="B511" s="3" t="s">
        <v>183</v>
      </c>
      <c r="C511" s="3" t="s">
        <v>184</v>
      </c>
      <c r="D511" s="3" t="s">
        <v>17</v>
      </c>
      <c r="E511" s="3" t="s">
        <v>18</v>
      </c>
      <c r="F511" s="1">
        <v>2.25</v>
      </c>
      <c r="G511" s="1">
        <v>74.599999999999994</v>
      </c>
      <c r="H511" s="3" t="s">
        <v>61</v>
      </c>
      <c r="I511" s="3" t="s">
        <v>104</v>
      </c>
      <c r="J511" s="2" t="s">
        <v>1008</v>
      </c>
      <c r="K511" s="3" t="s">
        <v>130</v>
      </c>
      <c r="L511" s="3" t="s">
        <v>46</v>
      </c>
      <c r="M511" s="3" t="s">
        <v>41</v>
      </c>
      <c r="N511" s="3" t="s">
        <v>1640</v>
      </c>
      <c r="O511" s="3" t="s">
        <v>1641</v>
      </c>
      <c r="P511" s="10">
        <f>IF(IFERROR(VLOOKUP(crocodile_dataset[[#This Row],[Observation ID]],A513:A1511,1,FALSE),0),1,0)</f>
        <v>0</v>
      </c>
      <c r="Q511"/>
    </row>
    <row r="512" spans="1:17" x14ac:dyDescent="0.2">
      <c r="A512" s="4">
        <v>511</v>
      </c>
      <c r="B512" s="3" t="s">
        <v>392</v>
      </c>
      <c r="C512" s="3" t="s">
        <v>393</v>
      </c>
      <c r="D512" s="3" t="s">
        <v>17</v>
      </c>
      <c r="E512" s="3" t="s">
        <v>18</v>
      </c>
      <c r="F512" s="1">
        <v>0.56999999999999995</v>
      </c>
      <c r="G512" s="1">
        <v>33.6</v>
      </c>
      <c r="H512" s="3" t="s">
        <v>156</v>
      </c>
      <c r="I512" s="3" t="s">
        <v>20</v>
      </c>
      <c r="J512" s="2" t="s">
        <v>1642</v>
      </c>
      <c r="K512" s="3" t="s">
        <v>191</v>
      </c>
      <c r="L512" s="3" t="s">
        <v>46</v>
      </c>
      <c r="M512" s="3" t="s">
        <v>24</v>
      </c>
      <c r="N512" s="3" t="s">
        <v>1643</v>
      </c>
      <c r="O512" s="3" t="s">
        <v>1644</v>
      </c>
      <c r="P512" s="10">
        <f>IF(IFERROR(VLOOKUP(crocodile_dataset[[#This Row],[Observation ID]],A514:A1512,1,FALSE),0),1,0)</f>
        <v>0</v>
      </c>
      <c r="Q512"/>
    </row>
    <row r="513" spans="1:17" x14ac:dyDescent="0.2">
      <c r="A513" s="4">
        <v>512</v>
      </c>
      <c r="B513" s="3" t="s">
        <v>76</v>
      </c>
      <c r="C513" s="3" t="s">
        <v>77</v>
      </c>
      <c r="D513" s="3" t="s">
        <v>17</v>
      </c>
      <c r="E513" s="3" t="s">
        <v>18</v>
      </c>
      <c r="F513" s="1">
        <v>2.7</v>
      </c>
      <c r="G513" s="1">
        <v>118.5</v>
      </c>
      <c r="H513" s="3" t="s">
        <v>19</v>
      </c>
      <c r="I513" s="3" t="s">
        <v>104</v>
      </c>
      <c r="J513" s="2" t="s">
        <v>1645</v>
      </c>
      <c r="K513" s="3" t="s">
        <v>350</v>
      </c>
      <c r="L513" s="3" t="s">
        <v>80</v>
      </c>
      <c r="M513" s="3" t="s">
        <v>24</v>
      </c>
      <c r="N513" s="3" t="s">
        <v>1646</v>
      </c>
      <c r="O513" s="3" t="s">
        <v>1647</v>
      </c>
      <c r="P513" s="10">
        <f>IF(IFERROR(VLOOKUP(crocodile_dataset[[#This Row],[Observation ID]],A515:A1513,1,FALSE),0),1,0)</f>
        <v>0</v>
      </c>
      <c r="Q513"/>
    </row>
    <row r="514" spans="1:17" x14ac:dyDescent="0.2">
      <c r="A514" s="4">
        <v>513</v>
      </c>
      <c r="B514" s="3" t="s">
        <v>207</v>
      </c>
      <c r="C514" s="3" t="s">
        <v>208</v>
      </c>
      <c r="D514" s="3" t="s">
        <v>17</v>
      </c>
      <c r="E514" s="3" t="s">
        <v>18</v>
      </c>
      <c r="F514" s="1">
        <v>2.0099999999999998</v>
      </c>
      <c r="G514" s="1">
        <v>60.8</v>
      </c>
      <c r="H514" s="3" t="s">
        <v>19</v>
      </c>
      <c r="I514" s="3" t="s">
        <v>38</v>
      </c>
      <c r="J514" s="2" t="s">
        <v>1648</v>
      </c>
      <c r="K514" s="3" t="s">
        <v>210</v>
      </c>
      <c r="L514" s="3" t="s">
        <v>211</v>
      </c>
      <c r="M514" s="3" t="s">
        <v>24</v>
      </c>
      <c r="N514" s="3" t="s">
        <v>1649</v>
      </c>
      <c r="O514" s="3" t="s">
        <v>1650</v>
      </c>
      <c r="P514" s="10">
        <f>IF(IFERROR(VLOOKUP(crocodile_dataset[[#This Row],[Observation ID]],A516:A1514,1,FALSE),0),1,0)</f>
        <v>0</v>
      </c>
      <c r="Q514"/>
    </row>
    <row r="515" spans="1:17" x14ac:dyDescent="0.2">
      <c r="A515" s="4">
        <v>514</v>
      </c>
      <c r="B515" s="3" t="s">
        <v>27</v>
      </c>
      <c r="C515" s="3" t="s">
        <v>28</v>
      </c>
      <c r="D515" s="3" t="s">
        <v>17</v>
      </c>
      <c r="E515" s="3" t="s">
        <v>18</v>
      </c>
      <c r="F515" s="1">
        <v>3.94</v>
      </c>
      <c r="G515" s="1">
        <v>324.60000000000002</v>
      </c>
      <c r="H515" s="3" t="s">
        <v>19</v>
      </c>
      <c r="I515" s="3" t="s">
        <v>20</v>
      </c>
      <c r="J515" s="2" t="s">
        <v>1651</v>
      </c>
      <c r="K515" s="3" t="s">
        <v>148</v>
      </c>
      <c r="L515" s="3" t="s">
        <v>31</v>
      </c>
      <c r="M515" s="3" t="s">
        <v>32</v>
      </c>
      <c r="N515" s="3" t="s">
        <v>1652</v>
      </c>
      <c r="O515" s="3" t="s">
        <v>1653</v>
      </c>
      <c r="P515" s="10">
        <f>IF(IFERROR(VLOOKUP(crocodile_dataset[[#This Row],[Observation ID]],A517:A1515,1,FALSE),0),1,0)</f>
        <v>0</v>
      </c>
      <c r="Q515"/>
    </row>
    <row r="516" spans="1:17" x14ac:dyDescent="0.2">
      <c r="A516" s="4">
        <v>515</v>
      </c>
      <c r="B516" s="3" t="s">
        <v>27</v>
      </c>
      <c r="C516" s="3" t="s">
        <v>28</v>
      </c>
      <c r="D516" s="3" t="s">
        <v>17</v>
      </c>
      <c r="E516" s="3" t="s">
        <v>18</v>
      </c>
      <c r="F516" s="1">
        <v>0.28000000000000003</v>
      </c>
      <c r="G516" s="1">
        <v>73.099999999999994</v>
      </c>
      <c r="H516" s="3" t="s">
        <v>156</v>
      </c>
      <c r="I516" s="3" t="s">
        <v>38</v>
      </c>
      <c r="J516" s="2" t="s">
        <v>1654</v>
      </c>
      <c r="K516" s="3" t="s">
        <v>177</v>
      </c>
      <c r="L516" s="3" t="s">
        <v>131</v>
      </c>
      <c r="M516" s="3" t="s">
        <v>32</v>
      </c>
      <c r="N516" s="3" t="s">
        <v>1655</v>
      </c>
      <c r="O516" s="3" t="s">
        <v>1656</v>
      </c>
      <c r="P516" s="10">
        <f>IF(IFERROR(VLOOKUP(crocodile_dataset[[#This Row],[Observation ID]],A518:A1516,1,FALSE),0),1,0)</f>
        <v>0</v>
      </c>
      <c r="Q516"/>
    </row>
    <row r="517" spans="1:17" x14ac:dyDescent="0.2">
      <c r="A517" s="4">
        <v>516</v>
      </c>
      <c r="B517" s="3" t="s">
        <v>76</v>
      </c>
      <c r="C517" s="3" t="s">
        <v>77</v>
      </c>
      <c r="D517" s="3" t="s">
        <v>17</v>
      </c>
      <c r="E517" s="3" t="s">
        <v>18</v>
      </c>
      <c r="F517" s="1">
        <v>2.41</v>
      </c>
      <c r="G517" s="1">
        <v>96.7</v>
      </c>
      <c r="H517" s="3" t="s">
        <v>19</v>
      </c>
      <c r="I517" s="3" t="s">
        <v>38</v>
      </c>
      <c r="J517" s="2" t="s">
        <v>1657</v>
      </c>
      <c r="K517" s="3" t="s">
        <v>603</v>
      </c>
      <c r="L517" s="3" t="s">
        <v>216</v>
      </c>
      <c r="M517" s="3" t="s">
        <v>24</v>
      </c>
      <c r="N517" s="3" t="s">
        <v>1658</v>
      </c>
      <c r="O517" s="3" t="s">
        <v>1659</v>
      </c>
      <c r="P517" s="10">
        <f>IF(IFERROR(VLOOKUP(crocodile_dataset[[#This Row],[Observation ID]],A519:A1517,1,FALSE),0),1,0)</f>
        <v>0</v>
      </c>
      <c r="Q517"/>
    </row>
    <row r="518" spans="1:17" x14ac:dyDescent="0.2">
      <c r="A518" s="4">
        <v>517</v>
      </c>
      <c r="B518" s="3" t="s">
        <v>188</v>
      </c>
      <c r="C518" s="3" t="s">
        <v>189</v>
      </c>
      <c r="D518" s="3" t="s">
        <v>17</v>
      </c>
      <c r="E518" s="3" t="s">
        <v>18</v>
      </c>
      <c r="F518" s="1">
        <v>2.2200000000000002</v>
      </c>
      <c r="G518" s="1">
        <v>66</v>
      </c>
      <c r="H518" s="3" t="s">
        <v>61</v>
      </c>
      <c r="I518" s="3" t="s">
        <v>104</v>
      </c>
      <c r="J518" s="2" t="s">
        <v>1660</v>
      </c>
      <c r="K518" s="3" t="s">
        <v>252</v>
      </c>
      <c r="L518" s="3" t="s">
        <v>23</v>
      </c>
      <c r="M518" s="3" t="s">
        <v>24</v>
      </c>
      <c r="N518" s="3" t="s">
        <v>1661</v>
      </c>
      <c r="O518" s="3" t="s">
        <v>1662</v>
      </c>
      <c r="P518" s="10">
        <f>IF(IFERROR(VLOOKUP(crocodile_dataset[[#This Row],[Observation ID]],A520:A1518,1,FALSE),0),1,0)</f>
        <v>0</v>
      </c>
      <c r="Q518"/>
    </row>
    <row r="519" spans="1:17" x14ac:dyDescent="0.2">
      <c r="A519" s="4">
        <v>518</v>
      </c>
      <c r="B519" s="3" t="s">
        <v>115</v>
      </c>
      <c r="C519" s="3" t="s">
        <v>116</v>
      </c>
      <c r="D519" s="3" t="s">
        <v>17</v>
      </c>
      <c r="E519" s="3" t="s">
        <v>18</v>
      </c>
      <c r="F519" s="1">
        <v>3.69</v>
      </c>
      <c r="G519" s="1">
        <v>379.4</v>
      </c>
      <c r="H519" s="3" t="s">
        <v>19</v>
      </c>
      <c r="I519" s="3" t="s">
        <v>20</v>
      </c>
      <c r="J519" s="2" t="s">
        <v>1663</v>
      </c>
      <c r="K519" s="3" t="s">
        <v>223</v>
      </c>
      <c r="L519" s="3" t="s">
        <v>56</v>
      </c>
      <c r="M519" s="3" t="s">
        <v>24</v>
      </c>
      <c r="N519" s="3" t="s">
        <v>1664</v>
      </c>
      <c r="O519" s="3" t="s">
        <v>1665</v>
      </c>
      <c r="P519" s="10">
        <f>IF(IFERROR(VLOOKUP(crocodile_dataset[[#This Row],[Observation ID]],A521:A1519,1,FALSE),0),1,0)</f>
        <v>0</v>
      </c>
      <c r="Q519"/>
    </row>
    <row r="520" spans="1:17" x14ac:dyDescent="0.2">
      <c r="A520" s="4">
        <v>519</v>
      </c>
      <c r="B520" s="3" t="s">
        <v>145</v>
      </c>
      <c r="C520" s="3" t="s">
        <v>146</v>
      </c>
      <c r="D520" s="3" t="s">
        <v>17</v>
      </c>
      <c r="E520" s="3" t="s">
        <v>18</v>
      </c>
      <c r="F520" s="1">
        <v>2.63</v>
      </c>
      <c r="G520" s="1">
        <v>97.3</v>
      </c>
      <c r="H520" s="3" t="s">
        <v>61</v>
      </c>
      <c r="I520" s="3" t="s">
        <v>38</v>
      </c>
      <c r="J520" s="2" t="s">
        <v>1666</v>
      </c>
      <c r="K520" s="3" t="s">
        <v>148</v>
      </c>
      <c r="L520" s="3" t="s">
        <v>23</v>
      </c>
      <c r="M520" s="3" t="s">
        <v>41</v>
      </c>
      <c r="N520" s="3" t="s">
        <v>1667</v>
      </c>
      <c r="O520" s="3" t="s">
        <v>1668</v>
      </c>
      <c r="P520" s="10">
        <f>IF(IFERROR(VLOOKUP(crocodile_dataset[[#This Row],[Observation ID]],A522:A1520,1,FALSE),0),1,0)</f>
        <v>0</v>
      </c>
      <c r="Q520"/>
    </row>
    <row r="521" spans="1:17" x14ac:dyDescent="0.2">
      <c r="A521" s="4">
        <v>520</v>
      </c>
      <c r="B521" s="3" t="s">
        <v>320</v>
      </c>
      <c r="C521" s="3" t="s">
        <v>321</v>
      </c>
      <c r="D521" s="3" t="s">
        <v>17</v>
      </c>
      <c r="E521" s="3" t="s">
        <v>203</v>
      </c>
      <c r="F521" s="1">
        <v>2.67</v>
      </c>
      <c r="G521" s="1">
        <v>143.19999999999999</v>
      </c>
      <c r="H521" s="3" t="s">
        <v>19</v>
      </c>
      <c r="I521" s="3" t="s">
        <v>20</v>
      </c>
      <c r="J521" s="2" t="s">
        <v>1669</v>
      </c>
      <c r="K521" s="3" t="s">
        <v>297</v>
      </c>
      <c r="L521" s="3" t="s">
        <v>23</v>
      </c>
      <c r="M521" s="3" t="s">
        <v>323</v>
      </c>
      <c r="N521" s="3" t="s">
        <v>1670</v>
      </c>
      <c r="O521" s="3" t="s">
        <v>1671</v>
      </c>
      <c r="P521" s="10">
        <f>IF(IFERROR(VLOOKUP(crocodile_dataset[[#This Row],[Observation ID]],A523:A1521,1,FALSE),0),1,0)</f>
        <v>0</v>
      </c>
      <c r="Q521"/>
    </row>
    <row r="522" spans="1:17" x14ac:dyDescent="0.2">
      <c r="A522" s="4">
        <v>521</v>
      </c>
      <c r="B522" s="3" t="s">
        <v>115</v>
      </c>
      <c r="C522" s="3" t="s">
        <v>116</v>
      </c>
      <c r="D522" s="3" t="s">
        <v>17</v>
      </c>
      <c r="E522" s="3" t="s">
        <v>18</v>
      </c>
      <c r="F522" s="1">
        <v>3.78</v>
      </c>
      <c r="G522" s="1">
        <v>419.4</v>
      </c>
      <c r="H522" s="3" t="s">
        <v>19</v>
      </c>
      <c r="I522" s="3" t="s">
        <v>104</v>
      </c>
      <c r="J522" s="2" t="s">
        <v>1672</v>
      </c>
      <c r="K522" s="3" t="s">
        <v>152</v>
      </c>
      <c r="L522" s="3" t="s">
        <v>56</v>
      </c>
      <c r="M522" s="3" t="s">
        <v>24</v>
      </c>
      <c r="N522" s="3" t="s">
        <v>1673</v>
      </c>
      <c r="O522" s="3" t="s">
        <v>1674</v>
      </c>
      <c r="P522" s="10">
        <f>IF(IFERROR(VLOOKUP(crocodile_dataset[[#This Row],[Observation ID]],A524:A1522,1,FALSE),0),1,0)</f>
        <v>0</v>
      </c>
      <c r="Q522"/>
    </row>
    <row r="523" spans="1:17" x14ac:dyDescent="0.2">
      <c r="A523" s="4">
        <v>522</v>
      </c>
      <c r="B523" s="3" t="s">
        <v>188</v>
      </c>
      <c r="C523" s="3" t="s">
        <v>189</v>
      </c>
      <c r="D523" s="3" t="s">
        <v>17</v>
      </c>
      <c r="E523" s="3" t="s">
        <v>18</v>
      </c>
      <c r="F523" s="1">
        <v>2.54</v>
      </c>
      <c r="G523" s="1">
        <v>84.7</v>
      </c>
      <c r="H523" s="3" t="s">
        <v>19</v>
      </c>
      <c r="I523" s="3" t="s">
        <v>20</v>
      </c>
      <c r="J523" s="2" t="s">
        <v>1675</v>
      </c>
      <c r="K523" s="3" t="s">
        <v>191</v>
      </c>
      <c r="L523" s="3" t="s">
        <v>23</v>
      </c>
      <c r="M523" s="3" t="s">
        <v>24</v>
      </c>
      <c r="N523" s="3" t="s">
        <v>1676</v>
      </c>
      <c r="O523" s="3" t="s">
        <v>1677</v>
      </c>
      <c r="P523" s="10">
        <f>IF(IFERROR(VLOOKUP(crocodile_dataset[[#This Row],[Observation ID]],A525:A1523,1,FALSE),0),1,0)</f>
        <v>0</v>
      </c>
      <c r="Q523"/>
    </row>
    <row r="524" spans="1:17" x14ac:dyDescent="0.2">
      <c r="A524" s="4">
        <v>523</v>
      </c>
      <c r="B524" s="3" t="s">
        <v>127</v>
      </c>
      <c r="C524" s="3" t="s">
        <v>128</v>
      </c>
      <c r="D524" s="3" t="s">
        <v>17</v>
      </c>
      <c r="E524" s="3" t="s">
        <v>18</v>
      </c>
      <c r="F524" s="1">
        <v>3.61</v>
      </c>
      <c r="G524" s="1">
        <v>399.7</v>
      </c>
      <c r="H524" s="3" t="s">
        <v>37</v>
      </c>
      <c r="I524" s="3" t="s">
        <v>20</v>
      </c>
      <c r="J524" s="2" t="s">
        <v>1678</v>
      </c>
      <c r="K524" s="3" t="s">
        <v>52</v>
      </c>
      <c r="L524" s="3" t="s">
        <v>266</v>
      </c>
      <c r="M524" s="3" t="s">
        <v>24</v>
      </c>
      <c r="N524" s="3" t="s">
        <v>1679</v>
      </c>
      <c r="O524" s="3" t="s">
        <v>1680</v>
      </c>
      <c r="P524" s="10">
        <f>IF(IFERROR(VLOOKUP(crocodile_dataset[[#This Row],[Observation ID]],A526:A1524,1,FALSE),0),1,0)</f>
        <v>0</v>
      </c>
      <c r="Q524"/>
    </row>
    <row r="525" spans="1:17" x14ac:dyDescent="0.2">
      <c r="A525" s="4">
        <v>524</v>
      </c>
      <c r="B525" s="3" t="s">
        <v>201</v>
      </c>
      <c r="C525" s="3" t="s">
        <v>202</v>
      </c>
      <c r="D525" s="3" t="s">
        <v>17</v>
      </c>
      <c r="E525" s="3" t="s">
        <v>203</v>
      </c>
      <c r="F525" s="1">
        <v>0.26</v>
      </c>
      <c r="G525" s="1">
        <v>44.6</v>
      </c>
      <c r="H525" s="3" t="s">
        <v>156</v>
      </c>
      <c r="I525" s="3" t="s">
        <v>104</v>
      </c>
      <c r="J525" s="2" t="s">
        <v>987</v>
      </c>
      <c r="K525" s="3" t="s">
        <v>90</v>
      </c>
      <c r="L525" s="3" t="s">
        <v>23</v>
      </c>
      <c r="M525" s="3" t="s">
        <v>41</v>
      </c>
      <c r="N525" s="3" t="s">
        <v>1681</v>
      </c>
      <c r="O525" s="3" t="s">
        <v>1682</v>
      </c>
      <c r="P525" s="10">
        <f>IF(IFERROR(VLOOKUP(crocodile_dataset[[#This Row],[Observation ID]],A527:A1525,1,FALSE),0),1,0)</f>
        <v>0</v>
      </c>
      <c r="Q525"/>
    </row>
    <row r="526" spans="1:17" x14ac:dyDescent="0.2">
      <c r="A526" s="4">
        <v>525</v>
      </c>
      <c r="B526" s="3" t="s">
        <v>59</v>
      </c>
      <c r="C526" s="3" t="s">
        <v>60</v>
      </c>
      <c r="D526" s="3" t="s">
        <v>17</v>
      </c>
      <c r="E526" s="3" t="s">
        <v>18</v>
      </c>
      <c r="F526" s="1">
        <v>2.97</v>
      </c>
      <c r="G526" s="1">
        <v>179.8</v>
      </c>
      <c r="H526" s="3" t="s">
        <v>61</v>
      </c>
      <c r="I526" s="3" t="s">
        <v>20</v>
      </c>
      <c r="J526" s="2" t="s">
        <v>1683</v>
      </c>
      <c r="K526" s="3" t="s">
        <v>293</v>
      </c>
      <c r="L526" s="3" t="s">
        <v>64</v>
      </c>
      <c r="M526" s="3" t="s">
        <v>41</v>
      </c>
      <c r="N526" s="3" t="s">
        <v>1684</v>
      </c>
      <c r="O526" s="3" t="s">
        <v>1685</v>
      </c>
      <c r="P526" s="10">
        <f>IF(IFERROR(VLOOKUP(crocodile_dataset[[#This Row],[Observation ID]],A528:A1526,1,FALSE),0),1,0)</f>
        <v>0</v>
      </c>
      <c r="Q526"/>
    </row>
    <row r="527" spans="1:17" x14ac:dyDescent="0.2">
      <c r="A527" s="4">
        <v>526</v>
      </c>
      <c r="B527" s="3" t="s">
        <v>145</v>
      </c>
      <c r="C527" s="3" t="s">
        <v>146</v>
      </c>
      <c r="D527" s="3" t="s">
        <v>17</v>
      </c>
      <c r="E527" s="3" t="s">
        <v>18</v>
      </c>
      <c r="F527" s="1">
        <v>1.95</v>
      </c>
      <c r="G527" s="1">
        <v>69.2</v>
      </c>
      <c r="H527" s="3" t="s">
        <v>37</v>
      </c>
      <c r="I527" s="3" t="s">
        <v>104</v>
      </c>
      <c r="J527" s="2" t="s">
        <v>1686</v>
      </c>
      <c r="K527" s="3" t="s">
        <v>148</v>
      </c>
      <c r="L527" s="3" t="s">
        <v>23</v>
      </c>
      <c r="M527" s="3" t="s">
        <v>41</v>
      </c>
      <c r="N527" s="3" t="s">
        <v>1687</v>
      </c>
      <c r="O527" s="3" t="s">
        <v>1688</v>
      </c>
      <c r="P527" s="10">
        <f>IF(IFERROR(VLOOKUP(crocodile_dataset[[#This Row],[Observation ID]],A529:A1527,1,FALSE),0),1,0)</f>
        <v>0</v>
      </c>
      <c r="Q527"/>
    </row>
    <row r="528" spans="1:17" x14ac:dyDescent="0.2">
      <c r="A528" s="4">
        <v>527</v>
      </c>
      <c r="B528" s="3" t="s">
        <v>15</v>
      </c>
      <c r="C528" s="3" t="s">
        <v>16</v>
      </c>
      <c r="D528" s="3" t="s">
        <v>17</v>
      </c>
      <c r="E528" s="3" t="s">
        <v>18</v>
      </c>
      <c r="F528" s="1">
        <v>0.79</v>
      </c>
      <c r="G528" s="1">
        <v>32.4</v>
      </c>
      <c r="H528" s="3" t="s">
        <v>37</v>
      </c>
      <c r="I528" s="3" t="s">
        <v>104</v>
      </c>
      <c r="J528" s="2" t="s">
        <v>1689</v>
      </c>
      <c r="K528" s="3" t="s">
        <v>233</v>
      </c>
      <c r="L528" s="3" t="s">
        <v>84</v>
      </c>
      <c r="M528" s="3" t="s">
        <v>24</v>
      </c>
      <c r="N528" s="3" t="s">
        <v>1690</v>
      </c>
      <c r="O528" s="3" t="s">
        <v>1691</v>
      </c>
      <c r="P528" s="10">
        <f>IF(IFERROR(VLOOKUP(crocodile_dataset[[#This Row],[Observation ID]],A530:A1528,1,FALSE),0),1,0)</f>
        <v>0</v>
      </c>
      <c r="Q528"/>
    </row>
    <row r="529" spans="1:17" x14ac:dyDescent="0.2">
      <c r="A529" s="4">
        <v>528</v>
      </c>
      <c r="B529" s="3" t="s">
        <v>115</v>
      </c>
      <c r="C529" s="3" t="s">
        <v>116</v>
      </c>
      <c r="D529" s="3" t="s">
        <v>17</v>
      </c>
      <c r="E529" s="3" t="s">
        <v>18</v>
      </c>
      <c r="F529" s="1">
        <v>4.41</v>
      </c>
      <c r="G529" s="1">
        <v>646.1</v>
      </c>
      <c r="H529" s="3" t="s">
        <v>19</v>
      </c>
      <c r="I529" s="3" t="s">
        <v>104</v>
      </c>
      <c r="J529" s="2" t="s">
        <v>1692</v>
      </c>
      <c r="K529" s="3" t="s">
        <v>139</v>
      </c>
      <c r="L529" s="3" t="s">
        <v>46</v>
      </c>
      <c r="M529" s="3" t="s">
        <v>24</v>
      </c>
      <c r="N529" s="3" t="s">
        <v>1693</v>
      </c>
      <c r="O529" s="3" t="s">
        <v>1694</v>
      </c>
      <c r="P529" s="10">
        <f>IF(IFERROR(VLOOKUP(crocodile_dataset[[#This Row],[Observation ID]],A531:A1529,1,FALSE),0),1,0)</f>
        <v>0</v>
      </c>
      <c r="Q529"/>
    </row>
    <row r="530" spans="1:17" x14ac:dyDescent="0.2">
      <c r="A530" s="4">
        <v>529</v>
      </c>
      <c r="B530" s="3" t="s">
        <v>392</v>
      </c>
      <c r="C530" s="3" t="s">
        <v>393</v>
      </c>
      <c r="D530" s="3" t="s">
        <v>17</v>
      </c>
      <c r="E530" s="3" t="s">
        <v>18</v>
      </c>
      <c r="F530" s="1">
        <v>3.18</v>
      </c>
      <c r="G530" s="1">
        <v>153.5</v>
      </c>
      <c r="H530" s="3" t="s">
        <v>61</v>
      </c>
      <c r="I530" s="3" t="s">
        <v>20</v>
      </c>
      <c r="J530" s="2" t="s">
        <v>1695</v>
      </c>
      <c r="K530" s="3" t="s">
        <v>191</v>
      </c>
      <c r="L530" s="3" t="s">
        <v>46</v>
      </c>
      <c r="M530" s="3" t="s">
        <v>24</v>
      </c>
      <c r="N530" s="3" t="s">
        <v>1696</v>
      </c>
      <c r="O530" s="3" t="s">
        <v>1697</v>
      </c>
      <c r="P530" s="10">
        <f>IF(IFERROR(VLOOKUP(crocodile_dataset[[#This Row],[Observation ID]],A532:A1530,1,FALSE),0),1,0)</f>
        <v>0</v>
      </c>
      <c r="Q530"/>
    </row>
    <row r="531" spans="1:17" x14ac:dyDescent="0.2">
      <c r="A531" s="4">
        <v>530</v>
      </c>
      <c r="B531" s="3" t="s">
        <v>145</v>
      </c>
      <c r="C531" s="3" t="s">
        <v>146</v>
      </c>
      <c r="D531" s="3" t="s">
        <v>17</v>
      </c>
      <c r="E531" s="3" t="s">
        <v>18</v>
      </c>
      <c r="F531" s="1">
        <v>2.89</v>
      </c>
      <c r="G531" s="1">
        <v>150.19999999999999</v>
      </c>
      <c r="H531" s="3" t="s">
        <v>19</v>
      </c>
      <c r="I531" s="3" t="s">
        <v>20</v>
      </c>
      <c r="J531" s="2" t="s">
        <v>1698</v>
      </c>
      <c r="K531" s="3" t="s">
        <v>148</v>
      </c>
      <c r="L531" s="3" t="s">
        <v>475</v>
      </c>
      <c r="M531" s="3" t="s">
        <v>41</v>
      </c>
      <c r="N531" s="3" t="s">
        <v>1699</v>
      </c>
      <c r="O531" s="3" t="s">
        <v>1700</v>
      </c>
      <c r="P531" s="10">
        <f>IF(IFERROR(VLOOKUP(crocodile_dataset[[#This Row],[Observation ID]],A533:A1531,1,FALSE),0),1,0)</f>
        <v>0</v>
      </c>
      <c r="Q531"/>
    </row>
    <row r="532" spans="1:17" x14ac:dyDescent="0.2">
      <c r="A532" s="4">
        <v>531</v>
      </c>
      <c r="B532" s="3" t="s">
        <v>76</v>
      </c>
      <c r="C532" s="3" t="s">
        <v>77</v>
      </c>
      <c r="D532" s="3" t="s">
        <v>17</v>
      </c>
      <c r="E532" s="3" t="s">
        <v>18</v>
      </c>
      <c r="F532" s="1">
        <v>2.77</v>
      </c>
      <c r="G532" s="1">
        <v>133.6</v>
      </c>
      <c r="H532" s="3" t="s">
        <v>61</v>
      </c>
      <c r="I532" s="3" t="s">
        <v>38</v>
      </c>
      <c r="J532" s="2" t="s">
        <v>1701</v>
      </c>
      <c r="K532" s="3" t="s">
        <v>603</v>
      </c>
      <c r="L532" s="3" t="s">
        <v>80</v>
      </c>
      <c r="M532" s="3" t="s">
        <v>24</v>
      </c>
      <c r="N532" s="3" t="s">
        <v>1702</v>
      </c>
      <c r="O532" s="3" t="s">
        <v>1703</v>
      </c>
      <c r="P532" s="10">
        <f>IF(IFERROR(VLOOKUP(crocodile_dataset[[#This Row],[Observation ID]],A534:A1532,1,FALSE),0),1,0)</f>
        <v>0</v>
      </c>
      <c r="Q532"/>
    </row>
    <row r="533" spans="1:17" x14ac:dyDescent="0.2">
      <c r="A533" s="4">
        <v>532</v>
      </c>
      <c r="B533" s="3" t="s">
        <v>392</v>
      </c>
      <c r="C533" s="3" t="s">
        <v>393</v>
      </c>
      <c r="D533" s="3" t="s">
        <v>17</v>
      </c>
      <c r="E533" s="3" t="s">
        <v>18</v>
      </c>
      <c r="F533" s="1">
        <v>2.85</v>
      </c>
      <c r="G533" s="1">
        <v>125.8</v>
      </c>
      <c r="H533" s="3" t="s">
        <v>19</v>
      </c>
      <c r="I533" s="3" t="s">
        <v>38</v>
      </c>
      <c r="J533" s="2" t="s">
        <v>1704</v>
      </c>
      <c r="K533" s="3" t="s">
        <v>191</v>
      </c>
      <c r="L533" s="3" t="s">
        <v>46</v>
      </c>
      <c r="M533" s="3" t="s">
        <v>24</v>
      </c>
      <c r="N533" s="3" t="s">
        <v>1705</v>
      </c>
      <c r="O533" s="3" t="s">
        <v>1706</v>
      </c>
      <c r="P533" s="10">
        <f>IF(IFERROR(VLOOKUP(crocodile_dataset[[#This Row],[Observation ID]],A535:A1533,1,FALSE),0),1,0)</f>
        <v>0</v>
      </c>
      <c r="Q533"/>
    </row>
    <row r="534" spans="1:17" x14ac:dyDescent="0.2">
      <c r="A534" s="4">
        <v>533</v>
      </c>
      <c r="B534" s="3" t="s">
        <v>127</v>
      </c>
      <c r="C534" s="3" t="s">
        <v>128</v>
      </c>
      <c r="D534" s="3" t="s">
        <v>17</v>
      </c>
      <c r="E534" s="3" t="s">
        <v>18</v>
      </c>
      <c r="F534" s="1">
        <v>4.71</v>
      </c>
      <c r="G534" s="1">
        <v>695.5</v>
      </c>
      <c r="H534" s="3" t="s">
        <v>19</v>
      </c>
      <c r="I534" s="3" t="s">
        <v>38</v>
      </c>
      <c r="J534" s="2" t="s">
        <v>1067</v>
      </c>
      <c r="K534" s="3" t="s">
        <v>359</v>
      </c>
      <c r="L534" s="3" t="s">
        <v>131</v>
      </c>
      <c r="M534" s="3" t="s">
        <v>24</v>
      </c>
      <c r="N534" s="3" t="s">
        <v>1707</v>
      </c>
      <c r="O534" s="3" t="s">
        <v>1708</v>
      </c>
      <c r="P534" s="10">
        <f>IF(IFERROR(VLOOKUP(crocodile_dataset[[#This Row],[Observation ID]],A536:A1534,1,FALSE),0),1,0)</f>
        <v>0</v>
      </c>
      <c r="Q534"/>
    </row>
    <row r="535" spans="1:17" x14ac:dyDescent="0.2">
      <c r="A535" s="4">
        <v>534</v>
      </c>
      <c r="B535" s="3" t="s">
        <v>201</v>
      </c>
      <c r="C535" s="3" t="s">
        <v>202</v>
      </c>
      <c r="D535" s="3" t="s">
        <v>17</v>
      </c>
      <c r="E535" s="3" t="s">
        <v>203</v>
      </c>
      <c r="F535" s="1">
        <v>2.71</v>
      </c>
      <c r="G535" s="1">
        <v>124.4</v>
      </c>
      <c r="H535" s="3" t="s">
        <v>19</v>
      </c>
      <c r="I535" s="3" t="s">
        <v>20</v>
      </c>
      <c r="J535" s="2" t="s">
        <v>1709</v>
      </c>
      <c r="K535" s="3" t="s">
        <v>106</v>
      </c>
      <c r="L535" s="3" t="s">
        <v>23</v>
      </c>
      <c r="M535" s="3" t="s">
        <v>41</v>
      </c>
      <c r="N535" s="3" t="s">
        <v>1710</v>
      </c>
      <c r="O535" s="3" t="s">
        <v>1711</v>
      </c>
      <c r="P535" s="10">
        <f>IF(IFERROR(VLOOKUP(crocodile_dataset[[#This Row],[Observation ID]],A537:A1535,1,FALSE),0),1,0)</f>
        <v>0</v>
      </c>
      <c r="Q535"/>
    </row>
    <row r="536" spans="1:17" x14ac:dyDescent="0.2">
      <c r="A536" s="4">
        <v>535</v>
      </c>
      <c r="B536" s="3" t="s">
        <v>67</v>
      </c>
      <c r="C536" s="3" t="s">
        <v>68</v>
      </c>
      <c r="D536" s="3" t="s">
        <v>17</v>
      </c>
      <c r="E536" s="3" t="s">
        <v>69</v>
      </c>
      <c r="F536" s="1">
        <v>1.1299999999999999</v>
      </c>
      <c r="G536" s="1">
        <v>12.3</v>
      </c>
      <c r="H536" s="3" t="s">
        <v>61</v>
      </c>
      <c r="I536" s="3" t="s">
        <v>38</v>
      </c>
      <c r="J536" s="2" t="s">
        <v>1712</v>
      </c>
      <c r="K536" s="3" t="s">
        <v>142</v>
      </c>
      <c r="L536" s="3" t="s">
        <v>310</v>
      </c>
      <c r="M536" s="3" t="s">
        <v>73</v>
      </c>
      <c r="N536" s="3" t="s">
        <v>1713</v>
      </c>
      <c r="O536" s="3" t="s">
        <v>1714</v>
      </c>
      <c r="P536" s="10">
        <f>IF(IFERROR(VLOOKUP(crocodile_dataset[[#This Row],[Observation ID]],A538:A1536,1,FALSE),0),1,0)</f>
        <v>0</v>
      </c>
      <c r="Q536"/>
    </row>
    <row r="537" spans="1:17" x14ac:dyDescent="0.2">
      <c r="A537" s="4">
        <v>536</v>
      </c>
      <c r="B537" s="3" t="s">
        <v>35</v>
      </c>
      <c r="C537" s="3" t="s">
        <v>36</v>
      </c>
      <c r="D537" s="3" t="s">
        <v>17</v>
      </c>
      <c r="E537" s="3" t="s">
        <v>18</v>
      </c>
      <c r="F537" s="1">
        <v>3.96</v>
      </c>
      <c r="G537" s="1">
        <v>385.8</v>
      </c>
      <c r="H537" s="3" t="s">
        <v>61</v>
      </c>
      <c r="I537" s="3" t="s">
        <v>20</v>
      </c>
      <c r="J537" s="2" t="s">
        <v>1715</v>
      </c>
      <c r="K537" s="3" t="s">
        <v>30</v>
      </c>
      <c r="L537" s="3" t="s">
        <v>244</v>
      </c>
      <c r="M537" s="3" t="s">
        <v>41</v>
      </c>
      <c r="N537" s="3" t="s">
        <v>1716</v>
      </c>
      <c r="O537" s="3" t="s">
        <v>1717</v>
      </c>
      <c r="P537" s="10">
        <f>IF(IFERROR(VLOOKUP(crocodile_dataset[[#This Row],[Observation ID]],A539:A1537,1,FALSE),0),1,0)</f>
        <v>0</v>
      </c>
      <c r="Q537"/>
    </row>
    <row r="538" spans="1:17" x14ac:dyDescent="0.2">
      <c r="A538" s="4">
        <v>537</v>
      </c>
      <c r="B538" s="3" t="s">
        <v>15</v>
      </c>
      <c r="C538" s="3" t="s">
        <v>16</v>
      </c>
      <c r="D538" s="3" t="s">
        <v>17</v>
      </c>
      <c r="E538" s="3" t="s">
        <v>18</v>
      </c>
      <c r="F538" s="1">
        <v>2.35</v>
      </c>
      <c r="G538" s="1">
        <v>87.5</v>
      </c>
      <c r="H538" s="3" t="s">
        <v>61</v>
      </c>
      <c r="I538" s="3" t="s">
        <v>38</v>
      </c>
      <c r="J538" s="2" t="s">
        <v>1718</v>
      </c>
      <c r="K538" s="3" t="s">
        <v>233</v>
      </c>
      <c r="L538" s="3" t="s">
        <v>46</v>
      </c>
      <c r="M538" s="3" t="s">
        <v>24</v>
      </c>
      <c r="N538" s="3" t="s">
        <v>1719</v>
      </c>
      <c r="O538" s="3" t="s">
        <v>1720</v>
      </c>
      <c r="P538" s="10">
        <f>IF(IFERROR(VLOOKUP(crocodile_dataset[[#This Row],[Observation ID]],A540:A1538,1,FALSE),0),1,0)</f>
        <v>0</v>
      </c>
      <c r="Q538"/>
    </row>
    <row r="539" spans="1:17" x14ac:dyDescent="0.2">
      <c r="A539" s="4">
        <v>538</v>
      </c>
      <c r="B539" s="3" t="s">
        <v>392</v>
      </c>
      <c r="C539" s="3" t="s">
        <v>393</v>
      </c>
      <c r="D539" s="3" t="s">
        <v>17</v>
      </c>
      <c r="E539" s="3" t="s">
        <v>18</v>
      </c>
      <c r="F539" s="1">
        <v>1</v>
      </c>
      <c r="G539" s="1">
        <v>37.4</v>
      </c>
      <c r="H539" s="3" t="s">
        <v>37</v>
      </c>
      <c r="I539" s="3" t="s">
        <v>38</v>
      </c>
      <c r="J539" s="2" t="s">
        <v>1721</v>
      </c>
      <c r="K539" s="3" t="s">
        <v>191</v>
      </c>
      <c r="L539" s="3" t="s">
        <v>475</v>
      </c>
      <c r="M539" s="3" t="s">
        <v>24</v>
      </c>
      <c r="N539" s="3" t="s">
        <v>1722</v>
      </c>
      <c r="O539" s="3" t="s">
        <v>1723</v>
      </c>
      <c r="P539" s="10">
        <f>IF(IFERROR(VLOOKUP(crocodile_dataset[[#This Row],[Observation ID]],A541:A1539,1,FALSE),0),1,0)</f>
        <v>0</v>
      </c>
      <c r="Q539"/>
    </row>
    <row r="540" spans="1:17" x14ac:dyDescent="0.2">
      <c r="A540" s="4">
        <v>539</v>
      </c>
      <c r="B540" s="3" t="s">
        <v>145</v>
      </c>
      <c r="C540" s="3" t="s">
        <v>146</v>
      </c>
      <c r="D540" s="3" t="s">
        <v>17</v>
      </c>
      <c r="E540" s="3" t="s">
        <v>18</v>
      </c>
      <c r="F540" s="1">
        <v>2.41</v>
      </c>
      <c r="G540" s="1">
        <v>93.5</v>
      </c>
      <c r="H540" s="3" t="s">
        <v>61</v>
      </c>
      <c r="I540" s="3" t="s">
        <v>20</v>
      </c>
      <c r="J540" s="2" t="s">
        <v>1724</v>
      </c>
      <c r="K540" s="3" t="s">
        <v>148</v>
      </c>
      <c r="L540" s="3" t="s">
        <v>475</v>
      </c>
      <c r="M540" s="3" t="s">
        <v>41</v>
      </c>
      <c r="N540" s="3" t="s">
        <v>1725</v>
      </c>
      <c r="O540" s="3" t="s">
        <v>1726</v>
      </c>
      <c r="P540" s="10">
        <f>IF(IFERROR(VLOOKUP(crocodile_dataset[[#This Row],[Observation ID]],A542:A1540,1,FALSE),0),1,0)</f>
        <v>0</v>
      </c>
      <c r="Q540"/>
    </row>
    <row r="541" spans="1:17" x14ac:dyDescent="0.2">
      <c r="A541" s="4">
        <v>540</v>
      </c>
      <c r="B541" s="3" t="s">
        <v>320</v>
      </c>
      <c r="C541" s="3" t="s">
        <v>321</v>
      </c>
      <c r="D541" s="3" t="s">
        <v>17</v>
      </c>
      <c r="E541" s="3" t="s">
        <v>203</v>
      </c>
      <c r="F541" s="1">
        <v>2.41</v>
      </c>
      <c r="G541" s="1">
        <v>106.9</v>
      </c>
      <c r="H541" s="3" t="s">
        <v>19</v>
      </c>
      <c r="I541" s="3" t="s">
        <v>20</v>
      </c>
      <c r="J541" s="2" t="s">
        <v>1727</v>
      </c>
      <c r="K541" s="3" t="s">
        <v>297</v>
      </c>
      <c r="L541" s="3" t="s">
        <v>355</v>
      </c>
      <c r="M541" s="3" t="s">
        <v>323</v>
      </c>
      <c r="N541" s="3" t="s">
        <v>1728</v>
      </c>
      <c r="O541" s="3" t="s">
        <v>1729</v>
      </c>
      <c r="P541" s="10">
        <f>IF(IFERROR(VLOOKUP(crocodile_dataset[[#This Row],[Observation ID]],A543:A1541,1,FALSE),0),1,0)</f>
        <v>0</v>
      </c>
      <c r="Q541"/>
    </row>
    <row r="542" spans="1:17" x14ac:dyDescent="0.2">
      <c r="A542" s="4">
        <v>541</v>
      </c>
      <c r="B542" s="3" t="s">
        <v>120</v>
      </c>
      <c r="C542" s="3" t="s">
        <v>121</v>
      </c>
      <c r="D542" s="3" t="s">
        <v>17</v>
      </c>
      <c r="E542" s="3" t="s">
        <v>18</v>
      </c>
      <c r="F542" s="1">
        <v>2.78</v>
      </c>
      <c r="G542" s="1">
        <v>127.4</v>
      </c>
      <c r="H542" s="3" t="s">
        <v>61</v>
      </c>
      <c r="I542" s="3" t="s">
        <v>38</v>
      </c>
      <c r="J542" s="2" t="s">
        <v>1730</v>
      </c>
      <c r="K542" s="3" t="s">
        <v>135</v>
      </c>
      <c r="L542" s="3" t="s">
        <v>46</v>
      </c>
      <c r="M542" s="3" t="s">
        <v>73</v>
      </c>
      <c r="N542" s="3" t="s">
        <v>1731</v>
      </c>
      <c r="O542" s="3" t="s">
        <v>1732</v>
      </c>
      <c r="P542" s="10">
        <f>IF(IFERROR(VLOOKUP(crocodile_dataset[[#This Row],[Observation ID]],A544:A1542,1,FALSE),0),1,0)</f>
        <v>0</v>
      </c>
      <c r="Q542"/>
    </row>
    <row r="543" spans="1:17" x14ac:dyDescent="0.2">
      <c r="A543" s="4">
        <v>542</v>
      </c>
      <c r="B543" s="3" t="s">
        <v>87</v>
      </c>
      <c r="C543" s="3" t="s">
        <v>88</v>
      </c>
      <c r="D543" s="3" t="s">
        <v>17</v>
      </c>
      <c r="E543" s="3" t="s">
        <v>69</v>
      </c>
      <c r="F543" s="1">
        <v>0.97</v>
      </c>
      <c r="G543" s="1">
        <v>10.4</v>
      </c>
      <c r="H543" s="3" t="s">
        <v>19</v>
      </c>
      <c r="I543" s="3" t="s">
        <v>20</v>
      </c>
      <c r="J543" s="2" t="s">
        <v>1733</v>
      </c>
      <c r="K543" s="3" t="s">
        <v>538</v>
      </c>
      <c r="L543" s="3" t="s">
        <v>91</v>
      </c>
      <c r="M543" s="3" t="s">
        <v>32</v>
      </c>
      <c r="N543" s="3" t="s">
        <v>1734</v>
      </c>
      <c r="O543" s="3" t="s">
        <v>1735</v>
      </c>
      <c r="P543" s="10">
        <f>IF(IFERROR(VLOOKUP(crocodile_dataset[[#This Row],[Observation ID]],A545:A1543,1,FALSE),0),1,0)</f>
        <v>0</v>
      </c>
      <c r="Q543"/>
    </row>
    <row r="544" spans="1:17" x14ac:dyDescent="0.2">
      <c r="A544" s="4">
        <v>543</v>
      </c>
      <c r="B544" s="3" t="s">
        <v>120</v>
      </c>
      <c r="C544" s="3" t="s">
        <v>121</v>
      </c>
      <c r="D544" s="3" t="s">
        <v>17</v>
      </c>
      <c r="E544" s="3" t="s">
        <v>18</v>
      </c>
      <c r="F544" s="1">
        <v>2.25</v>
      </c>
      <c r="G544" s="1">
        <v>77</v>
      </c>
      <c r="H544" s="3" t="s">
        <v>37</v>
      </c>
      <c r="I544" s="3" t="s">
        <v>38</v>
      </c>
      <c r="J544" s="2" t="s">
        <v>1736</v>
      </c>
      <c r="K544" s="3" t="s">
        <v>135</v>
      </c>
      <c r="L544" s="3" t="s">
        <v>46</v>
      </c>
      <c r="M544" s="3" t="s">
        <v>73</v>
      </c>
      <c r="N544" s="3" t="s">
        <v>1737</v>
      </c>
      <c r="O544" s="3" t="s">
        <v>1738</v>
      </c>
      <c r="P544" s="10">
        <f>IF(IFERROR(VLOOKUP(crocodile_dataset[[#This Row],[Observation ID]],A546:A1544,1,FALSE),0),1,0)</f>
        <v>0</v>
      </c>
      <c r="Q544"/>
    </row>
    <row r="545" spans="1:17" x14ac:dyDescent="0.2">
      <c r="A545" s="4">
        <v>544</v>
      </c>
      <c r="B545" s="3" t="s">
        <v>76</v>
      </c>
      <c r="C545" s="3" t="s">
        <v>77</v>
      </c>
      <c r="D545" s="3" t="s">
        <v>17</v>
      </c>
      <c r="E545" s="3" t="s">
        <v>18</v>
      </c>
      <c r="F545" s="1">
        <v>2.61</v>
      </c>
      <c r="G545" s="1">
        <v>136.80000000000001</v>
      </c>
      <c r="H545" s="3" t="s">
        <v>19</v>
      </c>
      <c r="I545" s="3" t="s">
        <v>104</v>
      </c>
      <c r="J545" s="2" t="s">
        <v>1642</v>
      </c>
      <c r="K545" s="3" t="s">
        <v>215</v>
      </c>
      <c r="L545" s="3" t="s">
        <v>46</v>
      </c>
      <c r="M545" s="3" t="s">
        <v>24</v>
      </c>
      <c r="N545" s="3" t="s">
        <v>1739</v>
      </c>
      <c r="O545" s="3" t="s">
        <v>1740</v>
      </c>
      <c r="P545" s="10">
        <f>IF(IFERROR(VLOOKUP(crocodile_dataset[[#This Row],[Observation ID]],A547:A1545,1,FALSE),0),1,0)</f>
        <v>0</v>
      </c>
      <c r="Q545"/>
    </row>
    <row r="546" spans="1:17" x14ac:dyDescent="0.2">
      <c r="A546" s="4">
        <v>545</v>
      </c>
      <c r="B546" s="3" t="s">
        <v>145</v>
      </c>
      <c r="C546" s="3" t="s">
        <v>146</v>
      </c>
      <c r="D546" s="3" t="s">
        <v>17</v>
      </c>
      <c r="E546" s="3" t="s">
        <v>18</v>
      </c>
      <c r="F546" s="1">
        <v>2.17</v>
      </c>
      <c r="G546" s="1">
        <v>81.400000000000006</v>
      </c>
      <c r="H546" s="3" t="s">
        <v>61</v>
      </c>
      <c r="I546" s="3" t="s">
        <v>20</v>
      </c>
      <c r="J546" s="2" t="s">
        <v>1741</v>
      </c>
      <c r="K546" s="3" t="s">
        <v>148</v>
      </c>
      <c r="L546" s="3" t="s">
        <v>23</v>
      </c>
      <c r="M546" s="3" t="s">
        <v>41</v>
      </c>
      <c r="N546" s="3" t="s">
        <v>1742</v>
      </c>
      <c r="O546" s="3" t="s">
        <v>1743</v>
      </c>
      <c r="P546" s="10">
        <f>IF(IFERROR(VLOOKUP(crocodile_dataset[[#This Row],[Observation ID]],A548:A1546,1,FALSE),0),1,0)</f>
        <v>0</v>
      </c>
      <c r="Q546"/>
    </row>
    <row r="547" spans="1:17" x14ac:dyDescent="0.2">
      <c r="A547" s="4">
        <v>546</v>
      </c>
      <c r="B547" s="3" t="s">
        <v>35</v>
      </c>
      <c r="C547" s="3" t="s">
        <v>36</v>
      </c>
      <c r="D547" s="3" t="s">
        <v>17</v>
      </c>
      <c r="E547" s="3" t="s">
        <v>18</v>
      </c>
      <c r="F547" s="1">
        <v>1.42</v>
      </c>
      <c r="G547" s="1">
        <v>110.1</v>
      </c>
      <c r="H547" s="3" t="s">
        <v>37</v>
      </c>
      <c r="I547" s="3" t="s">
        <v>104</v>
      </c>
      <c r="J547" s="2" t="s">
        <v>1744</v>
      </c>
      <c r="K547" s="3" t="s">
        <v>30</v>
      </c>
      <c r="L547" s="3" t="s">
        <v>40</v>
      </c>
      <c r="M547" s="3" t="s">
        <v>41</v>
      </c>
      <c r="N547" s="3" t="s">
        <v>1745</v>
      </c>
      <c r="O547" s="3" t="s">
        <v>1746</v>
      </c>
      <c r="P547" s="10">
        <f>IF(IFERROR(VLOOKUP(crocodile_dataset[[#This Row],[Observation ID]],A549:A1547,1,FALSE),0),1,0)</f>
        <v>0</v>
      </c>
      <c r="Q547"/>
    </row>
    <row r="548" spans="1:17" x14ac:dyDescent="0.2">
      <c r="A548" s="4">
        <v>547</v>
      </c>
      <c r="B548" s="3" t="s">
        <v>87</v>
      </c>
      <c r="C548" s="3" t="s">
        <v>88</v>
      </c>
      <c r="D548" s="3" t="s">
        <v>17</v>
      </c>
      <c r="E548" s="3" t="s">
        <v>69</v>
      </c>
      <c r="F548" s="1">
        <v>1.6</v>
      </c>
      <c r="G548" s="1">
        <v>28.3</v>
      </c>
      <c r="H548" s="3" t="s">
        <v>19</v>
      </c>
      <c r="I548" s="3" t="s">
        <v>20</v>
      </c>
      <c r="J548" s="2" t="s">
        <v>1747</v>
      </c>
      <c r="K548" s="3" t="s">
        <v>538</v>
      </c>
      <c r="L548" s="3" t="s">
        <v>72</v>
      </c>
      <c r="M548" s="3" t="s">
        <v>32</v>
      </c>
      <c r="N548" s="3" t="s">
        <v>1748</v>
      </c>
      <c r="O548" s="3" t="s">
        <v>1749</v>
      </c>
      <c r="P548" s="10">
        <f>IF(IFERROR(VLOOKUP(crocodile_dataset[[#This Row],[Observation ID]],A550:A1548,1,FALSE),0),1,0)</f>
        <v>0</v>
      </c>
      <c r="Q548"/>
    </row>
    <row r="549" spans="1:17" x14ac:dyDescent="0.2">
      <c r="A549" s="4">
        <v>548</v>
      </c>
      <c r="B549" s="3" t="s">
        <v>127</v>
      </c>
      <c r="C549" s="3" t="s">
        <v>128</v>
      </c>
      <c r="D549" s="3" t="s">
        <v>17</v>
      </c>
      <c r="E549" s="3" t="s">
        <v>18</v>
      </c>
      <c r="F549" s="1">
        <v>5.79</v>
      </c>
      <c r="G549" s="1">
        <v>904.4</v>
      </c>
      <c r="H549" s="3" t="s">
        <v>19</v>
      </c>
      <c r="I549" s="3" t="s">
        <v>38</v>
      </c>
      <c r="J549" s="2" t="s">
        <v>1750</v>
      </c>
      <c r="K549" s="3" t="s">
        <v>130</v>
      </c>
      <c r="L549" s="3" t="s">
        <v>266</v>
      </c>
      <c r="M549" s="3" t="s">
        <v>24</v>
      </c>
      <c r="N549" s="3" t="s">
        <v>1751</v>
      </c>
      <c r="O549" s="3" t="s">
        <v>1752</v>
      </c>
      <c r="P549" s="10">
        <f>IF(IFERROR(VLOOKUP(crocodile_dataset[[#This Row],[Observation ID]],A551:A1549,1,FALSE),0),1,0)</f>
        <v>0</v>
      </c>
      <c r="Q549"/>
    </row>
    <row r="550" spans="1:17" x14ac:dyDescent="0.2">
      <c r="A550" s="4">
        <v>549</v>
      </c>
      <c r="B550" s="3" t="s">
        <v>145</v>
      </c>
      <c r="C550" s="3" t="s">
        <v>146</v>
      </c>
      <c r="D550" s="3" t="s">
        <v>17</v>
      </c>
      <c r="E550" s="3" t="s">
        <v>18</v>
      </c>
      <c r="F550" s="1">
        <v>2.73</v>
      </c>
      <c r="G550" s="1">
        <v>108.8</v>
      </c>
      <c r="H550" s="3" t="s">
        <v>61</v>
      </c>
      <c r="I550" s="3" t="s">
        <v>104</v>
      </c>
      <c r="J550" s="2" t="s">
        <v>1753</v>
      </c>
      <c r="K550" s="3" t="s">
        <v>148</v>
      </c>
      <c r="L550" s="3" t="s">
        <v>475</v>
      </c>
      <c r="M550" s="3" t="s">
        <v>41</v>
      </c>
      <c r="N550" s="3" t="s">
        <v>1754</v>
      </c>
      <c r="O550" s="3" t="s">
        <v>1755</v>
      </c>
      <c r="P550" s="10">
        <f>IF(IFERROR(VLOOKUP(crocodile_dataset[[#This Row],[Observation ID]],A552:A1550,1,FALSE),0),1,0)</f>
        <v>0</v>
      </c>
      <c r="Q550"/>
    </row>
    <row r="551" spans="1:17" x14ac:dyDescent="0.2">
      <c r="A551" s="4">
        <v>550</v>
      </c>
      <c r="B551" s="3" t="s">
        <v>59</v>
      </c>
      <c r="C551" s="3" t="s">
        <v>60</v>
      </c>
      <c r="D551" s="3" t="s">
        <v>17</v>
      </c>
      <c r="E551" s="3" t="s">
        <v>18</v>
      </c>
      <c r="F551" s="1">
        <v>2.66</v>
      </c>
      <c r="G551" s="1">
        <v>115.8</v>
      </c>
      <c r="H551" s="3" t="s">
        <v>19</v>
      </c>
      <c r="I551" s="3" t="s">
        <v>104</v>
      </c>
      <c r="J551" s="2" t="s">
        <v>1756</v>
      </c>
      <c r="K551" s="3" t="s">
        <v>63</v>
      </c>
      <c r="L551" s="3" t="s">
        <v>64</v>
      </c>
      <c r="M551" s="3" t="s">
        <v>41</v>
      </c>
      <c r="N551" s="3" t="s">
        <v>1757</v>
      </c>
      <c r="O551" s="3" t="s">
        <v>1758</v>
      </c>
      <c r="P551" s="10">
        <f>IF(IFERROR(VLOOKUP(crocodile_dataset[[#This Row],[Observation ID]],A553:A1551,1,FALSE),0),1,0)</f>
        <v>0</v>
      </c>
      <c r="Q551"/>
    </row>
    <row r="552" spans="1:17" x14ac:dyDescent="0.2">
      <c r="A552" s="4">
        <v>551</v>
      </c>
      <c r="B552" s="3" t="s">
        <v>120</v>
      </c>
      <c r="C552" s="3" t="s">
        <v>121</v>
      </c>
      <c r="D552" s="3" t="s">
        <v>17</v>
      </c>
      <c r="E552" s="3" t="s">
        <v>18</v>
      </c>
      <c r="F552" s="1">
        <v>3.44</v>
      </c>
      <c r="G552" s="1">
        <v>200.8</v>
      </c>
      <c r="H552" s="3" t="s">
        <v>19</v>
      </c>
      <c r="I552" s="3" t="s">
        <v>38</v>
      </c>
      <c r="J552" s="2" t="s">
        <v>636</v>
      </c>
      <c r="K552" s="3" t="s">
        <v>123</v>
      </c>
      <c r="L552" s="3" t="s">
        <v>46</v>
      </c>
      <c r="M552" s="3" t="s">
        <v>73</v>
      </c>
      <c r="N552" s="3" t="s">
        <v>1759</v>
      </c>
      <c r="O552" s="3" t="s">
        <v>1760</v>
      </c>
      <c r="P552" s="10">
        <f>IF(IFERROR(VLOOKUP(crocodile_dataset[[#This Row],[Observation ID]],A554:A1552,1,FALSE),0),1,0)</f>
        <v>0</v>
      </c>
      <c r="Q552"/>
    </row>
    <row r="553" spans="1:17" x14ac:dyDescent="0.2">
      <c r="A553" s="4">
        <v>552</v>
      </c>
      <c r="B553" s="3" t="s">
        <v>188</v>
      </c>
      <c r="C553" s="3" t="s">
        <v>189</v>
      </c>
      <c r="D553" s="3" t="s">
        <v>17</v>
      </c>
      <c r="E553" s="3" t="s">
        <v>18</v>
      </c>
      <c r="F553" s="1">
        <v>2.72</v>
      </c>
      <c r="G553" s="1">
        <v>96.3</v>
      </c>
      <c r="H553" s="3" t="s">
        <v>19</v>
      </c>
      <c r="I553" s="3" t="s">
        <v>20</v>
      </c>
      <c r="J553" s="2" t="s">
        <v>1761</v>
      </c>
      <c r="K553" s="3" t="s">
        <v>191</v>
      </c>
      <c r="L553" s="3" t="s">
        <v>46</v>
      </c>
      <c r="M553" s="3" t="s">
        <v>24</v>
      </c>
      <c r="N553" s="3" t="s">
        <v>1762</v>
      </c>
      <c r="O553" s="3" t="s">
        <v>1763</v>
      </c>
      <c r="P553" s="10">
        <f>IF(IFERROR(VLOOKUP(crocodile_dataset[[#This Row],[Observation ID]],A555:A1553,1,FALSE),0),1,0)</f>
        <v>0</v>
      </c>
      <c r="Q553"/>
    </row>
    <row r="554" spans="1:17" x14ac:dyDescent="0.2">
      <c r="A554" s="4">
        <v>553</v>
      </c>
      <c r="B554" s="3" t="s">
        <v>207</v>
      </c>
      <c r="C554" s="3" t="s">
        <v>208</v>
      </c>
      <c r="D554" s="3" t="s">
        <v>17</v>
      </c>
      <c r="E554" s="3" t="s">
        <v>18</v>
      </c>
      <c r="F554" s="1">
        <v>1.96</v>
      </c>
      <c r="G554" s="1">
        <v>57.1</v>
      </c>
      <c r="H554" s="3" t="s">
        <v>61</v>
      </c>
      <c r="I554" s="3" t="s">
        <v>38</v>
      </c>
      <c r="J554" s="2" t="s">
        <v>1764</v>
      </c>
      <c r="K554" s="3" t="s">
        <v>210</v>
      </c>
      <c r="L554" s="3" t="s">
        <v>465</v>
      </c>
      <c r="M554" s="3" t="s">
        <v>24</v>
      </c>
      <c r="N554" s="3" t="s">
        <v>1765</v>
      </c>
      <c r="O554" s="3" t="s">
        <v>1766</v>
      </c>
      <c r="P554" s="10">
        <f>IF(IFERROR(VLOOKUP(crocodile_dataset[[#This Row],[Observation ID]],A556:A1554,1,FALSE),0),1,0)</f>
        <v>0</v>
      </c>
      <c r="Q554"/>
    </row>
    <row r="555" spans="1:17" x14ac:dyDescent="0.2">
      <c r="A555" s="4">
        <v>554</v>
      </c>
      <c r="B555" s="3" t="s">
        <v>201</v>
      </c>
      <c r="C555" s="3" t="s">
        <v>202</v>
      </c>
      <c r="D555" s="3" t="s">
        <v>17</v>
      </c>
      <c r="E555" s="3" t="s">
        <v>203</v>
      </c>
      <c r="F555" s="1">
        <v>2.78</v>
      </c>
      <c r="G555" s="1">
        <v>154.30000000000001</v>
      </c>
      <c r="H555" s="3" t="s">
        <v>61</v>
      </c>
      <c r="I555" s="3" t="s">
        <v>20</v>
      </c>
      <c r="J555" s="2" t="s">
        <v>1767</v>
      </c>
      <c r="K555" s="3" t="s">
        <v>90</v>
      </c>
      <c r="L555" s="3" t="s">
        <v>259</v>
      </c>
      <c r="M555" s="3" t="s">
        <v>41</v>
      </c>
      <c r="N555" s="3" t="s">
        <v>1768</v>
      </c>
      <c r="O555" s="3" t="s">
        <v>1769</v>
      </c>
      <c r="P555" s="10">
        <f>IF(IFERROR(VLOOKUP(crocodile_dataset[[#This Row],[Observation ID]],A557:A1555,1,FALSE),0),1,0)</f>
        <v>0</v>
      </c>
      <c r="Q555"/>
    </row>
    <row r="556" spans="1:17" x14ac:dyDescent="0.2">
      <c r="A556" s="4">
        <v>555</v>
      </c>
      <c r="B556" s="3" t="s">
        <v>67</v>
      </c>
      <c r="C556" s="3" t="s">
        <v>68</v>
      </c>
      <c r="D556" s="3" t="s">
        <v>17</v>
      </c>
      <c r="E556" s="3" t="s">
        <v>69</v>
      </c>
      <c r="F556" s="1">
        <v>1.54</v>
      </c>
      <c r="G556" s="1">
        <v>27.4</v>
      </c>
      <c r="H556" s="3" t="s">
        <v>19</v>
      </c>
      <c r="I556" s="3" t="s">
        <v>20</v>
      </c>
      <c r="J556" s="2" t="s">
        <v>1770</v>
      </c>
      <c r="K556" s="3" t="s">
        <v>142</v>
      </c>
      <c r="L556" s="3" t="s">
        <v>310</v>
      </c>
      <c r="M556" s="3" t="s">
        <v>73</v>
      </c>
      <c r="N556" s="3" t="s">
        <v>1771</v>
      </c>
      <c r="O556" s="3" t="s">
        <v>1772</v>
      </c>
      <c r="P556" s="10">
        <f>IF(IFERROR(VLOOKUP(crocodile_dataset[[#This Row],[Observation ID]],A558:A1556,1,FALSE),0),1,0)</f>
        <v>0</v>
      </c>
      <c r="Q556"/>
    </row>
    <row r="557" spans="1:17" x14ac:dyDescent="0.2">
      <c r="A557" s="4">
        <v>556</v>
      </c>
      <c r="B557" s="3" t="s">
        <v>207</v>
      </c>
      <c r="C557" s="3" t="s">
        <v>208</v>
      </c>
      <c r="D557" s="3" t="s">
        <v>17</v>
      </c>
      <c r="E557" s="3" t="s">
        <v>18</v>
      </c>
      <c r="F557" s="1">
        <v>0.39</v>
      </c>
      <c r="G557" s="1">
        <v>18</v>
      </c>
      <c r="H557" s="3" t="s">
        <v>156</v>
      </c>
      <c r="I557" s="3" t="s">
        <v>104</v>
      </c>
      <c r="J557" s="2" t="s">
        <v>1773</v>
      </c>
      <c r="K557" s="3" t="s">
        <v>210</v>
      </c>
      <c r="L557" s="3" t="s">
        <v>452</v>
      </c>
      <c r="M557" s="3" t="s">
        <v>24</v>
      </c>
      <c r="N557" s="3" t="s">
        <v>1774</v>
      </c>
      <c r="O557" s="3" t="s">
        <v>1775</v>
      </c>
      <c r="P557" s="10">
        <f>IF(IFERROR(VLOOKUP(crocodile_dataset[[#This Row],[Observation ID]],A559:A1557,1,FALSE),0),1,0)</f>
        <v>0</v>
      </c>
      <c r="Q557"/>
    </row>
    <row r="558" spans="1:17" x14ac:dyDescent="0.2">
      <c r="A558" s="4">
        <v>557</v>
      </c>
      <c r="B558" s="3" t="s">
        <v>49</v>
      </c>
      <c r="C558" s="3" t="s">
        <v>50</v>
      </c>
      <c r="D558" s="3" t="s">
        <v>17</v>
      </c>
      <c r="E558" s="3" t="s">
        <v>18</v>
      </c>
      <c r="F558" s="1">
        <v>3.65</v>
      </c>
      <c r="G558" s="1">
        <v>249.9</v>
      </c>
      <c r="H558" s="3" t="s">
        <v>19</v>
      </c>
      <c r="I558" s="3" t="s">
        <v>38</v>
      </c>
      <c r="J558" s="2" t="s">
        <v>1776</v>
      </c>
      <c r="K558" s="3" t="s">
        <v>1169</v>
      </c>
      <c r="L558" s="3" t="s">
        <v>56</v>
      </c>
      <c r="M558" s="3" t="s">
        <v>32</v>
      </c>
      <c r="N558" s="3" t="s">
        <v>1777</v>
      </c>
      <c r="O558" s="3" t="s">
        <v>1778</v>
      </c>
      <c r="P558" s="10">
        <f>IF(IFERROR(VLOOKUP(crocodile_dataset[[#This Row],[Observation ID]],A560:A1558,1,FALSE),0),1,0)</f>
        <v>0</v>
      </c>
      <c r="Q558"/>
    </row>
    <row r="559" spans="1:17" x14ac:dyDescent="0.2">
      <c r="A559" s="4">
        <v>558</v>
      </c>
      <c r="B559" s="3" t="s">
        <v>145</v>
      </c>
      <c r="C559" s="3" t="s">
        <v>146</v>
      </c>
      <c r="D559" s="3" t="s">
        <v>17</v>
      </c>
      <c r="E559" s="3" t="s">
        <v>18</v>
      </c>
      <c r="F559" s="1">
        <v>3.1</v>
      </c>
      <c r="G559" s="1">
        <v>156.30000000000001</v>
      </c>
      <c r="H559" s="3" t="s">
        <v>19</v>
      </c>
      <c r="I559" s="3" t="s">
        <v>104</v>
      </c>
      <c r="J559" s="2" t="s">
        <v>1779</v>
      </c>
      <c r="K559" s="3" t="s">
        <v>148</v>
      </c>
      <c r="L559" s="3" t="s">
        <v>475</v>
      </c>
      <c r="M559" s="3" t="s">
        <v>41</v>
      </c>
      <c r="N559" s="3" t="s">
        <v>1780</v>
      </c>
      <c r="O559" s="3" t="s">
        <v>1781</v>
      </c>
      <c r="P559" s="10">
        <f>IF(IFERROR(VLOOKUP(crocodile_dataset[[#This Row],[Observation ID]],A561:A1559,1,FALSE),0),1,0)</f>
        <v>0</v>
      </c>
      <c r="Q559"/>
    </row>
    <row r="560" spans="1:17" x14ac:dyDescent="0.2">
      <c r="A560" s="4">
        <v>559</v>
      </c>
      <c r="B560" s="3" t="s">
        <v>120</v>
      </c>
      <c r="C560" s="3" t="s">
        <v>121</v>
      </c>
      <c r="D560" s="3" t="s">
        <v>17</v>
      </c>
      <c r="E560" s="3" t="s">
        <v>18</v>
      </c>
      <c r="F560" s="1">
        <v>2.52</v>
      </c>
      <c r="G560" s="1">
        <v>100.7</v>
      </c>
      <c r="H560" s="3" t="s">
        <v>61</v>
      </c>
      <c r="I560" s="3" t="s">
        <v>104</v>
      </c>
      <c r="J560" s="2" t="s">
        <v>1782</v>
      </c>
      <c r="K560" s="3" t="s">
        <v>135</v>
      </c>
      <c r="L560" s="3" t="s">
        <v>124</v>
      </c>
      <c r="M560" s="3" t="s">
        <v>73</v>
      </c>
      <c r="N560" s="3" t="s">
        <v>1783</v>
      </c>
      <c r="O560" s="3" t="s">
        <v>1784</v>
      </c>
      <c r="P560" s="10">
        <f>IF(IFERROR(VLOOKUP(crocodile_dataset[[#This Row],[Observation ID]],A562:A1560,1,FALSE),0),1,0)</f>
        <v>0</v>
      </c>
      <c r="Q560"/>
    </row>
    <row r="561" spans="1:17" x14ac:dyDescent="0.2">
      <c r="A561" s="4">
        <v>560</v>
      </c>
      <c r="B561" s="3" t="s">
        <v>145</v>
      </c>
      <c r="C561" s="3" t="s">
        <v>146</v>
      </c>
      <c r="D561" s="3" t="s">
        <v>17</v>
      </c>
      <c r="E561" s="3" t="s">
        <v>18</v>
      </c>
      <c r="F561" s="1">
        <v>2.7</v>
      </c>
      <c r="G561" s="1">
        <v>115.8</v>
      </c>
      <c r="H561" s="3" t="s">
        <v>19</v>
      </c>
      <c r="I561" s="3" t="s">
        <v>38</v>
      </c>
      <c r="J561" s="2" t="s">
        <v>1785</v>
      </c>
      <c r="K561" s="3" t="s">
        <v>148</v>
      </c>
      <c r="L561" s="3" t="s">
        <v>23</v>
      </c>
      <c r="M561" s="3" t="s">
        <v>41</v>
      </c>
      <c r="N561" s="3" t="s">
        <v>1786</v>
      </c>
      <c r="O561" s="3" t="s">
        <v>1787</v>
      </c>
      <c r="P561" s="10">
        <f>IF(IFERROR(VLOOKUP(crocodile_dataset[[#This Row],[Observation ID]],A563:A1561,1,FALSE),0),1,0)</f>
        <v>0</v>
      </c>
      <c r="Q561"/>
    </row>
    <row r="562" spans="1:17" x14ac:dyDescent="0.2">
      <c r="A562" s="4">
        <v>561</v>
      </c>
      <c r="B562" s="3" t="s">
        <v>35</v>
      </c>
      <c r="C562" s="3" t="s">
        <v>36</v>
      </c>
      <c r="D562" s="3" t="s">
        <v>17</v>
      </c>
      <c r="E562" s="3" t="s">
        <v>18</v>
      </c>
      <c r="F562" s="1">
        <v>4.24</v>
      </c>
      <c r="G562" s="1">
        <v>444.1</v>
      </c>
      <c r="H562" s="3" t="s">
        <v>61</v>
      </c>
      <c r="I562" s="3" t="s">
        <v>104</v>
      </c>
      <c r="J562" s="2" t="s">
        <v>1788</v>
      </c>
      <c r="K562" s="3" t="s">
        <v>30</v>
      </c>
      <c r="L562" s="3" t="s">
        <v>244</v>
      </c>
      <c r="M562" s="3" t="s">
        <v>41</v>
      </c>
      <c r="N562" s="3" t="s">
        <v>1789</v>
      </c>
      <c r="O562" s="3" t="s">
        <v>1790</v>
      </c>
      <c r="P562" s="10">
        <f>IF(IFERROR(VLOOKUP(crocodile_dataset[[#This Row],[Observation ID]],A564:A1562,1,FALSE),0),1,0)</f>
        <v>0</v>
      </c>
      <c r="Q562"/>
    </row>
    <row r="563" spans="1:17" x14ac:dyDescent="0.2">
      <c r="A563" s="4">
        <v>562</v>
      </c>
      <c r="B563" s="3" t="s">
        <v>127</v>
      </c>
      <c r="C563" s="3" t="s">
        <v>128</v>
      </c>
      <c r="D563" s="3" t="s">
        <v>17</v>
      </c>
      <c r="E563" s="3" t="s">
        <v>18</v>
      </c>
      <c r="F563" s="1">
        <v>4.18</v>
      </c>
      <c r="G563" s="1">
        <v>542.29999999999995</v>
      </c>
      <c r="H563" s="3" t="s">
        <v>61</v>
      </c>
      <c r="I563" s="3" t="s">
        <v>104</v>
      </c>
      <c r="J563" s="2" t="s">
        <v>1791</v>
      </c>
      <c r="K563" s="3" t="s">
        <v>191</v>
      </c>
      <c r="L563" s="3" t="s">
        <v>266</v>
      </c>
      <c r="M563" s="3" t="s">
        <v>24</v>
      </c>
      <c r="N563" s="3" t="s">
        <v>1792</v>
      </c>
      <c r="O563" s="3" t="s">
        <v>1793</v>
      </c>
      <c r="P563" s="10">
        <f>IF(IFERROR(VLOOKUP(crocodile_dataset[[#This Row],[Observation ID]],A565:A1563,1,FALSE),0),1,0)</f>
        <v>0</v>
      </c>
      <c r="Q563"/>
    </row>
    <row r="564" spans="1:17" x14ac:dyDescent="0.2">
      <c r="A564" s="4">
        <v>563</v>
      </c>
      <c r="B564" s="3" t="s">
        <v>145</v>
      </c>
      <c r="C564" s="3" t="s">
        <v>146</v>
      </c>
      <c r="D564" s="3" t="s">
        <v>17</v>
      </c>
      <c r="E564" s="3" t="s">
        <v>18</v>
      </c>
      <c r="F564" s="1">
        <v>2.76</v>
      </c>
      <c r="G564" s="1">
        <v>126.3</v>
      </c>
      <c r="H564" s="3" t="s">
        <v>61</v>
      </c>
      <c r="I564" s="3" t="s">
        <v>104</v>
      </c>
      <c r="J564" s="2" t="s">
        <v>1794</v>
      </c>
      <c r="K564" s="3" t="s">
        <v>148</v>
      </c>
      <c r="L564" s="3" t="s">
        <v>23</v>
      </c>
      <c r="M564" s="3" t="s">
        <v>41</v>
      </c>
      <c r="N564" s="3" t="s">
        <v>1795</v>
      </c>
      <c r="O564" s="3" t="s">
        <v>1796</v>
      </c>
      <c r="P564" s="10">
        <f>IF(IFERROR(VLOOKUP(crocodile_dataset[[#This Row],[Observation ID]],A566:A1564,1,FALSE),0),1,0)</f>
        <v>0</v>
      </c>
      <c r="Q564"/>
    </row>
    <row r="565" spans="1:17" x14ac:dyDescent="0.2">
      <c r="A565" s="4">
        <v>564</v>
      </c>
      <c r="B565" s="3" t="s">
        <v>67</v>
      </c>
      <c r="C565" s="3" t="s">
        <v>68</v>
      </c>
      <c r="D565" s="3" t="s">
        <v>17</v>
      </c>
      <c r="E565" s="3" t="s">
        <v>69</v>
      </c>
      <c r="F565" s="1">
        <v>0.33</v>
      </c>
      <c r="G565" s="1">
        <v>5.5</v>
      </c>
      <c r="H565" s="3" t="s">
        <v>37</v>
      </c>
      <c r="I565" s="3" t="s">
        <v>38</v>
      </c>
      <c r="J565" s="2" t="s">
        <v>1797</v>
      </c>
      <c r="K565" s="3" t="s">
        <v>142</v>
      </c>
      <c r="L565" s="3" t="s">
        <v>72</v>
      </c>
      <c r="M565" s="3" t="s">
        <v>73</v>
      </c>
      <c r="N565" s="3" t="s">
        <v>1798</v>
      </c>
      <c r="O565" s="3" t="s">
        <v>1799</v>
      </c>
      <c r="P565" s="10">
        <f>IF(IFERROR(VLOOKUP(crocodile_dataset[[#This Row],[Observation ID]],A567:A1565,1,FALSE),0),1,0)</f>
        <v>0</v>
      </c>
      <c r="Q565"/>
    </row>
    <row r="566" spans="1:17" x14ac:dyDescent="0.2">
      <c r="A566" s="4">
        <v>565</v>
      </c>
      <c r="B566" s="3" t="s">
        <v>67</v>
      </c>
      <c r="C566" s="3" t="s">
        <v>68</v>
      </c>
      <c r="D566" s="3" t="s">
        <v>17</v>
      </c>
      <c r="E566" s="3" t="s">
        <v>69</v>
      </c>
      <c r="F566" s="1">
        <v>1.35</v>
      </c>
      <c r="G566" s="1">
        <v>20.100000000000001</v>
      </c>
      <c r="H566" s="3" t="s">
        <v>19</v>
      </c>
      <c r="I566" s="3" t="s">
        <v>20</v>
      </c>
      <c r="J566" s="2" t="s">
        <v>1800</v>
      </c>
      <c r="K566" s="3" t="s">
        <v>142</v>
      </c>
      <c r="L566" s="3" t="s">
        <v>72</v>
      </c>
      <c r="M566" s="3" t="s">
        <v>73</v>
      </c>
      <c r="N566" s="3" t="s">
        <v>1801</v>
      </c>
      <c r="O566" s="3" t="s">
        <v>1802</v>
      </c>
      <c r="P566" s="10">
        <f>IF(IFERROR(VLOOKUP(crocodile_dataset[[#This Row],[Observation ID]],A568:A1566,1,FALSE),0),1,0)</f>
        <v>0</v>
      </c>
      <c r="Q566"/>
    </row>
    <row r="567" spans="1:17" x14ac:dyDescent="0.2">
      <c r="A567" s="4">
        <v>566</v>
      </c>
      <c r="B567" s="3" t="s">
        <v>183</v>
      </c>
      <c r="C567" s="3" t="s">
        <v>184</v>
      </c>
      <c r="D567" s="3" t="s">
        <v>17</v>
      </c>
      <c r="E567" s="3" t="s">
        <v>18</v>
      </c>
      <c r="F567" s="1">
        <v>0.41</v>
      </c>
      <c r="G567" s="1">
        <v>17.5</v>
      </c>
      <c r="H567" s="3" t="s">
        <v>156</v>
      </c>
      <c r="I567" s="3" t="s">
        <v>104</v>
      </c>
      <c r="J567" s="2" t="s">
        <v>1803</v>
      </c>
      <c r="K567" s="3" t="s">
        <v>130</v>
      </c>
      <c r="L567" s="3" t="s">
        <v>195</v>
      </c>
      <c r="M567" s="3" t="s">
        <v>41</v>
      </c>
      <c r="N567" s="3" t="s">
        <v>1804</v>
      </c>
      <c r="O567" s="3" t="s">
        <v>1805</v>
      </c>
      <c r="P567" s="10">
        <f>IF(IFERROR(VLOOKUP(crocodile_dataset[[#This Row],[Observation ID]],A569:A1567,1,FALSE),0),1,0)</f>
        <v>0</v>
      </c>
      <c r="Q567"/>
    </row>
    <row r="568" spans="1:17" x14ac:dyDescent="0.2">
      <c r="A568" s="4">
        <v>567</v>
      </c>
      <c r="B568" s="3" t="s">
        <v>188</v>
      </c>
      <c r="C568" s="3" t="s">
        <v>189</v>
      </c>
      <c r="D568" s="3" t="s">
        <v>17</v>
      </c>
      <c r="E568" s="3" t="s">
        <v>18</v>
      </c>
      <c r="F568" s="1">
        <v>2.0299999999999998</v>
      </c>
      <c r="G568" s="1">
        <v>68.5</v>
      </c>
      <c r="H568" s="3" t="s">
        <v>37</v>
      </c>
      <c r="I568" s="3" t="s">
        <v>20</v>
      </c>
      <c r="J568" s="2" t="s">
        <v>1806</v>
      </c>
      <c r="K568" s="3" t="s">
        <v>252</v>
      </c>
      <c r="L568" s="3" t="s">
        <v>80</v>
      </c>
      <c r="M568" s="3" t="s">
        <v>24</v>
      </c>
      <c r="N568" s="3" t="s">
        <v>1807</v>
      </c>
      <c r="O568" s="3" t="s">
        <v>1808</v>
      </c>
      <c r="P568" s="10">
        <f>IF(IFERROR(VLOOKUP(crocodile_dataset[[#This Row],[Observation ID]],A570:A1568,1,FALSE),0),1,0)</f>
        <v>0</v>
      </c>
      <c r="Q568"/>
    </row>
    <row r="569" spans="1:17" x14ac:dyDescent="0.2">
      <c r="A569" s="4">
        <v>568</v>
      </c>
      <c r="B569" s="3" t="s">
        <v>127</v>
      </c>
      <c r="C569" s="3" t="s">
        <v>128</v>
      </c>
      <c r="D569" s="3" t="s">
        <v>17</v>
      </c>
      <c r="E569" s="3" t="s">
        <v>18</v>
      </c>
      <c r="F569" s="1">
        <v>5.4</v>
      </c>
      <c r="G569" s="1">
        <v>765.7</v>
      </c>
      <c r="H569" s="3" t="s">
        <v>19</v>
      </c>
      <c r="I569" s="3" t="s">
        <v>20</v>
      </c>
      <c r="J569" s="2" t="s">
        <v>1809</v>
      </c>
      <c r="K569" s="3" t="s">
        <v>52</v>
      </c>
      <c r="L569" s="3" t="s">
        <v>31</v>
      </c>
      <c r="M569" s="3" t="s">
        <v>24</v>
      </c>
      <c r="N569" s="3" t="s">
        <v>1810</v>
      </c>
      <c r="O569" s="3" t="s">
        <v>1811</v>
      </c>
      <c r="P569" s="10">
        <f>IF(IFERROR(VLOOKUP(crocodile_dataset[[#This Row],[Observation ID]],A571:A1569,1,FALSE),0),1,0)</f>
        <v>0</v>
      </c>
      <c r="Q569"/>
    </row>
    <row r="570" spans="1:17" x14ac:dyDescent="0.2">
      <c r="A570" s="4">
        <v>569</v>
      </c>
      <c r="B570" s="3" t="s">
        <v>320</v>
      </c>
      <c r="C570" s="3" t="s">
        <v>321</v>
      </c>
      <c r="D570" s="3" t="s">
        <v>17</v>
      </c>
      <c r="E570" s="3" t="s">
        <v>203</v>
      </c>
      <c r="F570" s="1">
        <v>0.47</v>
      </c>
      <c r="G570" s="1">
        <v>34.5</v>
      </c>
      <c r="H570" s="3" t="s">
        <v>156</v>
      </c>
      <c r="I570" s="3" t="s">
        <v>20</v>
      </c>
      <c r="J570" s="2" t="s">
        <v>1812</v>
      </c>
      <c r="K570" s="3" t="s">
        <v>330</v>
      </c>
      <c r="L570" s="3" t="s">
        <v>355</v>
      </c>
      <c r="M570" s="3" t="s">
        <v>323</v>
      </c>
      <c r="N570" s="3" t="s">
        <v>1813</v>
      </c>
      <c r="O570" s="3" t="s">
        <v>1814</v>
      </c>
      <c r="P570" s="10">
        <f>IF(IFERROR(VLOOKUP(crocodile_dataset[[#This Row],[Observation ID]],A572:A1570,1,FALSE),0),1,0)</f>
        <v>0</v>
      </c>
      <c r="Q570"/>
    </row>
    <row r="571" spans="1:17" x14ac:dyDescent="0.2">
      <c r="A571" s="4">
        <v>570</v>
      </c>
      <c r="B571" s="3" t="s">
        <v>67</v>
      </c>
      <c r="C571" s="3" t="s">
        <v>68</v>
      </c>
      <c r="D571" s="3" t="s">
        <v>17</v>
      </c>
      <c r="E571" s="3" t="s">
        <v>69</v>
      </c>
      <c r="F571" s="1">
        <v>1.4</v>
      </c>
      <c r="G571" s="1">
        <v>24.2</v>
      </c>
      <c r="H571" s="3" t="s">
        <v>19</v>
      </c>
      <c r="I571" s="3" t="s">
        <v>20</v>
      </c>
      <c r="J571" s="2" t="s">
        <v>700</v>
      </c>
      <c r="K571" s="3" t="s">
        <v>142</v>
      </c>
      <c r="L571" s="3" t="s">
        <v>72</v>
      </c>
      <c r="M571" s="3" t="s">
        <v>73</v>
      </c>
      <c r="N571" s="3" t="s">
        <v>1815</v>
      </c>
      <c r="O571" s="3" t="s">
        <v>1816</v>
      </c>
      <c r="P571" s="10">
        <f>IF(IFERROR(VLOOKUP(crocodile_dataset[[#This Row],[Observation ID]],A573:A1571,1,FALSE),0),1,0)</f>
        <v>0</v>
      </c>
      <c r="Q571"/>
    </row>
    <row r="572" spans="1:17" x14ac:dyDescent="0.2">
      <c r="A572" s="4">
        <v>571</v>
      </c>
      <c r="B572" s="3" t="s">
        <v>120</v>
      </c>
      <c r="C572" s="3" t="s">
        <v>121</v>
      </c>
      <c r="D572" s="3" t="s">
        <v>17</v>
      </c>
      <c r="E572" s="3" t="s">
        <v>18</v>
      </c>
      <c r="F572" s="1">
        <v>2.2000000000000002</v>
      </c>
      <c r="G572" s="1">
        <v>67.400000000000006</v>
      </c>
      <c r="H572" s="3" t="s">
        <v>19</v>
      </c>
      <c r="I572" s="3" t="s">
        <v>104</v>
      </c>
      <c r="J572" s="2" t="s">
        <v>1817</v>
      </c>
      <c r="K572" s="3" t="s">
        <v>135</v>
      </c>
      <c r="L572" s="3" t="s">
        <v>124</v>
      </c>
      <c r="M572" s="3" t="s">
        <v>73</v>
      </c>
      <c r="N572" s="3" t="s">
        <v>1818</v>
      </c>
      <c r="O572" s="3" t="s">
        <v>1819</v>
      </c>
      <c r="P572" s="10">
        <f>IF(IFERROR(VLOOKUP(crocodile_dataset[[#This Row],[Observation ID]],A574:A1572,1,FALSE),0),1,0)</f>
        <v>0</v>
      </c>
      <c r="Q572"/>
    </row>
    <row r="573" spans="1:17" x14ac:dyDescent="0.2">
      <c r="A573" s="4">
        <v>572</v>
      </c>
      <c r="B573" s="3" t="s">
        <v>183</v>
      </c>
      <c r="C573" s="3" t="s">
        <v>184</v>
      </c>
      <c r="D573" s="3" t="s">
        <v>17</v>
      </c>
      <c r="E573" s="3" t="s">
        <v>18</v>
      </c>
      <c r="F573" s="1">
        <v>1.81</v>
      </c>
      <c r="G573" s="1">
        <v>45.5</v>
      </c>
      <c r="H573" s="3" t="s">
        <v>61</v>
      </c>
      <c r="I573" s="3" t="s">
        <v>20</v>
      </c>
      <c r="J573" s="2" t="s">
        <v>1820</v>
      </c>
      <c r="K573" s="3" t="s">
        <v>130</v>
      </c>
      <c r="L573" s="3" t="s">
        <v>46</v>
      </c>
      <c r="M573" s="3" t="s">
        <v>41</v>
      </c>
      <c r="N573" s="3" t="s">
        <v>1821</v>
      </c>
      <c r="O573" s="3" t="s">
        <v>1822</v>
      </c>
      <c r="P573" s="10">
        <f>IF(IFERROR(VLOOKUP(crocodile_dataset[[#This Row],[Observation ID]],A575:A1573,1,FALSE),0),1,0)</f>
        <v>0</v>
      </c>
      <c r="Q573"/>
    </row>
    <row r="574" spans="1:17" x14ac:dyDescent="0.2">
      <c r="A574" s="4">
        <v>573</v>
      </c>
      <c r="B574" s="3" t="s">
        <v>87</v>
      </c>
      <c r="C574" s="3" t="s">
        <v>88</v>
      </c>
      <c r="D574" s="3" t="s">
        <v>17</v>
      </c>
      <c r="E574" s="3" t="s">
        <v>69</v>
      </c>
      <c r="F574" s="1">
        <v>1.01</v>
      </c>
      <c r="G574" s="1">
        <v>10</v>
      </c>
      <c r="H574" s="3" t="s">
        <v>37</v>
      </c>
      <c r="I574" s="3" t="s">
        <v>104</v>
      </c>
      <c r="J574" s="2" t="s">
        <v>1823</v>
      </c>
      <c r="K574" s="3" t="s">
        <v>90</v>
      </c>
      <c r="L574" s="3" t="s">
        <v>72</v>
      </c>
      <c r="M574" s="3" t="s">
        <v>32</v>
      </c>
      <c r="N574" s="3" t="s">
        <v>1824</v>
      </c>
      <c r="O574" s="3" t="s">
        <v>1825</v>
      </c>
      <c r="P574" s="10">
        <f>IF(IFERROR(VLOOKUP(crocodile_dataset[[#This Row],[Observation ID]],A576:A1574,1,FALSE),0),1,0)</f>
        <v>0</v>
      </c>
      <c r="Q574"/>
    </row>
    <row r="575" spans="1:17" x14ac:dyDescent="0.2">
      <c r="A575" s="4">
        <v>574</v>
      </c>
      <c r="B575" s="3" t="s">
        <v>115</v>
      </c>
      <c r="C575" s="3" t="s">
        <v>116</v>
      </c>
      <c r="D575" s="3" t="s">
        <v>17</v>
      </c>
      <c r="E575" s="3" t="s">
        <v>18</v>
      </c>
      <c r="F575" s="1">
        <v>4.3499999999999996</v>
      </c>
      <c r="G575" s="1">
        <v>507.6</v>
      </c>
      <c r="H575" s="3" t="s">
        <v>19</v>
      </c>
      <c r="I575" s="3" t="s">
        <v>38</v>
      </c>
      <c r="J575" s="2" t="s">
        <v>1826</v>
      </c>
      <c r="K575" s="3" t="s">
        <v>282</v>
      </c>
      <c r="L575" s="3" t="s">
        <v>46</v>
      </c>
      <c r="M575" s="3" t="s">
        <v>24</v>
      </c>
      <c r="N575" s="3" t="s">
        <v>1827</v>
      </c>
      <c r="O575" s="3" t="s">
        <v>1828</v>
      </c>
      <c r="P575" s="10">
        <f>IF(IFERROR(VLOOKUP(crocodile_dataset[[#This Row],[Observation ID]],A577:A1575,1,FALSE),0),1,0)</f>
        <v>0</v>
      </c>
      <c r="Q575"/>
    </row>
    <row r="576" spans="1:17" x14ac:dyDescent="0.2">
      <c r="A576" s="4">
        <v>575</v>
      </c>
      <c r="B576" s="3" t="s">
        <v>15</v>
      </c>
      <c r="C576" s="3" t="s">
        <v>16</v>
      </c>
      <c r="D576" s="3" t="s">
        <v>17</v>
      </c>
      <c r="E576" s="3" t="s">
        <v>18</v>
      </c>
      <c r="F576" s="1">
        <v>0.32</v>
      </c>
      <c r="G576" s="1">
        <v>34.1</v>
      </c>
      <c r="H576" s="3" t="s">
        <v>156</v>
      </c>
      <c r="I576" s="3" t="s">
        <v>104</v>
      </c>
      <c r="J576" s="2" t="s">
        <v>1829</v>
      </c>
      <c r="K576" s="3" t="s">
        <v>45</v>
      </c>
      <c r="L576" s="3" t="s">
        <v>84</v>
      </c>
      <c r="M576" s="3" t="s">
        <v>24</v>
      </c>
      <c r="N576" s="3" t="s">
        <v>1830</v>
      </c>
      <c r="O576" s="3" t="s">
        <v>1831</v>
      </c>
      <c r="P576" s="10">
        <f>IF(IFERROR(VLOOKUP(crocodile_dataset[[#This Row],[Observation ID]],A578:A1576,1,FALSE),0),1,0)</f>
        <v>0</v>
      </c>
      <c r="Q576"/>
    </row>
    <row r="577" spans="1:17" x14ac:dyDescent="0.2">
      <c r="A577" s="4">
        <v>576</v>
      </c>
      <c r="B577" s="3" t="s">
        <v>59</v>
      </c>
      <c r="C577" s="3" t="s">
        <v>60</v>
      </c>
      <c r="D577" s="3" t="s">
        <v>17</v>
      </c>
      <c r="E577" s="3" t="s">
        <v>18</v>
      </c>
      <c r="F577" s="1">
        <v>3.13</v>
      </c>
      <c r="G577" s="1">
        <v>196.2</v>
      </c>
      <c r="H577" s="3" t="s">
        <v>19</v>
      </c>
      <c r="I577" s="3" t="s">
        <v>20</v>
      </c>
      <c r="J577" s="2" t="s">
        <v>1832</v>
      </c>
      <c r="K577" s="3" t="s">
        <v>293</v>
      </c>
      <c r="L577" s="3" t="s">
        <v>23</v>
      </c>
      <c r="M577" s="3" t="s">
        <v>41</v>
      </c>
      <c r="N577" s="3" t="s">
        <v>1833</v>
      </c>
      <c r="O577" s="3" t="s">
        <v>1834</v>
      </c>
      <c r="P577" s="10">
        <f>IF(IFERROR(VLOOKUP(crocodile_dataset[[#This Row],[Observation ID]],A579:A1577,1,FALSE),0),1,0)</f>
        <v>0</v>
      </c>
      <c r="Q577"/>
    </row>
    <row r="578" spans="1:17" x14ac:dyDescent="0.2">
      <c r="A578" s="4">
        <v>577</v>
      </c>
      <c r="B578" s="3" t="s">
        <v>59</v>
      </c>
      <c r="C578" s="3" t="s">
        <v>60</v>
      </c>
      <c r="D578" s="3" t="s">
        <v>17</v>
      </c>
      <c r="E578" s="3" t="s">
        <v>18</v>
      </c>
      <c r="F578" s="1">
        <v>0.91</v>
      </c>
      <c r="G578" s="1">
        <v>36.9</v>
      </c>
      <c r="H578" s="3" t="s">
        <v>37</v>
      </c>
      <c r="I578" s="3" t="s">
        <v>38</v>
      </c>
      <c r="J578" s="2" t="s">
        <v>1835</v>
      </c>
      <c r="K578" s="3" t="s">
        <v>63</v>
      </c>
      <c r="L578" s="3" t="s">
        <v>64</v>
      </c>
      <c r="M578" s="3" t="s">
        <v>41</v>
      </c>
      <c r="N578" s="3" t="s">
        <v>1836</v>
      </c>
      <c r="O578" s="3" t="s">
        <v>1837</v>
      </c>
      <c r="P578" s="10">
        <f>IF(IFERROR(VLOOKUP(crocodile_dataset[[#This Row],[Observation ID]],A580:A1578,1,FALSE),0),1,0)</f>
        <v>0</v>
      </c>
      <c r="Q578"/>
    </row>
    <row r="579" spans="1:17" x14ac:dyDescent="0.2">
      <c r="A579" s="4">
        <v>578</v>
      </c>
      <c r="B579" s="3" t="s">
        <v>27</v>
      </c>
      <c r="C579" s="3" t="s">
        <v>28</v>
      </c>
      <c r="D579" s="3" t="s">
        <v>17</v>
      </c>
      <c r="E579" s="3" t="s">
        <v>18</v>
      </c>
      <c r="F579" s="1">
        <v>3.62</v>
      </c>
      <c r="G579" s="1">
        <v>210.4</v>
      </c>
      <c r="H579" s="3" t="s">
        <v>61</v>
      </c>
      <c r="I579" s="3" t="s">
        <v>38</v>
      </c>
      <c r="J579" s="2" t="s">
        <v>1838</v>
      </c>
      <c r="K579" s="3" t="s">
        <v>30</v>
      </c>
      <c r="L579" s="3" t="s">
        <v>31</v>
      </c>
      <c r="M579" s="3" t="s">
        <v>32</v>
      </c>
      <c r="N579" s="3" t="s">
        <v>1839</v>
      </c>
      <c r="O579" s="3" t="s">
        <v>1840</v>
      </c>
      <c r="P579" s="10">
        <f>IF(IFERROR(VLOOKUP(crocodile_dataset[[#This Row],[Observation ID]],A581:A1579,1,FALSE),0),1,0)</f>
        <v>0</v>
      </c>
      <c r="Q579"/>
    </row>
    <row r="580" spans="1:17" x14ac:dyDescent="0.2">
      <c r="A580" s="4">
        <v>579</v>
      </c>
      <c r="B580" s="3" t="s">
        <v>201</v>
      </c>
      <c r="C580" s="3" t="s">
        <v>202</v>
      </c>
      <c r="D580" s="3" t="s">
        <v>17</v>
      </c>
      <c r="E580" s="3" t="s">
        <v>203</v>
      </c>
      <c r="F580" s="1">
        <v>2.81</v>
      </c>
      <c r="G580" s="1">
        <v>146.9</v>
      </c>
      <c r="H580" s="3" t="s">
        <v>61</v>
      </c>
      <c r="I580" s="3" t="s">
        <v>20</v>
      </c>
      <c r="J580" s="2" t="s">
        <v>1841</v>
      </c>
      <c r="K580" s="3" t="s">
        <v>538</v>
      </c>
      <c r="L580" s="3" t="s">
        <v>23</v>
      </c>
      <c r="M580" s="3" t="s">
        <v>41</v>
      </c>
      <c r="N580" s="3" t="s">
        <v>1842</v>
      </c>
      <c r="O580" s="3" t="s">
        <v>1843</v>
      </c>
      <c r="P580" s="10">
        <f>IF(IFERROR(VLOOKUP(crocodile_dataset[[#This Row],[Observation ID]],A582:A1580,1,FALSE),0),1,0)</f>
        <v>0</v>
      </c>
      <c r="Q580"/>
    </row>
    <row r="581" spans="1:17" x14ac:dyDescent="0.2">
      <c r="A581" s="4">
        <v>580</v>
      </c>
      <c r="B581" s="3" t="s">
        <v>392</v>
      </c>
      <c r="C581" s="3" t="s">
        <v>393</v>
      </c>
      <c r="D581" s="3" t="s">
        <v>17</v>
      </c>
      <c r="E581" s="3" t="s">
        <v>18</v>
      </c>
      <c r="F581" s="1">
        <v>3.11</v>
      </c>
      <c r="G581" s="1">
        <v>134.80000000000001</v>
      </c>
      <c r="H581" s="3" t="s">
        <v>19</v>
      </c>
      <c r="I581" s="3" t="s">
        <v>20</v>
      </c>
      <c r="J581" s="2" t="s">
        <v>1844</v>
      </c>
      <c r="K581" s="3" t="s">
        <v>191</v>
      </c>
      <c r="L581" s="3" t="s">
        <v>46</v>
      </c>
      <c r="M581" s="3" t="s">
        <v>24</v>
      </c>
      <c r="N581" s="3" t="s">
        <v>1845</v>
      </c>
      <c r="O581" s="3" t="s">
        <v>1846</v>
      </c>
      <c r="P581" s="10">
        <f>IF(IFERROR(VLOOKUP(crocodile_dataset[[#This Row],[Observation ID]],A583:A1581,1,FALSE),0),1,0)</f>
        <v>0</v>
      </c>
      <c r="Q581"/>
    </row>
    <row r="582" spans="1:17" x14ac:dyDescent="0.2">
      <c r="A582" s="4">
        <v>581</v>
      </c>
      <c r="B582" s="3" t="s">
        <v>49</v>
      </c>
      <c r="C582" s="3" t="s">
        <v>50</v>
      </c>
      <c r="D582" s="3" t="s">
        <v>17</v>
      </c>
      <c r="E582" s="3" t="s">
        <v>18</v>
      </c>
      <c r="F582" s="1">
        <v>2.5099999999999998</v>
      </c>
      <c r="G582" s="1">
        <v>124.6</v>
      </c>
      <c r="H582" s="3" t="s">
        <v>61</v>
      </c>
      <c r="I582" s="3" t="s">
        <v>104</v>
      </c>
      <c r="J582" s="2" t="s">
        <v>1847</v>
      </c>
      <c r="K582" s="3" t="s">
        <v>1169</v>
      </c>
      <c r="L582" s="3" t="s">
        <v>46</v>
      </c>
      <c r="M582" s="3" t="s">
        <v>32</v>
      </c>
      <c r="N582" s="3" t="s">
        <v>1848</v>
      </c>
      <c r="O582" s="3" t="s">
        <v>1849</v>
      </c>
      <c r="P582" s="10">
        <f>IF(IFERROR(VLOOKUP(crocodile_dataset[[#This Row],[Observation ID]],A584:A1582,1,FALSE),0),1,0)</f>
        <v>0</v>
      </c>
      <c r="Q582"/>
    </row>
    <row r="583" spans="1:17" x14ac:dyDescent="0.2">
      <c r="A583" s="4">
        <v>582</v>
      </c>
      <c r="B583" s="3" t="s">
        <v>320</v>
      </c>
      <c r="C583" s="3" t="s">
        <v>321</v>
      </c>
      <c r="D583" s="3" t="s">
        <v>17</v>
      </c>
      <c r="E583" s="3" t="s">
        <v>203</v>
      </c>
      <c r="F583" s="1">
        <v>2.82</v>
      </c>
      <c r="G583" s="1">
        <v>160.9</v>
      </c>
      <c r="H583" s="3" t="s">
        <v>19</v>
      </c>
      <c r="I583" s="3" t="s">
        <v>38</v>
      </c>
      <c r="J583" s="2" t="s">
        <v>1850</v>
      </c>
      <c r="K583" s="3" t="s">
        <v>354</v>
      </c>
      <c r="L583" s="3" t="s">
        <v>355</v>
      </c>
      <c r="M583" s="3" t="s">
        <v>323</v>
      </c>
      <c r="N583" s="3" t="s">
        <v>1851</v>
      </c>
      <c r="O583" s="3" t="s">
        <v>1852</v>
      </c>
      <c r="P583" s="10">
        <f>IF(IFERROR(VLOOKUP(crocodile_dataset[[#This Row],[Observation ID]],A585:A1583,1,FALSE),0),1,0)</f>
        <v>0</v>
      </c>
      <c r="Q583"/>
    </row>
    <row r="584" spans="1:17" x14ac:dyDescent="0.2">
      <c r="A584" s="4">
        <v>583</v>
      </c>
      <c r="B584" s="3" t="s">
        <v>15</v>
      </c>
      <c r="C584" s="3" t="s">
        <v>16</v>
      </c>
      <c r="D584" s="3" t="s">
        <v>17</v>
      </c>
      <c r="E584" s="3" t="s">
        <v>18</v>
      </c>
      <c r="F584" s="1">
        <v>2.58</v>
      </c>
      <c r="G584" s="1">
        <v>87.1</v>
      </c>
      <c r="H584" s="3" t="s">
        <v>61</v>
      </c>
      <c r="I584" s="3" t="s">
        <v>38</v>
      </c>
      <c r="J584" s="2" t="s">
        <v>1853</v>
      </c>
      <c r="K584" s="3" t="s">
        <v>233</v>
      </c>
      <c r="L584" s="3" t="s">
        <v>23</v>
      </c>
      <c r="M584" s="3" t="s">
        <v>24</v>
      </c>
      <c r="N584" s="3" t="s">
        <v>1854</v>
      </c>
      <c r="O584" s="3" t="s">
        <v>1855</v>
      </c>
      <c r="P584" s="10">
        <f>IF(IFERROR(VLOOKUP(crocodile_dataset[[#This Row],[Observation ID]],A586:A1584,1,FALSE),0),1,0)</f>
        <v>0</v>
      </c>
      <c r="Q584"/>
    </row>
    <row r="585" spans="1:17" x14ac:dyDescent="0.2">
      <c r="A585" s="4">
        <v>584</v>
      </c>
      <c r="B585" s="3" t="s">
        <v>76</v>
      </c>
      <c r="C585" s="3" t="s">
        <v>77</v>
      </c>
      <c r="D585" s="3" t="s">
        <v>17</v>
      </c>
      <c r="E585" s="3" t="s">
        <v>18</v>
      </c>
      <c r="F585" s="1">
        <v>2.74</v>
      </c>
      <c r="G585" s="1">
        <v>150.1</v>
      </c>
      <c r="H585" s="3" t="s">
        <v>19</v>
      </c>
      <c r="I585" s="3" t="s">
        <v>104</v>
      </c>
      <c r="J585" s="2" t="s">
        <v>1856</v>
      </c>
      <c r="K585" s="3" t="s">
        <v>415</v>
      </c>
      <c r="L585" s="3" t="s">
        <v>80</v>
      </c>
      <c r="M585" s="3" t="s">
        <v>24</v>
      </c>
      <c r="N585" s="3" t="s">
        <v>1857</v>
      </c>
      <c r="O585" s="3" t="s">
        <v>1858</v>
      </c>
      <c r="P585" s="10">
        <f>IF(IFERROR(VLOOKUP(crocodile_dataset[[#This Row],[Observation ID]],A587:A1585,1,FALSE),0),1,0)</f>
        <v>0</v>
      </c>
      <c r="Q585"/>
    </row>
    <row r="586" spans="1:17" x14ac:dyDescent="0.2">
      <c r="A586" s="4">
        <v>585</v>
      </c>
      <c r="B586" s="3" t="s">
        <v>188</v>
      </c>
      <c r="C586" s="3" t="s">
        <v>189</v>
      </c>
      <c r="D586" s="3" t="s">
        <v>17</v>
      </c>
      <c r="E586" s="3" t="s">
        <v>18</v>
      </c>
      <c r="F586" s="1">
        <v>0.72</v>
      </c>
      <c r="G586" s="1">
        <v>33.799999999999997</v>
      </c>
      <c r="H586" s="3" t="s">
        <v>37</v>
      </c>
      <c r="I586" s="3" t="s">
        <v>38</v>
      </c>
      <c r="J586" s="2" t="s">
        <v>1859</v>
      </c>
      <c r="K586" s="3" t="s">
        <v>191</v>
      </c>
      <c r="L586" s="3" t="s">
        <v>46</v>
      </c>
      <c r="M586" s="3" t="s">
        <v>24</v>
      </c>
      <c r="N586" s="3" t="s">
        <v>1860</v>
      </c>
      <c r="O586" s="3" t="s">
        <v>1861</v>
      </c>
      <c r="P586" s="10">
        <f>IF(IFERROR(VLOOKUP(crocodile_dataset[[#This Row],[Observation ID]],A588:A1586,1,FALSE),0),1,0)</f>
        <v>0</v>
      </c>
      <c r="Q586"/>
    </row>
    <row r="587" spans="1:17" x14ac:dyDescent="0.2">
      <c r="A587" s="4">
        <v>586</v>
      </c>
      <c r="B587" s="3" t="s">
        <v>87</v>
      </c>
      <c r="C587" s="3" t="s">
        <v>88</v>
      </c>
      <c r="D587" s="3" t="s">
        <v>17</v>
      </c>
      <c r="E587" s="3" t="s">
        <v>69</v>
      </c>
      <c r="F587" s="1">
        <v>1.0900000000000001</v>
      </c>
      <c r="G587" s="1">
        <v>11</v>
      </c>
      <c r="H587" s="3" t="s">
        <v>19</v>
      </c>
      <c r="I587" s="3" t="s">
        <v>20</v>
      </c>
      <c r="J587" s="2" t="s">
        <v>1862</v>
      </c>
      <c r="K587" s="3" t="s">
        <v>90</v>
      </c>
      <c r="L587" s="3" t="s">
        <v>91</v>
      </c>
      <c r="M587" s="3" t="s">
        <v>32</v>
      </c>
      <c r="N587" s="3" t="s">
        <v>1863</v>
      </c>
      <c r="O587" s="3" t="s">
        <v>1864</v>
      </c>
      <c r="P587" s="10">
        <f>IF(IFERROR(VLOOKUP(crocodile_dataset[[#This Row],[Observation ID]],A589:A1587,1,FALSE),0),1,0)</f>
        <v>0</v>
      </c>
      <c r="Q587"/>
    </row>
    <row r="588" spans="1:17" x14ac:dyDescent="0.2">
      <c r="A588" s="4">
        <v>587</v>
      </c>
      <c r="B588" s="3" t="s">
        <v>392</v>
      </c>
      <c r="C588" s="3" t="s">
        <v>393</v>
      </c>
      <c r="D588" s="3" t="s">
        <v>17</v>
      </c>
      <c r="E588" s="3" t="s">
        <v>18</v>
      </c>
      <c r="F588" s="1">
        <v>0.49</v>
      </c>
      <c r="G588" s="1">
        <v>32.200000000000003</v>
      </c>
      <c r="H588" s="3" t="s">
        <v>156</v>
      </c>
      <c r="I588" s="3" t="s">
        <v>20</v>
      </c>
      <c r="J588" s="2" t="s">
        <v>1865</v>
      </c>
      <c r="K588" s="3" t="s">
        <v>191</v>
      </c>
      <c r="L588" s="3" t="s">
        <v>46</v>
      </c>
      <c r="M588" s="3" t="s">
        <v>24</v>
      </c>
      <c r="N588" s="3" t="s">
        <v>1866</v>
      </c>
      <c r="O588" s="3" t="s">
        <v>1867</v>
      </c>
      <c r="P588" s="10">
        <f>IF(IFERROR(VLOOKUP(crocodile_dataset[[#This Row],[Observation ID]],A590:A1588,1,FALSE),0),1,0)</f>
        <v>0</v>
      </c>
      <c r="Q588"/>
    </row>
    <row r="589" spans="1:17" x14ac:dyDescent="0.2">
      <c r="A589" s="4">
        <v>588</v>
      </c>
      <c r="B589" s="3" t="s">
        <v>183</v>
      </c>
      <c r="C589" s="3" t="s">
        <v>184</v>
      </c>
      <c r="D589" s="3" t="s">
        <v>17</v>
      </c>
      <c r="E589" s="3" t="s">
        <v>18</v>
      </c>
      <c r="F589" s="1">
        <v>2.0499999999999998</v>
      </c>
      <c r="G589" s="1">
        <v>71.900000000000006</v>
      </c>
      <c r="H589" s="3" t="s">
        <v>61</v>
      </c>
      <c r="I589" s="3" t="s">
        <v>38</v>
      </c>
      <c r="J589" s="2" t="s">
        <v>1868</v>
      </c>
      <c r="K589" s="3" t="s">
        <v>130</v>
      </c>
      <c r="L589" s="3" t="s">
        <v>46</v>
      </c>
      <c r="M589" s="3" t="s">
        <v>41</v>
      </c>
      <c r="N589" s="3" t="s">
        <v>1869</v>
      </c>
      <c r="O589" s="3" t="s">
        <v>1870</v>
      </c>
      <c r="P589" s="10">
        <f>IF(IFERROR(VLOOKUP(crocodile_dataset[[#This Row],[Observation ID]],A591:A1589,1,FALSE),0),1,0)</f>
        <v>0</v>
      </c>
      <c r="Q589"/>
    </row>
    <row r="590" spans="1:17" x14ac:dyDescent="0.2">
      <c r="A590" s="4">
        <v>589</v>
      </c>
      <c r="B590" s="3" t="s">
        <v>35</v>
      </c>
      <c r="C590" s="3" t="s">
        <v>36</v>
      </c>
      <c r="D590" s="3" t="s">
        <v>17</v>
      </c>
      <c r="E590" s="3" t="s">
        <v>18</v>
      </c>
      <c r="F590" s="1">
        <v>3.9</v>
      </c>
      <c r="G590" s="1">
        <v>428.9</v>
      </c>
      <c r="H590" s="3" t="s">
        <v>61</v>
      </c>
      <c r="I590" s="3" t="s">
        <v>38</v>
      </c>
      <c r="J590" s="2" t="s">
        <v>1871</v>
      </c>
      <c r="K590" s="3" t="s">
        <v>30</v>
      </c>
      <c r="L590" s="3" t="s">
        <v>40</v>
      </c>
      <c r="M590" s="3" t="s">
        <v>41</v>
      </c>
      <c r="N590" s="3" t="s">
        <v>1872</v>
      </c>
      <c r="O590" s="3" t="s">
        <v>1873</v>
      </c>
      <c r="P590" s="10">
        <f>IF(IFERROR(VLOOKUP(crocodile_dataset[[#This Row],[Observation ID]],A592:A1590,1,FALSE),0),1,0)</f>
        <v>0</v>
      </c>
      <c r="Q590"/>
    </row>
    <row r="591" spans="1:17" x14ac:dyDescent="0.2">
      <c r="A591" s="4">
        <v>590</v>
      </c>
      <c r="B591" s="3" t="s">
        <v>115</v>
      </c>
      <c r="C591" s="3" t="s">
        <v>116</v>
      </c>
      <c r="D591" s="3" t="s">
        <v>17</v>
      </c>
      <c r="E591" s="3" t="s">
        <v>18</v>
      </c>
      <c r="F591" s="1">
        <v>4.37</v>
      </c>
      <c r="G591" s="1">
        <v>601.29999999999995</v>
      </c>
      <c r="H591" s="3" t="s">
        <v>19</v>
      </c>
      <c r="I591" s="3" t="s">
        <v>20</v>
      </c>
      <c r="J591" s="2" t="s">
        <v>1874</v>
      </c>
      <c r="K591" s="3" t="s">
        <v>637</v>
      </c>
      <c r="L591" s="3" t="s">
        <v>80</v>
      </c>
      <c r="M591" s="3" t="s">
        <v>24</v>
      </c>
      <c r="N591" s="3" t="s">
        <v>1875</v>
      </c>
      <c r="O591" s="3" t="s">
        <v>1876</v>
      </c>
      <c r="P591" s="10">
        <f>IF(IFERROR(VLOOKUP(crocodile_dataset[[#This Row],[Observation ID]],A593:A1591,1,FALSE),0),1,0)</f>
        <v>0</v>
      </c>
      <c r="Q591"/>
    </row>
    <row r="592" spans="1:17" x14ac:dyDescent="0.2">
      <c r="A592" s="4">
        <v>591</v>
      </c>
      <c r="B592" s="3" t="s">
        <v>35</v>
      </c>
      <c r="C592" s="3" t="s">
        <v>36</v>
      </c>
      <c r="D592" s="3" t="s">
        <v>17</v>
      </c>
      <c r="E592" s="3" t="s">
        <v>18</v>
      </c>
      <c r="F592" s="1">
        <v>1.25</v>
      </c>
      <c r="G592" s="1">
        <v>102.9</v>
      </c>
      <c r="H592" s="3" t="s">
        <v>37</v>
      </c>
      <c r="I592" s="3" t="s">
        <v>20</v>
      </c>
      <c r="J592" s="2" t="s">
        <v>1877</v>
      </c>
      <c r="K592" s="3" t="s">
        <v>30</v>
      </c>
      <c r="L592" s="3" t="s">
        <v>40</v>
      </c>
      <c r="M592" s="3" t="s">
        <v>41</v>
      </c>
      <c r="N592" s="3" t="s">
        <v>1878</v>
      </c>
      <c r="O592" s="3" t="s">
        <v>1879</v>
      </c>
      <c r="P592" s="10">
        <f>IF(IFERROR(VLOOKUP(crocodile_dataset[[#This Row],[Observation ID]],A594:A1592,1,FALSE),0),1,0)</f>
        <v>0</v>
      </c>
      <c r="Q592"/>
    </row>
    <row r="593" spans="1:17" x14ac:dyDescent="0.2">
      <c r="A593" s="4">
        <v>592</v>
      </c>
      <c r="B593" s="3" t="s">
        <v>188</v>
      </c>
      <c r="C593" s="3" t="s">
        <v>189</v>
      </c>
      <c r="D593" s="3" t="s">
        <v>17</v>
      </c>
      <c r="E593" s="3" t="s">
        <v>18</v>
      </c>
      <c r="F593" s="1">
        <v>2.39</v>
      </c>
      <c r="G593" s="1">
        <v>98.6</v>
      </c>
      <c r="H593" s="3" t="s">
        <v>19</v>
      </c>
      <c r="I593" s="3" t="s">
        <v>104</v>
      </c>
      <c r="J593" s="2" t="s">
        <v>1880</v>
      </c>
      <c r="K593" s="3" t="s">
        <v>191</v>
      </c>
      <c r="L593" s="3" t="s">
        <v>80</v>
      </c>
      <c r="M593" s="3" t="s">
        <v>24</v>
      </c>
      <c r="N593" s="3" t="s">
        <v>1881</v>
      </c>
      <c r="O593" s="3" t="s">
        <v>1882</v>
      </c>
      <c r="P593" s="10">
        <f>IF(IFERROR(VLOOKUP(crocodile_dataset[[#This Row],[Observation ID]],A595:A1593,1,FALSE),0),1,0)</f>
        <v>0</v>
      </c>
      <c r="Q593"/>
    </row>
    <row r="594" spans="1:17" x14ac:dyDescent="0.2">
      <c r="A594" s="4">
        <v>593</v>
      </c>
      <c r="B594" s="3" t="s">
        <v>145</v>
      </c>
      <c r="C594" s="3" t="s">
        <v>146</v>
      </c>
      <c r="D594" s="3" t="s">
        <v>17</v>
      </c>
      <c r="E594" s="3" t="s">
        <v>18</v>
      </c>
      <c r="F594" s="1">
        <v>0.46</v>
      </c>
      <c r="G594" s="1">
        <v>36.700000000000003</v>
      </c>
      <c r="H594" s="3" t="s">
        <v>156</v>
      </c>
      <c r="I594" s="3" t="s">
        <v>38</v>
      </c>
      <c r="J594" s="2" t="s">
        <v>1883</v>
      </c>
      <c r="K594" s="3" t="s">
        <v>148</v>
      </c>
      <c r="L594" s="3" t="s">
        <v>23</v>
      </c>
      <c r="M594" s="3" t="s">
        <v>41</v>
      </c>
      <c r="N594" s="3" t="s">
        <v>1884</v>
      </c>
      <c r="O594" s="3" t="s">
        <v>1885</v>
      </c>
      <c r="P594" s="10">
        <f>IF(IFERROR(VLOOKUP(crocodile_dataset[[#This Row],[Observation ID]],A596:A1594,1,FALSE),0),1,0)</f>
        <v>0</v>
      </c>
      <c r="Q594"/>
    </row>
    <row r="595" spans="1:17" x14ac:dyDescent="0.2">
      <c r="A595" s="4">
        <v>594</v>
      </c>
      <c r="B595" s="3" t="s">
        <v>127</v>
      </c>
      <c r="C595" s="3" t="s">
        <v>128</v>
      </c>
      <c r="D595" s="3" t="s">
        <v>17</v>
      </c>
      <c r="E595" s="3" t="s">
        <v>18</v>
      </c>
      <c r="F595" s="1">
        <v>4.99</v>
      </c>
      <c r="G595" s="1">
        <v>779.4</v>
      </c>
      <c r="H595" s="3" t="s">
        <v>61</v>
      </c>
      <c r="I595" s="3" t="s">
        <v>38</v>
      </c>
      <c r="J595" s="2" t="s">
        <v>1886</v>
      </c>
      <c r="K595" s="3" t="s">
        <v>210</v>
      </c>
      <c r="L595" s="3" t="s">
        <v>31</v>
      </c>
      <c r="M595" s="3" t="s">
        <v>24</v>
      </c>
      <c r="N595" s="3" t="s">
        <v>1887</v>
      </c>
      <c r="O595" s="3" t="s">
        <v>1888</v>
      </c>
      <c r="P595" s="10">
        <f>IF(IFERROR(VLOOKUP(crocodile_dataset[[#This Row],[Observation ID]],A597:A1595,1,FALSE),0),1,0)</f>
        <v>0</v>
      </c>
      <c r="Q595"/>
    </row>
    <row r="596" spans="1:17" x14ac:dyDescent="0.2">
      <c r="A596" s="4">
        <v>595</v>
      </c>
      <c r="B596" s="3" t="s">
        <v>76</v>
      </c>
      <c r="C596" s="3" t="s">
        <v>77</v>
      </c>
      <c r="D596" s="3" t="s">
        <v>17</v>
      </c>
      <c r="E596" s="3" t="s">
        <v>18</v>
      </c>
      <c r="F596" s="1">
        <v>2.3199999999999998</v>
      </c>
      <c r="G596" s="1">
        <v>102.4</v>
      </c>
      <c r="H596" s="3" t="s">
        <v>61</v>
      </c>
      <c r="I596" s="3" t="s">
        <v>38</v>
      </c>
      <c r="J596" s="2" t="s">
        <v>1733</v>
      </c>
      <c r="K596" s="3" t="s">
        <v>415</v>
      </c>
      <c r="L596" s="3" t="s">
        <v>80</v>
      </c>
      <c r="M596" s="3" t="s">
        <v>24</v>
      </c>
      <c r="N596" s="3" t="s">
        <v>1889</v>
      </c>
      <c r="O596" s="3" t="s">
        <v>1890</v>
      </c>
      <c r="P596" s="10">
        <f>IF(IFERROR(VLOOKUP(crocodile_dataset[[#This Row],[Observation ID]],A598:A1596,1,FALSE),0),1,0)</f>
        <v>0</v>
      </c>
      <c r="Q596"/>
    </row>
    <row r="597" spans="1:17" x14ac:dyDescent="0.2">
      <c r="A597" s="4">
        <v>596</v>
      </c>
      <c r="B597" s="3" t="s">
        <v>127</v>
      </c>
      <c r="C597" s="3" t="s">
        <v>128</v>
      </c>
      <c r="D597" s="3" t="s">
        <v>17</v>
      </c>
      <c r="E597" s="3" t="s">
        <v>18</v>
      </c>
      <c r="F597" s="1">
        <v>4.3099999999999996</v>
      </c>
      <c r="G597" s="1">
        <v>514.4</v>
      </c>
      <c r="H597" s="3" t="s">
        <v>61</v>
      </c>
      <c r="I597" s="3" t="s">
        <v>104</v>
      </c>
      <c r="J597" s="2" t="s">
        <v>1891</v>
      </c>
      <c r="K597" s="3" t="s">
        <v>130</v>
      </c>
      <c r="L597" s="3" t="s">
        <v>131</v>
      </c>
      <c r="M597" s="3" t="s">
        <v>24</v>
      </c>
      <c r="N597" s="3" t="s">
        <v>1892</v>
      </c>
      <c r="O597" s="3" t="s">
        <v>1893</v>
      </c>
      <c r="P597" s="10">
        <f>IF(IFERROR(VLOOKUP(crocodile_dataset[[#This Row],[Observation ID]],A599:A1597,1,FALSE),0),1,0)</f>
        <v>0</v>
      </c>
      <c r="Q597"/>
    </row>
    <row r="598" spans="1:17" x14ac:dyDescent="0.2">
      <c r="A598" s="4">
        <v>597</v>
      </c>
      <c r="B598" s="3" t="s">
        <v>27</v>
      </c>
      <c r="C598" s="3" t="s">
        <v>28</v>
      </c>
      <c r="D598" s="3" t="s">
        <v>17</v>
      </c>
      <c r="E598" s="3" t="s">
        <v>18</v>
      </c>
      <c r="F598" s="1">
        <v>2.97</v>
      </c>
      <c r="G598" s="1">
        <v>168.8</v>
      </c>
      <c r="H598" s="3" t="s">
        <v>61</v>
      </c>
      <c r="I598" s="3" t="s">
        <v>104</v>
      </c>
      <c r="J598" s="2" t="s">
        <v>1894</v>
      </c>
      <c r="K598" s="3" t="s">
        <v>45</v>
      </c>
      <c r="L598" s="3" t="s">
        <v>131</v>
      </c>
      <c r="M598" s="3" t="s">
        <v>32</v>
      </c>
      <c r="N598" s="3" t="s">
        <v>1895</v>
      </c>
      <c r="O598" s="3" t="s">
        <v>1896</v>
      </c>
      <c r="P598" s="10">
        <f>IF(IFERROR(VLOOKUP(crocodile_dataset[[#This Row],[Observation ID]],A600:A1598,1,FALSE),0),1,0)</f>
        <v>0</v>
      </c>
      <c r="Q598"/>
    </row>
    <row r="599" spans="1:17" x14ac:dyDescent="0.2">
      <c r="A599" s="4">
        <v>598</v>
      </c>
      <c r="B599" s="3" t="s">
        <v>49</v>
      </c>
      <c r="C599" s="3" t="s">
        <v>50</v>
      </c>
      <c r="D599" s="3" t="s">
        <v>17</v>
      </c>
      <c r="E599" s="3" t="s">
        <v>18</v>
      </c>
      <c r="F599" s="1">
        <v>2.78</v>
      </c>
      <c r="G599" s="1">
        <v>121</v>
      </c>
      <c r="H599" s="3" t="s">
        <v>61</v>
      </c>
      <c r="I599" s="3" t="s">
        <v>104</v>
      </c>
      <c r="J599" s="2" t="s">
        <v>1897</v>
      </c>
      <c r="K599" s="3" t="s">
        <v>504</v>
      </c>
      <c r="L599" s="3" t="s">
        <v>46</v>
      </c>
      <c r="M599" s="3" t="s">
        <v>32</v>
      </c>
      <c r="N599" s="3" t="s">
        <v>1898</v>
      </c>
      <c r="O599" s="3" t="s">
        <v>1899</v>
      </c>
      <c r="P599" s="10">
        <f>IF(IFERROR(VLOOKUP(crocodile_dataset[[#This Row],[Observation ID]],A601:A1599,1,FALSE),0),1,0)</f>
        <v>0</v>
      </c>
      <c r="Q599"/>
    </row>
    <row r="600" spans="1:17" x14ac:dyDescent="0.2">
      <c r="A600" s="4">
        <v>599</v>
      </c>
      <c r="B600" s="3" t="s">
        <v>183</v>
      </c>
      <c r="C600" s="3" t="s">
        <v>184</v>
      </c>
      <c r="D600" s="3" t="s">
        <v>17</v>
      </c>
      <c r="E600" s="3" t="s">
        <v>18</v>
      </c>
      <c r="F600" s="1">
        <v>1.1599999999999999</v>
      </c>
      <c r="G600" s="1">
        <v>25.5</v>
      </c>
      <c r="H600" s="3" t="s">
        <v>37</v>
      </c>
      <c r="I600" s="3" t="s">
        <v>38</v>
      </c>
      <c r="J600" s="2" t="s">
        <v>1900</v>
      </c>
      <c r="K600" s="3" t="s">
        <v>130</v>
      </c>
      <c r="L600" s="3" t="s">
        <v>195</v>
      </c>
      <c r="M600" s="3" t="s">
        <v>41</v>
      </c>
      <c r="N600" s="3" t="s">
        <v>539</v>
      </c>
      <c r="O600" s="3" t="s">
        <v>1901</v>
      </c>
      <c r="P600" s="10">
        <f>IF(IFERROR(VLOOKUP(crocodile_dataset[[#This Row],[Observation ID]],A602:A1600,1,FALSE),0),1,0)</f>
        <v>0</v>
      </c>
      <c r="Q600"/>
    </row>
    <row r="601" spans="1:17" x14ac:dyDescent="0.2">
      <c r="A601" s="4">
        <v>600</v>
      </c>
      <c r="B601" s="3" t="s">
        <v>207</v>
      </c>
      <c r="C601" s="3" t="s">
        <v>208</v>
      </c>
      <c r="D601" s="3" t="s">
        <v>17</v>
      </c>
      <c r="E601" s="3" t="s">
        <v>18</v>
      </c>
      <c r="F601" s="1">
        <v>2.63</v>
      </c>
      <c r="G601" s="1">
        <v>97.4</v>
      </c>
      <c r="H601" s="3" t="s">
        <v>19</v>
      </c>
      <c r="I601" s="3" t="s">
        <v>104</v>
      </c>
      <c r="J601" s="2" t="s">
        <v>1902</v>
      </c>
      <c r="K601" s="3" t="s">
        <v>210</v>
      </c>
      <c r="L601" s="3" t="s">
        <v>452</v>
      </c>
      <c r="M601" s="3" t="s">
        <v>24</v>
      </c>
      <c r="N601" s="3" t="s">
        <v>1903</v>
      </c>
      <c r="O601" s="3" t="s">
        <v>1904</v>
      </c>
      <c r="P601" s="10">
        <f>IF(IFERROR(VLOOKUP(crocodile_dataset[[#This Row],[Observation ID]],A603:A1601,1,FALSE),0),1,0)</f>
        <v>0</v>
      </c>
      <c r="Q601"/>
    </row>
    <row r="602" spans="1:17" x14ac:dyDescent="0.2">
      <c r="A602" s="4">
        <v>601</v>
      </c>
      <c r="B602" s="3" t="s">
        <v>49</v>
      </c>
      <c r="C602" s="3" t="s">
        <v>50</v>
      </c>
      <c r="D602" s="3" t="s">
        <v>17</v>
      </c>
      <c r="E602" s="3" t="s">
        <v>18</v>
      </c>
      <c r="F602" s="1">
        <v>3.57</v>
      </c>
      <c r="G602" s="1">
        <v>217.9</v>
      </c>
      <c r="H602" s="3" t="s">
        <v>61</v>
      </c>
      <c r="I602" s="3" t="s">
        <v>20</v>
      </c>
      <c r="J602" s="2" t="s">
        <v>1905</v>
      </c>
      <c r="K602" s="3" t="s">
        <v>742</v>
      </c>
      <c r="L602" s="3" t="s">
        <v>153</v>
      </c>
      <c r="M602" s="3" t="s">
        <v>32</v>
      </c>
      <c r="N602" s="3" t="s">
        <v>1906</v>
      </c>
      <c r="O602" s="3" t="s">
        <v>1907</v>
      </c>
      <c r="P602" s="10">
        <f>IF(IFERROR(VLOOKUP(crocodile_dataset[[#This Row],[Observation ID]],A604:A1602,1,FALSE),0),1,0)</f>
        <v>0</v>
      </c>
      <c r="Q602"/>
    </row>
    <row r="603" spans="1:17" x14ac:dyDescent="0.2">
      <c r="A603" s="4">
        <v>602</v>
      </c>
      <c r="B603" s="3" t="s">
        <v>183</v>
      </c>
      <c r="C603" s="3" t="s">
        <v>184</v>
      </c>
      <c r="D603" s="3" t="s">
        <v>17</v>
      </c>
      <c r="E603" s="3" t="s">
        <v>18</v>
      </c>
      <c r="F603" s="1">
        <v>2.08</v>
      </c>
      <c r="G603" s="1">
        <v>66.900000000000006</v>
      </c>
      <c r="H603" s="3" t="s">
        <v>61</v>
      </c>
      <c r="I603" s="3" t="s">
        <v>38</v>
      </c>
      <c r="J603" s="2" t="s">
        <v>1908</v>
      </c>
      <c r="K603" s="3" t="s">
        <v>130</v>
      </c>
      <c r="L603" s="3" t="s">
        <v>46</v>
      </c>
      <c r="M603" s="3" t="s">
        <v>41</v>
      </c>
      <c r="N603" s="3" t="s">
        <v>1909</v>
      </c>
      <c r="O603" s="3" t="s">
        <v>1910</v>
      </c>
      <c r="P603" s="10">
        <f>IF(IFERROR(VLOOKUP(crocodile_dataset[[#This Row],[Observation ID]],A605:A1603,1,FALSE),0),1,0)</f>
        <v>0</v>
      </c>
      <c r="Q603"/>
    </row>
    <row r="604" spans="1:17" x14ac:dyDescent="0.2">
      <c r="A604" s="4">
        <v>603</v>
      </c>
      <c r="B604" s="3" t="s">
        <v>120</v>
      </c>
      <c r="C604" s="3" t="s">
        <v>121</v>
      </c>
      <c r="D604" s="3" t="s">
        <v>17</v>
      </c>
      <c r="E604" s="3" t="s">
        <v>18</v>
      </c>
      <c r="F604" s="1">
        <v>2.6</v>
      </c>
      <c r="G604" s="1">
        <v>101</v>
      </c>
      <c r="H604" s="3" t="s">
        <v>19</v>
      </c>
      <c r="I604" s="3" t="s">
        <v>38</v>
      </c>
      <c r="J604" s="2" t="s">
        <v>1911</v>
      </c>
      <c r="K604" s="3" t="s">
        <v>123</v>
      </c>
      <c r="L604" s="3" t="s">
        <v>46</v>
      </c>
      <c r="M604" s="3" t="s">
        <v>73</v>
      </c>
      <c r="N604" s="3" t="s">
        <v>1912</v>
      </c>
      <c r="O604" s="3" t="s">
        <v>1913</v>
      </c>
      <c r="P604" s="10">
        <f>IF(IFERROR(VLOOKUP(crocodile_dataset[[#This Row],[Observation ID]],A606:A1604,1,FALSE),0),1,0)</f>
        <v>0</v>
      </c>
      <c r="Q604"/>
    </row>
    <row r="605" spans="1:17" x14ac:dyDescent="0.2">
      <c r="A605" s="4">
        <v>604</v>
      </c>
      <c r="B605" s="3" t="s">
        <v>188</v>
      </c>
      <c r="C605" s="3" t="s">
        <v>189</v>
      </c>
      <c r="D605" s="3" t="s">
        <v>17</v>
      </c>
      <c r="E605" s="3" t="s">
        <v>18</v>
      </c>
      <c r="F605" s="1">
        <v>1.24</v>
      </c>
      <c r="G605" s="1">
        <v>38.1</v>
      </c>
      <c r="H605" s="3" t="s">
        <v>37</v>
      </c>
      <c r="I605" s="3" t="s">
        <v>104</v>
      </c>
      <c r="J605" s="2" t="s">
        <v>1914</v>
      </c>
      <c r="K605" s="3" t="s">
        <v>252</v>
      </c>
      <c r="L605" s="3" t="s">
        <v>46</v>
      </c>
      <c r="M605" s="3" t="s">
        <v>24</v>
      </c>
      <c r="N605" s="3" t="s">
        <v>1915</v>
      </c>
      <c r="O605" s="3" t="s">
        <v>1916</v>
      </c>
      <c r="P605" s="10">
        <f>IF(IFERROR(VLOOKUP(crocodile_dataset[[#This Row],[Observation ID]],A607:A1605,1,FALSE),0),1,0)</f>
        <v>0</v>
      </c>
      <c r="Q605"/>
    </row>
    <row r="606" spans="1:17" x14ac:dyDescent="0.2">
      <c r="A606" s="4">
        <v>605</v>
      </c>
      <c r="B606" s="3" t="s">
        <v>27</v>
      </c>
      <c r="C606" s="3" t="s">
        <v>28</v>
      </c>
      <c r="D606" s="3" t="s">
        <v>17</v>
      </c>
      <c r="E606" s="3" t="s">
        <v>18</v>
      </c>
      <c r="F606" s="1">
        <v>0.37</v>
      </c>
      <c r="G606" s="1">
        <v>78.900000000000006</v>
      </c>
      <c r="H606" s="3" t="s">
        <v>156</v>
      </c>
      <c r="I606" s="3" t="s">
        <v>104</v>
      </c>
      <c r="J606" s="2" t="s">
        <v>1917</v>
      </c>
      <c r="K606" s="3" t="s">
        <v>148</v>
      </c>
      <c r="L606" s="3" t="s">
        <v>131</v>
      </c>
      <c r="M606" s="3" t="s">
        <v>32</v>
      </c>
      <c r="N606" s="3" t="s">
        <v>1918</v>
      </c>
      <c r="O606" s="3" t="s">
        <v>1919</v>
      </c>
      <c r="P606" s="10">
        <f>IF(IFERROR(VLOOKUP(crocodile_dataset[[#This Row],[Observation ID]],A608:A1606,1,FALSE),0),1,0)</f>
        <v>0</v>
      </c>
      <c r="Q606"/>
    </row>
    <row r="607" spans="1:17" x14ac:dyDescent="0.2">
      <c r="A607" s="4">
        <v>606</v>
      </c>
      <c r="B607" s="3" t="s">
        <v>87</v>
      </c>
      <c r="C607" s="3" t="s">
        <v>88</v>
      </c>
      <c r="D607" s="3" t="s">
        <v>17</v>
      </c>
      <c r="E607" s="3" t="s">
        <v>69</v>
      </c>
      <c r="F607" s="1">
        <v>0.97</v>
      </c>
      <c r="G607" s="1">
        <v>11.3</v>
      </c>
      <c r="H607" s="3" t="s">
        <v>61</v>
      </c>
      <c r="I607" s="3" t="s">
        <v>20</v>
      </c>
      <c r="J607" s="2" t="s">
        <v>1920</v>
      </c>
      <c r="K607" s="3" t="s">
        <v>248</v>
      </c>
      <c r="L607" s="3" t="s">
        <v>91</v>
      </c>
      <c r="M607" s="3" t="s">
        <v>32</v>
      </c>
      <c r="N607" s="3" t="s">
        <v>1921</v>
      </c>
      <c r="O607" s="3" t="s">
        <v>1922</v>
      </c>
      <c r="P607" s="10">
        <f>IF(IFERROR(VLOOKUP(crocodile_dataset[[#This Row],[Observation ID]],A609:A1607,1,FALSE),0),1,0)</f>
        <v>0</v>
      </c>
      <c r="Q607"/>
    </row>
    <row r="608" spans="1:17" x14ac:dyDescent="0.2">
      <c r="A608" s="4">
        <v>607</v>
      </c>
      <c r="B608" s="3" t="s">
        <v>320</v>
      </c>
      <c r="C608" s="3" t="s">
        <v>321</v>
      </c>
      <c r="D608" s="3" t="s">
        <v>17</v>
      </c>
      <c r="E608" s="3" t="s">
        <v>203</v>
      </c>
      <c r="F608" s="1">
        <v>1.95</v>
      </c>
      <c r="G608" s="1">
        <v>80.8</v>
      </c>
      <c r="H608" s="3" t="s">
        <v>61</v>
      </c>
      <c r="I608" s="3" t="s">
        <v>104</v>
      </c>
      <c r="J608" s="2" t="s">
        <v>1923</v>
      </c>
      <c r="K608" s="3" t="s">
        <v>354</v>
      </c>
      <c r="L608" s="3" t="s">
        <v>355</v>
      </c>
      <c r="M608" s="3" t="s">
        <v>323</v>
      </c>
      <c r="N608" s="3" t="s">
        <v>1924</v>
      </c>
      <c r="O608" s="3" t="s">
        <v>1925</v>
      </c>
      <c r="P608" s="10">
        <f>IF(IFERROR(VLOOKUP(crocodile_dataset[[#This Row],[Observation ID]],A610:A1608,1,FALSE),0),1,0)</f>
        <v>0</v>
      </c>
      <c r="Q608"/>
    </row>
    <row r="609" spans="1:17" x14ac:dyDescent="0.2">
      <c r="A609" s="4">
        <v>608</v>
      </c>
      <c r="B609" s="3" t="s">
        <v>188</v>
      </c>
      <c r="C609" s="3" t="s">
        <v>189</v>
      </c>
      <c r="D609" s="3" t="s">
        <v>17</v>
      </c>
      <c r="E609" s="3" t="s">
        <v>18</v>
      </c>
      <c r="F609" s="1">
        <v>2.85</v>
      </c>
      <c r="G609" s="1">
        <v>122.1</v>
      </c>
      <c r="H609" s="3" t="s">
        <v>61</v>
      </c>
      <c r="I609" s="3" t="s">
        <v>38</v>
      </c>
      <c r="J609" s="2" t="s">
        <v>1926</v>
      </c>
      <c r="K609" s="3" t="s">
        <v>252</v>
      </c>
      <c r="L609" s="3" t="s">
        <v>23</v>
      </c>
      <c r="M609" s="3" t="s">
        <v>24</v>
      </c>
      <c r="N609" s="3" t="s">
        <v>1927</v>
      </c>
      <c r="O609" s="3" t="s">
        <v>1928</v>
      </c>
      <c r="P609" s="10">
        <f>IF(IFERROR(VLOOKUP(crocodile_dataset[[#This Row],[Observation ID]],A611:A1609,1,FALSE),0),1,0)</f>
        <v>0</v>
      </c>
      <c r="Q609"/>
    </row>
    <row r="610" spans="1:17" x14ac:dyDescent="0.2">
      <c r="A610" s="4">
        <v>609</v>
      </c>
      <c r="B610" s="3" t="s">
        <v>120</v>
      </c>
      <c r="C610" s="3" t="s">
        <v>121</v>
      </c>
      <c r="D610" s="3" t="s">
        <v>17</v>
      </c>
      <c r="E610" s="3" t="s">
        <v>18</v>
      </c>
      <c r="F610" s="1">
        <v>1.67</v>
      </c>
      <c r="G610" s="1">
        <v>49.8</v>
      </c>
      <c r="H610" s="3" t="s">
        <v>37</v>
      </c>
      <c r="I610" s="3" t="s">
        <v>20</v>
      </c>
      <c r="J610" s="2" t="s">
        <v>1929</v>
      </c>
      <c r="K610" s="3" t="s">
        <v>123</v>
      </c>
      <c r="L610" s="3" t="s">
        <v>124</v>
      </c>
      <c r="M610" s="3" t="s">
        <v>73</v>
      </c>
      <c r="N610" s="3" t="s">
        <v>1930</v>
      </c>
      <c r="O610" s="3" t="s">
        <v>1931</v>
      </c>
      <c r="P610" s="10">
        <f>IF(IFERROR(VLOOKUP(crocodile_dataset[[#This Row],[Observation ID]],A612:A1610,1,FALSE),0),1,0)</f>
        <v>0</v>
      </c>
      <c r="Q610"/>
    </row>
    <row r="611" spans="1:17" x14ac:dyDescent="0.2">
      <c r="A611" s="4">
        <v>610</v>
      </c>
      <c r="B611" s="3" t="s">
        <v>207</v>
      </c>
      <c r="C611" s="3" t="s">
        <v>208</v>
      </c>
      <c r="D611" s="3" t="s">
        <v>17</v>
      </c>
      <c r="E611" s="3" t="s">
        <v>18</v>
      </c>
      <c r="F611" s="1">
        <v>2.34</v>
      </c>
      <c r="G611" s="1">
        <v>65.2</v>
      </c>
      <c r="H611" s="3" t="s">
        <v>61</v>
      </c>
      <c r="I611" s="3" t="s">
        <v>104</v>
      </c>
      <c r="J611" s="2" t="s">
        <v>1932</v>
      </c>
      <c r="K611" s="3" t="s">
        <v>210</v>
      </c>
      <c r="L611" s="3" t="s">
        <v>465</v>
      </c>
      <c r="M611" s="3" t="s">
        <v>24</v>
      </c>
      <c r="N611" s="3" t="s">
        <v>1933</v>
      </c>
      <c r="O611" s="3" t="s">
        <v>1934</v>
      </c>
      <c r="P611" s="10">
        <f>IF(IFERROR(VLOOKUP(crocodile_dataset[[#This Row],[Observation ID]],A613:A1611,1,FALSE),0),1,0)</f>
        <v>0</v>
      </c>
      <c r="Q611"/>
    </row>
    <row r="612" spans="1:17" x14ac:dyDescent="0.2">
      <c r="A612" s="4">
        <v>611</v>
      </c>
      <c r="B612" s="3" t="s">
        <v>120</v>
      </c>
      <c r="C612" s="3" t="s">
        <v>121</v>
      </c>
      <c r="D612" s="3" t="s">
        <v>17</v>
      </c>
      <c r="E612" s="3" t="s">
        <v>18</v>
      </c>
      <c r="F612" s="1">
        <v>2.94</v>
      </c>
      <c r="G612" s="1">
        <v>122.6</v>
      </c>
      <c r="H612" s="3" t="s">
        <v>19</v>
      </c>
      <c r="I612" s="3" t="s">
        <v>38</v>
      </c>
      <c r="J612" s="2" t="s">
        <v>1935</v>
      </c>
      <c r="K612" s="3" t="s">
        <v>135</v>
      </c>
      <c r="L612" s="3" t="s">
        <v>124</v>
      </c>
      <c r="M612" s="3" t="s">
        <v>73</v>
      </c>
      <c r="N612" s="3" t="s">
        <v>1936</v>
      </c>
      <c r="O612" s="3" t="s">
        <v>1937</v>
      </c>
      <c r="P612" s="10">
        <f>IF(IFERROR(VLOOKUP(crocodile_dataset[[#This Row],[Observation ID]],A614:A1612,1,FALSE),0),1,0)</f>
        <v>0</v>
      </c>
      <c r="Q612"/>
    </row>
    <row r="613" spans="1:17" x14ac:dyDescent="0.2">
      <c r="A613" s="4">
        <v>612</v>
      </c>
      <c r="B613" s="3" t="s">
        <v>183</v>
      </c>
      <c r="C613" s="3" t="s">
        <v>184</v>
      </c>
      <c r="D613" s="3" t="s">
        <v>17</v>
      </c>
      <c r="E613" s="3" t="s">
        <v>18</v>
      </c>
      <c r="F613" s="1">
        <v>2.31</v>
      </c>
      <c r="G613" s="1">
        <v>79.3</v>
      </c>
      <c r="H613" s="3" t="s">
        <v>19</v>
      </c>
      <c r="I613" s="3" t="s">
        <v>104</v>
      </c>
      <c r="J613" s="2" t="s">
        <v>1938</v>
      </c>
      <c r="K613" s="3" t="s">
        <v>130</v>
      </c>
      <c r="L613" s="3" t="s">
        <v>195</v>
      </c>
      <c r="M613" s="3" t="s">
        <v>41</v>
      </c>
      <c r="N613" s="3" t="s">
        <v>1939</v>
      </c>
      <c r="O613" s="3" t="s">
        <v>1940</v>
      </c>
      <c r="P613" s="10">
        <f>IF(IFERROR(VLOOKUP(crocodile_dataset[[#This Row],[Observation ID]],A615:A1613,1,FALSE),0),1,0)</f>
        <v>0</v>
      </c>
      <c r="Q613"/>
    </row>
    <row r="614" spans="1:17" x14ac:dyDescent="0.2">
      <c r="A614" s="4">
        <v>613</v>
      </c>
      <c r="B614" s="3" t="s">
        <v>49</v>
      </c>
      <c r="C614" s="3" t="s">
        <v>50</v>
      </c>
      <c r="D614" s="3" t="s">
        <v>17</v>
      </c>
      <c r="E614" s="3" t="s">
        <v>18</v>
      </c>
      <c r="F614" s="1">
        <v>3.61</v>
      </c>
      <c r="G614" s="1">
        <v>210.9</v>
      </c>
      <c r="H614" s="3" t="s">
        <v>19</v>
      </c>
      <c r="I614" s="3" t="s">
        <v>38</v>
      </c>
      <c r="J614" s="2" t="s">
        <v>1941</v>
      </c>
      <c r="K614" s="3" t="s">
        <v>742</v>
      </c>
      <c r="L614" s="3" t="s">
        <v>56</v>
      </c>
      <c r="M614" s="3" t="s">
        <v>32</v>
      </c>
      <c r="N614" s="3" t="s">
        <v>1942</v>
      </c>
      <c r="O614" s="3" t="s">
        <v>1943</v>
      </c>
      <c r="P614" s="10">
        <f>IF(IFERROR(VLOOKUP(crocodile_dataset[[#This Row],[Observation ID]],A616:A1614,1,FALSE),0),1,0)</f>
        <v>0</v>
      </c>
      <c r="Q614"/>
    </row>
    <row r="615" spans="1:17" x14ac:dyDescent="0.2">
      <c r="A615" s="4">
        <v>614</v>
      </c>
      <c r="B615" s="3" t="s">
        <v>67</v>
      </c>
      <c r="C615" s="3" t="s">
        <v>68</v>
      </c>
      <c r="D615" s="3" t="s">
        <v>17</v>
      </c>
      <c r="E615" s="3" t="s">
        <v>69</v>
      </c>
      <c r="F615" s="1">
        <v>1.42</v>
      </c>
      <c r="G615" s="1">
        <v>25.3</v>
      </c>
      <c r="H615" s="3" t="s">
        <v>19</v>
      </c>
      <c r="I615" s="3" t="s">
        <v>104</v>
      </c>
      <c r="J615" s="2" t="s">
        <v>1944</v>
      </c>
      <c r="K615" s="3" t="s">
        <v>142</v>
      </c>
      <c r="L615" s="3" t="s">
        <v>72</v>
      </c>
      <c r="M615" s="3" t="s">
        <v>73</v>
      </c>
      <c r="N615" s="3" t="s">
        <v>1945</v>
      </c>
      <c r="O615" s="3" t="s">
        <v>1946</v>
      </c>
      <c r="P615" s="10">
        <f>IF(IFERROR(VLOOKUP(crocodile_dataset[[#This Row],[Observation ID]],A617:A1615,1,FALSE),0),1,0)</f>
        <v>0</v>
      </c>
      <c r="Q615"/>
    </row>
    <row r="616" spans="1:17" x14ac:dyDescent="0.2">
      <c r="A616" s="4">
        <v>615</v>
      </c>
      <c r="B616" s="3" t="s">
        <v>207</v>
      </c>
      <c r="C616" s="3" t="s">
        <v>208</v>
      </c>
      <c r="D616" s="3" t="s">
        <v>17</v>
      </c>
      <c r="E616" s="3" t="s">
        <v>18</v>
      </c>
      <c r="F616" s="1">
        <v>1.68</v>
      </c>
      <c r="G616" s="1">
        <v>36.799999999999997</v>
      </c>
      <c r="H616" s="3" t="s">
        <v>37</v>
      </c>
      <c r="I616" s="3" t="s">
        <v>20</v>
      </c>
      <c r="J616" s="2" t="s">
        <v>1947</v>
      </c>
      <c r="K616" s="3" t="s">
        <v>210</v>
      </c>
      <c r="L616" s="3" t="s">
        <v>211</v>
      </c>
      <c r="M616" s="3" t="s">
        <v>24</v>
      </c>
      <c r="N616" s="3" t="s">
        <v>1948</v>
      </c>
      <c r="O616" s="3" t="s">
        <v>1949</v>
      </c>
      <c r="P616" s="10">
        <f>IF(IFERROR(VLOOKUP(crocodile_dataset[[#This Row],[Observation ID]],A618:A1616,1,FALSE),0),1,0)</f>
        <v>0</v>
      </c>
      <c r="Q616"/>
    </row>
    <row r="617" spans="1:17" x14ac:dyDescent="0.2">
      <c r="A617" s="4">
        <v>616</v>
      </c>
      <c r="B617" s="3" t="s">
        <v>183</v>
      </c>
      <c r="C617" s="3" t="s">
        <v>184</v>
      </c>
      <c r="D617" s="3" t="s">
        <v>17</v>
      </c>
      <c r="E617" s="3" t="s">
        <v>18</v>
      </c>
      <c r="F617" s="1">
        <v>2.2999999999999998</v>
      </c>
      <c r="G617" s="1">
        <v>78.400000000000006</v>
      </c>
      <c r="H617" s="3" t="s">
        <v>19</v>
      </c>
      <c r="I617" s="3" t="s">
        <v>38</v>
      </c>
      <c r="J617" s="2" t="s">
        <v>1950</v>
      </c>
      <c r="K617" s="3" t="s">
        <v>130</v>
      </c>
      <c r="L617" s="3" t="s">
        <v>46</v>
      </c>
      <c r="M617" s="3" t="s">
        <v>41</v>
      </c>
      <c r="N617" s="3" t="s">
        <v>1951</v>
      </c>
      <c r="O617" s="3" t="s">
        <v>1952</v>
      </c>
      <c r="P617" s="10">
        <f>IF(IFERROR(VLOOKUP(crocodile_dataset[[#This Row],[Observation ID]],A619:A1617,1,FALSE),0),1,0)</f>
        <v>0</v>
      </c>
      <c r="Q617"/>
    </row>
    <row r="618" spans="1:17" x14ac:dyDescent="0.2">
      <c r="A618" s="4">
        <v>617</v>
      </c>
      <c r="B618" s="3" t="s">
        <v>49</v>
      </c>
      <c r="C618" s="3" t="s">
        <v>50</v>
      </c>
      <c r="D618" s="3" t="s">
        <v>17</v>
      </c>
      <c r="E618" s="3" t="s">
        <v>18</v>
      </c>
      <c r="F618" s="1">
        <v>3.09</v>
      </c>
      <c r="G618" s="1">
        <v>145.80000000000001</v>
      </c>
      <c r="H618" s="3" t="s">
        <v>61</v>
      </c>
      <c r="I618" s="3" t="s">
        <v>104</v>
      </c>
      <c r="J618" s="2" t="s">
        <v>458</v>
      </c>
      <c r="K618" s="3" t="s">
        <v>504</v>
      </c>
      <c r="L618" s="3" t="s">
        <v>56</v>
      </c>
      <c r="M618" s="3" t="s">
        <v>32</v>
      </c>
      <c r="N618" s="3" t="s">
        <v>1953</v>
      </c>
      <c r="O618" s="3" t="s">
        <v>1954</v>
      </c>
      <c r="P618" s="10">
        <f>IF(IFERROR(VLOOKUP(crocodile_dataset[[#This Row],[Observation ID]],A620:A1618,1,FALSE),0),1,0)</f>
        <v>0</v>
      </c>
      <c r="Q618"/>
    </row>
    <row r="619" spans="1:17" x14ac:dyDescent="0.2">
      <c r="A619" s="4">
        <v>618</v>
      </c>
      <c r="B619" s="3" t="s">
        <v>27</v>
      </c>
      <c r="C619" s="3" t="s">
        <v>28</v>
      </c>
      <c r="D619" s="3" t="s">
        <v>17</v>
      </c>
      <c r="E619" s="3" t="s">
        <v>18</v>
      </c>
      <c r="F619" s="1">
        <v>2.6</v>
      </c>
      <c r="G619" s="1">
        <v>130</v>
      </c>
      <c r="H619" s="3" t="s">
        <v>61</v>
      </c>
      <c r="I619" s="3" t="s">
        <v>38</v>
      </c>
      <c r="J619" s="2" t="s">
        <v>1955</v>
      </c>
      <c r="K619" s="3" t="s">
        <v>240</v>
      </c>
      <c r="L619" s="3" t="s">
        <v>131</v>
      </c>
      <c r="M619" s="3" t="s">
        <v>32</v>
      </c>
      <c r="N619" s="3" t="s">
        <v>1956</v>
      </c>
      <c r="O619" s="3" t="s">
        <v>1957</v>
      </c>
      <c r="P619" s="10">
        <f>IF(IFERROR(VLOOKUP(crocodile_dataset[[#This Row],[Observation ID]],A621:A1619,1,FALSE),0),1,0)</f>
        <v>0</v>
      </c>
      <c r="Q619"/>
    </row>
    <row r="620" spans="1:17" x14ac:dyDescent="0.2">
      <c r="A620" s="4">
        <v>619</v>
      </c>
      <c r="B620" s="3" t="s">
        <v>35</v>
      </c>
      <c r="C620" s="3" t="s">
        <v>36</v>
      </c>
      <c r="D620" s="3" t="s">
        <v>17</v>
      </c>
      <c r="E620" s="3" t="s">
        <v>18</v>
      </c>
      <c r="F620" s="1">
        <v>3.66</v>
      </c>
      <c r="G620" s="1">
        <v>351.5</v>
      </c>
      <c r="H620" s="3" t="s">
        <v>61</v>
      </c>
      <c r="I620" s="3" t="s">
        <v>104</v>
      </c>
      <c r="J620" s="2" t="s">
        <v>1958</v>
      </c>
      <c r="K620" s="3" t="s">
        <v>30</v>
      </c>
      <c r="L620" s="3" t="s">
        <v>244</v>
      </c>
      <c r="M620" s="3" t="s">
        <v>41</v>
      </c>
      <c r="N620" s="3" t="s">
        <v>1959</v>
      </c>
      <c r="O620" s="3" t="s">
        <v>1960</v>
      </c>
      <c r="P620" s="10">
        <f>IF(IFERROR(VLOOKUP(crocodile_dataset[[#This Row],[Observation ID]],A622:A1620,1,FALSE),0),1,0)</f>
        <v>0</v>
      </c>
      <c r="Q620"/>
    </row>
    <row r="621" spans="1:17" x14ac:dyDescent="0.2">
      <c r="A621" s="4">
        <v>620</v>
      </c>
      <c r="B621" s="3" t="s">
        <v>115</v>
      </c>
      <c r="C621" s="3" t="s">
        <v>116</v>
      </c>
      <c r="D621" s="3" t="s">
        <v>17</v>
      </c>
      <c r="E621" s="3" t="s">
        <v>18</v>
      </c>
      <c r="F621" s="1">
        <v>4.6900000000000004</v>
      </c>
      <c r="G621" s="1">
        <v>738.4</v>
      </c>
      <c r="H621" s="3" t="s">
        <v>19</v>
      </c>
      <c r="I621" s="3" t="s">
        <v>20</v>
      </c>
      <c r="J621" s="2" t="s">
        <v>1961</v>
      </c>
      <c r="K621" s="3" t="s">
        <v>139</v>
      </c>
      <c r="L621" s="3" t="s">
        <v>56</v>
      </c>
      <c r="M621" s="3" t="s">
        <v>24</v>
      </c>
      <c r="N621" s="3" t="s">
        <v>1962</v>
      </c>
      <c r="O621" s="3" t="s">
        <v>1963</v>
      </c>
      <c r="P621" s="10">
        <f>IF(IFERROR(VLOOKUP(crocodile_dataset[[#This Row],[Observation ID]],A623:A1621,1,FALSE),0),1,0)</f>
        <v>0</v>
      </c>
      <c r="Q621"/>
    </row>
    <row r="622" spans="1:17" x14ac:dyDescent="0.2">
      <c r="A622" s="4">
        <v>621</v>
      </c>
      <c r="B622" s="3" t="s">
        <v>183</v>
      </c>
      <c r="C622" s="3" t="s">
        <v>184</v>
      </c>
      <c r="D622" s="3" t="s">
        <v>17</v>
      </c>
      <c r="E622" s="3" t="s">
        <v>18</v>
      </c>
      <c r="F622" s="1">
        <v>2.29</v>
      </c>
      <c r="G622" s="1">
        <v>84.4</v>
      </c>
      <c r="H622" s="3" t="s">
        <v>19</v>
      </c>
      <c r="I622" s="3" t="s">
        <v>38</v>
      </c>
      <c r="J622" s="2" t="s">
        <v>1964</v>
      </c>
      <c r="K622" s="3" t="s">
        <v>130</v>
      </c>
      <c r="L622" s="3" t="s">
        <v>195</v>
      </c>
      <c r="M622" s="3" t="s">
        <v>41</v>
      </c>
      <c r="N622" s="3" t="s">
        <v>1965</v>
      </c>
      <c r="O622" s="3" t="s">
        <v>1966</v>
      </c>
      <c r="P622" s="10">
        <f>IF(IFERROR(VLOOKUP(crocodile_dataset[[#This Row],[Observation ID]],A624:A1622,1,FALSE),0),1,0)</f>
        <v>0</v>
      </c>
      <c r="Q622"/>
    </row>
    <row r="623" spans="1:17" x14ac:dyDescent="0.2">
      <c r="A623" s="4">
        <v>622</v>
      </c>
      <c r="B623" s="3" t="s">
        <v>188</v>
      </c>
      <c r="C623" s="3" t="s">
        <v>189</v>
      </c>
      <c r="D623" s="3" t="s">
        <v>17</v>
      </c>
      <c r="E623" s="3" t="s">
        <v>18</v>
      </c>
      <c r="F623" s="1">
        <v>1.95</v>
      </c>
      <c r="G623" s="1">
        <v>67.5</v>
      </c>
      <c r="H623" s="3" t="s">
        <v>61</v>
      </c>
      <c r="I623" s="3" t="s">
        <v>104</v>
      </c>
      <c r="J623" s="2" t="s">
        <v>1967</v>
      </c>
      <c r="K623" s="3" t="s">
        <v>191</v>
      </c>
      <c r="L623" s="3" t="s">
        <v>80</v>
      </c>
      <c r="M623" s="3" t="s">
        <v>24</v>
      </c>
      <c r="N623" s="3" t="s">
        <v>1968</v>
      </c>
      <c r="O623" s="3" t="s">
        <v>1969</v>
      </c>
      <c r="P623" s="10">
        <f>IF(IFERROR(VLOOKUP(crocodile_dataset[[#This Row],[Observation ID]],A625:A1623,1,FALSE),0),1,0)</f>
        <v>0</v>
      </c>
      <c r="Q623"/>
    </row>
    <row r="624" spans="1:17" x14ac:dyDescent="0.2">
      <c r="A624" s="4">
        <v>623</v>
      </c>
      <c r="B624" s="3" t="s">
        <v>127</v>
      </c>
      <c r="C624" s="3" t="s">
        <v>128</v>
      </c>
      <c r="D624" s="3" t="s">
        <v>17</v>
      </c>
      <c r="E624" s="3" t="s">
        <v>18</v>
      </c>
      <c r="F624" s="1">
        <v>4.4400000000000004</v>
      </c>
      <c r="G624" s="1">
        <v>509.4</v>
      </c>
      <c r="H624" s="3" t="s">
        <v>61</v>
      </c>
      <c r="I624" s="3" t="s">
        <v>104</v>
      </c>
      <c r="J624" s="2" t="s">
        <v>1970</v>
      </c>
      <c r="K624" s="3" t="s">
        <v>52</v>
      </c>
      <c r="L624" s="3" t="s">
        <v>131</v>
      </c>
      <c r="M624" s="3" t="s">
        <v>24</v>
      </c>
      <c r="N624" s="3" t="s">
        <v>1971</v>
      </c>
      <c r="O624" s="3" t="s">
        <v>1972</v>
      </c>
      <c r="P624" s="10">
        <f>IF(IFERROR(VLOOKUP(crocodile_dataset[[#This Row],[Observation ID]],A626:A1624,1,FALSE),0),1,0)</f>
        <v>0</v>
      </c>
      <c r="Q624"/>
    </row>
    <row r="625" spans="1:17" x14ac:dyDescent="0.2">
      <c r="A625" s="4">
        <v>624</v>
      </c>
      <c r="B625" s="3" t="s">
        <v>183</v>
      </c>
      <c r="C625" s="3" t="s">
        <v>184</v>
      </c>
      <c r="D625" s="3" t="s">
        <v>17</v>
      </c>
      <c r="E625" s="3" t="s">
        <v>18</v>
      </c>
      <c r="F625" s="1">
        <v>1.62</v>
      </c>
      <c r="G625" s="1">
        <v>38.9</v>
      </c>
      <c r="H625" s="3" t="s">
        <v>19</v>
      </c>
      <c r="I625" s="3" t="s">
        <v>104</v>
      </c>
      <c r="J625" s="2" t="s">
        <v>1820</v>
      </c>
      <c r="K625" s="3" t="s">
        <v>130</v>
      </c>
      <c r="L625" s="3" t="s">
        <v>46</v>
      </c>
      <c r="M625" s="3" t="s">
        <v>41</v>
      </c>
      <c r="N625" s="3" t="s">
        <v>1973</v>
      </c>
      <c r="O625" s="3" t="s">
        <v>1974</v>
      </c>
      <c r="P625" s="10">
        <f>IF(IFERROR(VLOOKUP(crocodile_dataset[[#This Row],[Observation ID]],A627:A1625,1,FALSE),0),1,0)</f>
        <v>0</v>
      </c>
      <c r="Q625"/>
    </row>
    <row r="626" spans="1:17" x14ac:dyDescent="0.2">
      <c r="A626" s="4">
        <v>625</v>
      </c>
      <c r="B626" s="3" t="s">
        <v>183</v>
      </c>
      <c r="C626" s="3" t="s">
        <v>184</v>
      </c>
      <c r="D626" s="3" t="s">
        <v>17</v>
      </c>
      <c r="E626" s="3" t="s">
        <v>18</v>
      </c>
      <c r="F626" s="1">
        <v>2</v>
      </c>
      <c r="G626" s="1">
        <v>60.9</v>
      </c>
      <c r="H626" s="3" t="s">
        <v>19</v>
      </c>
      <c r="I626" s="3" t="s">
        <v>104</v>
      </c>
      <c r="J626" s="2" t="s">
        <v>1975</v>
      </c>
      <c r="K626" s="3" t="s">
        <v>130</v>
      </c>
      <c r="L626" s="3" t="s">
        <v>195</v>
      </c>
      <c r="M626" s="3" t="s">
        <v>41</v>
      </c>
      <c r="N626" s="3" t="s">
        <v>1976</v>
      </c>
      <c r="O626" s="3" t="s">
        <v>1977</v>
      </c>
      <c r="P626" s="10">
        <f>IF(IFERROR(VLOOKUP(crocodile_dataset[[#This Row],[Observation ID]],A628:A1626,1,FALSE),0),1,0)</f>
        <v>0</v>
      </c>
      <c r="Q626"/>
    </row>
    <row r="627" spans="1:17" x14ac:dyDescent="0.2">
      <c r="A627" s="4">
        <v>626</v>
      </c>
      <c r="B627" s="3" t="s">
        <v>76</v>
      </c>
      <c r="C627" s="3" t="s">
        <v>77</v>
      </c>
      <c r="D627" s="3" t="s">
        <v>17</v>
      </c>
      <c r="E627" s="3" t="s">
        <v>18</v>
      </c>
      <c r="F627" s="1">
        <v>2.04</v>
      </c>
      <c r="G627" s="1">
        <v>75.599999999999994</v>
      </c>
      <c r="H627" s="3" t="s">
        <v>37</v>
      </c>
      <c r="I627" s="3" t="s">
        <v>104</v>
      </c>
      <c r="J627" s="2" t="s">
        <v>1978</v>
      </c>
      <c r="K627" s="3" t="s">
        <v>350</v>
      </c>
      <c r="L627" s="3" t="s">
        <v>80</v>
      </c>
      <c r="M627" s="3" t="s">
        <v>24</v>
      </c>
      <c r="N627" s="3" t="s">
        <v>1979</v>
      </c>
      <c r="O627" s="3" t="s">
        <v>1980</v>
      </c>
      <c r="P627" s="10">
        <f>IF(IFERROR(VLOOKUP(crocodile_dataset[[#This Row],[Observation ID]],A629:A1627,1,FALSE),0),1,0)</f>
        <v>0</v>
      </c>
      <c r="Q627"/>
    </row>
    <row r="628" spans="1:17" x14ac:dyDescent="0.2">
      <c r="A628" s="4">
        <v>627</v>
      </c>
      <c r="B628" s="3" t="s">
        <v>145</v>
      </c>
      <c r="C628" s="3" t="s">
        <v>146</v>
      </c>
      <c r="D628" s="3" t="s">
        <v>17</v>
      </c>
      <c r="E628" s="3" t="s">
        <v>18</v>
      </c>
      <c r="F628" s="1">
        <v>2.82</v>
      </c>
      <c r="G628" s="1">
        <v>117.4</v>
      </c>
      <c r="H628" s="3" t="s">
        <v>19</v>
      </c>
      <c r="I628" s="3" t="s">
        <v>104</v>
      </c>
      <c r="J628" s="2" t="s">
        <v>1981</v>
      </c>
      <c r="K628" s="3" t="s">
        <v>148</v>
      </c>
      <c r="L628" s="3" t="s">
        <v>475</v>
      </c>
      <c r="M628" s="3" t="s">
        <v>41</v>
      </c>
      <c r="N628" s="3" t="s">
        <v>1982</v>
      </c>
      <c r="O628" s="3" t="s">
        <v>1983</v>
      </c>
      <c r="P628" s="10">
        <f>IF(IFERROR(VLOOKUP(crocodile_dataset[[#This Row],[Observation ID]],A630:A1628,1,FALSE),0),1,0)</f>
        <v>0</v>
      </c>
      <c r="Q628"/>
    </row>
    <row r="629" spans="1:17" x14ac:dyDescent="0.2">
      <c r="A629" s="4">
        <v>628</v>
      </c>
      <c r="B629" s="3" t="s">
        <v>183</v>
      </c>
      <c r="C629" s="3" t="s">
        <v>184</v>
      </c>
      <c r="D629" s="3" t="s">
        <v>17</v>
      </c>
      <c r="E629" s="3" t="s">
        <v>18</v>
      </c>
      <c r="F629" s="1">
        <v>2.23</v>
      </c>
      <c r="G629" s="1">
        <v>87.7</v>
      </c>
      <c r="H629" s="3" t="s">
        <v>61</v>
      </c>
      <c r="I629" s="3" t="s">
        <v>38</v>
      </c>
      <c r="J629" s="2" t="s">
        <v>1028</v>
      </c>
      <c r="K629" s="3" t="s">
        <v>130</v>
      </c>
      <c r="L629" s="3" t="s">
        <v>46</v>
      </c>
      <c r="M629" s="3" t="s">
        <v>41</v>
      </c>
      <c r="N629" s="3" t="s">
        <v>1984</v>
      </c>
      <c r="O629" s="3" t="s">
        <v>1985</v>
      </c>
      <c r="P629" s="10">
        <f>IF(IFERROR(VLOOKUP(crocodile_dataset[[#This Row],[Observation ID]],A631:A1629,1,FALSE),0),1,0)</f>
        <v>0</v>
      </c>
      <c r="Q629"/>
    </row>
    <row r="630" spans="1:17" x14ac:dyDescent="0.2">
      <c r="A630" s="4">
        <v>629</v>
      </c>
      <c r="B630" s="3" t="s">
        <v>27</v>
      </c>
      <c r="C630" s="3" t="s">
        <v>28</v>
      </c>
      <c r="D630" s="3" t="s">
        <v>17</v>
      </c>
      <c r="E630" s="3" t="s">
        <v>18</v>
      </c>
      <c r="F630" s="1">
        <v>3.71</v>
      </c>
      <c r="G630" s="1">
        <v>275.8</v>
      </c>
      <c r="H630" s="3" t="s">
        <v>61</v>
      </c>
      <c r="I630" s="3" t="s">
        <v>38</v>
      </c>
      <c r="J630" s="2" t="s">
        <v>1986</v>
      </c>
      <c r="K630" s="3" t="s">
        <v>240</v>
      </c>
      <c r="L630" s="3" t="s">
        <v>31</v>
      </c>
      <c r="M630" s="3" t="s">
        <v>32</v>
      </c>
      <c r="N630" s="3" t="s">
        <v>1987</v>
      </c>
      <c r="O630" s="3" t="s">
        <v>1988</v>
      </c>
      <c r="P630" s="10">
        <f>IF(IFERROR(VLOOKUP(crocodile_dataset[[#This Row],[Observation ID]],A632:A1630,1,FALSE),0),1,0)</f>
        <v>0</v>
      </c>
      <c r="Q630"/>
    </row>
    <row r="631" spans="1:17" x14ac:dyDescent="0.2">
      <c r="A631" s="4">
        <v>630</v>
      </c>
      <c r="B631" s="3" t="s">
        <v>76</v>
      </c>
      <c r="C631" s="3" t="s">
        <v>77</v>
      </c>
      <c r="D631" s="3" t="s">
        <v>17</v>
      </c>
      <c r="E631" s="3" t="s">
        <v>18</v>
      </c>
      <c r="F631" s="1">
        <v>2.4</v>
      </c>
      <c r="G631" s="1">
        <v>109.3</v>
      </c>
      <c r="H631" s="3" t="s">
        <v>61</v>
      </c>
      <c r="I631" s="3" t="s">
        <v>104</v>
      </c>
      <c r="J631" s="2" t="s">
        <v>1989</v>
      </c>
      <c r="K631" s="3" t="s">
        <v>79</v>
      </c>
      <c r="L631" s="3" t="s">
        <v>216</v>
      </c>
      <c r="M631" s="3" t="s">
        <v>24</v>
      </c>
      <c r="N631" s="3" t="s">
        <v>1990</v>
      </c>
      <c r="O631" s="3" t="s">
        <v>1991</v>
      </c>
      <c r="P631" s="10">
        <f>IF(IFERROR(VLOOKUP(crocodile_dataset[[#This Row],[Observation ID]],A633:A1631,1,FALSE),0),1,0)</f>
        <v>0</v>
      </c>
      <c r="Q631"/>
    </row>
    <row r="632" spans="1:17" x14ac:dyDescent="0.2">
      <c r="A632" s="4">
        <v>631</v>
      </c>
      <c r="B632" s="3" t="s">
        <v>115</v>
      </c>
      <c r="C632" s="3" t="s">
        <v>116</v>
      </c>
      <c r="D632" s="3" t="s">
        <v>17</v>
      </c>
      <c r="E632" s="3" t="s">
        <v>18</v>
      </c>
      <c r="F632" s="1">
        <v>3.39</v>
      </c>
      <c r="G632" s="1">
        <v>381.1</v>
      </c>
      <c r="H632" s="3" t="s">
        <v>19</v>
      </c>
      <c r="I632" s="3" t="s">
        <v>20</v>
      </c>
      <c r="J632" s="2" t="s">
        <v>1992</v>
      </c>
      <c r="K632" s="3" t="s">
        <v>637</v>
      </c>
      <c r="L632" s="3" t="s">
        <v>56</v>
      </c>
      <c r="M632" s="3" t="s">
        <v>24</v>
      </c>
      <c r="N632" s="3" t="s">
        <v>1993</v>
      </c>
      <c r="O632" s="3" t="s">
        <v>1994</v>
      </c>
      <c r="P632" s="10">
        <f>IF(IFERROR(VLOOKUP(crocodile_dataset[[#This Row],[Observation ID]],A634:A1632,1,FALSE),0),1,0)</f>
        <v>0</v>
      </c>
      <c r="Q632"/>
    </row>
    <row r="633" spans="1:17" x14ac:dyDescent="0.2">
      <c r="A633" s="4">
        <v>632</v>
      </c>
      <c r="B633" s="3" t="s">
        <v>120</v>
      </c>
      <c r="C633" s="3" t="s">
        <v>121</v>
      </c>
      <c r="D633" s="3" t="s">
        <v>17</v>
      </c>
      <c r="E633" s="3" t="s">
        <v>18</v>
      </c>
      <c r="F633" s="1">
        <v>2.83</v>
      </c>
      <c r="G633" s="1">
        <v>125.6</v>
      </c>
      <c r="H633" s="3" t="s">
        <v>19</v>
      </c>
      <c r="I633" s="3" t="s">
        <v>38</v>
      </c>
      <c r="J633" s="2" t="s">
        <v>1995</v>
      </c>
      <c r="K633" s="3" t="s">
        <v>123</v>
      </c>
      <c r="L633" s="3" t="s">
        <v>46</v>
      </c>
      <c r="M633" s="3" t="s">
        <v>73</v>
      </c>
      <c r="N633" s="3" t="s">
        <v>1996</v>
      </c>
      <c r="O633" s="3" t="s">
        <v>1997</v>
      </c>
      <c r="P633" s="10">
        <f>IF(IFERROR(VLOOKUP(crocodile_dataset[[#This Row],[Observation ID]],A635:A1633,1,FALSE),0),1,0)</f>
        <v>0</v>
      </c>
      <c r="Q633"/>
    </row>
    <row r="634" spans="1:17" x14ac:dyDescent="0.2">
      <c r="A634" s="4">
        <v>633</v>
      </c>
      <c r="B634" s="3" t="s">
        <v>145</v>
      </c>
      <c r="C634" s="3" t="s">
        <v>146</v>
      </c>
      <c r="D634" s="3" t="s">
        <v>17</v>
      </c>
      <c r="E634" s="3" t="s">
        <v>18</v>
      </c>
      <c r="F634" s="1">
        <v>1.35</v>
      </c>
      <c r="G634" s="1">
        <v>44</v>
      </c>
      <c r="H634" s="3" t="s">
        <v>37</v>
      </c>
      <c r="I634" s="3" t="s">
        <v>38</v>
      </c>
      <c r="J634" s="2" t="s">
        <v>1998</v>
      </c>
      <c r="K634" s="3" t="s">
        <v>148</v>
      </c>
      <c r="L634" s="3" t="s">
        <v>23</v>
      </c>
      <c r="M634" s="3" t="s">
        <v>41</v>
      </c>
      <c r="N634" s="3" t="s">
        <v>1999</v>
      </c>
      <c r="O634" s="3" t="s">
        <v>2000</v>
      </c>
      <c r="P634" s="10">
        <f>IF(IFERROR(VLOOKUP(crocodile_dataset[[#This Row],[Observation ID]],A636:A1634,1,FALSE),0),1,0)</f>
        <v>0</v>
      </c>
      <c r="Q634"/>
    </row>
    <row r="635" spans="1:17" x14ac:dyDescent="0.2">
      <c r="A635" s="4">
        <v>634</v>
      </c>
      <c r="B635" s="3" t="s">
        <v>35</v>
      </c>
      <c r="C635" s="3" t="s">
        <v>36</v>
      </c>
      <c r="D635" s="3" t="s">
        <v>17</v>
      </c>
      <c r="E635" s="3" t="s">
        <v>18</v>
      </c>
      <c r="F635" s="1">
        <v>2.08</v>
      </c>
      <c r="G635" s="1">
        <v>134.5</v>
      </c>
      <c r="H635" s="3" t="s">
        <v>37</v>
      </c>
      <c r="I635" s="3" t="s">
        <v>20</v>
      </c>
      <c r="J635" s="2" t="s">
        <v>2001</v>
      </c>
      <c r="K635" s="3" t="s">
        <v>30</v>
      </c>
      <c r="L635" s="3" t="s">
        <v>244</v>
      </c>
      <c r="M635" s="3" t="s">
        <v>41</v>
      </c>
      <c r="N635" s="3" t="s">
        <v>2002</v>
      </c>
      <c r="O635" s="3" t="s">
        <v>2003</v>
      </c>
      <c r="P635" s="10">
        <f>IF(IFERROR(VLOOKUP(crocodile_dataset[[#This Row],[Observation ID]],A637:A1635,1,FALSE),0),1,0)</f>
        <v>0</v>
      </c>
      <c r="Q635"/>
    </row>
    <row r="636" spans="1:17" x14ac:dyDescent="0.2">
      <c r="A636" s="4">
        <v>635</v>
      </c>
      <c r="B636" s="3" t="s">
        <v>120</v>
      </c>
      <c r="C636" s="3" t="s">
        <v>121</v>
      </c>
      <c r="D636" s="3" t="s">
        <v>17</v>
      </c>
      <c r="E636" s="3" t="s">
        <v>18</v>
      </c>
      <c r="F636" s="1">
        <v>0.91</v>
      </c>
      <c r="G636" s="1">
        <v>29.3</v>
      </c>
      <c r="H636" s="3" t="s">
        <v>37</v>
      </c>
      <c r="I636" s="3" t="s">
        <v>20</v>
      </c>
      <c r="J636" s="2" t="s">
        <v>2004</v>
      </c>
      <c r="K636" s="3" t="s">
        <v>123</v>
      </c>
      <c r="L636" s="3" t="s">
        <v>124</v>
      </c>
      <c r="M636" s="3" t="s">
        <v>73</v>
      </c>
      <c r="N636" s="3" t="s">
        <v>2005</v>
      </c>
      <c r="O636" s="3" t="s">
        <v>2006</v>
      </c>
      <c r="P636" s="10">
        <f>IF(IFERROR(VLOOKUP(crocodile_dataset[[#This Row],[Observation ID]],A638:A1636,1,FALSE),0),1,0)</f>
        <v>0</v>
      </c>
      <c r="Q636"/>
    </row>
    <row r="637" spans="1:17" x14ac:dyDescent="0.2">
      <c r="A637" s="4">
        <v>636</v>
      </c>
      <c r="B637" s="3" t="s">
        <v>15</v>
      </c>
      <c r="C637" s="3" t="s">
        <v>16</v>
      </c>
      <c r="D637" s="3" t="s">
        <v>17</v>
      </c>
      <c r="E637" s="3" t="s">
        <v>18</v>
      </c>
      <c r="F637" s="1">
        <v>1.76</v>
      </c>
      <c r="G637" s="1">
        <v>51.2</v>
      </c>
      <c r="H637" s="3" t="s">
        <v>19</v>
      </c>
      <c r="I637" s="3" t="s">
        <v>104</v>
      </c>
      <c r="J637" s="2" t="s">
        <v>2007</v>
      </c>
      <c r="K637" s="3" t="s">
        <v>22</v>
      </c>
      <c r="L637" s="3" t="s">
        <v>46</v>
      </c>
      <c r="M637" s="3" t="s">
        <v>24</v>
      </c>
      <c r="N637" s="3" t="s">
        <v>2008</v>
      </c>
      <c r="O637" s="3" t="s">
        <v>2009</v>
      </c>
      <c r="P637" s="10">
        <f>IF(IFERROR(VLOOKUP(crocodile_dataset[[#This Row],[Observation ID]],A639:A1637,1,FALSE),0),1,0)</f>
        <v>0</v>
      </c>
      <c r="Q637"/>
    </row>
    <row r="638" spans="1:17" x14ac:dyDescent="0.2">
      <c r="A638" s="4">
        <v>637</v>
      </c>
      <c r="B638" s="3" t="s">
        <v>120</v>
      </c>
      <c r="C638" s="3" t="s">
        <v>121</v>
      </c>
      <c r="D638" s="3" t="s">
        <v>17</v>
      </c>
      <c r="E638" s="3" t="s">
        <v>18</v>
      </c>
      <c r="F638" s="1">
        <v>2.68</v>
      </c>
      <c r="G638" s="1">
        <v>118.3</v>
      </c>
      <c r="H638" s="3" t="s">
        <v>61</v>
      </c>
      <c r="I638" s="3" t="s">
        <v>104</v>
      </c>
      <c r="J638" s="2" t="s">
        <v>2010</v>
      </c>
      <c r="K638" s="3" t="s">
        <v>135</v>
      </c>
      <c r="L638" s="3" t="s">
        <v>46</v>
      </c>
      <c r="M638" s="3" t="s">
        <v>73</v>
      </c>
      <c r="N638" s="3" t="s">
        <v>2011</v>
      </c>
      <c r="O638" s="3" t="s">
        <v>2012</v>
      </c>
      <c r="P638" s="10">
        <f>IF(IFERROR(VLOOKUP(crocodile_dataset[[#This Row],[Observation ID]],A640:A1638,1,FALSE),0),1,0)</f>
        <v>0</v>
      </c>
      <c r="Q638"/>
    </row>
    <row r="639" spans="1:17" x14ac:dyDescent="0.2">
      <c r="A639" s="4">
        <v>638</v>
      </c>
      <c r="B639" s="3" t="s">
        <v>201</v>
      </c>
      <c r="C639" s="3" t="s">
        <v>202</v>
      </c>
      <c r="D639" s="3" t="s">
        <v>17</v>
      </c>
      <c r="E639" s="3" t="s">
        <v>203</v>
      </c>
      <c r="F639" s="1">
        <v>1.33</v>
      </c>
      <c r="G639" s="1">
        <v>55.6</v>
      </c>
      <c r="H639" s="3" t="s">
        <v>37</v>
      </c>
      <c r="I639" s="3" t="s">
        <v>104</v>
      </c>
      <c r="J639" s="2" t="s">
        <v>2013</v>
      </c>
      <c r="K639" s="3" t="s">
        <v>106</v>
      </c>
      <c r="L639" s="3" t="s">
        <v>259</v>
      </c>
      <c r="M639" s="3" t="s">
        <v>41</v>
      </c>
      <c r="N639" s="3" t="s">
        <v>2014</v>
      </c>
      <c r="O639" s="3" t="s">
        <v>2015</v>
      </c>
      <c r="P639" s="10">
        <f>IF(IFERROR(VLOOKUP(crocodile_dataset[[#This Row],[Observation ID]],A641:A1639,1,FALSE),0),1,0)</f>
        <v>0</v>
      </c>
      <c r="Q639"/>
    </row>
    <row r="640" spans="1:17" x14ac:dyDescent="0.2">
      <c r="A640" s="4">
        <v>639</v>
      </c>
      <c r="B640" s="3" t="s">
        <v>188</v>
      </c>
      <c r="C640" s="3" t="s">
        <v>189</v>
      </c>
      <c r="D640" s="3" t="s">
        <v>17</v>
      </c>
      <c r="E640" s="3" t="s">
        <v>18</v>
      </c>
      <c r="F640" s="1">
        <v>2.56</v>
      </c>
      <c r="G640" s="1">
        <v>95.7</v>
      </c>
      <c r="H640" s="3" t="s">
        <v>61</v>
      </c>
      <c r="I640" s="3" t="s">
        <v>38</v>
      </c>
      <c r="J640" s="2" t="s">
        <v>2016</v>
      </c>
      <c r="K640" s="3" t="s">
        <v>191</v>
      </c>
      <c r="L640" s="3" t="s">
        <v>23</v>
      </c>
      <c r="M640" s="3" t="s">
        <v>24</v>
      </c>
      <c r="N640" s="3" t="s">
        <v>2017</v>
      </c>
      <c r="O640" s="3" t="s">
        <v>2018</v>
      </c>
      <c r="P640" s="10">
        <f>IF(IFERROR(VLOOKUP(crocodile_dataset[[#This Row],[Observation ID]],A642:A1640,1,FALSE),0),1,0)</f>
        <v>0</v>
      </c>
      <c r="Q640"/>
    </row>
    <row r="641" spans="1:17" x14ac:dyDescent="0.2">
      <c r="A641" s="4">
        <v>640</v>
      </c>
      <c r="B641" s="3" t="s">
        <v>320</v>
      </c>
      <c r="C641" s="3" t="s">
        <v>321</v>
      </c>
      <c r="D641" s="3" t="s">
        <v>17</v>
      </c>
      <c r="E641" s="3" t="s">
        <v>203</v>
      </c>
      <c r="F641" s="1">
        <v>2.68</v>
      </c>
      <c r="G641" s="1">
        <v>134.5</v>
      </c>
      <c r="H641" s="3" t="s">
        <v>19</v>
      </c>
      <c r="I641" s="3" t="s">
        <v>38</v>
      </c>
      <c r="J641" s="2" t="s">
        <v>2019</v>
      </c>
      <c r="K641" s="3" t="s">
        <v>297</v>
      </c>
      <c r="L641" s="3" t="s">
        <v>23</v>
      </c>
      <c r="M641" s="3" t="s">
        <v>323</v>
      </c>
      <c r="N641" s="3" t="s">
        <v>2020</v>
      </c>
      <c r="O641" s="3" t="s">
        <v>2021</v>
      </c>
      <c r="P641" s="10">
        <f>IF(IFERROR(VLOOKUP(crocodile_dataset[[#This Row],[Observation ID]],A643:A1641,1,FALSE),0),1,0)</f>
        <v>0</v>
      </c>
      <c r="Q641"/>
    </row>
    <row r="642" spans="1:17" x14ac:dyDescent="0.2">
      <c r="A642" s="4">
        <v>641</v>
      </c>
      <c r="B642" s="3" t="s">
        <v>207</v>
      </c>
      <c r="C642" s="3" t="s">
        <v>208</v>
      </c>
      <c r="D642" s="3" t="s">
        <v>17</v>
      </c>
      <c r="E642" s="3" t="s">
        <v>18</v>
      </c>
      <c r="F642" s="1">
        <v>2.13</v>
      </c>
      <c r="G642" s="1">
        <v>60.4</v>
      </c>
      <c r="H642" s="3" t="s">
        <v>19</v>
      </c>
      <c r="I642" s="3" t="s">
        <v>20</v>
      </c>
      <c r="J642" s="2" t="s">
        <v>2022</v>
      </c>
      <c r="K642" s="3" t="s">
        <v>210</v>
      </c>
      <c r="L642" s="3" t="s">
        <v>465</v>
      </c>
      <c r="M642" s="3" t="s">
        <v>24</v>
      </c>
      <c r="N642" s="3" t="s">
        <v>2023</v>
      </c>
      <c r="O642" s="3" t="s">
        <v>2024</v>
      </c>
      <c r="P642" s="10">
        <f>IF(IFERROR(VLOOKUP(crocodile_dataset[[#This Row],[Observation ID]],A644:A1642,1,FALSE),0),1,0)</f>
        <v>0</v>
      </c>
      <c r="Q642"/>
    </row>
    <row r="643" spans="1:17" x14ac:dyDescent="0.2">
      <c r="A643" s="4">
        <v>642</v>
      </c>
      <c r="B643" s="3" t="s">
        <v>15</v>
      </c>
      <c r="C643" s="3" t="s">
        <v>16</v>
      </c>
      <c r="D643" s="3" t="s">
        <v>17</v>
      </c>
      <c r="E643" s="3" t="s">
        <v>18</v>
      </c>
      <c r="F643" s="1">
        <v>2.88</v>
      </c>
      <c r="G643" s="1">
        <v>141.9</v>
      </c>
      <c r="H643" s="3" t="s">
        <v>19</v>
      </c>
      <c r="I643" s="3" t="s">
        <v>20</v>
      </c>
      <c r="J643" s="2" t="s">
        <v>2025</v>
      </c>
      <c r="K643" s="3" t="s">
        <v>22</v>
      </c>
      <c r="L643" s="3" t="s">
        <v>84</v>
      </c>
      <c r="M643" s="3" t="s">
        <v>24</v>
      </c>
      <c r="N643" s="3" t="s">
        <v>2026</v>
      </c>
      <c r="O643" s="3" t="s">
        <v>2027</v>
      </c>
      <c r="P643" s="10">
        <f>IF(IFERROR(VLOOKUP(crocodile_dataset[[#This Row],[Observation ID]],A645:A1643,1,FALSE),0),1,0)</f>
        <v>0</v>
      </c>
      <c r="Q643"/>
    </row>
    <row r="644" spans="1:17" x14ac:dyDescent="0.2">
      <c r="A644" s="4">
        <v>643</v>
      </c>
      <c r="B644" s="3" t="s">
        <v>15</v>
      </c>
      <c r="C644" s="3" t="s">
        <v>16</v>
      </c>
      <c r="D644" s="3" t="s">
        <v>17</v>
      </c>
      <c r="E644" s="3" t="s">
        <v>18</v>
      </c>
      <c r="F644" s="1">
        <v>2.16</v>
      </c>
      <c r="G644" s="1">
        <v>73.599999999999994</v>
      </c>
      <c r="H644" s="3" t="s">
        <v>61</v>
      </c>
      <c r="I644" s="3" t="s">
        <v>38</v>
      </c>
      <c r="J644" s="2" t="s">
        <v>2028</v>
      </c>
      <c r="K644" s="3" t="s">
        <v>233</v>
      </c>
      <c r="L644" s="3" t="s">
        <v>46</v>
      </c>
      <c r="M644" s="3" t="s">
        <v>24</v>
      </c>
      <c r="N644" s="3" t="s">
        <v>2029</v>
      </c>
      <c r="O644" s="3" t="s">
        <v>2030</v>
      </c>
      <c r="P644" s="10">
        <f>IF(IFERROR(VLOOKUP(crocodile_dataset[[#This Row],[Observation ID]],A646:A1644,1,FALSE),0),1,0)</f>
        <v>0</v>
      </c>
      <c r="Q644"/>
    </row>
    <row r="645" spans="1:17" x14ac:dyDescent="0.2">
      <c r="A645" s="4">
        <v>644</v>
      </c>
      <c r="B645" s="3" t="s">
        <v>76</v>
      </c>
      <c r="C645" s="3" t="s">
        <v>77</v>
      </c>
      <c r="D645" s="3" t="s">
        <v>17</v>
      </c>
      <c r="E645" s="3" t="s">
        <v>18</v>
      </c>
      <c r="F645" s="1">
        <v>1.18</v>
      </c>
      <c r="G645" s="1">
        <v>40.5</v>
      </c>
      <c r="H645" s="3" t="s">
        <v>37</v>
      </c>
      <c r="I645" s="3" t="s">
        <v>20</v>
      </c>
      <c r="J645" s="2" t="s">
        <v>2031</v>
      </c>
      <c r="K645" s="3" t="s">
        <v>350</v>
      </c>
      <c r="L645" s="3" t="s">
        <v>216</v>
      </c>
      <c r="M645" s="3" t="s">
        <v>24</v>
      </c>
      <c r="N645" s="3" t="s">
        <v>2032</v>
      </c>
      <c r="O645" s="3" t="s">
        <v>2033</v>
      </c>
      <c r="P645" s="10">
        <f>IF(IFERROR(VLOOKUP(crocodile_dataset[[#This Row],[Observation ID]],A647:A1645,1,FALSE),0),1,0)</f>
        <v>0</v>
      </c>
      <c r="Q645"/>
    </row>
    <row r="646" spans="1:17" x14ac:dyDescent="0.2">
      <c r="A646" s="4">
        <v>645</v>
      </c>
      <c r="B646" s="3" t="s">
        <v>145</v>
      </c>
      <c r="C646" s="3" t="s">
        <v>146</v>
      </c>
      <c r="D646" s="3" t="s">
        <v>17</v>
      </c>
      <c r="E646" s="3" t="s">
        <v>18</v>
      </c>
      <c r="F646" s="1">
        <v>3.38</v>
      </c>
      <c r="G646" s="1">
        <v>203.8</v>
      </c>
      <c r="H646" s="3" t="s">
        <v>19</v>
      </c>
      <c r="I646" s="3" t="s">
        <v>104</v>
      </c>
      <c r="J646" s="2" t="s">
        <v>2034</v>
      </c>
      <c r="K646" s="3" t="s">
        <v>148</v>
      </c>
      <c r="L646" s="3" t="s">
        <v>475</v>
      </c>
      <c r="M646" s="3" t="s">
        <v>41</v>
      </c>
      <c r="N646" s="3" t="s">
        <v>2035</v>
      </c>
      <c r="O646" s="3" t="s">
        <v>2036</v>
      </c>
      <c r="P646" s="10">
        <f>IF(IFERROR(VLOOKUP(crocodile_dataset[[#This Row],[Observation ID]],A648:A1646,1,FALSE),0),1,0)</f>
        <v>0</v>
      </c>
      <c r="Q646"/>
    </row>
    <row r="647" spans="1:17" x14ac:dyDescent="0.2">
      <c r="A647" s="4">
        <v>646</v>
      </c>
      <c r="B647" s="3" t="s">
        <v>49</v>
      </c>
      <c r="C647" s="3" t="s">
        <v>50</v>
      </c>
      <c r="D647" s="3" t="s">
        <v>17</v>
      </c>
      <c r="E647" s="3" t="s">
        <v>18</v>
      </c>
      <c r="F647" s="1">
        <v>3.42</v>
      </c>
      <c r="G647" s="1">
        <v>223.3</v>
      </c>
      <c r="H647" s="3" t="s">
        <v>19</v>
      </c>
      <c r="I647" s="3" t="s">
        <v>38</v>
      </c>
      <c r="J647" s="2" t="s">
        <v>2037</v>
      </c>
      <c r="K647" s="3" t="s">
        <v>504</v>
      </c>
      <c r="L647" s="3" t="s">
        <v>56</v>
      </c>
      <c r="M647" s="3" t="s">
        <v>32</v>
      </c>
      <c r="N647" s="3" t="s">
        <v>2038</v>
      </c>
      <c r="O647" s="3" t="s">
        <v>2039</v>
      </c>
      <c r="P647" s="10">
        <f>IF(IFERROR(VLOOKUP(crocodile_dataset[[#This Row],[Observation ID]],A649:A1647,1,FALSE),0),1,0)</f>
        <v>0</v>
      </c>
      <c r="Q647"/>
    </row>
    <row r="648" spans="1:17" x14ac:dyDescent="0.2">
      <c r="A648" s="4">
        <v>647</v>
      </c>
      <c r="B648" s="3" t="s">
        <v>87</v>
      </c>
      <c r="C648" s="3" t="s">
        <v>88</v>
      </c>
      <c r="D648" s="3" t="s">
        <v>17</v>
      </c>
      <c r="E648" s="3" t="s">
        <v>69</v>
      </c>
      <c r="F648" s="1">
        <v>1.29</v>
      </c>
      <c r="G648" s="1">
        <v>15.6</v>
      </c>
      <c r="H648" s="3" t="s">
        <v>19</v>
      </c>
      <c r="I648" s="3" t="s">
        <v>104</v>
      </c>
      <c r="J648" s="2" t="s">
        <v>2040</v>
      </c>
      <c r="K648" s="3" t="s">
        <v>297</v>
      </c>
      <c r="L648" s="3" t="s">
        <v>72</v>
      </c>
      <c r="M648" s="3" t="s">
        <v>32</v>
      </c>
      <c r="N648" s="3" t="s">
        <v>2041</v>
      </c>
      <c r="O648" s="3" t="s">
        <v>2042</v>
      </c>
      <c r="P648" s="10">
        <f>IF(IFERROR(VLOOKUP(crocodile_dataset[[#This Row],[Observation ID]],A650:A1648,1,FALSE),0),1,0)</f>
        <v>0</v>
      </c>
      <c r="Q648"/>
    </row>
    <row r="649" spans="1:17" x14ac:dyDescent="0.2">
      <c r="A649" s="4">
        <v>648</v>
      </c>
      <c r="B649" s="3" t="s">
        <v>127</v>
      </c>
      <c r="C649" s="3" t="s">
        <v>128</v>
      </c>
      <c r="D649" s="3" t="s">
        <v>17</v>
      </c>
      <c r="E649" s="3" t="s">
        <v>18</v>
      </c>
      <c r="F649" s="1">
        <v>1.28</v>
      </c>
      <c r="G649" s="1">
        <v>298.10000000000002</v>
      </c>
      <c r="H649" s="3" t="s">
        <v>37</v>
      </c>
      <c r="I649" s="3" t="s">
        <v>104</v>
      </c>
      <c r="J649" s="2" t="s">
        <v>2043</v>
      </c>
      <c r="K649" s="3" t="s">
        <v>191</v>
      </c>
      <c r="L649" s="3" t="s">
        <v>479</v>
      </c>
      <c r="M649" s="3" t="s">
        <v>24</v>
      </c>
      <c r="N649" s="3" t="s">
        <v>2044</v>
      </c>
      <c r="O649" s="3" t="s">
        <v>2045</v>
      </c>
      <c r="P649" s="10">
        <f>IF(IFERROR(VLOOKUP(crocodile_dataset[[#This Row],[Observation ID]],A651:A1649,1,FALSE),0),1,0)</f>
        <v>0</v>
      </c>
      <c r="Q649"/>
    </row>
    <row r="650" spans="1:17" x14ac:dyDescent="0.2">
      <c r="A650" s="4">
        <v>649</v>
      </c>
      <c r="B650" s="3" t="s">
        <v>76</v>
      </c>
      <c r="C650" s="3" t="s">
        <v>77</v>
      </c>
      <c r="D650" s="3" t="s">
        <v>17</v>
      </c>
      <c r="E650" s="3" t="s">
        <v>18</v>
      </c>
      <c r="F650" s="1">
        <v>2.42</v>
      </c>
      <c r="G650" s="1">
        <v>111.8</v>
      </c>
      <c r="H650" s="3" t="s">
        <v>19</v>
      </c>
      <c r="I650" s="3" t="s">
        <v>20</v>
      </c>
      <c r="J650" s="2" t="s">
        <v>2046</v>
      </c>
      <c r="K650" s="3" t="s">
        <v>366</v>
      </c>
      <c r="L650" s="3" t="s">
        <v>216</v>
      </c>
      <c r="M650" s="3" t="s">
        <v>24</v>
      </c>
      <c r="N650" s="3" t="s">
        <v>2047</v>
      </c>
      <c r="O650" s="3" t="s">
        <v>2048</v>
      </c>
      <c r="P650" s="10">
        <f>IF(IFERROR(VLOOKUP(crocodile_dataset[[#This Row],[Observation ID]],A652:A1650,1,FALSE),0),1,0)</f>
        <v>0</v>
      </c>
      <c r="Q650"/>
    </row>
    <row r="651" spans="1:17" x14ac:dyDescent="0.2">
      <c r="A651" s="4">
        <v>650</v>
      </c>
      <c r="B651" s="3" t="s">
        <v>207</v>
      </c>
      <c r="C651" s="3" t="s">
        <v>208</v>
      </c>
      <c r="D651" s="3" t="s">
        <v>17</v>
      </c>
      <c r="E651" s="3" t="s">
        <v>18</v>
      </c>
      <c r="F651" s="1">
        <v>0.8</v>
      </c>
      <c r="G651" s="1">
        <v>24</v>
      </c>
      <c r="H651" s="3" t="s">
        <v>37</v>
      </c>
      <c r="I651" s="3" t="s">
        <v>38</v>
      </c>
      <c r="J651" s="2" t="s">
        <v>2049</v>
      </c>
      <c r="K651" s="3" t="s">
        <v>210</v>
      </c>
      <c r="L651" s="3" t="s">
        <v>452</v>
      </c>
      <c r="M651" s="3" t="s">
        <v>24</v>
      </c>
      <c r="N651" s="3" t="s">
        <v>2050</v>
      </c>
      <c r="O651" s="3" t="s">
        <v>2051</v>
      </c>
      <c r="P651" s="10">
        <f>IF(IFERROR(VLOOKUP(crocodile_dataset[[#This Row],[Observation ID]],A653:A1651,1,FALSE),0),1,0)</f>
        <v>0</v>
      </c>
      <c r="Q651"/>
    </row>
    <row r="652" spans="1:17" x14ac:dyDescent="0.2">
      <c r="A652" s="4">
        <v>651</v>
      </c>
      <c r="B652" s="3" t="s">
        <v>145</v>
      </c>
      <c r="C652" s="3" t="s">
        <v>146</v>
      </c>
      <c r="D652" s="3" t="s">
        <v>17</v>
      </c>
      <c r="E652" s="3" t="s">
        <v>18</v>
      </c>
      <c r="F652" s="1">
        <v>2.42</v>
      </c>
      <c r="G652" s="1">
        <v>107.5</v>
      </c>
      <c r="H652" s="3" t="s">
        <v>61</v>
      </c>
      <c r="I652" s="3" t="s">
        <v>20</v>
      </c>
      <c r="J652" s="2" t="s">
        <v>2052</v>
      </c>
      <c r="K652" s="3" t="s">
        <v>148</v>
      </c>
      <c r="L652" s="3" t="s">
        <v>23</v>
      </c>
      <c r="M652" s="3" t="s">
        <v>41</v>
      </c>
      <c r="N652" s="3" t="s">
        <v>2053</v>
      </c>
      <c r="O652" s="3" t="s">
        <v>2054</v>
      </c>
      <c r="P652" s="10">
        <f>IF(IFERROR(VLOOKUP(crocodile_dataset[[#This Row],[Observation ID]],A654:A1652,1,FALSE),0),1,0)</f>
        <v>0</v>
      </c>
      <c r="Q652"/>
    </row>
    <row r="653" spans="1:17" x14ac:dyDescent="0.2">
      <c r="A653" s="4">
        <v>652</v>
      </c>
      <c r="B653" s="3" t="s">
        <v>76</v>
      </c>
      <c r="C653" s="3" t="s">
        <v>77</v>
      </c>
      <c r="D653" s="3" t="s">
        <v>17</v>
      </c>
      <c r="E653" s="3" t="s">
        <v>18</v>
      </c>
      <c r="F653" s="1">
        <v>1.74</v>
      </c>
      <c r="G653" s="1">
        <v>63.9</v>
      </c>
      <c r="H653" s="3" t="s">
        <v>37</v>
      </c>
      <c r="I653" s="3" t="s">
        <v>38</v>
      </c>
      <c r="J653" s="2" t="s">
        <v>2055</v>
      </c>
      <c r="K653" s="3" t="s">
        <v>350</v>
      </c>
      <c r="L653" s="3" t="s">
        <v>80</v>
      </c>
      <c r="M653" s="3" t="s">
        <v>24</v>
      </c>
      <c r="N653" s="3" t="s">
        <v>2056</v>
      </c>
      <c r="O653" s="3" t="s">
        <v>2057</v>
      </c>
      <c r="P653" s="10">
        <f>IF(IFERROR(VLOOKUP(crocodile_dataset[[#This Row],[Observation ID]],A655:A1653,1,FALSE),0),1,0)</f>
        <v>0</v>
      </c>
      <c r="Q653"/>
    </row>
    <row r="654" spans="1:17" x14ac:dyDescent="0.2">
      <c r="A654" s="4">
        <v>653</v>
      </c>
      <c r="B654" s="3" t="s">
        <v>59</v>
      </c>
      <c r="C654" s="3" t="s">
        <v>60</v>
      </c>
      <c r="D654" s="3" t="s">
        <v>17</v>
      </c>
      <c r="E654" s="3" t="s">
        <v>18</v>
      </c>
      <c r="F654" s="1">
        <v>1.49</v>
      </c>
      <c r="G654" s="1">
        <v>55.6</v>
      </c>
      <c r="H654" s="3" t="s">
        <v>37</v>
      </c>
      <c r="I654" s="3" t="s">
        <v>104</v>
      </c>
      <c r="J654" s="2" t="s">
        <v>2058</v>
      </c>
      <c r="K654" s="3" t="s">
        <v>98</v>
      </c>
      <c r="L654" s="3" t="s">
        <v>581</v>
      </c>
      <c r="M654" s="3" t="s">
        <v>41</v>
      </c>
      <c r="N654" s="3" t="s">
        <v>2059</v>
      </c>
      <c r="O654" s="3" t="s">
        <v>2060</v>
      </c>
      <c r="P654" s="10">
        <f>IF(IFERROR(VLOOKUP(crocodile_dataset[[#This Row],[Observation ID]],A656:A1654,1,FALSE),0),1,0)</f>
        <v>0</v>
      </c>
      <c r="Q654"/>
    </row>
    <row r="655" spans="1:17" x14ac:dyDescent="0.2">
      <c r="A655" s="4">
        <v>654</v>
      </c>
      <c r="B655" s="3" t="s">
        <v>76</v>
      </c>
      <c r="C655" s="3" t="s">
        <v>77</v>
      </c>
      <c r="D655" s="3" t="s">
        <v>17</v>
      </c>
      <c r="E655" s="3" t="s">
        <v>18</v>
      </c>
      <c r="F655" s="1">
        <v>1.97</v>
      </c>
      <c r="G655" s="1">
        <v>77.900000000000006</v>
      </c>
      <c r="H655" s="3" t="s">
        <v>37</v>
      </c>
      <c r="I655" s="3" t="s">
        <v>20</v>
      </c>
      <c r="J655" s="2" t="s">
        <v>2061</v>
      </c>
      <c r="K655" s="3" t="s">
        <v>215</v>
      </c>
      <c r="L655" s="3" t="s">
        <v>46</v>
      </c>
      <c r="M655" s="3" t="s">
        <v>24</v>
      </c>
      <c r="N655" s="3" t="s">
        <v>2062</v>
      </c>
      <c r="O655" s="3" t="s">
        <v>2063</v>
      </c>
      <c r="P655" s="10">
        <f>IF(IFERROR(VLOOKUP(crocodile_dataset[[#This Row],[Observation ID]],A657:A1655,1,FALSE),0),1,0)</f>
        <v>0</v>
      </c>
      <c r="Q655"/>
    </row>
    <row r="656" spans="1:17" x14ac:dyDescent="0.2">
      <c r="A656" s="4">
        <v>655</v>
      </c>
      <c r="B656" s="3" t="s">
        <v>67</v>
      </c>
      <c r="C656" s="3" t="s">
        <v>68</v>
      </c>
      <c r="D656" s="3" t="s">
        <v>17</v>
      </c>
      <c r="E656" s="3" t="s">
        <v>69</v>
      </c>
      <c r="F656" s="1">
        <v>1.52</v>
      </c>
      <c r="G656" s="1">
        <v>29.1</v>
      </c>
      <c r="H656" s="3" t="s">
        <v>19</v>
      </c>
      <c r="I656" s="3" t="s">
        <v>38</v>
      </c>
      <c r="J656" s="2" t="s">
        <v>2064</v>
      </c>
      <c r="K656" s="3" t="s">
        <v>142</v>
      </c>
      <c r="L656" s="3" t="s">
        <v>72</v>
      </c>
      <c r="M656" s="3" t="s">
        <v>73</v>
      </c>
      <c r="N656" s="3" t="s">
        <v>2065</v>
      </c>
      <c r="O656" s="3" t="s">
        <v>2066</v>
      </c>
      <c r="P656" s="10">
        <f>IF(IFERROR(VLOOKUP(crocodile_dataset[[#This Row],[Observation ID]],A658:A1656,1,FALSE),0),1,0)</f>
        <v>0</v>
      </c>
      <c r="Q656"/>
    </row>
    <row r="657" spans="1:17" x14ac:dyDescent="0.2">
      <c r="A657" s="4">
        <v>656</v>
      </c>
      <c r="B657" s="3" t="s">
        <v>35</v>
      </c>
      <c r="C657" s="3" t="s">
        <v>36</v>
      </c>
      <c r="D657" s="3" t="s">
        <v>17</v>
      </c>
      <c r="E657" s="3" t="s">
        <v>18</v>
      </c>
      <c r="F657" s="1">
        <v>2.68</v>
      </c>
      <c r="G657" s="1">
        <v>202.8</v>
      </c>
      <c r="H657" s="3" t="s">
        <v>19</v>
      </c>
      <c r="I657" s="3" t="s">
        <v>20</v>
      </c>
      <c r="J657" s="2" t="s">
        <v>2067</v>
      </c>
      <c r="K657" s="3" t="s">
        <v>240</v>
      </c>
      <c r="L657" s="3" t="s">
        <v>244</v>
      </c>
      <c r="M657" s="3" t="s">
        <v>41</v>
      </c>
      <c r="N657" s="3" t="s">
        <v>2068</v>
      </c>
      <c r="O657" s="3" t="s">
        <v>2069</v>
      </c>
      <c r="P657" s="10">
        <f>IF(IFERROR(VLOOKUP(crocodile_dataset[[#This Row],[Observation ID]],A659:A1657,1,FALSE),0),1,0)</f>
        <v>0</v>
      </c>
      <c r="Q657"/>
    </row>
    <row r="658" spans="1:17" x14ac:dyDescent="0.2">
      <c r="A658" s="4">
        <v>657</v>
      </c>
      <c r="B658" s="3" t="s">
        <v>15</v>
      </c>
      <c r="C658" s="3" t="s">
        <v>16</v>
      </c>
      <c r="D658" s="3" t="s">
        <v>17</v>
      </c>
      <c r="E658" s="3" t="s">
        <v>18</v>
      </c>
      <c r="F658" s="1">
        <v>0.26</v>
      </c>
      <c r="G658" s="1">
        <v>34.1</v>
      </c>
      <c r="H658" s="3" t="s">
        <v>156</v>
      </c>
      <c r="I658" s="3" t="s">
        <v>38</v>
      </c>
      <c r="J658" s="2" t="s">
        <v>1429</v>
      </c>
      <c r="K658" s="3" t="s">
        <v>22</v>
      </c>
      <c r="L658" s="3" t="s">
        <v>84</v>
      </c>
      <c r="M658" s="3" t="s">
        <v>24</v>
      </c>
      <c r="N658" s="3" t="s">
        <v>2070</v>
      </c>
      <c r="O658" s="3" t="s">
        <v>2071</v>
      </c>
      <c r="P658" s="10">
        <f>IF(IFERROR(VLOOKUP(crocodile_dataset[[#This Row],[Observation ID]],A660:A1658,1,FALSE),0),1,0)</f>
        <v>0</v>
      </c>
      <c r="Q658"/>
    </row>
    <row r="659" spans="1:17" x14ac:dyDescent="0.2">
      <c r="A659" s="4">
        <v>658</v>
      </c>
      <c r="B659" s="3" t="s">
        <v>201</v>
      </c>
      <c r="C659" s="3" t="s">
        <v>202</v>
      </c>
      <c r="D659" s="3" t="s">
        <v>17</v>
      </c>
      <c r="E659" s="3" t="s">
        <v>203</v>
      </c>
      <c r="F659" s="1">
        <v>2.5299999999999998</v>
      </c>
      <c r="G659" s="1">
        <v>140.1</v>
      </c>
      <c r="H659" s="3" t="s">
        <v>19</v>
      </c>
      <c r="I659" s="3" t="s">
        <v>38</v>
      </c>
      <c r="J659" s="2" t="s">
        <v>2072</v>
      </c>
      <c r="K659" s="3" t="s">
        <v>282</v>
      </c>
      <c r="L659" s="3" t="s">
        <v>259</v>
      </c>
      <c r="M659" s="3" t="s">
        <v>41</v>
      </c>
      <c r="N659" s="3" t="s">
        <v>2073</v>
      </c>
      <c r="O659" s="3" t="s">
        <v>2074</v>
      </c>
      <c r="P659" s="10">
        <f>IF(IFERROR(VLOOKUP(crocodile_dataset[[#This Row],[Observation ID]],A661:A1659,1,FALSE),0),1,0)</f>
        <v>0</v>
      </c>
      <c r="Q659"/>
    </row>
    <row r="660" spans="1:17" x14ac:dyDescent="0.2">
      <c r="A660" s="4">
        <v>659</v>
      </c>
      <c r="B660" s="3" t="s">
        <v>49</v>
      </c>
      <c r="C660" s="3" t="s">
        <v>50</v>
      </c>
      <c r="D660" s="3" t="s">
        <v>17</v>
      </c>
      <c r="E660" s="3" t="s">
        <v>18</v>
      </c>
      <c r="F660" s="1">
        <v>3.46</v>
      </c>
      <c r="G660" s="1">
        <v>208.3</v>
      </c>
      <c r="H660" s="3" t="s">
        <v>61</v>
      </c>
      <c r="I660" s="3" t="s">
        <v>38</v>
      </c>
      <c r="J660" s="2" t="s">
        <v>2075</v>
      </c>
      <c r="K660" s="3" t="s">
        <v>1169</v>
      </c>
      <c r="L660" s="3" t="s">
        <v>153</v>
      </c>
      <c r="M660" s="3" t="s">
        <v>32</v>
      </c>
      <c r="N660" s="3" t="s">
        <v>2076</v>
      </c>
      <c r="O660" s="3" t="s">
        <v>2077</v>
      </c>
      <c r="P660" s="10">
        <f>IF(IFERROR(VLOOKUP(crocodile_dataset[[#This Row],[Observation ID]],A662:A1660,1,FALSE),0),1,0)</f>
        <v>0</v>
      </c>
      <c r="Q660"/>
    </row>
    <row r="661" spans="1:17" x14ac:dyDescent="0.2">
      <c r="A661" s="4">
        <v>660</v>
      </c>
      <c r="B661" s="3" t="s">
        <v>76</v>
      </c>
      <c r="C661" s="3" t="s">
        <v>77</v>
      </c>
      <c r="D661" s="3" t="s">
        <v>17</v>
      </c>
      <c r="E661" s="3" t="s">
        <v>18</v>
      </c>
      <c r="F661" s="1">
        <v>1.58</v>
      </c>
      <c r="G661" s="1">
        <v>48.3</v>
      </c>
      <c r="H661" s="3" t="s">
        <v>37</v>
      </c>
      <c r="I661" s="3" t="s">
        <v>38</v>
      </c>
      <c r="J661" s="2" t="s">
        <v>2078</v>
      </c>
      <c r="K661" s="3" t="s">
        <v>215</v>
      </c>
      <c r="L661" s="3" t="s">
        <v>46</v>
      </c>
      <c r="M661" s="3" t="s">
        <v>24</v>
      </c>
      <c r="N661" s="3" t="s">
        <v>2079</v>
      </c>
      <c r="O661" s="3" t="s">
        <v>2080</v>
      </c>
      <c r="P661" s="10">
        <f>IF(IFERROR(VLOOKUP(crocodile_dataset[[#This Row],[Observation ID]],A663:A1661,1,FALSE),0),1,0)</f>
        <v>0</v>
      </c>
      <c r="Q661"/>
    </row>
    <row r="662" spans="1:17" x14ac:dyDescent="0.2">
      <c r="A662" s="4">
        <v>661</v>
      </c>
      <c r="B662" s="3" t="s">
        <v>87</v>
      </c>
      <c r="C662" s="3" t="s">
        <v>88</v>
      </c>
      <c r="D662" s="3" t="s">
        <v>17</v>
      </c>
      <c r="E662" s="3" t="s">
        <v>69</v>
      </c>
      <c r="F662" s="1">
        <v>0.23</v>
      </c>
      <c r="G662" s="1">
        <v>4.4000000000000004</v>
      </c>
      <c r="H662" s="3" t="s">
        <v>156</v>
      </c>
      <c r="I662" s="3" t="s">
        <v>20</v>
      </c>
      <c r="J662" s="2" t="s">
        <v>2081</v>
      </c>
      <c r="K662" s="3" t="s">
        <v>272</v>
      </c>
      <c r="L662" s="3" t="s">
        <v>91</v>
      </c>
      <c r="M662" s="3" t="s">
        <v>32</v>
      </c>
      <c r="N662" s="3" t="s">
        <v>2082</v>
      </c>
      <c r="O662" s="3" t="s">
        <v>2083</v>
      </c>
      <c r="P662" s="10">
        <f>IF(IFERROR(VLOOKUP(crocodile_dataset[[#This Row],[Observation ID]],A664:A1662,1,FALSE),0),1,0)</f>
        <v>0</v>
      </c>
      <c r="Q662"/>
    </row>
    <row r="663" spans="1:17" x14ac:dyDescent="0.2">
      <c r="A663" s="4">
        <v>662</v>
      </c>
      <c r="B663" s="3" t="s">
        <v>188</v>
      </c>
      <c r="C663" s="3" t="s">
        <v>189</v>
      </c>
      <c r="D663" s="3" t="s">
        <v>17</v>
      </c>
      <c r="E663" s="3" t="s">
        <v>18</v>
      </c>
      <c r="F663" s="1">
        <v>0.71</v>
      </c>
      <c r="G663" s="1">
        <v>30.5</v>
      </c>
      <c r="H663" s="3" t="s">
        <v>37</v>
      </c>
      <c r="I663" s="3" t="s">
        <v>20</v>
      </c>
      <c r="J663" s="2" t="s">
        <v>2084</v>
      </c>
      <c r="K663" s="3" t="s">
        <v>191</v>
      </c>
      <c r="L663" s="3" t="s">
        <v>80</v>
      </c>
      <c r="M663" s="3" t="s">
        <v>24</v>
      </c>
      <c r="N663" s="3" t="s">
        <v>2085</v>
      </c>
      <c r="O663" s="3" t="s">
        <v>2086</v>
      </c>
      <c r="P663" s="10">
        <f>IF(IFERROR(VLOOKUP(crocodile_dataset[[#This Row],[Observation ID]],A665:A1663,1,FALSE),0),1,0)</f>
        <v>0</v>
      </c>
      <c r="Q663"/>
    </row>
    <row r="664" spans="1:17" x14ac:dyDescent="0.2">
      <c r="A664" s="4">
        <v>663</v>
      </c>
      <c r="B664" s="3" t="s">
        <v>87</v>
      </c>
      <c r="C664" s="3" t="s">
        <v>88</v>
      </c>
      <c r="D664" s="3" t="s">
        <v>17</v>
      </c>
      <c r="E664" s="3" t="s">
        <v>69</v>
      </c>
      <c r="F664" s="1">
        <v>1.24</v>
      </c>
      <c r="G664" s="1">
        <v>15.1</v>
      </c>
      <c r="H664" s="3" t="s">
        <v>19</v>
      </c>
      <c r="I664" s="3" t="s">
        <v>104</v>
      </c>
      <c r="J664" s="2" t="s">
        <v>2087</v>
      </c>
      <c r="K664" s="3" t="s">
        <v>90</v>
      </c>
      <c r="L664" s="3" t="s">
        <v>72</v>
      </c>
      <c r="M664" s="3" t="s">
        <v>32</v>
      </c>
      <c r="N664" s="3" t="s">
        <v>2088</v>
      </c>
      <c r="O664" s="3" t="s">
        <v>2089</v>
      </c>
      <c r="P664" s="10">
        <f>IF(IFERROR(VLOOKUP(crocodile_dataset[[#This Row],[Observation ID]],A666:A1664,1,FALSE),0),1,0)</f>
        <v>0</v>
      </c>
      <c r="Q664"/>
    </row>
    <row r="665" spans="1:17" x14ac:dyDescent="0.2">
      <c r="A665" s="4">
        <v>664</v>
      </c>
      <c r="B665" s="3" t="s">
        <v>35</v>
      </c>
      <c r="C665" s="3" t="s">
        <v>36</v>
      </c>
      <c r="D665" s="3" t="s">
        <v>17</v>
      </c>
      <c r="E665" s="3" t="s">
        <v>18</v>
      </c>
      <c r="F665" s="1">
        <v>4.0199999999999996</v>
      </c>
      <c r="G665" s="1">
        <v>441</v>
      </c>
      <c r="H665" s="3" t="s">
        <v>19</v>
      </c>
      <c r="I665" s="3" t="s">
        <v>38</v>
      </c>
      <c r="J665" s="2" t="s">
        <v>2090</v>
      </c>
      <c r="K665" s="3" t="s">
        <v>240</v>
      </c>
      <c r="L665" s="3" t="s">
        <v>40</v>
      </c>
      <c r="M665" s="3" t="s">
        <v>41</v>
      </c>
      <c r="N665" s="3" t="s">
        <v>2091</v>
      </c>
      <c r="O665" s="3" t="s">
        <v>2092</v>
      </c>
      <c r="P665" s="10">
        <f>IF(IFERROR(VLOOKUP(crocodile_dataset[[#This Row],[Observation ID]],A667:A1665,1,FALSE),0),1,0)</f>
        <v>0</v>
      </c>
      <c r="Q665"/>
    </row>
    <row r="666" spans="1:17" x14ac:dyDescent="0.2">
      <c r="A666" s="4">
        <v>665</v>
      </c>
      <c r="B666" s="3" t="s">
        <v>59</v>
      </c>
      <c r="C666" s="3" t="s">
        <v>60</v>
      </c>
      <c r="D666" s="3" t="s">
        <v>17</v>
      </c>
      <c r="E666" s="3" t="s">
        <v>18</v>
      </c>
      <c r="F666" s="1">
        <v>2.06</v>
      </c>
      <c r="G666" s="1">
        <v>74.5</v>
      </c>
      <c r="H666" s="3" t="s">
        <v>19</v>
      </c>
      <c r="I666" s="3" t="s">
        <v>20</v>
      </c>
      <c r="J666" s="2" t="s">
        <v>2093</v>
      </c>
      <c r="K666" s="3" t="s">
        <v>520</v>
      </c>
      <c r="L666" s="3" t="s">
        <v>581</v>
      </c>
      <c r="M666" s="3" t="s">
        <v>41</v>
      </c>
      <c r="N666" s="3" t="s">
        <v>2094</v>
      </c>
      <c r="O666" s="3" t="s">
        <v>2095</v>
      </c>
      <c r="P666" s="10">
        <f>IF(IFERROR(VLOOKUP(crocodile_dataset[[#This Row],[Observation ID]],A668:A1666,1,FALSE),0),1,0)</f>
        <v>0</v>
      </c>
      <c r="Q666"/>
    </row>
    <row r="667" spans="1:17" x14ac:dyDescent="0.2">
      <c r="A667" s="4">
        <v>666</v>
      </c>
      <c r="B667" s="3" t="s">
        <v>120</v>
      </c>
      <c r="C667" s="3" t="s">
        <v>121</v>
      </c>
      <c r="D667" s="3" t="s">
        <v>17</v>
      </c>
      <c r="E667" s="3" t="s">
        <v>18</v>
      </c>
      <c r="F667" s="1">
        <v>3.25</v>
      </c>
      <c r="G667" s="1">
        <v>174</v>
      </c>
      <c r="H667" s="3" t="s">
        <v>19</v>
      </c>
      <c r="I667" s="3" t="s">
        <v>20</v>
      </c>
      <c r="J667" s="2" t="s">
        <v>2096</v>
      </c>
      <c r="K667" s="3" t="s">
        <v>123</v>
      </c>
      <c r="L667" s="3" t="s">
        <v>124</v>
      </c>
      <c r="M667" s="3" t="s">
        <v>73</v>
      </c>
      <c r="N667" s="3" t="s">
        <v>2097</v>
      </c>
      <c r="O667" s="3" t="s">
        <v>2098</v>
      </c>
      <c r="P667" s="10">
        <f>IF(IFERROR(VLOOKUP(crocodile_dataset[[#This Row],[Observation ID]],A669:A1667,1,FALSE),0),1,0)</f>
        <v>0</v>
      </c>
      <c r="Q667"/>
    </row>
    <row r="668" spans="1:17" x14ac:dyDescent="0.2">
      <c r="A668" s="4">
        <v>667</v>
      </c>
      <c r="B668" s="3" t="s">
        <v>188</v>
      </c>
      <c r="C668" s="3" t="s">
        <v>189</v>
      </c>
      <c r="D668" s="3" t="s">
        <v>17</v>
      </c>
      <c r="E668" s="3" t="s">
        <v>18</v>
      </c>
      <c r="F668" s="1">
        <v>3.38</v>
      </c>
      <c r="G668" s="1">
        <v>161.30000000000001</v>
      </c>
      <c r="H668" s="3" t="s">
        <v>19</v>
      </c>
      <c r="I668" s="3" t="s">
        <v>20</v>
      </c>
      <c r="J668" s="2" t="s">
        <v>2099</v>
      </c>
      <c r="K668" s="3" t="s">
        <v>252</v>
      </c>
      <c r="L668" s="3" t="s">
        <v>46</v>
      </c>
      <c r="M668" s="3" t="s">
        <v>24</v>
      </c>
      <c r="N668" s="3" t="s">
        <v>2100</v>
      </c>
      <c r="O668" s="3" t="s">
        <v>2101</v>
      </c>
      <c r="P668" s="10">
        <f>IF(IFERROR(VLOOKUP(crocodile_dataset[[#This Row],[Observation ID]],A670:A1668,1,FALSE),0),1,0)</f>
        <v>0</v>
      </c>
      <c r="Q668"/>
    </row>
    <row r="669" spans="1:17" x14ac:dyDescent="0.2">
      <c r="A669" s="4">
        <v>668</v>
      </c>
      <c r="B669" s="3" t="s">
        <v>115</v>
      </c>
      <c r="C669" s="3" t="s">
        <v>116</v>
      </c>
      <c r="D669" s="3" t="s">
        <v>17</v>
      </c>
      <c r="E669" s="3" t="s">
        <v>18</v>
      </c>
      <c r="F669" s="1">
        <v>4.29</v>
      </c>
      <c r="G669" s="1">
        <v>647.70000000000005</v>
      </c>
      <c r="H669" s="3" t="s">
        <v>19</v>
      </c>
      <c r="I669" s="3" t="s">
        <v>38</v>
      </c>
      <c r="J669" s="2" t="s">
        <v>2102</v>
      </c>
      <c r="K669" s="3" t="s">
        <v>223</v>
      </c>
      <c r="L669" s="3" t="s">
        <v>46</v>
      </c>
      <c r="M669" s="3" t="s">
        <v>24</v>
      </c>
      <c r="N669" s="3" t="s">
        <v>2103</v>
      </c>
      <c r="O669" s="3" t="s">
        <v>2104</v>
      </c>
      <c r="P669" s="10">
        <f>IF(IFERROR(VLOOKUP(crocodile_dataset[[#This Row],[Observation ID]],A671:A1669,1,FALSE),0),1,0)</f>
        <v>0</v>
      </c>
      <c r="Q669"/>
    </row>
    <row r="670" spans="1:17" x14ac:dyDescent="0.2">
      <c r="A670" s="4">
        <v>669</v>
      </c>
      <c r="B670" s="3" t="s">
        <v>115</v>
      </c>
      <c r="C670" s="3" t="s">
        <v>116</v>
      </c>
      <c r="D670" s="3" t="s">
        <v>17</v>
      </c>
      <c r="E670" s="3" t="s">
        <v>18</v>
      </c>
      <c r="F670" s="1">
        <v>4.18</v>
      </c>
      <c r="G670" s="1">
        <v>571.79999999999995</v>
      </c>
      <c r="H670" s="3" t="s">
        <v>19</v>
      </c>
      <c r="I670" s="3" t="s">
        <v>38</v>
      </c>
      <c r="J670" s="2" t="s">
        <v>2105</v>
      </c>
      <c r="K670" s="3" t="s">
        <v>282</v>
      </c>
      <c r="L670" s="3" t="s">
        <v>46</v>
      </c>
      <c r="M670" s="3" t="s">
        <v>24</v>
      </c>
      <c r="N670" s="3" t="s">
        <v>2106</v>
      </c>
      <c r="O670" s="3" t="s">
        <v>2107</v>
      </c>
      <c r="P670" s="10">
        <f>IF(IFERROR(VLOOKUP(crocodile_dataset[[#This Row],[Observation ID]],A672:A1670,1,FALSE),0),1,0)</f>
        <v>0</v>
      </c>
      <c r="Q670"/>
    </row>
    <row r="671" spans="1:17" x14ac:dyDescent="0.2">
      <c r="A671" s="4">
        <v>670</v>
      </c>
      <c r="B671" s="3" t="s">
        <v>35</v>
      </c>
      <c r="C671" s="3" t="s">
        <v>36</v>
      </c>
      <c r="D671" s="3" t="s">
        <v>17</v>
      </c>
      <c r="E671" s="3" t="s">
        <v>18</v>
      </c>
      <c r="F671" s="1">
        <v>3.98</v>
      </c>
      <c r="G671" s="1">
        <v>357.4</v>
      </c>
      <c r="H671" s="3" t="s">
        <v>19</v>
      </c>
      <c r="I671" s="3" t="s">
        <v>38</v>
      </c>
      <c r="J671" s="2" t="s">
        <v>2108</v>
      </c>
      <c r="K671" s="3" t="s">
        <v>30</v>
      </c>
      <c r="L671" s="3" t="s">
        <v>40</v>
      </c>
      <c r="M671" s="3" t="s">
        <v>41</v>
      </c>
      <c r="N671" s="3" t="s">
        <v>2109</v>
      </c>
      <c r="O671" s="3" t="s">
        <v>2110</v>
      </c>
      <c r="P671" s="10">
        <f>IF(IFERROR(VLOOKUP(crocodile_dataset[[#This Row],[Observation ID]],A673:A1671,1,FALSE),0),1,0)</f>
        <v>0</v>
      </c>
      <c r="Q671"/>
    </row>
    <row r="672" spans="1:17" x14ac:dyDescent="0.2">
      <c r="A672" s="4">
        <v>671</v>
      </c>
      <c r="B672" s="3" t="s">
        <v>76</v>
      </c>
      <c r="C672" s="3" t="s">
        <v>77</v>
      </c>
      <c r="D672" s="3" t="s">
        <v>17</v>
      </c>
      <c r="E672" s="3" t="s">
        <v>18</v>
      </c>
      <c r="F672" s="1">
        <v>2.56</v>
      </c>
      <c r="G672" s="1">
        <v>130.6</v>
      </c>
      <c r="H672" s="3" t="s">
        <v>19</v>
      </c>
      <c r="I672" s="3" t="s">
        <v>20</v>
      </c>
      <c r="J672" s="2" t="s">
        <v>2111</v>
      </c>
      <c r="K672" s="3" t="s">
        <v>366</v>
      </c>
      <c r="L672" s="3" t="s">
        <v>80</v>
      </c>
      <c r="M672" s="3" t="s">
        <v>24</v>
      </c>
      <c r="N672" s="3" t="s">
        <v>2112</v>
      </c>
      <c r="O672" s="3" t="s">
        <v>2113</v>
      </c>
      <c r="P672" s="10">
        <f>IF(IFERROR(VLOOKUP(crocodile_dataset[[#This Row],[Observation ID]],A674:A1672,1,FALSE),0),1,0)</f>
        <v>0</v>
      </c>
      <c r="Q672"/>
    </row>
    <row r="673" spans="1:17" x14ac:dyDescent="0.2">
      <c r="A673" s="4">
        <v>672</v>
      </c>
      <c r="B673" s="3" t="s">
        <v>59</v>
      </c>
      <c r="C673" s="3" t="s">
        <v>60</v>
      </c>
      <c r="D673" s="3" t="s">
        <v>17</v>
      </c>
      <c r="E673" s="3" t="s">
        <v>18</v>
      </c>
      <c r="F673" s="1">
        <v>2.29</v>
      </c>
      <c r="G673" s="1">
        <v>88.8</v>
      </c>
      <c r="H673" s="3" t="s">
        <v>19</v>
      </c>
      <c r="I673" s="3" t="s">
        <v>38</v>
      </c>
      <c r="J673" s="2" t="s">
        <v>2114</v>
      </c>
      <c r="K673" s="3" t="s">
        <v>98</v>
      </c>
      <c r="L673" s="3" t="s">
        <v>23</v>
      </c>
      <c r="M673" s="3" t="s">
        <v>41</v>
      </c>
      <c r="N673" s="3" t="s">
        <v>2115</v>
      </c>
      <c r="O673" s="3" t="s">
        <v>2116</v>
      </c>
      <c r="P673" s="10">
        <f>IF(IFERROR(VLOOKUP(crocodile_dataset[[#This Row],[Observation ID]],A675:A1673,1,FALSE),0),1,0)</f>
        <v>0</v>
      </c>
      <c r="Q673"/>
    </row>
    <row r="674" spans="1:17" x14ac:dyDescent="0.2">
      <c r="A674" s="4">
        <v>673</v>
      </c>
      <c r="B674" s="3" t="s">
        <v>127</v>
      </c>
      <c r="C674" s="3" t="s">
        <v>128</v>
      </c>
      <c r="D674" s="3" t="s">
        <v>17</v>
      </c>
      <c r="E674" s="3" t="s">
        <v>18</v>
      </c>
      <c r="F674" s="1">
        <v>5.05</v>
      </c>
      <c r="G674" s="1">
        <v>624.1</v>
      </c>
      <c r="H674" s="3" t="s">
        <v>19</v>
      </c>
      <c r="I674" s="3" t="s">
        <v>20</v>
      </c>
      <c r="J674" s="2" t="s">
        <v>2117</v>
      </c>
      <c r="K674" s="3" t="s">
        <v>286</v>
      </c>
      <c r="L674" s="3" t="s">
        <v>131</v>
      </c>
      <c r="M674" s="3" t="s">
        <v>24</v>
      </c>
      <c r="N674" s="3" t="s">
        <v>2118</v>
      </c>
      <c r="O674" s="3" t="s">
        <v>2119</v>
      </c>
      <c r="P674" s="10">
        <f>IF(IFERROR(VLOOKUP(crocodile_dataset[[#This Row],[Observation ID]],A676:A1674,1,FALSE),0),1,0)</f>
        <v>0</v>
      </c>
      <c r="Q674"/>
    </row>
    <row r="675" spans="1:17" x14ac:dyDescent="0.2">
      <c r="A675" s="4">
        <v>674</v>
      </c>
      <c r="B675" s="3" t="s">
        <v>120</v>
      </c>
      <c r="C675" s="3" t="s">
        <v>121</v>
      </c>
      <c r="D675" s="3" t="s">
        <v>17</v>
      </c>
      <c r="E675" s="3" t="s">
        <v>18</v>
      </c>
      <c r="F675" s="1">
        <v>2.39</v>
      </c>
      <c r="G675" s="1">
        <v>94.9</v>
      </c>
      <c r="H675" s="3" t="s">
        <v>61</v>
      </c>
      <c r="I675" s="3" t="s">
        <v>20</v>
      </c>
      <c r="J675" s="2" t="s">
        <v>2120</v>
      </c>
      <c r="K675" s="3" t="s">
        <v>135</v>
      </c>
      <c r="L675" s="3" t="s">
        <v>124</v>
      </c>
      <c r="M675" s="3" t="s">
        <v>73</v>
      </c>
      <c r="N675" s="3" t="s">
        <v>2121</v>
      </c>
      <c r="O675" s="3" t="s">
        <v>2122</v>
      </c>
      <c r="P675" s="10">
        <f>IF(IFERROR(VLOOKUP(crocodile_dataset[[#This Row],[Observation ID]],A677:A1675,1,FALSE),0),1,0)</f>
        <v>0</v>
      </c>
      <c r="Q675"/>
    </row>
    <row r="676" spans="1:17" x14ac:dyDescent="0.2">
      <c r="A676" s="4">
        <v>675</v>
      </c>
      <c r="B676" s="3" t="s">
        <v>392</v>
      </c>
      <c r="C676" s="3" t="s">
        <v>393</v>
      </c>
      <c r="D676" s="3" t="s">
        <v>17</v>
      </c>
      <c r="E676" s="3" t="s">
        <v>18</v>
      </c>
      <c r="F676" s="1">
        <v>2.58</v>
      </c>
      <c r="G676" s="1">
        <v>91.1</v>
      </c>
      <c r="H676" s="3" t="s">
        <v>61</v>
      </c>
      <c r="I676" s="3" t="s">
        <v>38</v>
      </c>
      <c r="J676" s="2" t="s">
        <v>2123</v>
      </c>
      <c r="K676" s="3" t="s">
        <v>191</v>
      </c>
      <c r="L676" s="3" t="s">
        <v>475</v>
      </c>
      <c r="M676" s="3" t="s">
        <v>24</v>
      </c>
      <c r="N676" s="3" t="s">
        <v>2124</v>
      </c>
      <c r="O676" s="3" t="s">
        <v>2125</v>
      </c>
      <c r="P676" s="10">
        <f>IF(IFERROR(VLOOKUP(crocodile_dataset[[#This Row],[Observation ID]],A678:A1676,1,FALSE),0),1,0)</f>
        <v>0</v>
      </c>
      <c r="Q676"/>
    </row>
    <row r="677" spans="1:17" x14ac:dyDescent="0.2">
      <c r="A677" s="4">
        <v>676</v>
      </c>
      <c r="B677" s="3" t="s">
        <v>127</v>
      </c>
      <c r="C677" s="3" t="s">
        <v>128</v>
      </c>
      <c r="D677" s="3" t="s">
        <v>17</v>
      </c>
      <c r="E677" s="3" t="s">
        <v>18</v>
      </c>
      <c r="F677" s="1">
        <v>4.51</v>
      </c>
      <c r="G677" s="1">
        <v>642.29999999999995</v>
      </c>
      <c r="H677" s="3" t="s">
        <v>19</v>
      </c>
      <c r="I677" s="3" t="s">
        <v>38</v>
      </c>
      <c r="J677" s="2" t="s">
        <v>2126</v>
      </c>
      <c r="K677" s="3" t="s">
        <v>210</v>
      </c>
      <c r="L677" s="3" t="s">
        <v>266</v>
      </c>
      <c r="M677" s="3" t="s">
        <v>24</v>
      </c>
      <c r="N677" s="3" t="s">
        <v>2127</v>
      </c>
      <c r="O677" s="3" t="s">
        <v>2128</v>
      </c>
      <c r="P677" s="10">
        <f>IF(IFERROR(VLOOKUP(crocodile_dataset[[#This Row],[Observation ID]],A679:A1677,1,FALSE),0),1,0)</f>
        <v>0</v>
      </c>
      <c r="Q677"/>
    </row>
    <row r="678" spans="1:17" x14ac:dyDescent="0.2">
      <c r="A678" s="4">
        <v>677</v>
      </c>
      <c r="B678" s="3" t="s">
        <v>67</v>
      </c>
      <c r="C678" s="3" t="s">
        <v>68</v>
      </c>
      <c r="D678" s="3" t="s">
        <v>17</v>
      </c>
      <c r="E678" s="3" t="s">
        <v>69</v>
      </c>
      <c r="F678" s="1">
        <v>1.38</v>
      </c>
      <c r="G678" s="1">
        <v>22.7</v>
      </c>
      <c r="H678" s="3" t="s">
        <v>61</v>
      </c>
      <c r="I678" s="3" t="s">
        <v>104</v>
      </c>
      <c r="J678" s="2" t="s">
        <v>340</v>
      </c>
      <c r="K678" s="3" t="s">
        <v>142</v>
      </c>
      <c r="L678" s="3" t="s">
        <v>72</v>
      </c>
      <c r="M678" s="3" t="s">
        <v>73</v>
      </c>
      <c r="N678" s="3" t="s">
        <v>2129</v>
      </c>
      <c r="O678" s="3" t="s">
        <v>2130</v>
      </c>
      <c r="P678" s="10">
        <f>IF(IFERROR(VLOOKUP(crocodile_dataset[[#This Row],[Observation ID]],A680:A1678,1,FALSE),0),1,0)</f>
        <v>0</v>
      </c>
      <c r="Q678"/>
    </row>
    <row r="679" spans="1:17" x14ac:dyDescent="0.2">
      <c r="A679" s="4">
        <v>678</v>
      </c>
      <c r="B679" s="3" t="s">
        <v>145</v>
      </c>
      <c r="C679" s="3" t="s">
        <v>146</v>
      </c>
      <c r="D679" s="3" t="s">
        <v>17</v>
      </c>
      <c r="E679" s="3" t="s">
        <v>18</v>
      </c>
      <c r="F679" s="1">
        <v>2.95</v>
      </c>
      <c r="G679" s="1">
        <v>147.19999999999999</v>
      </c>
      <c r="H679" s="3" t="s">
        <v>61</v>
      </c>
      <c r="I679" s="3" t="s">
        <v>104</v>
      </c>
      <c r="J679" s="2" t="s">
        <v>2131</v>
      </c>
      <c r="K679" s="3" t="s">
        <v>148</v>
      </c>
      <c r="L679" s="3" t="s">
        <v>23</v>
      </c>
      <c r="M679" s="3" t="s">
        <v>41</v>
      </c>
      <c r="N679" s="3" t="s">
        <v>2132</v>
      </c>
      <c r="O679" s="3" t="s">
        <v>2133</v>
      </c>
      <c r="P679" s="10">
        <f>IF(IFERROR(VLOOKUP(crocodile_dataset[[#This Row],[Observation ID]],A681:A1679,1,FALSE),0),1,0)</f>
        <v>0</v>
      </c>
      <c r="Q679"/>
    </row>
    <row r="680" spans="1:17" x14ac:dyDescent="0.2">
      <c r="A680" s="4">
        <v>679</v>
      </c>
      <c r="B680" s="3" t="s">
        <v>27</v>
      </c>
      <c r="C680" s="3" t="s">
        <v>28</v>
      </c>
      <c r="D680" s="3" t="s">
        <v>17</v>
      </c>
      <c r="E680" s="3" t="s">
        <v>18</v>
      </c>
      <c r="F680" s="1">
        <v>4.18</v>
      </c>
      <c r="G680" s="1">
        <v>311.2</v>
      </c>
      <c r="H680" s="3" t="s">
        <v>19</v>
      </c>
      <c r="I680" s="3" t="s">
        <v>104</v>
      </c>
      <c r="J680" s="2" t="s">
        <v>2134</v>
      </c>
      <c r="K680" s="3" t="s">
        <v>148</v>
      </c>
      <c r="L680" s="3" t="s">
        <v>317</v>
      </c>
      <c r="M680" s="3" t="s">
        <v>32</v>
      </c>
      <c r="N680" s="3" t="s">
        <v>2135</v>
      </c>
      <c r="O680" s="3" t="s">
        <v>2136</v>
      </c>
      <c r="P680" s="10">
        <f>IF(IFERROR(VLOOKUP(crocodile_dataset[[#This Row],[Observation ID]],A682:A1680,1,FALSE),0),1,0)</f>
        <v>0</v>
      </c>
      <c r="Q680"/>
    </row>
    <row r="681" spans="1:17" x14ac:dyDescent="0.2">
      <c r="A681" s="4">
        <v>680</v>
      </c>
      <c r="B681" s="3" t="s">
        <v>320</v>
      </c>
      <c r="C681" s="3" t="s">
        <v>321</v>
      </c>
      <c r="D681" s="3" t="s">
        <v>17</v>
      </c>
      <c r="E681" s="3" t="s">
        <v>203</v>
      </c>
      <c r="F681" s="1">
        <v>2.5099999999999998</v>
      </c>
      <c r="G681" s="1">
        <v>103.1</v>
      </c>
      <c r="H681" s="3" t="s">
        <v>19</v>
      </c>
      <c r="I681" s="3" t="s">
        <v>38</v>
      </c>
      <c r="J681" s="2" t="s">
        <v>2137</v>
      </c>
      <c r="K681" s="3" t="s">
        <v>330</v>
      </c>
      <c r="L681" s="3" t="s">
        <v>355</v>
      </c>
      <c r="M681" s="3" t="s">
        <v>323</v>
      </c>
      <c r="N681" s="3" t="s">
        <v>2138</v>
      </c>
      <c r="O681" s="3" t="s">
        <v>2139</v>
      </c>
      <c r="P681" s="10">
        <f>IF(IFERROR(VLOOKUP(crocodile_dataset[[#This Row],[Observation ID]],A683:A1681,1,FALSE),0),1,0)</f>
        <v>0</v>
      </c>
      <c r="Q681"/>
    </row>
    <row r="682" spans="1:17" x14ac:dyDescent="0.2">
      <c r="A682" s="4">
        <v>681</v>
      </c>
      <c r="B682" s="3" t="s">
        <v>15</v>
      </c>
      <c r="C682" s="3" t="s">
        <v>16</v>
      </c>
      <c r="D682" s="3" t="s">
        <v>17</v>
      </c>
      <c r="E682" s="3" t="s">
        <v>18</v>
      </c>
      <c r="F682" s="1">
        <v>1.05</v>
      </c>
      <c r="G682" s="1">
        <v>35</v>
      </c>
      <c r="H682" s="3" t="s">
        <v>37</v>
      </c>
      <c r="I682" s="3" t="s">
        <v>38</v>
      </c>
      <c r="J682" s="2" t="s">
        <v>2140</v>
      </c>
      <c r="K682" s="3" t="s">
        <v>233</v>
      </c>
      <c r="L682" s="3" t="s">
        <v>23</v>
      </c>
      <c r="M682" s="3" t="s">
        <v>24</v>
      </c>
      <c r="N682" s="3" t="s">
        <v>2141</v>
      </c>
      <c r="O682" s="3" t="s">
        <v>2142</v>
      </c>
      <c r="P682" s="10">
        <f>IF(IFERROR(VLOOKUP(crocodile_dataset[[#This Row],[Observation ID]],A684:A1682,1,FALSE),0),1,0)</f>
        <v>0</v>
      </c>
      <c r="Q682"/>
    </row>
    <row r="683" spans="1:17" x14ac:dyDescent="0.2">
      <c r="A683" s="4">
        <v>682</v>
      </c>
      <c r="B683" s="3" t="s">
        <v>15</v>
      </c>
      <c r="C683" s="3" t="s">
        <v>16</v>
      </c>
      <c r="D683" s="3" t="s">
        <v>17</v>
      </c>
      <c r="E683" s="3" t="s">
        <v>18</v>
      </c>
      <c r="F683" s="1">
        <v>0.17</v>
      </c>
      <c r="G683" s="1">
        <v>26</v>
      </c>
      <c r="H683" s="3" t="s">
        <v>156</v>
      </c>
      <c r="I683" s="3" t="s">
        <v>38</v>
      </c>
      <c r="J683" s="2" t="s">
        <v>2143</v>
      </c>
      <c r="K683" s="3" t="s">
        <v>45</v>
      </c>
      <c r="L683" s="3" t="s">
        <v>46</v>
      </c>
      <c r="M683" s="3" t="s">
        <v>24</v>
      </c>
      <c r="N683" s="3" t="s">
        <v>2144</v>
      </c>
      <c r="O683" s="3" t="s">
        <v>2145</v>
      </c>
      <c r="P683" s="10">
        <f>IF(IFERROR(VLOOKUP(crocodile_dataset[[#This Row],[Observation ID]],A685:A1683,1,FALSE),0),1,0)</f>
        <v>0</v>
      </c>
      <c r="Q683"/>
    </row>
    <row r="684" spans="1:17" x14ac:dyDescent="0.2">
      <c r="A684" s="4">
        <v>683</v>
      </c>
      <c r="B684" s="3" t="s">
        <v>59</v>
      </c>
      <c r="C684" s="3" t="s">
        <v>60</v>
      </c>
      <c r="D684" s="3" t="s">
        <v>17</v>
      </c>
      <c r="E684" s="3" t="s">
        <v>18</v>
      </c>
      <c r="F684" s="1">
        <v>0.43</v>
      </c>
      <c r="G684" s="1">
        <v>33.799999999999997</v>
      </c>
      <c r="H684" s="3" t="s">
        <v>156</v>
      </c>
      <c r="I684" s="3" t="s">
        <v>104</v>
      </c>
      <c r="J684" s="2" t="s">
        <v>2146</v>
      </c>
      <c r="K684" s="3" t="s">
        <v>520</v>
      </c>
      <c r="L684" s="3" t="s">
        <v>581</v>
      </c>
      <c r="M684" s="3" t="s">
        <v>41</v>
      </c>
      <c r="N684" s="3" t="s">
        <v>2147</v>
      </c>
      <c r="O684" s="3" t="s">
        <v>2148</v>
      </c>
      <c r="P684" s="10">
        <f>IF(IFERROR(VLOOKUP(crocodile_dataset[[#This Row],[Observation ID]],A686:A1684,1,FALSE),0),1,0)</f>
        <v>0</v>
      </c>
      <c r="Q684"/>
    </row>
    <row r="685" spans="1:17" x14ac:dyDescent="0.2">
      <c r="A685" s="4">
        <v>684</v>
      </c>
      <c r="B685" s="3" t="s">
        <v>392</v>
      </c>
      <c r="C685" s="3" t="s">
        <v>393</v>
      </c>
      <c r="D685" s="3" t="s">
        <v>17</v>
      </c>
      <c r="E685" s="3" t="s">
        <v>18</v>
      </c>
      <c r="F685" s="1">
        <v>2.5299999999999998</v>
      </c>
      <c r="G685" s="1">
        <v>80.7</v>
      </c>
      <c r="H685" s="3" t="s">
        <v>19</v>
      </c>
      <c r="I685" s="3" t="s">
        <v>38</v>
      </c>
      <c r="J685" s="2" t="s">
        <v>2149</v>
      </c>
      <c r="K685" s="3" t="s">
        <v>191</v>
      </c>
      <c r="L685" s="3" t="s">
        <v>475</v>
      </c>
      <c r="M685" s="3" t="s">
        <v>24</v>
      </c>
      <c r="N685" s="3" t="s">
        <v>2150</v>
      </c>
      <c r="O685" s="3" t="s">
        <v>2151</v>
      </c>
      <c r="P685" s="10">
        <f>IF(IFERROR(VLOOKUP(crocodile_dataset[[#This Row],[Observation ID]],A687:A1685,1,FALSE),0),1,0)</f>
        <v>0</v>
      </c>
      <c r="Q685"/>
    </row>
    <row r="686" spans="1:17" x14ac:dyDescent="0.2">
      <c r="A686" s="4">
        <v>685</v>
      </c>
      <c r="B686" s="3" t="s">
        <v>201</v>
      </c>
      <c r="C686" s="3" t="s">
        <v>202</v>
      </c>
      <c r="D686" s="3" t="s">
        <v>17</v>
      </c>
      <c r="E686" s="3" t="s">
        <v>203</v>
      </c>
      <c r="F686" s="1">
        <v>2.58</v>
      </c>
      <c r="G686" s="1">
        <v>115.4</v>
      </c>
      <c r="H686" s="3" t="s">
        <v>19</v>
      </c>
      <c r="I686" s="3" t="s">
        <v>20</v>
      </c>
      <c r="J686" s="2" t="s">
        <v>2152</v>
      </c>
      <c r="K686" s="3" t="s">
        <v>248</v>
      </c>
      <c r="L686" s="3" t="s">
        <v>23</v>
      </c>
      <c r="M686" s="3" t="s">
        <v>41</v>
      </c>
      <c r="N686" s="3" t="s">
        <v>2153</v>
      </c>
      <c r="O686" s="3" t="s">
        <v>2154</v>
      </c>
      <c r="P686" s="10">
        <f>IF(IFERROR(VLOOKUP(crocodile_dataset[[#This Row],[Observation ID]],A688:A1686,1,FALSE),0),1,0)</f>
        <v>0</v>
      </c>
      <c r="Q686"/>
    </row>
    <row r="687" spans="1:17" x14ac:dyDescent="0.2">
      <c r="A687" s="4">
        <v>686</v>
      </c>
      <c r="B687" s="3" t="s">
        <v>59</v>
      </c>
      <c r="C687" s="3" t="s">
        <v>60</v>
      </c>
      <c r="D687" s="3" t="s">
        <v>17</v>
      </c>
      <c r="E687" s="3" t="s">
        <v>18</v>
      </c>
      <c r="F687" s="1">
        <v>2.59</v>
      </c>
      <c r="G687" s="1">
        <v>107.9</v>
      </c>
      <c r="H687" s="3" t="s">
        <v>61</v>
      </c>
      <c r="I687" s="3" t="s">
        <v>104</v>
      </c>
      <c r="J687" s="2" t="s">
        <v>2155</v>
      </c>
      <c r="K687" s="3" t="s">
        <v>293</v>
      </c>
      <c r="L687" s="3" t="s">
        <v>23</v>
      </c>
      <c r="M687" s="3" t="s">
        <v>41</v>
      </c>
      <c r="N687" s="3" t="s">
        <v>2156</v>
      </c>
      <c r="O687" s="3" t="s">
        <v>2157</v>
      </c>
      <c r="P687" s="10">
        <f>IF(IFERROR(VLOOKUP(crocodile_dataset[[#This Row],[Observation ID]],A689:A1687,1,FALSE),0),1,0)</f>
        <v>0</v>
      </c>
      <c r="Q687"/>
    </row>
    <row r="688" spans="1:17" x14ac:dyDescent="0.2">
      <c r="A688" s="4">
        <v>687</v>
      </c>
      <c r="B688" s="3" t="s">
        <v>87</v>
      </c>
      <c r="C688" s="3" t="s">
        <v>88</v>
      </c>
      <c r="D688" s="3" t="s">
        <v>17</v>
      </c>
      <c r="E688" s="3" t="s">
        <v>69</v>
      </c>
      <c r="F688" s="1">
        <v>1.29</v>
      </c>
      <c r="G688" s="1">
        <v>14.1</v>
      </c>
      <c r="H688" s="3" t="s">
        <v>19</v>
      </c>
      <c r="I688" s="3" t="s">
        <v>20</v>
      </c>
      <c r="J688" s="2" t="s">
        <v>2158</v>
      </c>
      <c r="K688" s="3" t="s">
        <v>106</v>
      </c>
      <c r="L688" s="3" t="s">
        <v>91</v>
      </c>
      <c r="M688" s="3" t="s">
        <v>32</v>
      </c>
      <c r="N688" s="3" t="s">
        <v>2159</v>
      </c>
      <c r="O688" s="3" t="s">
        <v>2160</v>
      </c>
      <c r="P688" s="10">
        <f>IF(IFERROR(VLOOKUP(crocodile_dataset[[#This Row],[Observation ID]],A690:A1688,1,FALSE),0),1,0)</f>
        <v>0</v>
      </c>
      <c r="Q688"/>
    </row>
    <row r="689" spans="1:17" x14ac:dyDescent="0.2">
      <c r="A689" s="4">
        <v>688</v>
      </c>
      <c r="B689" s="3" t="s">
        <v>87</v>
      </c>
      <c r="C689" s="3" t="s">
        <v>88</v>
      </c>
      <c r="D689" s="3" t="s">
        <v>17</v>
      </c>
      <c r="E689" s="3" t="s">
        <v>69</v>
      </c>
      <c r="F689" s="1">
        <v>0.43</v>
      </c>
      <c r="G689" s="1">
        <v>5</v>
      </c>
      <c r="H689" s="3" t="s">
        <v>37</v>
      </c>
      <c r="I689" s="3" t="s">
        <v>38</v>
      </c>
      <c r="J689" s="2" t="s">
        <v>2161</v>
      </c>
      <c r="K689" s="3" t="s">
        <v>538</v>
      </c>
      <c r="L689" s="3" t="s">
        <v>91</v>
      </c>
      <c r="M689" s="3" t="s">
        <v>32</v>
      </c>
      <c r="N689" s="3" t="s">
        <v>2162</v>
      </c>
      <c r="O689" s="3" t="s">
        <v>2163</v>
      </c>
      <c r="P689" s="10">
        <f>IF(IFERROR(VLOOKUP(crocodile_dataset[[#This Row],[Observation ID]],A691:A1689,1,FALSE),0),1,0)</f>
        <v>0</v>
      </c>
      <c r="Q689"/>
    </row>
    <row r="690" spans="1:17" x14ac:dyDescent="0.2">
      <c r="A690" s="4">
        <v>689</v>
      </c>
      <c r="B690" s="3" t="s">
        <v>87</v>
      </c>
      <c r="C690" s="3" t="s">
        <v>88</v>
      </c>
      <c r="D690" s="3" t="s">
        <v>17</v>
      </c>
      <c r="E690" s="3" t="s">
        <v>69</v>
      </c>
      <c r="F690" s="1">
        <v>0.69</v>
      </c>
      <c r="G690" s="1">
        <v>6.4</v>
      </c>
      <c r="H690" s="3" t="s">
        <v>37</v>
      </c>
      <c r="I690" s="3" t="s">
        <v>38</v>
      </c>
      <c r="J690" s="2" t="s">
        <v>2164</v>
      </c>
      <c r="K690" s="3" t="s">
        <v>90</v>
      </c>
      <c r="L690" s="3" t="s">
        <v>72</v>
      </c>
      <c r="M690" s="3" t="s">
        <v>32</v>
      </c>
      <c r="N690" s="3" t="s">
        <v>2165</v>
      </c>
      <c r="O690" s="3" t="s">
        <v>2166</v>
      </c>
      <c r="P690" s="10">
        <f>IF(IFERROR(VLOOKUP(crocodile_dataset[[#This Row],[Observation ID]],A692:A1690,1,FALSE),0),1,0)</f>
        <v>0</v>
      </c>
      <c r="Q690"/>
    </row>
    <row r="691" spans="1:17" x14ac:dyDescent="0.2">
      <c r="A691" s="4">
        <v>690</v>
      </c>
      <c r="B691" s="3" t="s">
        <v>127</v>
      </c>
      <c r="C691" s="3" t="s">
        <v>128</v>
      </c>
      <c r="D691" s="3" t="s">
        <v>17</v>
      </c>
      <c r="E691" s="3" t="s">
        <v>18</v>
      </c>
      <c r="F691" s="1">
        <v>4.76</v>
      </c>
      <c r="G691" s="1">
        <v>638.5</v>
      </c>
      <c r="H691" s="3" t="s">
        <v>61</v>
      </c>
      <c r="I691" s="3" t="s">
        <v>20</v>
      </c>
      <c r="J691" s="2" t="s">
        <v>2167</v>
      </c>
      <c r="K691" s="3" t="s">
        <v>130</v>
      </c>
      <c r="L691" s="3" t="s">
        <v>479</v>
      </c>
      <c r="M691" s="3" t="s">
        <v>24</v>
      </c>
      <c r="N691" s="3" t="s">
        <v>2168</v>
      </c>
      <c r="O691" s="3" t="s">
        <v>2169</v>
      </c>
      <c r="P691" s="10">
        <f>IF(IFERROR(VLOOKUP(crocodile_dataset[[#This Row],[Observation ID]],A693:A1691,1,FALSE),0),1,0)</f>
        <v>0</v>
      </c>
      <c r="Q691"/>
    </row>
    <row r="692" spans="1:17" x14ac:dyDescent="0.2">
      <c r="A692" s="4">
        <v>691</v>
      </c>
      <c r="B692" s="3" t="s">
        <v>120</v>
      </c>
      <c r="C692" s="3" t="s">
        <v>121</v>
      </c>
      <c r="D692" s="3" t="s">
        <v>17</v>
      </c>
      <c r="E692" s="3" t="s">
        <v>18</v>
      </c>
      <c r="F692" s="1">
        <v>0.53</v>
      </c>
      <c r="G692" s="1">
        <v>34.200000000000003</v>
      </c>
      <c r="H692" s="3" t="s">
        <v>156</v>
      </c>
      <c r="I692" s="3" t="s">
        <v>38</v>
      </c>
      <c r="J692" s="2" t="s">
        <v>2170</v>
      </c>
      <c r="K692" s="3" t="s">
        <v>135</v>
      </c>
      <c r="L692" s="3" t="s">
        <v>124</v>
      </c>
      <c r="M692" s="3" t="s">
        <v>73</v>
      </c>
      <c r="N692" s="3" t="s">
        <v>2171</v>
      </c>
      <c r="O692" s="3" t="s">
        <v>2172</v>
      </c>
      <c r="P692" s="10">
        <f>IF(IFERROR(VLOOKUP(crocodile_dataset[[#This Row],[Observation ID]],A694:A1692,1,FALSE),0),1,0)</f>
        <v>0</v>
      </c>
      <c r="Q692"/>
    </row>
    <row r="693" spans="1:17" x14ac:dyDescent="0.2">
      <c r="A693" s="4">
        <v>692</v>
      </c>
      <c r="B693" s="3" t="s">
        <v>183</v>
      </c>
      <c r="C693" s="3" t="s">
        <v>184</v>
      </c>
      <c r="D693" s="3" t="s">
        <v>17</v>
      </c>
      <c r="E693" s="3" t="s">
        <v>18</v>
      </c>
      <c r="F693" s="1">
        <v>1.3</v>
      </c>
      <c r="G693" s="1">
        <v>30.7</v>
      </c>
      <c r="H693" s="3" t="s">
        <v>37</v>
      </c>
      <c r="I693" s="3" t="s">
        <v>104</v>
      </c>
      <c r="J693" s="2" t="s">
        <v>2173</v>
      </c>
      <c r="K693" s="3" t="s">
        <v>130</v>
      </c>
      <c r="L693" s="3" t="s">
        <v>195</v>
      </c>
      <c r="M693" s="3" t="s">
        <v>41</v>
      </c>
      <c r="N693" s="3" t="s">
        <v>2174</v>
      </c>
      <c r="O693" s="3" t="s">
        <v>2175</v>
      </c>
      <c r="P693" s="10">
        <f>IF(IFERROR(VLOOKUP(crocodile_dataset[[#This Row],[Observation ID]],A695:A1693,1,FALSE),0),1,0)</f>
        <v>0</v>
      </c>
      <c r="Q693"/>
    </row>
    <row r="694" spans="1:17" x14ac:dyDescent="0.2">
      <c r="A694" s="4">
        <v>693</v>
      </c>
      <c r="B694" s="3" t="s">
        <v>35</v>
      </c>
      <c r="C694" s="3" t="s">
        <v>36</v>
      </c>
      <c r="D694" s="3" t="s">
        <v>17</v>
      </c>
      <c r="E694" s="3" t="s">
        <v>18</v>
      </c>
      <c r="F694" s="1">
        <v>4.3499999999999996</v>
      </c>
      <c r="G694" s="1">
        <v>472.1</v>
      </c>
      <c r="H694" s="3" t="s">
        <v>19</v>
      </c>
      <c r="I694" s="3" t="s">
        <v>104</v>
      </c>
      <c r="J694" s="2" t="s">
        <v>2176</v>
      </c>
      <c r="K694" s="3" t="s">
        <v>30</v>
      </c>
      <c r="L694" s="3" t="s">
        <v>244</v>
      </c>
      <c r="M694" s="3" t="s">
        <v>41</v>
      </c>
      <c r="N694" s="3" t="s">
        <v>2177</v>
      </c>
      <c r="O694" s="3" t="s">
        <v>2178</v>
      </c>
      <c r="P694" s="10">
        <f>IF(IFERROR(VLOOKUP(crocodile_dataset[[#This Row],[Observation ID]],A696:A1694,1,FALSE),0),1,0)</f>
        <v>0</v>
      </c>
      <c r="Q694"/>
    </row>
    <row r="695" spans="1:17" x14ac:dyDescent="0.2">
      <c r="A695" s="4">
        <v>694</v>
      </c>
      <c r="B695" s="3" t="s">
        <v>27</v>
      </c>
      <c r="C695" s="3" t="s">
        <v>28</v>
      </c>
      <c r="D695" s="3" t="s">
        <v>17</v>
      </c>
      <c r="E695" s="3" t="s">
        <v>18</v>
      </c>
      <c r="F695" s="1">
        <v>2.2400000000000002</v>
      </c>
      <c r="G695" s="1">
        <v>97</v>
      </c>
      <c r="H695" s="3" t="s">
        <v>37</v>
      </c>
      <c r="I695" s="3" t="s">
        <v>20</v>
      </c>
      <c r="J695" s="2" t="s">
        <v>2179</v>
      </c>
      <c r="K695" s="3" t="s">
        <v>240</v>
      </c>
      <c r="L695" s="3" t="s">
        <v>389</v>
      </c>
      <c r="M695" s="3" t="s">
        <v>32</v>
      </c>
      <c r="N695" s="3" t="s">
        <v>2180</v>
      </c>
      <c r="O695" s="3" t="s">
        <v>2181</v>
      </c>
      <c r="P695" s="10">
        <f>IF(IFERROR(VLOOKUP(crocodile_dataset[[#This Row],[Observation ID]],A697:A1695,1,FALSE),0),1,0)</f>
        <v>0</v>
      </c>
      <c r="Q695"/>
    </row>
    <row r="696" spans="1:17" x14ac:dyDescent="0.2">
      <c r="A696" s="4">
        <v>695</v>
      </c>
      <c r="B696" s="3" t="s">
        <v>115</v>
      </c>
      <c r="C696" s="3" t="s">
        <v>116</v>
      </c>
      <c r="D696" s="3" t="s">
        <v>17</v>
      </c>
      <c r="E696" s="3" t="s">
        <v>18</v>
      </c>
      <c r="F696" s="1">
        <v>2.46</v>
      </c>
      <c r="G696" s="1">
        <v>198.5</v>
      </c>
      <c r="H696" s="3" t="s">
        <v>37</v>
      </c>
      <c r="I696" s="3" t="s">
        <v>20</v>
      </c>
      <c r="J696" s="2" t="s">
        <v>2182</v>
      </c>
      <c r="K696" s="3" t="s">
        <v>152</v>
      </c>
      <c r="L696" s="3" t="s">
        <v>153</v>
      </c>
      <c r="M696" s="3" t="s">
        <v>24</v>
      </c>
      <c r="N696" s="3" t="s">
        <v>2183</v>
      </c>
      <c r="O696" s="3" t="s">
        <v>2184</v>
      </c>
      <c r="P696" s="10">
        <f>IF(IFERROR(VLOOKUP(crocodile_dataset[[#This Row],[Observation ID]],A698:A1696,1,FALSE),0),1,0)</f>
        <v>0</v>
      </c>
      <c r="Q696"/>
    </row>
    <row r="697" spans="1:17" x14ac:dyDescent="0.2">
      <c r="A697" s="4">
        <v>696</v>
      </c>
      <c r="B697" s="3" t="s">
        <v>183</v>
      </c>
      <c r="C697" s="3" t="s">
        <v>184</v>
      </c>
      <c r="D697" s="3" t="s">
        <v>17</v>
      </c>
      <c r="E697" s="3" t="s">
        <v>18</v>
      </c>
      <c r="F697" s="1">
        <v>1.68</v>
      </c>
      <c r="G697" s="1">
        <v>45.9</v>
      </c>
      <c r="H697" s="3" t="s">
        <v>61</v>
      </c>
      <c r="I697" s="3" t="s">
        <v>104</v>
      </c>
      <c r="J697" s="2" t="s">
        <v>2185</v>
      </c>
      <c r="K697" s="3" t="s">
        <v>130</v>
      </c>
      <c r="L697" s="3" t="s">
        <v>195</v>
      </c>
      <c r="M697" s="3" t="s">
        <v>41</v>
      </c>
      <c r="N697" s="3" t="s">
        <v>2186</v>
      </c>
      <c r="O697" s="3" t="s">
        <v>2187</v>
      </c>
      <c r="P697" s="10">
        <f>IF(IFERROR(VLOOKUP(crocodile_dataset[[#This Row],[Observation ID]],A699:A1697,1,FALSE),0),1,0)</f>
        <v>0</v>
      </c>
      <c r="Q697"/>
    </row>
    <row r="698" spans="1:17" x14ac:dyDescent="0.2">
      <c r="A698" s="4">
        <v>697</v>
      </c>
      <c r="B698" s="3" t="s">
        <v>15</v>
      </c>
      <c r="C698" s="3" t="s">
        <v>16</v>
      </c>
      <c r="D698" s="3" t="s">
        <v>17</v>
      </c>
      <c r="E698" s="3" t="s">
        <v>18</v>
      </c>
      <c r="F698" s="1">
        <v>2.89</v>
      </c>
      <c r="G698" s="1">
        <v>134.6</v>
      </c>
      <c r="H698" s="3" t="s">
        <v>61</v>
      </c>
      <c r="I698" s="3" t="s">
        <v>38</v>
      </c>
      <c r="J698" s="2" t="s">
        <v>2188</v>
      </c>
      <c r="K698" s="3" t="s">
        <v>233</v>
      </c>
      <c r="L698" s="3" t="s">
        <v>23</v>
      </c>
      <c r="M698" s="3" t="s">
        <v>24</v>
      </c>
      <c r="N698" s="3" t="s">
        <v>2189</v>
      </c>
      <c r="O698" s="3" t="s">
        <v>2190</v>
      </c>
      <c r="P698" s="10">
        <f>IF(IFERROR(VLOOKUP(crocodile_dataset[[#This Row],[Observation ID]],A700:A1698,1,FALSE),0),1,0)</f>
        <v>0</v>
      </c>
      <c r="Q698"/>
    </row>
    <row r="699" spans="1:17" x14ac:dyDescent="0.2">
      <c r="A699" s="4">
        <v>698</v>
      </c>
      <c r="B699" s="3" t="s">
        <v>35</v>
      </c>
      <c r="C699" s="3" t="s">
        <v>36</v>
      </c>
      <c r="D699" s="3" t="s">
        <v>17</v>
      </c>
      <c r="E699" s="3" t="s">
        <v>18</v>
      </c>
      <c r="F699" s="1">
        <v>0.34</v>
      </c>
      <c r="G699" s="1">
        <v>98.1</v>
      </c>
      <c r="H699" s="3" t="s">
        <v>156</v>
      </c>
      <c r="I699" s="3" t="s">
        <v>104</v>
      </c>
      <c r="J699" s="2" t="s">
        <v>2191</v>
      </c>
      <c r="K699" s="3" t="s">
        <v>30</v>
      </c>
      <c r="L699" s="3" t="s">
        <v>40</v>
      </c>
      <c r="M699" s="3" t="s">
        <v>41</v>
      </c>
      <c r="N699" s="3" t="s">
        <v>2192</v>
      </c>
      <c r="O699" s="3" t="s">
        <v>2193</v>
      </c>
      <c r="P699" s="10">
        <f>IF(IFERROR(VLOOKUP(crocodile_dataset[[#This Row],[Observation ID]],A701:A1699,1,FALSE),0),1,0)</f>
        <v>0</v>
      </c>
      <c r="Q699"/>
    </row>
    <row r="700" spans="1:17" x14ac:dyDescent="0.2">
      <c r="A700" s="4">
        <v>699</v>
      </c>
      <c r="B700" s="3" t="s">
        <v>207</v>
      </c>
      <c r="C700" s="3" t="s">
        <v>208</v>
      </c>
      <c r="D700" s="3" t="s">
        <v>17</v>
      </c>
      <c r="E700" s="3" t="s">
        <v>18</v>
      </c>
      <c r="F700" s="1">
        <v>2.36</v>
      </c>
      <c r="G700" s="1">
        <v>69.599999999999994</v>
      </c>
      <c r="H700" s="3" t="s">
        <v>19</v>
      </c>
      <c r="I700" s="3" t="s">
        <v>20</v>
      </c>
      <c r="J700" s="2" t="s">
        <v>2194</v>
      </c>
      <c r="K700" s="3" t="s">
        <v>210</v>
      </c>
      <c r="L700" s="3" t="s">
        <v>211</v>
      </c>
      <c r="M700" s="3" t="s">
        <v>24</v>
      </c>
      <c r="N700" s="3" t="s">
        <v>2195</v>
      </c>
      <c r="O700" s="3" t="s">
        <v>2196</v>
      </c>
      <c r="P700" s="10">
        <f>IF(IFERROR(VLOOKUP(crocodile_dataset[[#This Row],[Observation ID]],A702:A1700,1,FALSE),0),1,0)</f>
        <v>0</v>
      </c>
      <c r="Q700"/>
    </row>
    <row r="701" spans="1:17" x14ac:dyDescent="0.2">
      <c r="A701" s="4">
        <v>700</v>
      </c>
      <c r="B701" s="3" t="s">
        <v>188</v>
      </c>
      <c r="C701" s="3" t="s">
        <v>189</v>
      </c>
      <c r="D701" s="3" t="s">
        <v>17</v>
      </c>
      <c r="E701" s="3" t="s">
        <v>18</v>
      </c>
      <c r="F701" s="1">
        <v>1.3</v>
      </c>
      <c r="G701" s="1">
        <v>42.3</v>
      </c>
      <c r="H701" s="3" t="s">
        <v>37</v>
      </c>
      <c r="I701" s="3" t="s">
        <v>20</v>
      </c>
      <c r="J701" s="2" t="s">
        <v>2197</v>
      </c>
      <c r="K701" s="3" t="s">
        <v>252</v>
      </c>
      <c r="L701" s="3" t="s">
        <v>80</v>
      </c>
      <c r="M701" s="3" t="s">
        <v>24</v>
      </c>
      <c r="N701" s="3" t="s">
        <v>2198</v>
      </c>
      <c r="O701" s="3" t="s">
        <v>2199</v>
      </c>
      <c r="P701" s="10">
        <f>IF(IFERROR(VLOOKUP(crocodile_dataset[[#This Row],[Observation ID]],A703:A1701,1,FALSE),0),1,0)</f>
        <v>0</v>
      </c>
      <c r="Q701"/>
    </row>
    <row r="702" spans="1:17" x14ac:dyDescent="0.2">
      <c r="A702" s="4">
        <v>701</v>
      </c>
      <c r="B702" s="3" t="s">
        <v>76</v>
      </c>
      <c r="C702" s="3" t="s">
        <v>77</v>
      </c>
      <c r="D702" s="3" t="s">
        <v>17</v>
      </c>
      <c r="E702" s="3" t="s">
        <v>18</v>
      </c>
      <c r="F702" s="1">
        <v>2.64</v>
      </c>
      <c r="G702" s="1">
        <v>131</v>
      </c>
      <c r="H702" s="3" t="s">
        <v>19</v>
      </c>
      <c r="I702" s="3" t="s">
        <v>20</v>
      </c>
      <c r="J702" s="2" t="s">
        <v>2200</v>
      </c>
      <c r="K702" s="3" t="s">
        <v>215</v>
      </c>
      <c r="L702" s="3" t="s">
        <v>46</v>
      </c>
      <c r="M702" s="3" t="s">
        <v>24</v>
      </c>
      <c r="N702" s="3" t="s">
        <v>2201</v>
      </c>
      <c r="O702" s="3" t="s">
        <v>2202</v>
      </c>
      <c r="P702" s="10">
        <f>IF(IFERROR(VLOOKUP(crocodile_dataset[[#This Row],[Observation ID]],A704:A1702,1,FALSE),0),1,0)</f>
        <v>0</v>
      </c>
      <c r="Q702"/>
    </row>
    <row r="703" spans="1:17" x14ac:dyDescent="0.2">
      <c r="A703" s="4">
        <v>702</v>
      </c>
      <c r="B703" s="3" t="s">
        <v>120</v>
      </c>
      <c r="C703" s="3" t="s">
        <v>121</v>
      </c>
      <c r="D703" s="3" t="s">
        <v>17</v>
      </c>
      <c r="E703" s="3" t="s">
        <v>18</v>
      </c>
      <c r="F703" s="1">
        <v>1.92</v>
      </c>
      <c r="G703" s="1">
        <v>62.6</v>
      </c>
      <c r="H703" s="3" t="s">
        <v>37</v>
      </c>
      <c r="I703" s="3" t="s">
        <v>38</v>
      </c>
      <c r="J703" s="2" t="s">
        <v>2203</v>
      </c>
      <c r="K703" s="3" t="s">
        <v>123</v>
      </c>
      <c r="L703" s="3" t="s">
        <v>46</v>
      </c>
      <c r="M703" s="3" t="s">
        <v>73</v>
      </c>
      <c r="N703" s="3" t="s">
        <v>2204</v>
      </c>
      <c r="O703" s="3" t="s">
        <v>2205</v>
      </c>
      <c r="P703" s="10">
        <f>IF(IFERROR(VLOOKUP(crocodile_dataset[[#This Row],[Observation ID]],A705:A1703,1,FALSE),0),1,0)</f>
        <v>0</v>
      </c>
      <c r="Q703"/>
    </row>
    <row r="704" spans="1:17" x14ac:dyDescent="0.2">
      <c r="A704" s="4">
        <v>703</v>
      </c>
      <c r="B704" s="3" t="s">
        <v>392</v>
      </c>
      <c r="C704" s="3" t="s">
        <v>393</v>
      </c>
      <c r="D704" s="3" t="s">
        <v>17</v>
      </c>
      <c r="E704" s="3" t="s">
        <v>18</v>
      </c>
      <c r="F704" s="1">
        <v>2.4700000000000002</v>
      </c>
      <c r="G704" s="1">
        <v>99.3</v>
      </c>
      <c r="H704" s="3" t="s">
        <v>19</v>
      </c>
      <c r="I704" s="3" t="s">
        <v>20</v>
      </c>
      <c r="J704" s="2" t="s">
        <v>2206</v>
      </c>
      <c r="K704" s="3" t="s">
        <v>191</v>
      </c>
      <c r="L704" s="3" t="s">
        <v>46</v>
      </c>
      <c r="M704" s="3" t="s">
        <v>24</v>
      </c>
      <c r="N704" s="3" t="s">
        <v>2207</v>
      </c>
      <c r="O704" s="3" t="s">
        <v>2208</v>
      </c>
      <c r="P704" s="10">
        <f>IF(IFERROR(VLOOKUP(crocodile_dataset[[#This Row],[Observation ID]],A706:A1704,1,FALSE),0),1,0)</f>
        <v>0</v>
      </c>
      <c r="Q704"/>
    </row>
    <row r="705" spans="1:17" x14ac:dyDescent="0.2">
      <c r="A705" s="4">
        <v>704</v>
      </c>
      <c r="B705" s="3" t="s">
        <v>207</v>
      </c>
      <c r="C705" s="3" t="s">
        <v>208</v>
      </c>
      <c r="D705" s="3" t="s">
        <v>17</v>
      </c>
      <c r="E705" s="3" t="s">
        <v>18</v>
      </c>
      <c r="F705" s="1">
        <v>0.81</v>
      </c>
      <c r="G705" s="1">
        <v>24.1</v>
      </c>
      <c r="H705" s="3" t="s">
        <v>37</v>
      </c>
      <c r="I705" s="3" t="s">
        <v>20</v>
      </c>
      <c r="J705" s="2" t="s">
        <v>2209</v>
      </c>
      <c r="K705" s="3" t="s">
        <v>210</v>
      </c>
      <c r="L705" s="3" t="s">
        <v>452</v>
      </c>
      <c r="M705" s="3" t="s">
        <v>24</v>
      </c>
      <c r="N705" s="3" t="s">
        <v>2210</v>
      </c>
      <c r="O705" s="3" t="s">
        <v>2211</v>
      </c>
      <c r="P705" s="10">
        <f>IF(IFERROR(VLOOKUP(crocodile_dataset[[#This Row],[Observation ID]],A707:A1705,1,FALSE),0),1,0)</f>
        <v>0</v>
      </c>
      <c r="Q705"/>
    </row>
    <row r="706" spans="1:17" x14ac:dyDescent="0.2">
      <c r="A706" s="4">
        <v>705</v>
      </c>
      <c r="B706" s="3" t="s">
        <v>120</v>
      </c>
      <c r="C706" s="3" t="s">
        <v>121</v>
      </c>
      <c r="D706" s="3" t="s">
        <v>17</v>
      </c>
      <c r="E706" s="3" t="s">
        <v>18</v>
      </c>
      <c r="F706" s="1">
        <v>2.67</v>
      </c>
      <c r="G706" s="1">
        <v>125.1</v>
      </c>
      <c r="H706" s="3" t="s">
        <v>19</v>
      </c>
      <c r="I706" s="3" t="s">
        <v>20</v>
      </c>
      <c r="J706" s="2" t="s">
        <v>2212</v>
      </c>
      <c r="K706" s="3" t="s">
        <v>135</v>
      </c>
      <c r="L706" s="3" t="s">
        <v>46</v>
      </c>
      <c r="M706" s="3" t="s">
        <v>73</v>
      </c>
      <c r="N706" s="3" t="s">
        <v>2213</v>
      </c>
      <c r="O706" s="3" t="s">
        <v>2214</v>
      </c>
      <c r="P706" s="10">
        <f>IF(IFERROR(VLOOKUP(crocodile_dataset[[#This Row],[Observation ID]],A708:A1706,1,FALSE),0),1,0)</f>
        <v>0</v>
      </c>
      <c r="Q706"/>
    </row>
    <row r="707" spans="1:17" x14ac:dyDescent="0.2">
      <c r="A707" s="4">
        <v>706</v>
      </c>
      <c r="B707" s="3" t="s">
        <v>49</v>
      </c>
      <c r="C707" s="3" t="s">
        <v>50</v>
      </c>
      <c r="D707" s="3" t="s">
        <v>17</v>
      </c>
      <c r="E707" s="3" t="s">
        <v>18</v>
      </c>
      <c r="F707" s="1">
        <v>2.9</v>
      </c>
      <c r="G707" s="1">
        <v>158.9</v>
      </c>
      <c r="H707" s="3" t="s">
        <v>19</v>
      </c>
      <c r="I707" s="3" t="s">
        <v>104</v>
      </c>
      <c r="J707" s="2" t="s">
        <v>2215</v>
      </c>
      <c r="K707" s="3" t="s">
        <v>161</v>
      </c>
      <c r="L707" s="3" t="s">
        <v>56</v>
      </c>
      <c r="M707" s="3" t="s">
        <v>32</v>
      </c>
      <c r="N707" s="3" t="s">
        <v>2216</v>
      </c>
      <c r="O707" s="3" t="s">
        <v>2217</v>
      </c>
      <c r="P707" s="10">
        <f>IF(IFERROR(VLOOKUP(crocodile_dataset[[#This Row],[Observation ID]],A709:A1707,1,FALSE),0),1,0)</f>
        <v>0</v>
      </c>
      <c r="Q707"/>
    </row>
    <row r="708" spans="1:17" x14ac:dyDescent="0.2">
      <c r="A708" s="4">
        <v>707</v>
      </c>
      <c r="B708" s="3" t="s">
        <v>115</v>
      </c>
      <c r="C708" s="3" t="s">
        <v>116</v>
      </c>
      <c r="D708" s="3" t="s">
        <v>17</v>
      </c>
      <c r="E708" s="3" t="s">
        <v>18</v>
      </c>
      <c r="F708" s="1">
        <v>3.59</v>
      </c>
      <c r="G708" s="1">
        <v>338.5</v>
      </c>
      <c r="H708" s="3" t="s">
        <v>19</v>
      </c>
      <c r="I708" s="3" t="s">
        <v>38</v>
      </c>
      <c r="J708" s="2" t="s">
        <v>2218</v>
      </c>
      <c r="K708" s="3" t="s">
        <v>223</v>
      </c>
      <c r="L708" s="3" t="s">
        <v>153</v>
      </c>
      <c r="M708" s="3" t="s">
        <v>24</v>
      </c>
      <c r="N708" s="3" t="s">
        <v>2219</v>
      </c>
      <c r="O708" s="3" t="s">
        <v>2220</v>
      </c>
      <c r="P708" s="10">
        <f>IF(IFERROR(VLOOKUP(crocodile_dataset[[#This Row],[Observation ID]],A710:A1708,1,FALSE),0),1,0)</f>
        <v>0</v>
      </c>
      <c r="Q708"/>
    </row>
    <row r="709" spans="1:17" x14ac:dyDescent="0.2">
      <c r="A709" s="4">
        <v>708</v>
      </c>
      <c r="B709" s="3" t="s">
        <v>207</v>
      </c>
      <c r="C709" s="3" t="s">
        <v>208</v>
      </c>
      <c r="D709" s="3" t="s">
        <v>17</v>
      </c>
      <c r="E709" s="3" t="s">
        <v>18</v>
      </c>
      <c r="F709" s="1">
        <v>2.72</v>
      </c>
      <c r="G709" s="1">
        <v>103.5</v>
      </c>
      <c r="H709" s="3" t="s">
        <v>19</v>
      </c>
      <c r="I709" s="3" t="s">
        <v>20</v>
      </c>
      <c r="J709" s="2" t="s">
        <v>2221</v>
      </c>
      <c r="K709" s="3" t="s">
        <v>210</v>
      </c>
      <c r="L709" s="3" t="s">
        <v>452</v>
      </c>
      <c r="M709" s="3" t="s">
        <v>24</v>
      </c>
      <c r="N709" s="3" t="s">
        <v>2222</v>
      </c>
      <c r="O709" s="3" t="s">
        <v>2223</v>
      </c>
      <c r="P709" s="10">
        <f>IF(IFERROR(VLOOKUP(crocodile_dataset[[#This Row],[Observation ID]],A711:A1709,1,FALSE),0),1,0)</f>
        <v>0</v>
      </c>
      <c r="Q709"/>
    </row>
    <row r="710" spans="1:17" x14ac:dyDescent="0.2">
      <c r="A710" s="4">
        <v>709</v>
      </c>
      <c r="B710" s="3" t="s">
        <v>49</v>
      </c>
      <c r="C710" s="3" t="s">
        <v>50</v>
      </c>
      <c r="D710" s="3" t="s">
        <v>17</v>
      </c>
      <c r="E710" s="3" t="s">
        <v>18</v>
      </c>
      <c r="F710" s="1">
        <v>3.91</v>
      </c>
      <c r="G710" s="1">
        <v>280.89999999999998</v>
      </c>
      <c r="H710" s="3" t="s">
        <v>19</v>
      </c>
      <c r="I710" s="3" t="s">
        <v>104</v>
      </c>
      <c r="J710" s="2" t="s">
        <v>2224</v>
      </c>
      <c r="K710" s="3" t="s">
        <v>161</v>
      </c>
      <c r="L710" s="3" t="s">
        <v>46</v>
      </c>
      <c r="M710" s="3" t="s">
        <v>32</v>
      </c>
      <c r="N710" s="3" t="s">
        <v>2225</v>
      </c>
      <c r="O710" s="3" t="s">
        <v>2226</v>
      </c>
      <c r="P710" s="10">
        <f>IF(IFERROR(VLOOKUP(crocodile_dataset[[#This Row],[Observation ID]],A712:A1710,1,FALSE),0),1,0)</f>
        <v>0</v>
      </c>
      <c r="Q710"/>
    </row>
    <row r="711" spans="1:17" x14ac:dyDescent="0.2">
      <c r="A711" s="4">
        <v>710</v>
      </c>
      <c r="B711" s="3" t="s">
        <v>392</v>
      </c>
      <c r="C711" s="3" t="s">
        <v>393</v>
      </c>
      <c r="D711" s="3" t="s">
        <v>17</v>
      </c>
      <c r="E711" s="3" t="s">
        <v>18</v>
      </c>
      <c r="F711" s="1">
        <v>3.49</v>
      </c>
      <c r="G711" s="1">
        <v>192</v>
      </c>
      <c r="H711" s="3" t="s">
        <v>19</v>
      </c>
      <c r="I711" s="3" t="s">
        <v>20</v>
      </c>
      <c r="J711" s="2" t="s">
        <v>2227</v>
      </c>
      <c r="K711" s="3" t="s">
        <v>191</v>
      </c>
      <c r="L711" s="3" t="s">
        <v>475</v>
      </c>
      <c r="M711" s="3" t="s">
        <v>24</v>
      </c>
      <c r="N711" s="3" t="s">
        <v>2228</v>
      </c>
      <c r="O711" s="3" t="s">
        <v>2229</v>
      </c>
      <c r="P711" s="10">
        <f>IF(IFERROR(VLOOKUP(crocodile_dataset[[#This Row],[Observation ID]],A713:A1711,1,FALSE),0),1,0)</f>
        <v>0</v>
      </c>
      <c r="Q711"/>
    </row>
    <row r="712" spans="1:17" x14ac:dyDescent="0.2">
      <c r="A712" s="4">
        <v>711</v>
      </c>
      <c r="B712" s="3" t="s">
        <v>15</v>
      </c>
      <c r="C712" s="3" t="s">
        <v>16</v>
      </c>
      <c r="D712" s="3" t="s">
        <v>17</v>
      </c>
      <c r="E712" s="3" t="s">
        <v>18</v>
      </c>
      <c r="F712" s="1">
        <v>1.7</v>
      </c>
      <c r="G712" s="1">
        <v>51.7</v>
      </c>
      <c r="H712" s="3" t="s">
        <v>19</v>
      </c>
      <c r="I712" s="3" t="s">
        <v>20</v>
      </c>
      <c r="J712" s="2" t="s">
        <v>2230</v>
      </c>
      <c r="K712" s="3" t="s">
        <v>22</v>
      </c>
      <c r="L712" s="3" t="s">
        <v>23</v>
      </c>
      <c r="M712" s="3" t="s">
        <v>24</v>
      </c>
      <c r="N712" s="3" t="s">
        <v>2231</v>
      </c>
      <c r="O712" s="3" t="s">
        <v>2232</v>
      </c>
      <c r="P712" s="10">
        <f>IF(IFERROR(VLOOKUP(crocodile_dataset[[#This Row],[Observation ID]],A714:A1712,1,FALSE),0),1,0)</f>
        <v>0</v>
      </c>
      <c r="Q712"/>
    </row>
    <row r="713" spans="1:17" x14ac:dyDescent="0.2">
      <c r="A713" s="4">
        <v>712</v>
      </c>
      <c r="B713" s="3" t="s">
        <v>320</v>
      </c>
      <c r="C713" s="3" t="s">
        <v>321</v>
      </c>
      <c r="D713" s="3" t="s">
        <v>17</v>
      </c>
      <c r="E713" s="3" t="s">
        <v>203</v>
      </c>
      <c r="F713" s="1">
        <v>1.6</v>
      </c>
      <c r="G713" s="1">
        <v>56.3</v>
      </c>
      <c r="H713" s="3" t="s">
        <v>37</v>
      </c>
      <c r="I713" s="3" t="s">
        <v>20</v>
      </c>
      <c r="J713" s="2" t="s">
        <v>2233</v>
      </c>
      <c r="K713" s="3" t="s">
        <v>330</v>
      </c>
      <c r="L713" s="3" t="s">
        <v>355</v>
      </c>
      <c r="M713" s="3" t="s">
        <v>323</v>
      </c>
      <c r="N713" s="3" t="s">
        <v>2234</v>
      </c>
      <c r="O713" s="3" t="s">
        <v>2235</v>
      </c>
      <c r="P713" s="10">
        <f>IF(IFERROR(VLOOKUP(crocodile_dataset[[#This Row],[Observation ID]],A715:A1713,1,FALSE),0),1,0)</f>
        <v>0</v>
      </c>
      <c r="Q713"/>
    </row>
    <row r="714" spans="1:17" x14ac:dyDescent="0.2">
      <c r="A714" s="4">
        <v>713</v>
      </c>
      <c r="B714" s="3" t="s">
        <v>120</v>
      </c>
      <c r="C714" s="3" t="s">
        <v>121</v>
      </c>
      <c r="D714" s="3" t="s">
        <v>17</v>
      </c>
      <c r="E714" s="3" t="s">
        <v>18</v>
      </c>
      <c r="F714" s="1">
        <v>3.79</v>
      </c>
      <c r="G714" s="1">
        <v>259.10000000000002</v>
      </c>
      <c r="H714" s="3" t="s">
        <v>19</v>
      </c>
      <c r="I714" s="3" t="s">
        <v>20</v>
      </c>
      <c r="J714" s="2" t="s">
        <v>2111</v>
      </c>
      <c r="K714" s="3" t="s">
        <v>123</v>
      </c>
      <c r="L714" s="3" t="s">
        <v>46</v>
      </c>
      <c r="M714" s="3" t="s">
        <v>73</v>
      </c>
      <c r="N714" s="3" t="s">
        <v>2236</v>
      </c>
      <c r="O714" s="3" t="s">
        <v>2237</v>
      </c>
      <c r="P714" s="10">
        <f>IF(IFERROR(VLOOKUP(crocodile_dataset[[#This Row],[Observation ID]],A716:A1714,1,FALSE),0),1,0)</f>
        <v>0</v>
      </c>
      <c r="Q714"/>
    </row>
    <row r="715" spans="1:17" x14ac:dyDescent="0.2">
      <c r="A715" s="4">
        <v>714</v>
      </c>
      <c r="B715" s="3" t="s">
        <v>27</v>
      </c>
      <c r="C715" s="3" t="s">
        <v>28</v>
      </c>
      <c r="D715" s="3" t="s">
        <v>17</v>
      </c>
      <c r="E715" s="3" t="s">
        <v>18</v>
      </c>
      <c r="F715" s="1">
        <v>2.63</v>
      </c>
      <c r="G715" s="1">
        <v>140.19999999999999</v>
      </c>
      <c r="H715" s="3" t="s">
        <v>37</v>
      </c>
      <c r="I715" s="3" t="s">
        <v>38</v>
      </c>
      <c r="J715" s="2" t="s">
        <v>2238</v>
      </c>
      <c r="K715" s="3" t="s">
        <v>177</v>
      </c>
      <c r="L715" s="3" t="s">
        <v>31</v>
      </c>
      <c r="M715" s="3" t="s">
        <v>32</v>
      </c>
      <c r="N715" s="3" t="s">
        <v>2239</v>
      </c>
      <c r="O715" s="3" t="s">
        <v>2240</v>
      </c>
      <c r="P715" s="10">
        <f>IF(IFERROR(VLOOKUP(crocodile_dataset[[#This Row],[Observation ID]],A717:A1715,1,FALSE),0),1,0)</f>
        <v>0</v>
      </c>
      <c r="Q715"/>
    </row>
    <row r="716" spans="1:17" x14ac:dyDescent="0.2">
      <c r="A716" s="4">
        <v>715</v>
      </c>
      <c r="B716" s="3" t="s">
        <v>145</v>
      </c>
      <c r="C716" s="3" t="s">
        <v>146</v>
      </c>
      <c r="D716" s="3" t="s">
        <v>17</v>
      </c>
      <c r="E716" s="3" t="s">
        <v>18</v>
      </c>
      <c r="F716" s="1">
        <v>1.53</v>
      </c>
      <c r="G716" s="1">
        <v>47.6</v>
      </c>
      <c r="H716" s="3" t="s">
        <v>37</v>
      </c>
      <c r="I716" s="3" t="s">
        <v>20</v>
      </c>
      <c r="J716" s="2" t="s">
        <v>2241</v>
      </c>
      <c r="K716" s="3" t="s">
        <v>148</v>
      </c>
      <c r="L716" s="3" t="s">
        <v>475</v>
      </c>
      <c r="M716" s="3" t="s">
        <v>41</v>
      </c>
      <c r="N716" s="3" t="s">
        <v>2242</v>
      </c>
      <c r="O716" s="3" t="s">
        <v>2243</v>
      </c>
      <c r="P716" s="10">
        <f>IF(IFERROR(VLOOKUP(crocodile_dataset[[#This Row],[Observation ID]],A718:A1716,1,FALSE),0),1,0)</f>
        <v>0</v>
      </c>
      <c r="Q716"/>
    </row>
    <row r="717" spans="1:17" x14ac:dyDescent="0.2">
      <c r="A717" s="4">
        <v>716</v>
      </c>
      <c r="B717" s="3" t="s">
        <v>145</v>
      </c>
      <c r="C717" s="3" t="s">
        <v>146</v>
      </c>
      <c r="D717" s="3" t="s">
        <v>17</v>
      </c>
      <c r="E717" s="3" t="s">
        <v>18</v>
      </c>
      <c r="F717" s="1">
        <v>2.4</v>
      </c>
      <c r="G717" s="1">
        <v>84.3</v>
      </c>
      <c r="H717" s="3" t="s">
        <v>61</v>
      </c>
      <c r="I717" s="3" t="s">
        <v>104</v>
      </c>
      <c r="J717" s="2" t="s">
        <v>2244</v>
      </c>
      <c r="K717" s="3" t="s">
        <v>148</v>
      </c>
      <c r="L717" s="3" t="s">
        <v>23</v>
      </c>
      <c r="M717" s="3" t="s">
        <v>41</v>
      </c>
      <c r="N717" s="3" t="s">
        <v>2245</v>
      </c>
      <c r="O717" s="3" t="s">
        <v>2246</v>
      </c>
      <c r="P717" s="10">
        <f>IF(IFERROR(VLOOKUP(crocodile_dataset[[#This Row],[Observation ID]],A719:A1717,1,FALSE),0),1,0)</f>
        <v>0</v>
      </c>
      <c r="Q717"/>
    </row>
    <row r="718" spans="1:17" x14ac:dyDescent="0.2">
      <c r="A718" s="4">
        <v>717</v>
      </c>
      <c r="B718" s="3" t="s">
        <v>392</v>
      </c>
      <c r="C718" s="3" t="s">
        <v>393</v>
      </c>
      <c r="D718" s="3" t="s">
        <v>17</v>
      </c>
      <c r="E718" s="3" t="s">
        <v>18</v>
      </c>
      <c r="F718" s="1">
        <v>3.09</v>
      </c>
      <c r="G718" s="1">
        <v>146.1</v>
      </c>
      <c r="H718" s="3" t="s">
        <v>61</v>
      </c>
      <c r="I718" s="3" t="s">
        <v>20</v>
      </c>
      <c r="J718" s="2" t="s">
        <v>2247</v>
      </c>
      <c r="K718" s="3" t="s">
        <v>191</v>
      </c>
      <c r="L718" s="3" t="s">
        <v>475</v>
      </c>
      <c r="M718" s="3" t="s">
        <v>24</v>
      </c>
      <c r="N718" s="3" t="s">
        <v>2248</v>
      </c>
      <c r="O718" s="3" t="s">
        <v>2249</v>
      </c>
      <c r="P718" s="10">
        <f>IF(IFERROR(VLOOKUP(crocodile_dataset[[#This Row],[Observation ID]],A720:A1718,1,FALSE),0),1,0)</f>
        <v>0</v>
      </c>
      <c r="Q718"/>
    </row>
    <row r="719" spans="1:17" x14ac:dyDescent="0.2">
      <c r="A719" s="4">
        <v>718</v>
      </c>
      <c r="B719" s="3" t="s">
        <v>207</v>
      </c>
      <c r="C719" s="3" t="s">
        <v>208</v>
      </c>
      <c r="D719" s="3" t="s">
        <v>17</v>
      </c>
      <c r="E719" s="3" t="s">
        <v>18</v>
      </c>
      <c r="F719" s="1">
        <v>2.2599999999999998</v>
      </c>
      <c r="G719" s="1">
        <v>68.5</v>
      </c>
      <c r="H719" s="3" t="s">
        <v>61</v>
      </c>
      <c r="I719" s="3" t="s">
        <v>104</v>
      </c>
      <c r="J719" s="2" t="s">
        <v>1964</v>
      </c>
      <c r="K719" s="3" t="s">
        <v>210</v>
      </c>
      <c r="L719" s="3" t="s">
        <v>465</v>
      </c>
      <c r="M719" s="3" t="s">
        <v>24</v>
      </c>
      <c r="N719" s="3" t="s">
        <v>2250</v>
      </c>
      <c r="O719" s="3" t="s">
        <v>2251</v>
      </c>
      <c r="P719" s="10">
        <f>IF(IFERROR(VLOOKUP(crocodile_dataset[[#This Row],[Observation ID]],A721:A1719,1,FALSE),0),1,0)</f>
        <v>0</v>
      </c>
      <c r="Q719"/>
    </row>
    <row r="720" spans="1:17" x14ac:dyDescent="0.2">
      <c r="A720" s="4">
        <v>719</v>
      </c>
      <c r="B720" s="3" t="s">
        <v>49</v>
      </c>
      <c r="C720" s="3" t="s">
        <v>50</v>
      </c>
      <c r="D720" s="3" t="s">
        <v>17</v>
      </c>
      <c r="E720" s="3" t="s">
        <v>18</v>
      </c>
      <c r="F720" s="1">
        <v>4.03</v>
      </c>
      <c r="G720" s="1">
        <v>292.8</v>
      </c>
      <c r="H720" s="3" t="s">
        <v>19</v>
      </c>
      <c r="I720" s="3" t="s">
        <v>20</v>
      </c>
      <c r="J720" s="2" t="s">
        <v>2252</v>
      </c>
      <c r="K720" s="3" t="s">
        <v>161</v>
      </c>
      <c r="L720" s="3" t="s">
        <v>153</v>
      </c>
      <c r="M720" s="3" t="s">
        <v>32</v>
      </c>
      <c r="N720" s="3" t="s">
        <v>2253</v>
      </c>
      <c r="O720" s="3" t="s">
        <v>2254</v>
      </c>
      <c r="P720" s="10">
        <f>IF(IFERROR(VLOOKUP(crocodile_dataset[[#This Row],[Observation ID]],A722:A1720,1,FALSE),0),1,0)</f>
        <v>0</v>
      </c>
      <c r="Q720"/>
    </row>
    <row r="721" spans="1:17" x14ac:dyDescent="0.2">
      <c r="A721" s="4">
        <v>720</v>
      </c>
      <c r="B721" s="3" t="s">
        <v>392</v>
      </c>
      <c r="C721" s="3" t="s">
        <v>393</v>
      </c>
      <c r="D721" s="3" t="s">
        <v>17</v>
      </c>
      <c r="E721" s="3" t="s">
        <v>18</v>
      </c>
      <c r="F721" s="1">
        <v>3.41</v>
      </c>
      <c r="G721" s="1">
        <v>198.2</v>
      </c>
      <c r="H721" s="3" t="s">
        <v>19</v>
      </c>
      <c r="I721" s="3" t="s">
        <v>104</v>
      </c>
      <c r="J721" s="2" t="s">
        <v>2255</v>
      </c>
      <c r="K721" s="3" t="s">
        <v>191</v>
      </c>
      <c r="L721" s="3" t="s">
        <v>46</v>
      </c>
      <c r="M721" s="3" t="s">
        <v>24</v>
      </c>
      <c r="N721" s="3" t="s">
        <v>2256</v>
      </c>
      <c r="O721" s="3" t="s">
        <v>2257</v>
      </c>
      <c r="P721" s="10">
        <f>IF(IFERROR(VLOOKUP(crocodile_dataset[[#This Row],[Observation ID]],A723:A1721,1,FALSE),0),1,0)</f>
        <v>0</v>
      </c>
      <c r="Q721"/>
    </row>
    <row r="722" spans="1:17" x14ac:dyDescent="0.2">
      <c r="A722" s="4">
        <v>721</v>
      </c>
      <c r="B722" s="3" t="s">
        <v>188</v>
      </c>
      <c r="C722" s="3" t="s">
        <v>189</v>
      </c>
      <c r="D722" s="3" t="s">
        <v>17</v>
      </c>
      <c r="E722" s="3" t="s">
        <v>18</v>
      </c>
      <c r="F722" s="1">
        <v>2.5</v>
      </c>
      <c r="G722" s="1">
        <v>106.7</v>
      </c>
      <c r="H722" s="3" t="s">
        <v>61</v>
      </c>
      <c r="I722" s="3" t="s">
        <v>20</v>
      </c>
      <c r="J722" s="2" t="s">
        <v>2258</v>
      </c>
      <c r="K722" s="3" t="s">
        <v>191</v>
      </c>
      <c r="L722" s="3" t="s">
        <v>23</v>
      </c>
      <c r="M722" s="3" t="s">
        <v>24</v>
      </c>
      <c r="N722" s="3" t="s">
        <v>2259</v>
      </c>
      <c r="O722" s="3" t="s">
        <v>2260</v>
      </c>
      <c r="P722" s="10">
        <f>IF(IFERROR(VLOOKUP(crocodile_dataset[[#This Row],[Observation ID]],A724:A1722,1,FALSE),0),1,0)</f>
        <v>0</v>
      </c>
      <c r="Q722"/>
    </row>
    <row r="723" spans="1:17" x14ac:dyDescent="0.2">
      <c r="A723" s="4">
        <v>722</v>
      </c>
      <c r="B723" s="3" t="s">
        <v>76</v>
      </c>
      <c r="C723" s="3" t="s">
        <v>77</v>
      </c>
      <c r="D723" s="3" t="s">
        <v>17</v>
      </c>
      <c r="E723" s="3" t="s">
        <v>18</v>
      </c>
      <c r="F723" s="1">
        <v>0.73</v>
      </c>
      <c r="G723" s="1">
        <v>34.799999999999997</v>
      </c>
      <c r="H723" s="3" t="s">
        <v>37</v>
      </c>
      <c r="I723" s="3" t="s">
        <v>104</v>
      </c>
      <c r="J723" s="2" t="s">
        <v>2261</v>
      </c>
      <c r="K723" s="3" t="s">
        <v>366</v>
      </c>
      <c r="L723" s="3" t="s">
        <v>216</v>
      </c>
      <c r="M723" s="3" t="s">
        <v>24</v>
      </c>
      <c r="N723" s="3" t="s">
        <v>2262</v>
      </c>
      <c r="O723" s="3" t="s">
        <v>2263</v>
      </c>
      <c r="P723" s="10">
        <f>IF(IFERROR(VLOOKUP(crocodile_dataset[[#This Row],[Observation ID]],A725:A1723,1,FALSE),0),1,0)</f>
        <v>0</v>
      </c>
      <c r="Q723"/>
    </row>
    <row r="724" spans="1:17" x14ac:dyDescent="0.2">
      <c r="A724" s="4">
        <v>723</v>
      </c>
      <c r="B724" s="3" t="s">
        <v>27</v>
      </c>
      <c r="C724" s="3" t="s">
        <v>28</v>
      </c>
      <c r="D724" s="3" t="s">
        <v>17</v>
      </c>
      <c r="E724" s="3" t="s">
        <v>18</v>
      </c>
      <c r="F724" s="1">
        <v>2.76</v>
      </c>
      <c r="G724" s="1">
        <v>167.6</v>
      </c>
      <c r="H724" s="3" t="s">
        <v>61</v>
      </c>
      <c r="I724" s="3" t="s">
        <v>20</v>
      </c>
      <c r="J724" s="2" t="s">
        <v>2264</v>
      </c>
      <c r="K724" s="3" t="s">
        <v>45</v>
      </c>
      <c r="L724" s="3" t="s">
        <v>389</v>
      </c>
      <c r="M724" s="3" t="s">
        <v>32</v>
      </c>
      <c r="N724" s="3" t="s">
        <v>2265</v>
      </c>
      <c r="O724" s="3" t="s">
        <v>2266</v>
      </c>
      <c r="P724" s="10">
        <f>IF(IFERROR(VLOOKUP(crocodile_dataset[[#This Row],[Observation ID]],A726:A1724,1,FALSE),0),1,0)</f>
        <v>0</v>
      </c>
      <c r="Q724"/>
    </row>
    <row r="725" spans="1:17" x14ac:dyDescent="0.2">
      <c r="A725" s="4">
        <v>724</v>
      </c>
      <c r="B725" s="3" t="s">
        <v>188</v>
      </c>
      <c r="C725" s="3" t="s">
        <v>189</v>
      </c>
      <c r="D725" s="3" t="s">
        <v>17</v>
      </c>
      <c r="E725" s="3" t="s">
        <v>18</v>
      </c>
      <c r="F725" s="1">
        <v>2.48</v>
      </c>
      <c r="G725" s="1">
        <v>100.5</v>
      </c>
      <c r="H725" s="3" t="s">
        <v>19</v>
      </c>
      <c r="I725" s="3" t="s">
        <v>104</v>
      </c>
      <c r="J725" s="2" t="s">
        <v>2267</v>
      </c>
      <c r="K725" s="3" t="s">
        <v>252</v>
      </c>
      <c r="L725" s="3" t="s">
        <v>80</v>
      </c>
      <c r="M725" s="3" t="s">
        <v>24</v>
      </c>
      <c r="N725" s="3" t="s">
        <v>2268</v>
      </c>
      <c r="O725" s="3" t="s">
        <v>2269</v>
      </c>
      <c r="P725" s="10">
        <f>IF(IFERROR(VLOOKUP(crocodile_dataset[[#This Row],[Observation ID]],A727:A1725,1,FALSE),0),1,0)</f>
        <v>0</v>
      </c>
      <c r="Q725"/>
    </row>
    <row r="726" spans="1:17" x14ac:dyDescent="0.2">
      <c r="A726" s="4">
        <v>725</v>
      </c>
      <c r="B726" s="3" t="s">
        <v>183</v>
      </c>
      <c r="C726" s="3" t="s">
        <v>184</v>
      </c>
      <c r="D726" s="3" t="s">
        <v>17</v>
      </c>
      <c r="E726" s="3" t="s">
        <v>18</v>
      </c>
      <c r="F726" s="1">
        <v>1.52</v>
      </c>
      <c r="G726" s="1">
        <v>44.6</v>
      </c>
      <c r="H726" s="3" t="s">
        <v>19</v>
      </c>
      <c r="I726" s="3" t="s">
        <v>38</v>
      </c>
      <c r="J726" s="2" t="s">
        <v>2270</v>
      </c>
      <c r="K726" s="3" t="s">
        <v>130</v>
      </c>
      <c r="L726" s="3" t="s">
        <v>195</v>
      </c>
      <c r="M726" s="3" t="s">
        <v>41</v>
      </c>
      <c r="N726" s="3" t="s">
        <v>2271</v>
      </c>
      <c r="O726" s="3" t="s">
        <v>2272</v>
      </c>
      <c r="P726" s="10">
        <f>IF(IFERROR(VLOOKUP(crocodile_dataset[[#This Row],[Observation ID]],A728:A1726,1,FALSE),0),1,0)</f>
        <v>0</v>
      </c>
      <c r="Q726"/>
    </row>
    <row r="727" spans="1:17" x14ac:dyDescent="0.2">
      <c r="A727" s="4">
        <v>726</v>
      </c>
      <c r="B727" s="3" t="s">
        <v>201</v>
      </c>
      <c r="C727" s="3" t="s">
        <v>202</v>
      </c>
      <c r="D727" s="3" t="s">
        <v>17</v>
      </c>
      <c r="E727" s="3" t="s">
        <v>203</v>
      </c>
      <c r="F727" s="1">
        <v>2.44</v>
      </c>
      <c r="G727" s="1">
        <v>121.4</v>
      </c>
      <c r="H727" s="3" t="s">
        <v>19</v>
      </c>
      <c r="I727" s="3" t="s">
        <v>20</v>
      </c>
      <c r="J727" s="2" t="s">
        <v>2273</v>
      </c>
      <c r="K727" s="3" t="s">
        <v>106</v>
      </c>
      <c r="L727" s="3" t="s">
        <v>259</v>
      </c>
      <c r="M727" s="3" t="s">
        <v>41</v>
      </c>
      <c r="N727" s="3" t="s">
        <v>2274</v>
      </c>
      <c r="O727" s="3" t="s">
        <v>2275</v>
      </c>
      <c r="P727" s="10">
        <f>IF(IFERROR(VLOOKUP(crocodile_dataset[[#This Row],[Observation ID]],A729:A1727,1,FALSE),0),1,0)</f>
        <v>0</v>
      </c>
      <c r="Q727"/>
    </row>
    <row r="728" spans="1:17" x14ac:dyDescent="0.2">
      <c r="A728" s="4">
        <v>727</v>
      </c>
      <c r="B728" s="3" t="s">
        <v>183</v>
      </c>
      <c r="C728" s="3" t="s">
        <v>184</v>
      </c>
      <c r="D728" s="3" t="s">
        <v>17</v>
      </c>
      <c r="E728" s="3" t="s">
        <v>18</v>
      </c>
      <c r="F728" s="1">
        <v>0.7</v>
      </c>
      <c r="G728" s="1">
        <v>20</v>
      </c>
      <c r="H728" s="3" t="s">
        <v>37</v>
      </c>
      <c r="I728" s="3" t="s">
        <v>38</v>
      </c>
      <c r="J728" s="2" t="s">
        <v>2276</v>
      </c>
      <c r="K728" s="3" t="s">
        <v>130</v>
      </c>
      <c r="L728" s="3" t="s">
        <v>46</v>
      </c>
      <c r="M728" s="3" t="s">
        <v>41</v>
      </c>
      <c r="N728" s="3" t="s">
        <v>1592</v>
      </c>
      <c r="O728" s="3" t="s">
        <v>2277</v>
      </c>
      <c r="P728" s="10">
        <f>IF(IFERROR(VLOOKUP(crocodile_dataset[[#This Row],[Observation ID]],A730:A1728,1,FALSE),0),1,0)</f>
        <v>0</v>
      </c>
      <c r="Q728"/>
    </row>
    <row r="729" spans="1:17" x14ac:dyDescent="0.2">
      <c r="A729" s="4">
        <v>728</v>
      </c>
      <c r="B729" s="3" t="s">
        <v>115</v>
      </c>
      <c r="C729" s="3" t="s">
        <v>116</v>
      </c>
      <c r="D729" s="3" t="s">
        <v>17</v>
      </c>
      <c r="E729" s="3" t="s">
        <v>18</v>
      </c>
      <c r="F729" s="1">
        <v>4.3899999999999997</v>
      </c>
      <c r="G729" s="1">
        <v>578.9</v>
      </c>
      <c r="H729" s="3" t="s">
        <v>61</v>
      </c>
      <c r="I729" s="3" t="s">
        <v>104</v>
      </c>
      <c r="J729" s="2" t="s">
        <v>2278</v>
      </c>
      <c r="K729" s="3" t="s">
        <v>637</v>
      </c>
      <c r="L729" s="3" t="s">
        <v>56</v>
      </c>
      <c r="M729" s="3" t="s">
        <v>24</v>
      </c>
      <c r="N729" s="3" t="s">
        <v>2279</v>
      </c>
      <c r="O729" s="3" t="s">
        <v>2280</v>
      </c>
      <c r="P729" s="10">
        <f>IF(IFERROR(VLOOKUP(crocodile_dataset[[#This Row],[Observation ID]],A731:A1729,1,FALSE),0),1,0)</f>
        <v>0</v>
      </c>
      <c r="Q729"/>
    </row>
    <row r="730" spans="1:17" x14ac:dyDescent="0.2">
      <c r="A730" s="4">
        <v>729</v>
      </c>
      <c r="B730" s="3" t="s">
        <v>392</v>
      </c>
      <c r="C730" s="3" t="s">
        <v>393</v>
      </c>
      <c r="D730" s="3" t="s">
        <v>17</v>
      </c>
      <c r="E730" s="3" t="s">
        <v>18</v>
      </c>
      <c r="F730" s="1">
        <v>2.4900000000000002</v>
      </c>
      <c r="G730" s="1">
        <v>97.9</v>
      </c>
      <c r="H730" s="3" t="s">
        <v>19</v>
      </c>
      <c r="I730" s="3" t="s">
        <v>104</v>
      </c>
      <c r="J730" s="2" t="s">
        <v>2281</v>
      </c>
      <c r="K730" s="3" t="s">
        <v>191</v>
      </c>
      <c r="L730" s="3" t="s">
        <v>475</v>
      </c>
      <c r="M730" s="3" t="s">
        <v>24</v>
      </c>
      <c r="N730" s="3" t="s">
        <v>2282</v>
      </c>
      <c r="O730" s="3" t="s">
        <v>2283</v>
      </c>
      <c r="P730" s="10">
        <f>IF(IFERROR(VLOOKUP(crocodile_dataset[[#This Row],[Observation ID]],A732:A1730,1,FALSE),0),1,0)</f>
        <v>0</v>
      </c>
      <c r="Q730"/>
    </row>
    <row r="731" spans="1:17" x14ac:dyDescent="0.2">
      <c r="A731" s="4">
        <v>730</v>
      </c>
      <c r="B731" s="3" t="s">
        <v>15</v>
      </c>
      <c r="C731" s="3" t="s">
        <v>16</v>
      </c>
      <c r="D731" s="3" t="s">
        <v>17</v>
      </c>
      <c r="E731" s="3" t="s">
        <v>18</v>
      </c>
      <c r="F731" s="1">
        <v>2.76</v>
      </c>
      <c r="G731" s="1">
        <v>115.5</v>
      </c>
      <c r="H731" s="3" t="s">
        <v>19</v>
      </c>
      <c r="I731" s="3" t="s">
        <v>38</v>
      </c>
      <c r="J731" s="2" t="s">
        <v>2284</v>
      </c>
      <c r="K731" s="3" t="s">
        <v>22</v>
      </c>
      <c r="L731" s="3" t="s">
        <v>23</v>
      </c>
      <c r="M731" s="3" t="s">
        <v>24</v>
      </c>
      <c r="N731" s="3" t="s">
        <v>2285</v>
      </c>
      <c r="O731" s="3" t="s">
        <v>2286</v>
      </c>
      <c r="P731" s="10">
        <f>IF(IFERROR(VLOOKUP(crocodile_dataset[[#This Row],[Observation ID]],A733:A1731,1,FALSE),0),1,0)</f>
        <v>0</v>
      </c>
      <c r="Q731"/>
    </row>
    <row r="732" spans="1:17" x14ac:dyDescent="0.2">
      <c r="A732" s="4">
        <v>731</v>
      </c>
      <c r="B732" s="3" t="s">
        <v>201</v>
      </c>
      <c r="C732" s="3" t="s">
        <v>202</v>
      </c>
      <c r="D732" s="3" t="s">
        <v>17</v>
      </c>
      <c r="E732" s="3" t="s">
        <v>203</v>
      </c>
      <c r="F732" s="1">
        <v>2.4300000000000002</v>
      </c>
      <c r="G732" s="1">
        <v>107.8</v>
      </c>
      <c r="H732" s="3" t="s">
        <v>19</v>
      </c>
      <c r="I732" s="3" t="s">
        <v>104</v>
      </c>
      <c r="J732" s="2" t="s">
        <v>2287</v>
      </c>
      <c r="K732" s="3" t="s">
        <v>282</v>
      </c>
      <c r="L732" s="3" t="s">
        <v>23</v>
      </c>
      <c r="M732" s="3" t="s">
        <v>41</v>
      </c>
      <c r="N732" s="3" t="s">
        <v>2288</v>
      </c>
      <c r="O732" s="3" t="s">
        <v>2289</v>
      </c>
      <c r="P732" s="10">
        <f>IF(IFERROR(VLOOKUP(crocodile_dataset[[#This Row],[Observation ID]],A734:A1732,1,FALSE),0),1,0)</f>
        <v>0</v>
      </c>
      <c r="Q732"/>
    </row>
    <row r="733" spans="1:17" x14ac:dyDescent="0.2">
      <c r="A733" s="4">
        <v>732</v>
      </c>
      <c r="B733" s="3" t="s">
        <v>392</v>
      </c>
      <c r="C733" s="3" t="s">
        <v>393</v>
      </c>
      <c r="D733" s="3" t="s">
        <v>17</v>
      </c>
      <c r="E733" s="3" t="s">
        <v>18</v>
      </c>
      <c r="F733" s="1">
        <v>3.42</v>
      </c>
      <c r="G733" s="1">
        <v>167.1</v>
      </c>
      <c r="H733" s="3" t="s">
        <v>19</v>
      </c>
      <c r="I733" s="3" t="s">
        <v>104</v>
      </c>
      <c r="J733" s="2" t="s">
        <v>2290</v>
      </c>
      <c r="K733" s="3" t="s">
        <v>191</v>
      </c>
      <c r="L733" s="3" t="s">
        <v>475</v>
      </c>
      <c r="M733" s="3" t="s">
        <v>24</v>
      </c>
      <c r="N733" s="3" t="s">
        <v>2291</v>
      </c>
      <c r="O733" s="3" t="s">
        <v>2292</v>
      </c>
      <c r="P733" s="10">
        <f>IF(IFERROR(VLOOKUP(crocodile_dataset[[#This Row],[Observation ID]],A735:A1733,1,FALSE),0),1,0)</f>
        <v>0</v>
      </c>
      <c r="Q733"/>
    </row>
    <row r="734" spans="1:17" x14ac:dyDescent="0.2">
      <c r="A734" s="4">
        <v>733</v>
      </c>
      <c r="B734" s="3" t="s">
        <v>127</v>
      </c>
      <c r="C734" s="3" t="s">
        <v>128</v>
      </c>
      <c r="D734" s="3" t="s">
        <v>17</v>
      </c>
      <c r="E734" s="3" t="s">
        <v>18</v>
      </c>
      <c r="F734" s="1">
        <v>4.21</v>
      </c>
      <c r="G734" s="1">
        <v>527.9</v>
      </c>
      <c r="H734" s="3" t="s">
        <v>19</v>
      </c>
      <c r="I734" s="3" t="s">
        <v>104</v>
      </c>
      <c r="J734" s="2" t="s">
        <v>2293</v>
      </c>
      <c r="K734" s="3" t="s">
        <v>130</v>
      </c>
      <c r="L734" s="3" t="s">
        <v>266</v>
      </c>
      <c r="M734" s="3" t="s">
        <v>24</v>
      </c>
      <c r="N734" s="3" t="s">
        <v>2294</v>
      </c>
      <c r="O734" s="3" t="s">
        <v>2295</v>
      </c>
      <c r="P734" s="10">
        <f>IF(IFERROR(VLOOKUP(crocodile_dataset[[#This Row],[Observation ID]],A736:A1734,1,FALSE),0),1,0)</f>
        <v>0</v>
      </c>
      <c r="Q734"/>
    </row>
    <row r="735" spans="1:17" x14ac:dyDescent="0.2">
      <c r="A735" s="4">
        <v>734</v>
      </c>
      <c r="B735" s="3" t="s">
        <v>76</v>
      </c>
      <c r="C735" s="3" t="s">
        <v>77</v>
      </c>
      <c r="D735" s="3" t="s">
        <v>17</v>
      </c>
      <c r="E735" s="3" t="s">
        <v>18</v>
      </c>
      <c r="F735" s="1">
        <v>3.01</v>
      </c>
      <c r="G735" s="1">
        <v>179.1</v>
      </c>
      <c r="H735" s="3" t="s">
        <v>19</v>
      </c>
      <c r="I735" s="3" t="s">
        <v>20</v>
      </c>
      <c r="J735" s="2" t="s">
        <v>2296</v>
      </c>
      <c r="K735" s="3" t="s">
        <v>366</v>
      </c>
      <c r="L735" s="3" t="s">
        <v>216</v>
      </c>
      <c r="M735" s="3" t="s">
        <v>24</v>
      </c>
      <c r="N735" s="3" t="s">
        <v>2297</v>
      </c>
      <c r="O735" s="3" t="s">
        <v>2298</v>
      </c>
      <c r="P735" s="10">
        <f>IF(IFERROR(VLOOKUP(crocodile_dataset[[#This Row],[Observation ID]],A737:A1735,1,FALSE),0),1,0)</f>
        <v>0</v>
      </c>
      <c r="Q735"/>
    </row>
    <row r="736" spans="1:17" x14ac:dyDescent="0.2">
      <c r="A736" s="4">
        <v>735</v>
      </c>
      <c r="B736" s="3" t="s">
        <v>120</v>
      </c>
      <c r="C736" s="3" t="s">
        <v>121</v>
      </c>
      <c r="D736" s="3" t="s">
        <v>17</v>
      </c>
      <c r="E736" s="3" t="s">
        <v>18</v>
      </c>
      <c r="F736" s="1">
        <v>3.11</v>
      </c>
      <c r="G736" s="1">
        <v>180.2</v>
      </c>
      <c r="H736" s="3" t="s">
        <v>61</v>
      </c>
      <c r="I736" s="3" t="s">
        <v>38</v>
      </c>
      <c r="J736" s="2" t="s">
        <v>2299</v>
      </c>
      <c r="K736" s="3" t="s">
        <v>135</v>
      </c>
      <c r="L736" s="3" t="s">
        <v>46</v>
      </c>
      <c r="M736" s="3" t="s">
        <v>73</v>
      </c>
      <c r="N736" s="3" t="s">
        <v>2300</v>
      </c>
      <c r="O736" s="3" t="s">
        <v>2301</v>
      </c>
      <c r="P736" s="10">
        <f>IF(IFERROR(VLOOKUP(crocodile_dataset[[#This Row],[Observation ID]],A738:A1736,1,FALSE),0),1,0)</f>
        <v>0</v>
      </c>
      <c r="Q736"/>
    </row>
    <row r="737" spans="1:17" x14ac:dyDescent="0.2">
      <c r="A737" s="4">
        <v>736</v>
      </c>
      <c r="B737" s="3" t="s">
        <v>27</v>
      </c>
      <c r="C737" s="3" t="s">
        <v>28</v>
      </c>
      <c r="D737" s="3" t="s">
        <v>17</v>
      </c>
      <c r="E737" s="3" t="s">
        <v>18</v>
      </c>
      <c r="F737" s="1">
        <v>4.33</v>
      </c>
      <c r="G737" s="1">
        <v>418.1</v>
      </c>
      <c r="H737" s="3" t="s">
        <v>19</v>
      </c>
      <c r="I737" s="3" t="s">
        <v>104</v>
      </c>
      <c r="J737" s="2" t="s">
        <v>2302</v>
      </c>
      <c r="K737" s="3" t="s">
        <v>148</v>
      </c>
      <c r="L737" s="3" t="s">
        <v>131</v>
      </c>
      <c r="M737" s="3" t="s">
        <v>32</v>
      </c>
      <c r="N737" s="3" t="s">
        <v>2303</v>
      </c>
      <c r="O737" s="3" t="s">
        <v>2304</v>
      </c>
      <c r="P737" s="10">
        <f>IF(IFERROR(VLOOKUP(crocodile_dataset[[#This Row],[Observation ID]],A739:A1737,1,FALSE),0),1,0)</f>
        <v>0</v>
      </c>
      <c r="Q737"/>
    </row>
    <row r="738" spans="1:17" x14ac:dyDescent="0.2">
      <c r="A738" s="4">
        <v>737</v>
      </c>
      <c r="B738" s="3" t="s">
        <v>183</v>
      </c>
      <c r="C738" s="3" t="s">
        <v>184</v>
      </c>
      <c r="D738" s="3" t="s">
        <v>17</v>
      </c>
      <c r="E738" s="3" t="s">
        <v>18</v>
      </c>
      <c r="F738" s="1">
        <v>1.78</v>
      </c>
      <c r="G738" s="1">
        <v>53.9</v>
      </c>
      <c r="H738" s="3" t="s">
        <v>19</v>
      </c>
      <c r="I738" s="3" t="s">
        <v>104</v>
      </c>
      <c r="J738" s="2" t="s">
        <v>2305</v>
      </c>
      <c r="K738" s="3" t="s">
        <v>130</v>
      </c>
      <c r="L738" s="3" t="s">
        <v>788</v>
      </c>
      <c r="M738" s="3" t="s">
        <v>41</v>
      </c>
      <c r="N738" s="3" t="s">
        <v>2306</v>
      </c>
      <c r="O738" s="3" t="s">
        <v>2307</v>
      </c>
      <c r="P738" s="10">
        <f>IF(IFERROR(VLOOKUP(crocodile_dataset[[#This Row],[Observation ID]],A740:A1738,1,FALSE),0),1,0)</f>
        <v>0</v>
      </c>
      <c r="Q738"/>
    </row>
    <row r="739" spans="1:17" x14ac:dyDescent="0.2">
      <c r="A739" s="4">
        <v>738</v>
      </c>
      <c r="B739" s="3" t="s">
        <v>15</v>
      </c>
      <c r="C739" s="3" t="s">
        <v>16</v>
      </c>
      <c r="D739" s="3" t="s">
        <v>17</v>
      </c>
      <c r="E739" s="3" t="s">
        <v>18</v>
      </c>
      <c r="F739" s="1">
        <v>0.65</v>
      </c>
      <c r="G739" s="1">
        <v>34.5</v>
      </c>
      <c r="H739" s="3" t="s">
        <v>37</v>
      </c>
      <c r="I739" s="3" t="s">
        <v>20</v>
      </c>
      <c r="J739" s="2" t="s">
        <v>2308</v>
      </c>
      <c r="K739" s="3" t="s">
        <v>45</v>
      </c>
      <c r="L739" s="3" t="s">
        <v>46</v>
      </c>
      <c r="M739" s="3" t="s">
        <v>24</v>
      </c>
      <c r="N739" s="3" t="s">
        <v>2309</v>
      </c>
      <c r="O739" s="3" t="s">
        <v>2310</v>
      </c>
      <c r="P739" s="10">
        <f>IF(IFERROR(VLOOKUP(crocodile_dataset[[#This Row],[Observation ID]],A741:A1739,1,FALSE),0),1,0)</f>
        <v>0</v>
      </c>
      <c r="Q739"/>
    </row>
    <row r="740" spans="1:17" x14ac:dyDescent="0.2">
      <c r="A740" s="4">
        <v>739</v>
      </c>
      <c r="B740" s="3" t="s">
        <v>120</v>
      </c>
      <c r="C740" s="3" t="s">
        <v>121</v>
      </c>
      <c r="D740" s="3" t="s">
        <v>17</v>
      </c>
      <c r="E740" s="3" t="s">
        <v>18</v>
      </c>
      <c r="F740" s="1">
        <v>3.29</v>
      </c>
      <c r="G740" s="1">
        <v>200.2</v>
      </c>
      <c r="H740" s="3" t="s">
        <v>61</v>
      </c>
      <c r="I740" s="3" t="s">
        <v>20</v>
      </c>
      <c r="J740" s="2" t="s">
        <v>899</v>
      </c>
      <c r="K740" s="3" t="s">
        <v>123</v>
      </c>
      <c r="L740" s="3" t="s">
        <v>46</v>
      </c>
      <c r="M740" s="3" t="s">
        <v>73</v>
      </c>
      <c r="N740" s="3" t="s">
        <v>2311</v>
      </c>
      <c r="O740" s="3" t="s">
        <v>2312</v>
      </c>
      <c r="P740" s="10">
        <f>IF(IFERROR(VLOOKUP(crocodile_dataset[[#This Row],[Observation ID]],A742:A1740,1,FALSE),0),1,0)</f>
        <v>0</v>
      </c>
      <c r="Q740"/>
    </row>
    <row r="741" spans="1:17" x14ac:dyDescent="0.2">
      <c r="A741" s="4">
        <v>740</v>
      </c>
      <c r="B741" s="3" t="s">
        <v>15</v>
      </c>
      <c r="C741" s="3" t="s">
        <v>16</v>
      </c>
      <c r="D741" s="3" t="s">
        <v>17</v>
      </c>
      <c r="E741" s="3" t="s">
        <v>18</v>
      </c>
      <c r="F741" s="1">
        <v>2.4300000000000002</v>
      </c>
      <c r="G741" s="1">
        <v>95.5</v>
      </c>
      <c r="H741" s="3" t="s">
        <v>19</v>
      </c>
      <c r="I741" s="3" t="s">
        <v>20</v>
      </c>
      <c r="J741" s="2" t="s">
        <v>2313</v>
      </c>
      <c r="K741" s="3" t="s">
        <v>45</v>
      </c>
      <c r="L741" s="3" t="s">
        <v>84</v>
      </c>
      <c r="M741" s="3" t="s">
        <v>24</v>
      </c>
      <c r="N741" s="3" t="s">
        <v>2314</v>
      </c>
      <c r="O741" s="3" t="s">
        <v>2315</v>
      </c>
      <c r="P741" s="10">
        <f>IF(IFERROR(VLOOKUP(crocodile_dataset[[#This Row],[Observation ID]],A743:A1741,1,FALSE),0),1,0)</f>
        <v>0</v>
      </c>
      <c r="Q741"/>
    </row>
    <row r="742" spans="1:17" x14ac:dyDescent="0.2">
      <c r="A742" s="4">
        <v>741</v>
      </c>
      <c r="B742" s="3" t="s">
        <v>87</v>
      </c>
      <c r="C742" s="3" t="s">
        <v>88</v>
      </c>
      <c r="D742" s="3" t="s">
        <v>17</v>
      </c>
      <c r="E742" s="3" t="s">
        <v>69</v>
      </c>
      <c r="F742" s="1">
        <v>1.45</v>
      </c>
      <c r="G742" s="1">
        <v>19</v>
      </c>
      <c r="H742" s="3" t="s">
        <v>19</v>
      </c>
      <c r="I742" s="3" t="s">
        <v>20</v>
      </c>
      <c r="J742" s="2" t="s">
        <v>2316</v>
      </c>
      <c r="K742" s="3" t="s">
        <v>90</v>
      </c>
      <c r="L742" s="3" t="s">
        <v>91</v>
      </c>
      <c r="M742" s="3" t="s">
        <v>32</v>
      </c>
      <c r="N742" s="3" t="s">
        <v>2317</v>
      </c>
      <c r="O742" s="3" t="s">
        <v>2318</v>
      </c>
      <c r="P742" s="10">
        <f>IF(IFERROR(VLOOKUP(crocodile_dataset[[#This Row],[Observation ID]],A744:A1742,1,FALSE),0),1,0)</f>
        <v>0</v>
      </c>
      <c r="Q742"/>
    </row>
    <row r="743" spans="1:17" x14ac:dyDescent="0.2">
      <c r="A743" s="4">
        <v>742</v>
      </c>
      <c r="B743" s="3" t="s">
        <v>27</v>
      </c>
      <c r="C743" s="3" t="s">
        <v>28</v>
      </c>
      <c r="D743" s="3" t="s">
        <v>17</v>
      </c>
      <c r="E743" s="3" t="s">
        <v>18</v>
      </c>
      <c r="F743" s="1">
        <v>3.57</v>
      </c>
      <c r="G743" s="1">
        <v>238.3</v>
      </c>
      <c r="H743" s="3" t="s">
        <v>19</v>
      </c>
      <c r="I743" s="3" t="s">
        <v>104</v>
      </c>
      <c r="J743" s="2" t="s">
        <v>2319</v>
      </c>
      <c r="K743" s="3" t="s">
        <v>148</v>
      </c>
      <c r="L743" s="3" t="s">
        <v>31</v>
      </c>
      <c r="M743" s="3" t="s">
        <v>32</v>
      </c>
      <c r="N743" s="3" t="s">
        <v>2320</v>
      </c>
      <c r="O743" s="3" t="s">
        <v>2321</v>
      </c>
      <c r="P743" s="10">
        <f>IF(IFERROR(VLOOKUP(crocodile_dataset[[#This Row],[Observation ID]],A745:A1743,1,FALSE),0),1,0)</f>
        <v>0</v>
      </c>
      <c r="Q743"/>
    </row>
    <row r="744" spans="1:17" x14ac:dyDescent="0.2">
      <c r="A744" s="4">
        <v>743</v>
      </c>
      <c r="B744" s="3" t="s">
        <v>183</v>
      </c>
      <c r="C744" s="3" t="s">
        <v>184</v>
      </c>
      <c r="D744" s="3" t="s">
        <v>17</v>
      </c>
      <c r="E744" s="3" t="s">
        <v>18</v>
      </c>
      <c r="F744" s="1">
        <v>2.3199999999999998</v>
      </c>
      <c r="G744" s="1">
        <v>86.5</v>
      </c>
      <c r="H744" s="3" t="s">
        <v>19</v>
      </c>
      <c r="I744" s="3" t="s">
        <v>104</v>
      </c>
      <c r="J744" s="2" t="s">
        <v>2322</v>
      </c>
      <c r="K744" s="3" t="s">
        <v>130</v>
      </c>
      <c r="L744" s="3" t="s">
        <v>788</v>
      </c>
      <c r="M744" s="3" t="s">
        <v>41</v>
      </c>
      <c r="N744" s="3" t="s">
        <v>2323</v>
      </c>
      <c r="O744" s="3" t="s">
        <v>2324</v>
      </c>
      <c r="P744" s="10">
        <f>IF(IFERROR(VLOOKUP(crocodile_dataset[[#This Row],[Observation ID]],A746:A1744,1,FALSE),0),1,0)</f>
        <v>0</v>
      </c>
      <c r="Q744"/>
    </row>
    <row r="745" spans="1:17" x14ac:dyDescent="0.2">
      <c r="A745" s="4">
        <v>744</v>
      </c>
      <c r="B745" s="3" t="s">
        <v>120</v>
      </c>
      <c r="C745" s="3" t="s">
        <v>121</v>
      </c>
      <c r="D745" s="3" t="s">
        <v>17</v>
      </c>
      <c r="E745" s="3" t="s">
        <v>18</v>
      </c>
      <c r="F745" s="1">
        <v>3.17</v>
      </c>
      <c r="G745" s="1">
        <v>164</v>
      </c>
      <c r="H745" s="3" t="s">
        <v>19</v>
      </c>
      <c r="I745" s="3" t="s">
        <v>104</v>
      </c>
      <c r="J745" s="2" t="s">
        <v>2325</v>
      </c>
      <c r="K745" s="3" t="s">
        <v>123</v>
      </c>
      <c r="L745" s="3" t="s">
        <v>124</v>
      </c>
      <c r="M745" s="3" t="s">
        <v>73</v>
      </c>
      <c r="N745" s="3" t="s">
        <v>2326</v>
      </c>
      <c r="O745" s="3" t="s">
        <v>2327</v>
      </c>
      <c r="P745" s="10">
        <f>IF(IFERROR(VLOOKUP(crocodile_dataset[[#This Row],[Observation ID]],A747:A1745,1,FALSE),0),1,0)</f>
        <v>0</v>
      </c>
      <c r="Q745"/>
    </row>
    <row r="746" spans="1:17" x14ac:dyDescent="0.2">
      <c r="A746" s="4">
        <v>745</v>
      </c>
      <c r="B746" s="3" t="s">
        <v>127</v>
      </c>
      <c r="C746" s="3" t="s">
        <v>128</v>
      </c>
      <c r="D746" s="3" t="s">
        <v>17</v>
      </c>
      <c r="E746" s="3" t="s">
        <v>18</v>
      </c>
      <c r="F746" s="1">
        <v>3.8</v>
      </c>
      <c r="G746" s="1">
        <v>535.1</v>
      </c>
      <c r="H746" s="3" t="s">
        <v>61</v>
      </c>
      <c r="I746" s="3" t="s">
        <v>104</v>
      </c>
      <c r="J746" s="2" t="s">
        <v>2328</v>
      </c>
      <c r="K746" s="3" t="s">
        <v>52</v>
      </c>
      <c r="L746" s="3" t="s">
        <v>479</v>
      </c>
      <c r="M746" s="3" t="s">
        <v>24</v>
      </c>
      <c r="N746" s="3" t="s">
        <v>2329</v>
      </c>
      <c r="O746" s="3" t="s">
        <v>2330</v>
      </c>
      <c r="P746" s="10">
        <f>IF(IFERROR(VLOOKUP(crocodile_dataset[[#This Row],[Observation ID]],A748:A1746,1,FALSE),0),1,0)</f>
        <v>0</v>
      </c>
      <c r="Q746"/>
    </row>
    <row r="747" spans="1:17" x14ac:dyDescent="0.2">
      <c r="A747" s="4">
        <v>746</v>
      </c>
      <c r="B747" s="3" t="s">
        <v>27</v>
      </c>
      <c r="C747" s="3" t="s">
        <v>28</v>
      </c>
      <c r="D747" s="3" t="s">
        <v>17</v>
      </c>
      <c r="E747" s="3" t="s">
        <v>18</v>
      </c>
      <c r="F747" s="1">
        <v>3.64</v>
      </c>
      <c r="G747" s="1">
        <v>211.9</v>
      </c>
      <c r="H747" s="3" t="s">
        <v>19</v>
      </c>
      <c r="I747" s="3" t="s">
        <v>38</v>
      </c>
      <c r="J747" s="2" t="s">
        <v>2331</v>
      </c>
      <c r="K747" s="3" t="s">
        <v>148</v>
      </c>
      <c r="L747" s="3" t="s">
        <v>317</v>
      </c>
      <c r="M747" s="3" t="s">
        <v>32</v>
      </c>
      <c r="N747" s="3" t="s">
        <v>2332</v>
      </c>
      <c r="O747" s="3" t="s">
        <v>2333</v>
      </c>
      <c r="P747" s="10">
        <f>IF(IFERROR(VLOOKUP(crocodile_dataset[[#This Row],[Observation ID]],A749:A1747,1,FALSE),0),1,0)</f>
        <v>0</v>
      </c>
      <c r="Q747"/>
    </row>
    <row r="748" spans="1:17" x14ac:dyDescent="0.2">
      <c r="A748" s="4">
        <v>747</v>
      </c>
      <c r="B748" s="3" t="s">
        <v>49</v>
      </c>
      <c r="C748" s="3" t="s">
        <v>50</v>
      </c>
      <c r="D748" s="3" t="s">
        <v>17</v>
      </c>
      <c r="E748" s="3" t="s">
        <v>18</v>
      </c>
      <c r="F748" s="1">
        <v>3.3</v>
      </c>
      <c r="G748" s="1">
        <v>214.5</v>
      </c>
      <c r="H748" s="3" t="s">
        <v>61</v>
      </c>
      <c r="I748" s="3" t="s">
        <v>38</v>
      </c>
      <c r="J748" s="2" t="s">
        <v>2334</v>
      </c>
      <c r="K748" s="3" t="s">
        <v>504</v>
      </c>
      <c r="L748" s="3" t="s">
        <v>153</v>
      </c>
      <c r="M748" s="3" t="s">
        <v>32</v>
      </c>
      <c r="N748" s="3" t="s">
        <v>2335</v>
      </c>
      <c r="O748" s="3" t="s">
        <v>2336</v>
      </c>
      <c r="P748" s="10">
        <f>IF(IFERROR(VLOOKUP(crocodile_dataset[[#This Row],[Observation ID]],A750:A1748,1,FALSE),0),1,0)</f>
        <v>0</v>
      </c>
      <c r="Q748"/>
    </row>
    <row r="749" spans="1:17" x14ac:dyDescent="0.2">
      <c r="A749" s="4">
        <v>748</v>
      </c>
      <c r="B749" s="3" t="s">
        <v>188</v>
      </c>
      <c r="C749" s="3" t="s">
        <v>189</v>
      </c>
      <c r="D749" s="3" t="s">
        <v>17</v>
      </c>
      <c r="E749" s="3" t="s">
        <v>18</v>
      </c>
      <c r="F749" s="1">
        <v>2.56</v>
      </c>
      <c r="G749" s="1">
        <v>101.3</v>
      </c>
      <c r="H749" s="3" t="s">
        <v>61</v>
      </c>
      <c r="I749" s="3" t="s">
        <v>20</v>
      </c>
      <c r="J749" s="2" t="s">
        <v>2337</v>
      </c>
      <c r="K749" s="3" t="s">
        <v>191</v>
      </c>
      <c r="L749" s="3" t="s">
        <v>23</v>
      </c>
      <c r="M749" s="3" t="s">
        <v>24</v>
      </c>
      <c r="N749" s="3" t="s">
        <v>2338</v>
      </c>
      <c r="O749" s="3" t="s">
        <v>2339</v>
      </c>
      <c r="P749" s="10">
        <f>IF(IFERROR(VLOOKUP(crocodile_dataset[[#This Row],[Observation ID]],A751:A1749,1,FALSE),0),1,0)</f>
        <v>0</v>
      </c>
      <c r="Q749"/>
    </row>
    <row r="750" spans="1:17" x14ac:dyDescent="0.2">
      <c r="A750" s="4">
        <v>749</v>
      </c>
      <c r="B750" s="3" t="s">
        <v>115</v>
      </c>
      <c r="C750" s="3" t="s">
        <v>116</v>
      </c>
      <c r="D750" s="3" t="s">
        <v>17</v>
      </c>
      <c r="E750" s="3" t="s">
        <v>18</v>
      </c>
      <c r="F750" s="1">
        <v>2.86</v>
      </c>
      <c r="G750" s="1">
        <v>296.2</v>
      </c>
      <c r="H750" s="3" t="s">
        <v>37</v>
      </c>
      <c r="I750" s="3" t="s">
        <v>104</v>
      </c>
      <c r="J750" s="2" t="s">
        <v>1648</v>
      </c>
      <c r="K750" s="3" t="s">
        <v>79</v>
      </c>
      <c r="L750" s="3" t="s">
        <v>153</v>
      </c>
      <c r="M750" s="3" t="s">
        <v>24</v>
      </c>
      <c r="N750" s="3" t="s">
        <v>2340</v>
      </c>
      <c r="O750" s="3" t="s">
        <v>2341</v>
      </c>
      <c r="P750" s="10">
        <f>IF(IFERROR(VLOOKUP(crocodile_dataset[[#This Row],[Observation ID]],A752:A1750,1,FALSE),0),1,0)</f>
        <v>0</v>
      </c>
      <c r="Q750"/>
    </row>
    <row r="751" spans="1:17" x14ac:dyDescent="0.2">
      <c r="A751" s="4">
        <v>750</v>
      </c>
      <c r="B751" s="3" t="s">
        <v>27</v>
      </c>
      <c r="C751" s="3" t="s">
        <v>28</v>
      </c>
      <c r="D751" s="3" t="s">
        <v>17</v>
      </c>
      <c r="E751" s="3" t="s">
        <v>18</v>
      </c>
      <c r="F751" s="1">
        <v>3.62</v>
      </c>
      <c r="G751" s="1">
        <v>280</v>
      </c>
      <c r="H751" s="3" t="s">
        <v>61</v>
      </c>
      <c r="I751" s="3" t="s">
        <v>20</v>
      </c>
      <c r="J751" s="2" t="s">
        <v>2342</v>
      </c>
      <c r="K751" s="3" t="s">
        <v>388</v>
      </c>
      <c r="L751" s="3" t="s">
        <v>389</v>
      </c>
      <c r="M751" s="3" t="s">
        <v>32</v>
      </c>
      <c r="N751" s="3" t="s">
        <v>2343</v>
      </c>
      <c r="O751" s="3" t="s">
        <v>2344</v>
      </c>
      <c r="P751" s="10">
        <f>IF(IFERROR(VLOOKUP(crocodile_dataset[[#This Row],[Observation ID]],A753:A1751,1,FALSE),0),1,0)</f>
        <v>0</v>
      </c>
      <c r="Q751"/>
    </row>
    <row r="752" spans="1:17" x14ac:dyDescent="0.2">
      <c r="A752" s="4">
        <v>751</v>
      </c>
      <c r="B752" s="3" t="s">
        <v>49</v>
      </c>
      <c r="C752" s="3" t="s">
        <v>50</v>
      </c>
      <c r="D752" s="3" t="s">
        <v>17</v>
      </c>
      <c r="E752" s="3" t="s">
        <v>18</v>
      </c>
      <c r="F752" s="1">
        <v>2.5</v>
      </c>
      <c r="G752" s="1">
        <v>109.2</v>
      </c>
      <c r="H752" s="3" t="s">
        <v>37</v>
      </c>
      <c r="I752" s="3" t="s">
        <v>38</v>
      </c>
      <c r="J752" s="2" t="s">
        <v>2345</v>
      </c>
      <c r="K752" s="3" t="s">
        <v>52</v>
      </c>
      <c r="L752" s="3" t="s">
        <v>56</v>
      </c>
      <c r="M752" s="3" t="s">
        <v>32</v>
      </c>
      <c r="N752" s="3" t="s">
        <v>2346</v>
      </c>
      <c r="O752" s="3" t="s">
        <v>2347</v>
      </c>
      <c r="P752" s="10">
        <f>IF(IFERROR(VLOOKUP(crocodile_dataset[[#This Row],[Observation ID]],A754:A1752,1,FALSE),0),1,0)</f>
        <v>0</v>
      </c>
      <c r="Q752"/>
    </row>
    <row r="753" spans="1:17" x14ac:dyDescent="0.2">
      <c r="A753" s="4">
        <v>752</v>
      </c>
      <c r="B753" s="3" t="s">
        <v>15</v>
      </c>
      <c r="C753" s="3" t="s">
        <v>16</v>
      </c>
      <c r="D753" s="3" t="s">
        <v>17</v>
      </c>
      <c r="E753" s="3" t="s">
        <v>18</v>
      </c>
      <c r="F753" s="1">
        <v>2.66</v>
      </c>
      <c r="G753" s="1">
        <v>120.3</v>
      </c>
      <c r="H753" s="3" t="s">
        <v>61</v>
      </c>
      <c r="I753" s="3" t="s">
        <v>38</v>
      </c>
      <c r="J753" s="2" t="s">
        <v>2348</v>
      </c>
      <c r="K753" s="3" t="s">
        <v>45</v>
      </c>
      <c r="L753" s="3" t="s">
        <v>23</v>
      </c>
      <c r="M753" s="3" t="s">
        <v>24</v>
      </c>
      <c r="N753" s="3" t="s">
        <v>2349</v>
      </c>
      <c r="O753" s="3" t="s">
        <v>2350</v>
      </c>
      <c r="P753" s="10">
        <f>IF(IFERROR(VLOOKUP(crocodile_dataset[[#This Row],[Observation ID]],A755:A1753,1,FALSE),0),1,0)</f>
        <v>0</v>
      </c>
      <c r="Q753"/>
    </row>
    <row r="754" spans="1:17" x14ac:dyDescent="0.2">
      <c r="A754" s="4">
        <v>753</v>
      </c>
      <c r="B754" s="3" t="s">
        <v>145</v>
      </c>
      <c r="C754" s="3" t="s">
        <v>146</v>
      </c>
      <c r="D754" s="3" t="s">
        <v>17</v>
      </c>
      <c r="E754" s="3" t="s">
        <v>18</v>
      </c>
      <c r="F754" s="1">
        <v>2.96</v>
      </c>
      <c r="G754" s="1">
        <v>139.6</v>
      </c>
      <c r="H754" s="3" t="s">
        <v>19</v>
      </c>
      <c r="I754" s="3" t="s">
        <v>38</v>
      </c>
      <c r="J754" s="2" t="s">
        <v>2351</v>
      </c>
      <c r="K754" s="3" t="s">
        <v>148</v>
      </c>
      <c r="L754" s="3" t="s">
        <v>23</v>
      </c>
      <c r="M754" s="3" t="s">
        <v>41</v>
      </c>
      <c r="N754" s="3" t="s">
        <v>2352</v>
      </c>
      <c r="O754" s="3" t="s">
        <v>2353</v>
      </c>
      <c r="P754" s="10">
        <f>IF(IFERROR(VLOOKUP(crocodile_dataset[[#This Row],[Observation ID]],A756:A1754,1,FALSE),0),1,0)</f>
        <v>0</v>
      </c>
      <c r="Q754"/>
    </row>
    <row r="755" spans="1:17" x14ac:dyDescent="0.2">
      <c r="A755" s="4">
        <v>754</v>
      </c>
      <c r="B755" s="3" t="s">
        <v>49</v>
      </c>
      <c r="C755" s="3" t="s">
        <v>50</v>
      </c>
      <c r="D755" s="3" t="s">
        <v>17</v>
      </c>
      <c r="E755" s="3" t="s">
        <v>18</v>
      </c>
      <c r="F755" s="1">
        <v>1.99</v>
      </c>
      <c r="G755" s="1">
        <v>91.7</v>
      </c>
      <c r="H755" s="3" t="s">
        <v>37</v>
      </c>
      <c r="I755" s="3" t="s">
        <v>38</v>
      </c>
      <c r="J755" s="2" t="s">
        <v>2354</v>
      </c>
      <c r="K755" s="3" t="s">
        <v>52</v>
      </c>
      <c r="L755" s="3" t="s">
        <v>153</v>
      </c>
      <c r="M755" s="3" t="s">
        <v>32</v>
      </c>
      <c r="N755" s="3" t="s">
        <v>2355</v>
      </c>
      <c r="O755" s="3" t="s">
        <v>2356</v>
      </c>
      <c r="P755" s="10">
        <f>IF(IFERROR(VLOOKUP(crocodile_dataset[[#This Row],[Observation ID]],A757:A1755,1,FALSE),0),1,0)</f>
        <v>0</v>
      </c>
      <c r="Q755"/>
    </row>
    <row r="756" spans="1:17" x14ac:dyDescent="0.2">
      <c r="A756" s="4">
        <v>755</v>
      </c>
      <c r="B756" s="3" t="s">
        <v>183</v>
      </c>
      <c r="C756" s="3" t="s">
        <v>184</v>
      </c>
      <c r="D756" s="3" t="s">
        <v>17</v>
      </c>
      <c r="E756" s="3" t="s">
        <v>18</v>
      </c>
      <c r="F756" s="1">
        <v>1.61</v>
      </c>
      <c r="G756" s="1">
        <v>43.5</v>
      </c>
      <c r="H756" s="3" t="s">
        <v>19</v>
      </c>
      <c r="I756" s="3" t="s">
        <v>104</v>
      </c>
      <c r="J756" s="2" t="s">
        <v>2357</v>
      </c>
      <c r="K756" s="3" t="s">
        <v>130</v>
      </c>
      <c r="L756" s="3" t="s">
        <v>788</v>
      </c>
      <c r="M756" s="3" t="s">
        <v>41</v>
      </c>
      <c r="N756" s="3" t="s">
        <v>2358</v>
      </c>
      <c r="O756" s="3" t="s">
        <v>2359</v>
      </c>
      <c r="P756" s="10">
        <f>IF(IFERROR(VLOOKUP(crocodile_dataset[[#This Row],[Observation ID]],A758:A1756,1,FALSE),0),1,0)</f>
        <v>0</v>
      </c>
      <c r="Q756"/>
    </row>
    <row r="757" spans="1:17" x14ac:dyDescent="0.2">
      <c r="A757" s="4">
        <v>756</v>
      </c>
      <c r="B757" s="3" t="s">
        <v>145</v>
      </c>
      <c r="C757" s="3" t="s">
        <v>146</v>
      </c>
      <c r="D757" s="3" t="s">
        <v>17</v>
      </c>
      <c r="E757" s="3" t="s">
        <v>18</v>
      </c>
      <c r="F757" s="1">
        <v>1.22</v>
      </c>
      <c r="G757" s="1">
        <v>41.4</v>
      </c>
      <c r="H757" s="3" t="s">
        <v>37</v>
      </c>
      <c r="I757" s="3" t="s">
        <v>104</v>
      </c>
      <c r="J757" s="2" t="s">
        <v>2360</v>
      </c>
      <c r="K757" s="3" t="s">
        <v>148</v>
      </c>
      <c r="L757" s="3" t="s">
        <v>475</v>
      </c>
      <c r="M757" s="3" t="s">
        <v>41</v>
      </c>
      <c r="N757" s="3" t="s">
        <v>2361</v>
      </c>
      <c r="O757" s="3" t="s">
        <v>2362</v>
      </c>
      <c r="P757" s="10">
        <f>IF(IFERROR(VLOOKUP(crocodile_dataset[[#This Row],[Observation ID]],A759:A1757,1,FALSE),0),1,0)</f>
        <v>0</v>
      </c>
      <c r="Q757"/>
    </row>
    <row r="758" spans="1:17" x14ac:dyDescent="0.2">
      <c r="A758" s="4">
        <v>757</v>
      </c>
      <c r="B758" s="3" t="s">
        <v>201</v>
      </c>
      <c r="C758" s="3" t="s">
        <v>202</v>
      </c>
      <c r="D758" s="3" t="s">
        <v>17</v>
      </c>
      <c r="E758" s="3" t="s">
        <v>203</v>
      </c>
      <c r="F758" s="1">
        <v>0.53</v>
      </c>
      <c r="G758" s="1">
        <v>40.299999999999997</v>
      </c>
      <c r="H758" s="3" t="s">
        <v>156</v>
      </c>
      <c r="I758" s="3" t="s">
        <v>104</v>
      </c>
      <c r="J758" s="2" t="s">
        <v>2363</v>
      </c>
      <c r="K758" s="3" t="s">
        <v>538</v>
      </c>
      <c r="L758" s="3" t="s">
        <v>259</v>
      </c>
      <c r="M758" s="3" t="s">
        <v>41</v>
      </c>
      <c r="N758" s="3" t="s">
        <v>716</v>
      </c>
      <c r="O758" s="3" t="s">
        <v>2364</v>
      </c>
      <c r="P758" s="10">
        <f>IF(IFERROR(VLOOKUP(crocodile_dataset[[#This Row],[Observation ID]],A760:A1758,1,FALSE),0),1,0)</f>
        <v>0</v>
      </c>
      <c r="Q758"/>
    </row>
    <row r="759" spans="1:17" x14ac:dyDescent="0.2">
      <c r="A759" s="4">
        <v>758</v>
      </c>
      <c r="B759" s="3" t="s">
        <v>120</v>
      </c>
      <c r="C759" s="3" t="s">
        <v>121</v>
      </c>
      <c r="D759" s="3" t="s">
        <v>17</v>
      </c>
      <c r="E759" s="3" t="s">
        <v>18</v>
      </c>
      <c r="F759" s="1">
        <v>2.2599999999999998</v>
      </c>
      <c r="G759" s="1">
        <v>78.7</v>
      </c>
      <c r="H759" s="3" t="s">
        <v>61</v>
      </c>
      <c r="I759" s="3" t="s">
        <v>104</v>
      </c>
      <c r="J759" s="2" t="s">
        <v>2365</v>
      </c>
      <c r="K759" s="3" t="s">
        <v>135</v>
      </c>
      <c r="L759" s="3" t="s">
        <v>46</v>
      </c>
      <c r="M759" s="3" t="s">
        <v>73</v>
      </c>
      <c r="N759" s="3" t="s">
        <v>2366</v>
      </c>
      <c r="O759" s="3" t="s">
        <v>2367</v>
      </c>
      <c r="P759" s="10">
        <f>IF(IFERROR(VLOOKUP(crocodile_dataset[[#This Row],[Observation ID]],A761:A1759,1,FALSE),0),1,0)</f>
        <v>0</v>
      </c>
      <c r="Q759"/>
    </row>
    <row r="760" spans="1:17" x14ac:dyDescent="0.2">
      <c r="A760" s="4">
        <v>759</v>
      </c>
      <c r="B760" s="3" t="s">
        <v>35</v>
      </c>
      <c r="C760" s="3" t="s">
        <v>36</v>
      </c>
      <c r="D760" s="3" t="s">
        <v>17</v>
      </c>
      <c r="E760" s="3" t="s">
        <v>18</v>
      </c>
      <c r="F760" s="1">
        <v>3.9</v>
      </c>
      <c r="G760" s="1">
        <v>413.2</v>
      </c>
      <c r="H760" s="3" t="s">
        <v>19</v>
      </c>
      <c r="I760" s="3" t="s">
        <v>20</v>
      </c>
      <c r="J760" s="2" t="s">
        <v>2368</v>
      </c>
      <c r="K760" s="3" t="s">
        <v>30</v>
      </c>
      <c r="L760" s="3" t="s">
        <v>244</v>
      </c>
      <c r="M760" s="3" t="s">
        <v>41</v>
      </c>
      <c r="N760" s="3" t="s">
        <v>2369</v>
      </c>
      <c r="O760" s="3" t="s">
        <v>2370</v>
      </c>
      <c r="P760" s="10">
        <f>IF(IFERROR(VLOOKUP(crocodile_dataset[[#This Row],[Observation ID]],A762:A1760,1,FALSE),0),1,0)</f>
        <v>0</v>
      </c>
      <c r="Q760"/>
    </row>
    <row r="761" spans="1:17" x14ac:dyDescent="0.2">
      <c r="A761" s="4">
        <v>760</v>
      </c>
      <c r="B761" s="3" t="s">
        <v>59</v>
      </c>
      <c r="C761" s="3" t="s">
        <v>60</v>
      </c>
      <c r="D761" s="3" t="s">
        <v>17</v>
      </c>
      <c r="E761" s="3" t="s">
        <v>18</v>
      </c>
      <c r="F761" s="1">
        <v>2.34</v>
      </c>
      <c r="G761" s="1">
        <v>90.2</v>
      </c>
      <c r="H761" s="3" t="s">
        <v>61</v>
      </c>
      <c r="I761" s="3" t="s">
        <v>38</v>
      </c>
      <c r="J761" s="2" t="s">
        <v>2371</v>
      </c>
      <c r="K761" s="3" t="s">
        <v>293</v>
      </c>
      <c r="L761" s="3" t="s">
        <v>64</v>
      </c>
      <c r="M761" s="3" t="s">
        <v>41</v>
      </c>
      <c r="N761" s="3" t="s">
        <v>2372</v>
      </c>
      <c r="O761" s="3" t="s">
        <v>2373</v>
      </c>
      <c r="P761" s="10">
        <f>IF(IFERROR(VLOOKUP(crocodile_dataset[[#This Row],[Observation ID]],A763:A1761,1,FALSE),0),1,0)</f>
        <v>0</v>
      </c>
      <c r="Q761"/>
    </row>
    <row r="762" spans="1:17" x14ac:dyDescent="0.2">
      <c r="A762" s="4">
        <v>761</v>
      </c>
      <c r="B762" s="3" t="s">
        <v>183</v>
      </c>
      <c r="C762" s="3" t="s">
        <v>184</v>
      </c>
      <c r="D762" s="3" t="s">
        <v>17</v>
      </c>
      <c r="E762" s="3" t="s">
        <v>18</v>
      </c>
      <c r="F762" s="1">
        <v>1.8</v>
      </c>
      <c r="G762" s="1">
        <v>44.7</v>
      </c>
      <c r="H762" s="3" t="s">
        <v>19</v>
      </c>
      <c r="I762" s="3" t="s">
        <v>38</v>
      </c>
      <c r="J762" s="2" t="s">
        <v>2374</v>
      </c>
      <c r="K762" s="3" t="s">
        <v>130</v>
      </c>
      <c r="L762" s="3" t="s">
        <v>788</v>
      </c>
      <c r="M762" s="3" t="s">
        <v>41</v>
      </c>
      <c r="N762" s="3" t="s">
        <v>2375</v>
      </c>
      <c r="O762" s="3" t="s">
        <v>2376</v>
      </c>
      <c r="P762" s="10">
        <f>IF(IFERROR(VLOOKUP(crocodile_dataset[[#This Row],[Observation ID]],A764:A1762,1,FALSE),0),1,0)</f>
        <v>0</v>
      </c>
      <c r="Q762"/>
    </row>
    <row r="763" spans="1:17" x14ac:dyDescent="0.2">
      <c r="A763" s="4">
        <v>762</v>
      </c>
      <c r="B763" s="3" t="s">
        <v>49</v>
      </c>
      <c r="C763" s="3" t="s">
        <v>50</v>
      </c>
      <c r="D763" s="3" t="s">
        <v>17</v>
      </c>
      <c r="E763" s="3" t="s">
        <v>18</v>
      </c>
      <c r="F763" s="1">
        <v>3.26</v>
      </c>
      <c r="G763" s="1">
        <v>184.9</v>
      </c>
      <c r="H763" s="3" t="s">
        <v>19</v>
      </c>
      <c r="I763" s="3" t="s">
        <v>38</v>
      </c>
      <c r="J763" s="2" t="s">
        <v>2377</v>
      </c>
      <c r="K763" s="3" t="s">
        <v>161</v>
      </c>
      <c r="L763" s="3" t="s">
        <v>56</v>
      </c>
      <c r="M763" s="3" t="s">
        <v>32</v>
      </c>
      <c r="N763" s="3" t="s">
        <v>2378</v>
      </c>
      <c r="O763" s="3" t="s">
        <v>2379</v>
      </c>
      <c r="P763" s="10">
        <f>IF(IFERROR(VLOOKUP(crocodile_dataset[[#This Row],[Observation ID]],A765:A1763,1,FALSE),0),1,0)</f>
        <v>0</v>
      </c>
      <c r="Q763"/>
    </row>
    <row r="764" spans="1:17" x14ac:dyDescent="0.2">
      <c r="A764" s="4">
        <v>763</v>
      </c>
      <c r="B764" s="3" t="s">
        <v>35</v>
      </c>
      <c r="C764" s="3" t="s">
        <v>36</v>
      </c>
      <c r="D764" s="3" t="s">
        <v>17</v>
      </c>
      <c r="E764" s="3" t="s">
        <v>18</v>
      </c>
      <c r="F764" s="1">
        <v>0.8</v>
      </c>
      <c r="G764" s="1">
        <v>102.1</v>
      </c>
      <c r="H764" s="3" t="s">
        <v>156</v>
      </c>
      <c r="I764" s="3" t="s">
        <v>20</v>
      </c>
      <c r="J764" s="2" t="s">
        <v>2380</v>
      </c>
      <c r="K764" s="3" t="s">
        <v>30</v>
      </c>
      <c r="L764" s="3" t="s">
        <v>40</v>
      </c>
      <c r="M764" s="3" t="s">
        <v>41</v>
      </c>
      <c r="N764" s="3" t="s">
        <v>2381</v>
      </c>
      <c r="O764" s="3" t="s">
        <v>2382</v>
      </c>
      <c r="P764" s="10">
        <f>IF(IFERROR(VLOOKUP(crocodile_dataset[[#This Row],[Observation ID]],A766:A1764,1,FALSE),0),1,0)</f>
        <v>0</v>
      </c>
      <c r="Q764"/>
    </row>
    <row r="765" spans="1:17" x14ac:dyDescent="0.2">
      <c r="A765" s="4">
        <v>764</v>
      </c>
      <c r="B765" s="3" t="s">
        <v>87</v>
      </c>
      <c r="C765" s="3" t="s">
        <v>88</v>
      </c>
      <c r="D765" s="3" t="s">
        <v>17</v>
      </c>
      <c r="E765" s="3" t="s">
        <v>69</v>
      </c>
      <c r="F765" s="1">
        <v>1.31</v>
      </c>
      <c r="G765" s="1">
        <v>17</v>
      </c>
      <c r="H765" s="3" t="s">
        <v>19</v>
      </c>
      <c r="I765" s="3" t="s">
        <v>104</v>
      </c>
      <c r="J765" s="2" t="s">
        <v>2383</v>
      </c>
      <c r="K765" s="3" t="s">
        <v>106</v>
      </c>
      <c r="L765" s="3" t="s">
        <v>72</v>
      </c>
      <c r="M765" s="3" t="s">
        <v>32</v>
      </c>
      <c r="N765" s="3" t="s">
        <v>2384</v>
      </c>
      <c r="O765" s="3" t="s">
        <v>2385</v>
      </c>
      <c r="P765" s="10">
        <f>IF(IFERROR(VLOOKUP(crocodile_dataset[[#This Row],[Observation ID]],A767:A1765,1,FALSE),0),1,0)</f>
        <v>0</v>
      </c>
      <c r="Q765"/>
    </row>
    <row r="766" spans="1:17" x14ac:dyDescent="0.2">
      <c r="A766" s="4">
        <v>765</v>
      </c>
      <c r="B766" s="3" t="s">
        <v>207</v>
      </c>
      <c r="C766" s="3" t="s">
        <v>208</v>
      </c>
      <c r="D766" s="3" t="s">
        <v>17</v>
      </c>
      <c r="E766" s="3" t="s">
        <v>18</v>
      </c>
      <c r="F766" s="1">
        <v>2.1800000000000002</v>
      </c>
      <c r="G766" s="1">
        <v>71.2</v>
      </c>
      <c r="H766" s="3" t="s">
        <v>19</v>
      </c>
      <c r="I766" s="3" t="s">
        <v>20</v>
      </c>
      <c r="J766" s="2" t="s">
        <v>2386</v>
      </c>
      <c r="K766" s="3" t="s">
        <v>210</v>
      </c>
      <c r="L766" s="3" t="s">
        <v>211</v>
      </c>
      <c r="M766" s="3" t="s">
        <v>24</v>
      </c>
      <c r="N766" s="3" t="s">
        <v>2387</v>
      </c>
      <c r="O766" s="3" t="s">
        <v>2388</v>
      </c>
      <c r="P766" s="10">
        <f>IF(IFERROR(VLOOKUP(crocodile_dataset[[#This Row],[Observation ID]],A768:A1766,1,FALSE),0),1,0)</f>
        <v>0</v>
      </c>
      <c r="Q766"/>
    </row>
    <row r="767" spans="1:17" x14ac:dyDescent="0.2">
      <c r="A767" s="4">
        <v>766</v>
      </c>
      <c r="B767" s="3" t="s">
        <v>49</v>
      </c>
      <c r="C767" s="3" t="s">
        <v>50</v>
      </c>
      <c r="D767" s="3" t="s">
        <v>17</v>
      </c>
      <c r="E767" s="3" t="s">
        <v>18</v>
      </c>
      <c r="F767" s="1">
        <v>3.49</v>
      </c>
      <c r="G767" s="1">
        <v>233.2</v>
      </c>
      <c r="H767" s="3" t="s">
        <v>19</v>
      </c>
      <c r="I767" s="3" t="s">
        <v>104</v>
      </c>
      <c r="J767" s="2" t="s">
        <v>2389</v>
      </c>
      <c r="K767" s="3" t="s">
        <v>52</v>
      </c>
      <c r="L767" s="3" t="s">
        <v>46</v>
      </c>
      <c r="M767" s="3" t="s">
        <v>32</v>
      </c>
      <c r="N767" s="3" t="s">
        <v>2390</v>
      </c>
      <c r="O767" s="3" t="s">
        <v>2391</v>
      </c>
      <c r="P767" s="10">
        <f>IF(IFERROR(VLOOKUP(crocodile_dataset[[#This Row],[Observation ID]],A769:A1767,1,FALSE),0),1,0)</f>
        <v>0</v>
      </c>
      <c r="Q767"/>
    </row>
    <row r="768" spans="1:17" x14ac:dyDescent="0.2">
      <c r="A768" s="4">
        <v>767</v>
      </c>
      <c r="B768" s="3" t="s">
        <v>15</v>
      </c>
      <c r="C768" s="3" t="s">
        <v>16</v>
      </c>
      <c r="D768" s="3" t="s">
        <v>17</v>
      </c>
      <c r="E768" s="3" t="s">
        <v>18</v>
      </c>
      <c r="F768" s="1">
        <v>2.64</v>
      </c>
      <c r="G768" s="1">
        <v>117.3</v>
      </c>
      <c r="H768" s="3" t="s">
        <v>61</v>
      </c>
      <c r="I768" s="3" t="s">
        <v>104</v>
      </c>
      <c r="J768" s="2" t="s">
        <v>2392</v>
      </c>
      <c r="K768" s="3" t="s">
        <v>22</v>
      </c>
      <c r="L768" s="3" t="s">
        <v>46</v>
      </c>
      <c r="M768" s="3" t="s">
        <v>24</v>
      </c>
      <c r="N768" s="3" t="s">
        <v>2393</v>
      </c>
      <c r="O768" s="3" t="s">
        <v>2394</v>
      </c>
      <c r="P768" s="10">
        <f>IF(IFERROR(VLOOKUP(crocodile_dataset[[#This Row],[Observation ID]],A770:A1768,1,FALSE),0),1,0)</f>
        <v>0</v>
      </c>
      <c r="Q768"/>
    </row>
    <row r="769" spans="1:17" x14ac:dyDescent="0.2">
      <c r="A769" s="4">
        <v>768</v>
      </c>
      <c r="B769" s="3" t="s">
        <v>183</v>
      </c>
      <c r="C769" s="3" t="s">
        <v>184</v>
      </c>
      <c r="D769" s="3" t="s">
        <v>17</v>
      </c>
      <c r="E769" s="3" t="s">
        <v>18</v>
      </c>
      <c r="F769" s="1">
        <v>2.27</v>
      </c>
      <c r="G769" s="1">
        <v>87.5</v>
      </c>
      <c r="H769" s="3" t="s">
        <v>61</v>
      </c>
      <c r="I769" s="3" t="s">
        <v>104</v>
      </c>
      <c r="J769" s="2" t="s">
        <v>2395</v>
      </c>
      <c r="K769" s="3" t="s">
        <v>130</v>
      </c>
      <c r="L769" s="3" t="s">
        <v>46</v>
      </c>
      <c r="M769" s="3" t="s">
        <v>41</v>
      </c>
      <c r="N769" s="3" t="s">
        <v>2396</v>
      </c>
      <c r="O769" s="3" t="s">
        <v>2397</v>
      </c>
      <c r="P769" s="10">
        <f>IF(IFERROR(VLOOKUP(crocodile_dataset[[#This Row],[Observation ID]],A771:A1769,1,FALSE),0),1,0)</f>
        <v>0</v>
      </c>
      <c r="Q769"/>
    </row>
    <row r="770" spans="1:17" x14ac:dyDescent="0.2">
      <c r="A770" s="4">
        <v>769</v>
      </c>
      <c r="B770" s="3" t="s">
        <v>201</v>
      </c>
      <c r="C770" s="3" t="s">
        <v>202</v>
      </c>
      <c r="D770" s="3" t="s">
        <v>17</v>
      </c>
      <c r="E770" s="3" t="s">
        <v>203</v>
      </c>
      <c r="F770" s="1">
        <v>1.99</v>
      </c>
      <c r="G770" s="1">
        <v>75.900000000000006</v>
      </c>
      <c r="H770" s="3" t="s">
        <v>61</v>
      </c>
      <c r="I770" s="3" t="s">
        <v>104</v>
      </c>
      <c r="J770" s="2" t="s">
        <v>2398</v>
      </c>
      <c r="K770" s="3" t="s">
        <v>248</v>
      </c>
      <c r="L770" s="3" t="s">
        <v>23</v>
      </c>
      <c r="M770" s="3" t="s">
        <v>41</v>
      </c>
      <c r="N770" s="3" t="s">
        <v>2399</v>
      </c>
      <c r="O770" s="3" t="s">
        <v>2400</v>
      </c>
      <c r="P770" s="10">
        <f>IF(IFERROR(VLOOKUP(crocodile_dataset[[#This Row],[Observation ID]],A772:A1770,1,FALSE),0),1,0)</f>
        <v>0</v>
      </c>
      <c r="Q770"/>
    </row>
    <row r="771" spans="1:17" x14ac:dyDescent="0.2">
      <c r="A771" s="4">
        <v>770</v>
      </c>
      <c r="B771" s="3" t="s">
        <v>127</v>
      </c>
      <c r="C771" s="3" t="s">
        <v>128</v>
      </c>
      <c r="D771" s="3" t="s">
        <v>17</v>
      </c>
      <c r="E771" s="3" t="s">
        <v>18</v>
      </c>
      <c r="F771" s="1">
        <v>3.58</v>
      </c>
      <c r="G771" s="1">
        <v>498.9</v>
      </c>
      <c r="H771" s="3" t="s">
        <v>37</v>
      </c>
      <c r="I771" s="3" t="s">
        <v>38</v>
      </c>
      <c r="J771" s="2" t="s">
        <v>2401</v>
      </c>
      <c r="K771" s="3" t="s">
        <v>130</v>
      </c>
      <c r="L771" s="3" t="s">
        <v>31</v>
      </c>
      <c r="M771" s="3" t="s">
        <v>24</v>
      </c>
      <c r="N771" s="3" t="s">
        <v>1127</v>
      </c>
      <c r="O771" s="3" t="s">
        <v>2402</v>
      </c>
      <c r="P771" s="10">
        <f>IF(IFERROR(VLOOKUP(crocodile_dataset[[#This Row],[Observation ID]],A773:A1771,1,FALSE),0),1,0)</f>
        <v>0</v>
      </c>
      <c r="Q771"/>
    </row>
    <row r="772" spans="1:17" x14ac:dyDescent="0.2">
      <c r="A772" s="4">
        <v>771</v>
      </c>
      <c r="B772" s="3" t="s">
        <v>59</v>
      </c>
      <c r="C772" s="3" t="s">
        <v>60</v>
      </c>
      <c r="D772" s="3" t="s">
        <v>17</v>
      </c>
      <c r="E772" s="3" t="s">
        <v>18</v>
      </c>
      <c r="F772" s="1">
        <v>0.6</v>
      </c>
      <c r="G772" s="1">
        <v>29</v>
      </c>
      <c r="H772" s="3" t="s">
        <v>156</v>
      </c>
      <c r="I772" s="3" t="s">
        <v>38</v>
      </c>
      <c r="J772" s="2" t="s">
        <v>2403</v>
      </c>
      <c r="K772" s="3" t="s">
        <v>293</v>
      </c>
      <c r="L772" s="3" t="s">
        <v>23</v>
      </c>
      <c r="M772" s="3" t="s">
        <v>41</v>
      </c>
      <c r="N772" s="3" t="s">
        <v>2404</v>
      </c>
      <c r="O772" s="3" t="s">
        <v>2405</v>
      </c>
      <c r="P772" s="10">
        <f>IF(IFERROR(VLOOKUP(crocodile_dataset[[#This Row],[Observation ID]],A774:A1772,1,FALSE),0),1,0)</f>
        <v>0</v>
      </c>
      <c r="Q772"/>
    </row>
    <row r="773" spans="1:17" x14ac:dyDescent="0.2">
      <c r="A773" s="4">
        <v>772</v>
      </c>
      <c r="B773" s="3" t="s">
        <v>15</v>
      </c>
      <c r="C773" s="3" t="s">
        <v>16</v>
      </c>
      <c r="D773" s="3" t="s">
        <v>17</v>
      </c>
      <c r="E773" s="3" t="s">
        <v>18</v>
      </c>
      <c r="F773" s="1">
        <v>2.96</v>
      </c>
      <c r="G773" s="1">
        <v>132</v>
      </c>
      <c r="H773" s="3" t="s">
        <v>19</v>
      </c>
      <c r="I773" s="3" t="s">
        <v>38</v>
      </c>
      <c r="J773" s="2" t="s">
        <v>2406</v>
      </c>
      <c r="K773" s="3" t="s">
        <v>233</v>
      </c>
      <c r="L773" s="3" t="s">
        <v>23</v>
      </c>
      <c r="M773" s="3" t="s">
        <v>24</v>
      </c>
      <c r="N773" s="3" t="s">
        <v>2407</v>
      </c>
      <c r="O773" s="3" t="s">
        <v>2408</v>
      </c>
      <c r="P773" s="10">
        <f>IF(IFERROR(VLOOKUP(crocodile_dataset[[#This Row],[Observation ID]],A775:A1773,1,FALSE),0),1,0)</f>
        <v>0</v>
      </c>
      <c r="Q773"/>
    </row>
    <row r="774" spans="1:17" x14ac:dyDescent="0.2">
      <c r="A774" s="4">
        <v>773</v>
      </c>
      <c r="B774" s="3" t="s">
        <v>145</v>
      </c>
      <c r="C774" s="3" t="s">
        <v>146</v>
      </c>
      <c r="D774" s="3" t="s">
        <v>17</v>
      </c>
      <c r="E774" s="3" t="s">
        <v>18</v>
      </c>
      <c r="F774" s="1">
        <v>2.12</v>
      </c>
      <c r="G774" s="1">
        <v>83.9</v>
      </c>
      <c r="H774" s="3" t="s">
        <v>61</v>
      </c>
      <c r="I774" s="3" t="s">
        <v>104</v>
      </c>
      <c r="J774" s="2" t="s">
        <v>2409</v>
      </c>
      <c r="K774" s="3" t="s">
        <v>148</v>
      </c>
      <c r="L774" s="3" t="s">
        <v>23</v>
      </c>
      <c r="M774" s="3" t="s">
        <v>41</v>
      </c>
      <c r="N774" s="3" t="s">
        <v>2410</v>
      </c>
      <c r="O774" s="3" t="s">
        <v>2411</v>
      </c>
      <c r="P774" s="10">
        <f>IF(IFERROR(VLOOKUP(crocodile_dataset[[#This Row],[Observation ID]],A776:A1774,1,FALSE),0),1,0)</f>
        <v>0</v>
      </c>
      <c r="Q774"/>
    </row>
    <row r="775" spans="1:17" x14ac:dyDescent="0.2">
      <c r="A775" s="4">
        <v>774</v>
      </c>
      <c r="B775" s="3" t="s">
        <v>87</v>
      </c>
      <c r="C775" s="3" t="s">
        <v>88</v>
      </c>
      <c r="D775" s="3" t="s">
        <v>17</v>
      </c>
      <c r="E775" s="3" t="s">
        <v>69</v>
      </c>
      <c r="F775" s="1">
        <v>1.32</v>
      </c>
      <c r="G775" s="1">
        <v>14.6</v>
      </c>
      <c r="H775" s="3" t="s">
        <v>19</v>
      </c>
      <c r="I775" s="3" t="s">
        <v>104</v>
      </c>
      <c r="J775" s="2" t="s">
        <v>2412</v>
      </c>
      <c r="K775" s="3" t="s">
        <v>248</v>
      </c>
      <c r="L775" s="3" t="s">
        <v>91</v>
      </c>
      <c r="M775" s="3" t="s">
        <v>32</v>
      </c>
      <c r="N775" s="3" t="s">
        <v>2413</v>
      </c>
      <c r="O775" s="3" t="s">
        <v>2414</v>
      </c>
      <c r="P775" s="10">
        <f>IF(IFERROR(VLOOKUP(crocodile_dataset[[#This Row],[Observation ID]],A777:A1775,1,FALSE),0),1,0)</f>
        <v>0</v>
      </c>
      <c r="Q775"/>
    </row>
    <row r="776" spans="1:17" x14ac:dyDescent="0.2">
      <c r="A776" s="4">
        <v>775</v>
      </c>
      <c r="B776" s="3" t="s">
        <v>87</v>
      </c>
      <c r="C776" s="3" t="s">
        <v>88</v>
      </c>
      <c r="D776" s="3" t="s">
        <v>17</v>
      </c>
      <c r="E776" s="3" t="s">
        <v>69</v>
      </c>
      <c r="F776" s="1">
        <v>1.04</v>
      </c>
      <c r="G776" s="1">
        <v>9.5</v>
      </c>
      <c r="H776" s="3" t="s">
        <v>19</v>
      </c>
      <c r="I776" s="3" t="s">
        <v>20</v>
      </c>
      <c r="J776" s="2" t="s">
        <v>2415</v>
      </c>
      <c r="K776" s="3" t="s">
        <v>297</v>
      </c>
      <c r="L776" s="3" t="s">
        <v>72</v>
      </c>
      <c r="M776" s="3" t="s">
        <v>32</v>
      </c>
      <c r="N776" s="3" t="s">
        <v>2416</v>
      </c>
      <c r="O776" s="3" t="s">
        <v>2417</v>
      </c>
      <c r="P776" s="10">
        <f>IF(IFERROR(VLOOKUP(crocodile_dataset[[#This Row],[Observation ID]],A778:A1776,1,FALSE),0),1,0)</f>
        <v>0</v>
      </c>
      <c r="Q776"/>
    </row>
    <row r="777" spans="1:17" x14ac:dyDescent="0.2">
      <c r="A777" s="4">
        <v>776</v>
      </c>
      <c r="B777" s="3" t="s">
        <v>87</v>
      </c>
      <c r="C777" s="3" t="s">
        <v>88</v>
      </c>
      <c r="D777" s="3" t="s">
        <v>17</v>
      </c>
      <c r="E777" s="3" t="s">
        <v>69</v>
      </c>
      <c r="F777" s="1">
        <v>0.98</v>
      </c>
      <c r="G777" s="1">
        <v>9.4</v>
      </c>
      <c r="H777" s="3" t="s">
        <v>61</v>
      </c>
      <c r="I777" s="3" t="s">
        <v>104</v>
      </c>
      <c r="J777" s="2" t="s">
        <v>2418</v>
      </c>
      <c r="K777" s="3" t="s">
        <v>90</v>
      </c>
      <c r="L777" s="3" t="s">
        <v>72</v>
      </c>
      <c r="M777" s="3" t="s">
        <v>32</v>
      </c>
      <c r="N777" s="3" t="s">
        <v>2419</v>
      </c>
      <c r="O777" s="3" t="s">
        <v>2420</v>
      </c>
      <c r="P777" s="10">
        <f>IF(IFERROR(VLOOKUP(crocodile_dataset[[#This Row],[Observation ID]],A779:A1777,1,FALSE),0),1,0)</f>
        <v>0</v>
      </c>
      <c r="Q777"/>
    </row>
    <row r="778" spans="1:17" x14ac:dyDescent="0.2">
      <c r="A778" s="4">
        <v>777</v>
      </c>
      <c r="B778" s="3" t="s">
        <v>87</v>
      </c>
      <c r="C778" s="3" t="s">
        <v>88</v>
      </c>
      <c r="D778" s="3" t="s">
        <v>17</v>
      </c>
      <c r="E778" s="3" t="s">
        <v>69</v>
      </c>
      <c r="F778" s="1">
        <v>1.06</v>
      </c>
      <c r="G778" s="1">
        <v>10.4</v>
      </c>
      <c r="H778" s="3" t="s">
        <v>19</v>
      </c>
      <c r="I778" s="3" t="s">
        <v>20</v>
      </c>
      <c r="J778" s="2" t="s">
        <v>2421</v>
      </c>
      <c r="K778" s="3" t="s">
        <v>297</v>
      </c>
      <c r="L778" s="3" t="s">
        <v>91</v>
      </c>
      <c r="M778" s="3" t="s">
        <v>32</v>
      </c>
      <c r="N778" s="3" t="s">
        <v>2422</v>
      </c>
      <c r="O778" s="3" t="s">
        <v>2423</v>
      </c>
      <c r="P778" s="10">
        <f>IF(IFERROR(VLOOKUP(crocodile_dataset[[#This Row],[Observation ID]],A780:A1778,1,FALSE),0),1,0)</f>
        <v>0</v>
      </c>
      <c r="Q778"/>
    </row>
    <row r="779" spans="1:17" x14ac:dyDescent="0.2">
      <c r="A779" s="4">
        <v>778</v>
      </c>
      <c r="B779" s="3" t="s">
        <v>320</v>
      </c>
      <c r="C779" s="3" t="s">
        <v>321</v>
      </c>
      <c r="D779" s="3" t="s">
        <v>17</v>
      </c>
      <c r="E779" s="3" t="s">
        <v>203</v>
      </c>
      <c r="F779" s="1">
        <v>3</v>
      </c>
      <c r="G779" s="1">
        <v>190.5</v>
      </c>
      <c r="H779" s="3" t="s">
        <v>19</v>
      </c>
      <c r="I779" s="3" t="s">
        <v>20</v>
      </c>
      <c r="J779" s="2" t="s">
        <v>2424</v>
      </c>
      <c r="K779" s="3" t="s">
        <v>297</v>
      </c>
      <c r="L779" s="3" t="s">
        <v>23</v>
      </c>
      <c r="M779" s="3" t="s">
        <v>323</v>
      </c>
      <c r="N779" s="3" t="s">
        <v>2425</v>
      </c>
      <c r="O779" s="3" t="s">
        <v>2426</v>
      </c>
      <c r="P779" s="10">
        <f>IF(IFERROR(VLOOKUP(crocodile_dataset[[#This Row],[Observation ID]],A781:A1779,1,FALSE),0),1,0)</f>
        <v>0</v>
      </c>
      <c r="Q779"/>
    </row>
    <row r="780" spans="1:17" x14ac:dyDescent="0.2">
      <c r="A780" s="4">
        <v>779</v>
      </c>
      <c r="B780" s="3" t="s">
        <v>87</v>
      </c>
      <c r="C780" s="3" t="s">
        <v>88</v>
      </c>
      <c r="D780" s="3" t="s">
        <v>17</v>
      </c>
      <c r="E780" s="3" t="s">
        <v>69</v>
      </c>
      <c r="F780" s="1">
        <v>1.49</v>
      </c>
      <c r="G780" s="1">
        <v>25.2</v>
      </c>
      <c r="H780" s="3" t="s">
        <v>19</v>
      </c>
      <c r="I780" s="3" t="s">
        <v>38</v>
      </c>
      <c r="J780" s="2" t="s">
        <v>1678</v>
      </c>
      <c r="K780" s="3" t="s">
        <v>538</v>
      </c>
      <c r="L780" s="3" t="s">
        <v>91</v>
      </c>
      <c r="M780" s="3" t="s">
        <v>32</v>
      </c>
      <c r="N780" s="3" t="s">
        <v>2427</v>
      </c>
      <c r="O780" s="3" t="s">
        <v>2428</v>
      </c>
      <c r="P780" s="10">
        <f>IF(IFERROR(VLOOKUP(crocodile_dataset[[#This Row],[Observation ID]],A782:A1780,1,FALSE),0),1,0)</f>
        <v>0</v>
      </c>
      <c r="Q780"/>
    </row>
    <row r="781" spans="1:17" x14ac:dyDescent="0.2">
      <c r="A781" s="4">
        <v>780</v>
      </c>
      <c r="B781" s="3" t="s">
        <v>120</v>
      </c>
      <c r="C781" s="3" t="s">
        <v>121</v>
      </c>
      <c r="D781" s="3" t="s">
        <v>17</v>
      </c>
      <c r="E781" s="3" t="s">
        <v>18</v>
      </c>
      <c r="F781" s="1">
        <v>1.52</v>
      </c>
      <c r="G781" s="1">
        <v>43.4</v>
      </c>
      <c r="H781" s="3" t="s">
        <v>37</v>
      </c>
      <c r="I781" s="3" t="s">
        <v>20</v>
      </c>
      <c r="J781" s="2" t="s">
        <v>2429</v>
      </c>
      <c r="K781" s="3" t="s">
        <v>135</v>
      </c>
      <c r="L781" s="3" t="s">
        <v>124</v>
      </c>
      <c r="M781" s="3" t="s">
        <v>73</v>
      </c>
      <c r="N781" s="3" t="s">
        <v>2430</v>
      </c>
      <c r="O781" s="3" t="s">
        <v>2431</v>
      </c>
      <c r="P781" s="10">
        <f>IF(IFERROR(VLOOKUP(crocodile_dataset[[#This Row],[Observation ID]],A783:A1781,1,FALSE),0),1,0)</f>
        <v>0</v>
      </c>
      <c r="Q781"/>
    </row>
    <row r="782" spans="1:17" x14ac:dyDescent="0.2">
      <c r="A782" s="4">
        <v>781</v>
      </c>
      <c r="B782" s="3" t="s">
        <v>76</v>
      </c>
      <c r="C782" s="3" t="s">
        <v>77</v>
      </c>
      <c r="D782" s="3" t="s">
        <v>17</v>
      </c>
      <c r="E782" s="3" t="s">
        <v>18</v>
      </c>
      <c r="F782" s="1">
        <v>2.0499999999999998</v>
      </c>
      <c r="G782" s="1">
        <v>74.099999999999994</v>
      </c>
      <c r="H782" s="3" t="s">
        <v>61</v>
      </c>
      <c r="I782" s="3" t="s">
        <v>38</v>
      </c>
      <c r="J782" s="2" t="s">
        <v>2432</v>
      </c>
      <c r="K782" s="3" t="s">
        <v>350</v>
      </c>
      <c r="L782" s="3" t="s">
        <v>216</v>
      </c>
      <c r="M782" s="3" t="s">
        <v>24</v>
      </c>
      <c r="N782" s="3" t="s">
        <v>2433</v>
      </c>
      <c r="O782" s="3" t="s">
        <v>2434</v>
      </c>
      <c r="P782" s="10">
        <f>IF(IFERROR(VLOOKUP(crocodile_dataset[[#This Row],[Observation ID]],A784:A1782,1,FALSE),0),1,0)</f>
        <v>0</v>
      </c>
      <c r="Q782"/>
    </row>
    <row r="783" spans="1:17" x14ac:dyDescent="0.2">
      <c r="A783" s="4">
        <v>782</v>
      </c>
      <c r="B783" s="3" t="s">
        <v>127</v>
      </c>
      <c r="C783" s="3" t="s">
        <v>128</v>
      </c>
      <c r="D783" s="3" t="s">
        <v>17</v>
      </c>
      <c r="E783" s="3" t="s">
        <v>18</v>
      </c>
      <c r="F783" s="1">
        <v>4.33</v>
      </c>
      <c r="G783" s="1">
        <v>517.9</v>
      </c>
      <c r="H783" s="3" t="s">
        <v>19</v>
      </c>
      <c r="I783" s="3" t="s">
        <v>38</v>
      </c>
      <c r="J783" s="2" t="s">
        <v>2435</v>
      </c>
      <c r="K783" s="3" t="s">
        <v>286</v>
      </c>
      <c r="L783" s="3" t="s">
        <v>266</v>
      </c>
      <c r="M783" s="3" t="s">
        <v>24</v>
      </c>
      <c r="N783" s="3" t="s">
        <v>2436</v>
      </c>
      <c r="O783" s="3" t="s">
        <v>2437</v>
      </c>
      <c r="P783" s="10">
        <f>IF(IFERROR(VLOOKUP(crocodile_dataset[[#This Row],[Observation ID]],A785:A1783,1,FALSE),0),1,0)</f>
        <v>0</v>
      </c>
      <c r="Q783"/>
    </row>
    <row r="784" spans="1:17" x14ac:dyDescent="0.2">
      <c r="A784" s="4">
        <v>783</v>
      </c>
      <c r="B784" s="3" t="s">
        <v>27</v>
      </c>
      <c r="C784" s="3" t="s">
        <v>28</v>
      </c>
      <c r="D784" s="3" t="s">
        <v>17</v>
      </c>
      <c r="E784" s="3" t="s">
        <v>18</v>
      </c>
      <c r="F784" s="1">
        <v>2.94</v>
      </c>
      <c r="G784" s="1">
        <v>164</v>
      </c>
      <c r="H784" s="3" t="s">
        <v>19</v>
      </c>
      <c r="I784" s="3" t="s">
        <v>20</v>
      </c>
      <c r="J784" s="2" t="s">
        <v>2438</v>
      </c>
      <c r="K784" s="3" t="s">
        <v>177</v>
      </c>
      <c r="L784" s="3" t="s">
        <v>31</v>
      </c>
      <c r="M784" s="3" t="s">
        <v>32</v>
      </c>
      <c r="N784" s="3" t="s">
        <v>2439</v>
      </c>
      <c r="O784" s="3" t="s">
        <v>2440</v>
      </c>
      <c r="P784" s="10">
        <f>IF(IFERROR(VLOOKUP(crocodile_dataset[[#This Row],[Observation ID]],A786:A1784,1,FALSE),0),1,0)</f>
        <v>0</v>
      </c>
      <c r="Q784"/>
    </row>
    <row r="785" spans="1:17" x14ac:dyDescent="0.2">
      <c r="A785" s="4">
        <v>784</v>
      </c>
      <c r="B785" s="3" t="s">
        <v>27</v>
      </c>
      <c r="C785" s="3" t="s">
        <v>28</v>
      </c>
      <c r="D785" s="3" t="s">
        <v>17</v>
      </c>
      <c r="E785" s="3" t="s">
        <v>18</v>
      </c>
      <c r="F785" s="1">
        <v>3.18</v>
      </c>
      <c r="G785" s="1">
        <v>215</v>
      </c>
      <c r="H785" s="3" t="s">
        <v>19</v>
      </c>
      <c r="I785" s="3" t="s">
        <v>38</v>
      </c>
      <c r="J785" s="2" t="s">
        <v>2441</v>
      </c>
      <c r="K785" s="3" t="s">
        <v>148</v>
      </c>
      <c r="L785" s="3" t="s">
        <v>31</v>
      </c>
      <c r="M785" s="3" t="s">
        <v>32</v>
      </c>
      <c r="N785" s="3" t="s">
        <v>2442</v>
      </c>
      <c r="O785" s="3" t="s">
        <v>2443</v>
      </c>
      <c r="P785" s="10">
        <f>IF(IFERROR(VLOOKUP(crocodile_dataset[[#This Row],[Observation ID]],A787:A1785,1,FALSE),0),1,0)</f>
        <v>0</v>
      </c>
      <c r="Q785"/>
    </row>
    <row r="786" spans="1:17" x14ac:dyDescent="0.2">
      <c r="A786" s="4">
        <v>785</v>
      </c>
      <c r="B786" s="3" t="s">
        <v>76</v>
      </c>
      <c r="C786" s="3" t="s">
        <v>77</v>
      </c>
      <c r="D786" s="3" t="s">
        <v>17</v>
      </c>
      <c r="E786" s="3" t="s">
        <v>18</v>
      </c>
      <c r="F786" s="1">
        <v>2.17</v>
      </c>
      <c r="G786" s="1">
        <v>91.9</v>
      </c>
      <c r="H786" s="3" t="s">
        <v>61</v>
      </c>
      <c r="I786" s="3" t="s">
        <v>38</v>
      </c>
      <c r="J786" s="2" t="s">
        <v>2444</v>
      </c>
      <c r="K786" s="3" t="s">
        <v>603</v>
      </c>
      <c r="L786" s="3" t="s">
        <v>46</v>
      </c>
      <c r="M786" s="3" t="s">
        <v>24</v>
      </c>
      <c r="N786" s="3" t="s">
        <v>2445</v>
      </c>
      <c r="O786" s="3" t="s">
        <v>2446</v>
      </c>
      <c r="P786" s="10">
        <f>IF(IFERROR(VLOOKUP(crocodile_dataset[[#This Row],[Observation ID]],A788:A1786,1,FALSE),0),1,0)</f>
        <v>0</v>
      </c>
      <c r="Q786"/>
    </row>
    <row r="787" spans="1:17" x14ac:dyDescent="0.2">
      <c r="A787" s="4">
        <v>786</v>
      </c>
      <c r="B787" s="3" t="s">
        <v>76</v>
      </c>
      <c r="C787" s="3" t="s">
        <v>77</v>
      </c>
      <c r="D787" s="3" t="s">
        <v>17</v>
      </c>
      <c r="E787" s="3" t="s">
        <v>18</v>
      </c>
      <c r="F787" s="1">
        <v>3.35</v>
      </c>
      <c r="G787" s="1">
        <v>197.9</v>
      </c>
      <c r="H787" s="3" t="s">
        <v>19</v>
      </c>
      <c r="I787" s="3" t="s">
        <v>20</v>
      </c>
      <c r="J787" s="2" t="s">
        <v>2447</v>
      </c>
      <c r="K787" s="3" t="s">
        <v>366</v>
      </c>
      <c r="L787" s="3" t="s">
        <v>216</v>
      </c>
      <c r="M787" s="3" t="s">
        <v>24</v>
      </c>
      <c r="N787" s="3" t="s">
        <v>2448</v>
      </c>
      <c r="O787" s="3" t="s">
        <v>2449</v>
      </c>
      <c r="P787" s="10">
        <f>IF(IFERROR(VLOOKUP(crocodile_dataset[[#This Row],[Observation ID]],A789:A1787,1,FALSE),0),1,0)</f>
        <v>0</v>
      </c>
      <c r="Q787"/>
    </row>
    <row r="788" spans="1:17" x14ac:dyDescent="0.2">
      <c r="A788" s="4">
        <v>787</v>
      </c>
      <c r="B788" s="3" t="s">
        <v>35</v>
      </c>
      <c r="C788" s="3" t="s">
        <v>36</v>
      </c>
      <c r="D788" s="3" t="s">
        <v>17</v>
      </c>
      <c r="E788" s="3" t="s">
        <v>18</v>
      </c>
      <c r="F788" s="1">
        <v>1.41</v>
      </c>
      <c r="G788" s="1">
        <v>113.1</v>
      </c>
      <c r="H788" s="3" t="s">
        <v>37</v>
      </c>
      <c r="I788" s="3" t="s">
        <v>104</v>
      </c>
      <c r="J788" s="2" t="s">
        <v>2450</v>
      </c>
      <c r="K788" s="3" t="s">
        <v>30</v>
      </c>
      <c r="L788" s="3" t="s">
        <v>244</v>
      </c>
      <c r="M788" s="3" t="s">
        <v>41</v>
      </c>
      <c r="N788" s="3" t="s">
        <v>2451</v>
      </c>
      <c r="O788" s="3" t="s">
        <v>2452</v>
      </c>
      <c r="P788" s="10">
        <f>IF(IFERROR(VLOOKUP(crocodile_dataset[[#This Row],[Observation ID]],A790:A1788,1,FALSE),0),1,0)</f>
        <v>0</v>
      </c>
      <c r="Q788"/>
    </row>
    <row r="789" spans="1:17" x14ac:dyDescent="0.2">
      <c r="A789" s="4">
        <v>788</v>
      </c>
      <c r="B789" s="3" t="s">
        <v>87</v>
      </c>
      <c r="C789" s="3" t="s">
        <v>88</v>
      </c>
      <c r="D789" s="3" t="s">
        <v>17</v>
      </c>
      <c r="E789" s="3" t="s">
        <v>69</v>
      </c>
      <c r="F789" s="1">
        <v>1.26</v>
      </c>
      <c r="G789" s="1">
        <v>16.899999999999999</v>
      </c>
      <c r="H789" s="3" t="s">
        <v>19</v>
      </c>
      <c r="I789" s="3" t="s">
        <v>104</v>
      </c>
      <c r="J789" s="2" t="s">
        <v>2453</v>
      </c>
      <c r="K789" s="3" t="s">
        <v>106</v>
      </c>
      <c r="L789" s="3" t="s">
        <v>72</v>
      </c>
      <c r="M789" s="3" t="s">
        <v>32</v>
      </c>
      <c r="N789" s="3" t="s">
        <v>2454</v>
      </c>
      <c r="O789" s="3" t="s">
        <v>2455</v>
      </c>
      <c r="P789" s="10">
        <f>IF(IFERROR(VLOOKUP(crocodile_dataset[[#This Row],[Observation ID]],A791:A1789,1,FALSE),0),1,0)</f>
        <v>0</v>
      </c>
      <c r="Q789"/>
    </row>
    <row r="790" spans="1:17" x14ac:dyDescent="0.2">
      <c r="A790" s="4">
        <v>789</v>
      </c>
      <c r="B790" s="3" t="s">
        <v>35</v>
      </c>
      <c r="C790" s="3" t="s">
        <v>36</v>
      </c>
      <c r="D790" s="3" t="s">
        <v>17</v>
      </c>
      <c r="E790" s="3" t="s">
        <v>18</v>
      </c>
      <c r="F790" s="1">
        <v>2.63</v>
      </c>
      <c r="G790" s="1">
        <v>193.2</v>
      </c>
      <c r="H790" s="3" t="s">
        <v>37</v>
      </c>
      <c r="I790" s="3" t="s">
        <v>104</v>
      </c>
      <c r="J790" s="2" t="s">
        <v>2456</v>
      </c>
      <c r="K790" s="3" t="s">
        <v>30</v>
      </c>
      <c r="L790" s="3" t="s">
        <v>244</v>
      </c>
      <c r="M790" s="3" t="s">
        <v>41</v>
      </c>
      <c r="N790" s="3" t="s">
        <v>2457</v>
      </c>
      <c r="O790" s="3" t="s">
        <v>2458</v>
      </c>
      <c r="P790" s="10">
        <f>IF(IFERROR(VLOOKUP(crocodile_dataset[[#This Row],[Observation ID]],A792:A1790,1,FALSE),0),1,0)</f>
        <v>0</v>
      </c>
      <c r="Q790"/>
    </row>
    <row r="791" spans="1:17" x14ac:dyDescent="0.2">
      <c r="A791" s="4">
        <v>790</v>
      </c>
      <c r="B791" s="3" t="s">
        <v>120</v>
      </c>
      <c r="C791" s="3" t="s">
        <v>121</v>
      </c>
      <c r="D791" s="3" t="s">
        <v>17</v>
      </c>
      <c r="E791" s="3" t="s">
        <v>18</v>
      </c>
      <c r="F791" s="1">
        <v>1.55</v>
      </c>
      <c r="G791" s="1">
        <v>40.9</v>
      </c>
      <c r="H791" s="3" t="s">
        <v>37</v>
      </c>
      <c r="I791" s="3" t="s">
        <v>38</v>
      </c>
      <c r="J791" s="2" t="s">
        <v>2459</v>
      </c>
      <c r="K791" s="3" t="s">
        <v>123</v>
      </c>
      <c r="L791" s="3" t="s">
        <v>46</v>
      </c>
      <c r="M791" s="3" t="s">
        <v>73</v>
      </c>
      <c r="N791" s="3" t="s">
        <v>2460</v>
      </c>
      <c r="O791" s="3" t="s">
        <v>2461</v>
      </c>
      <c r="P791" s="10">
        <f>IF(IFERROR(VLOOKUP(crocodile_dataset[[#This Row],[Observation ID]],A793:A1791,1,FALSE),0),1,0)</f>
        <v>0</v>
      </c>
      <c r="Q791"/>
    </row>
    <row r="792" spans="1:17" x14ac:dyDescent="0.2">
      <c r="A792" s="4">
        <v>791</v>
      </c>
      <c r="B792" s="3" t="s">
        <v>59</v>
      </c>
      <c r="C792" s="3" t="s">
        <v>60</v>
      </c>
      <c r="D792" s="3" t="s">
        <v>17</v>
      </c>
      <c r="E792" s="3" t="s">
        <v>18</v>
      </c>
      <c r="F792" s="1">
        <v>2.76</v>
      </c>
      <c r="G792" s="1">
        <v>129.6</v>
      </c>
      <c r="H792" s="3" t="s">
        <v>19</v>
      </c>
      <c r="I792" s="3" t="s">
        <v>38</v>
      </c>
      <c r="J792" s="2" t="s">
        <v>2462</v>
      </c>
      <c r="K792" s="3" t="s">
        <v>520</v>
      </c>
      <c r="L792" s="3" t="s">
        <v>23</v>
      </c>
      <c r="M792" s="3" t="s">
        <v>41</v>
      </c>
      <c r="N792" s="3" t="s">
        <v>2463</v>
      </c>
      <c r="O792" s="3" t="s">
        <v>2464</v>
      </c>
      <c r="P792" s="10">
        <f>IF(IFERROR(VLOOKUP(crocodile_dataset[[#This Row],[Observation ID]],A794:A1792,1,FALSE),0),1,0)</f>
        <v>0</v>
      </c>
      <c r="Q792"/>
    </row>
    <row r="793" spans="1:17" x14ac:dyDescent="0.2">
      <c r="A793" s="4">
        <v>792</v>
      </c>
      <c r="B793" s="3" t="s">
        <v>67</v>
      </c>
      <c r="C793" s="3" t="s">
        <v>68</v>
      </c>
      <c r="D793" s="3" t="s">
        <v>17</v>
      </c>
      <c r="E793" s="3" t="s">
        <v>69</v>
      </c>
      <c r="F793" s="1">
        <v>0.17</v>
      </c>
      <c r="G793" s="1">
        <v>4.7</v>
      </c>
      <c r="H793" s="3" t="s">
        <v>156</v>
      </c>
      <c r="I793" s="3" t="s">
        <v>104</v>
      </c>
      <c r="J793" s="2" t="s">
        <v>2465</v>
      </c>
      <c r="K793" s="3" t="s">
        <v>142</v>
      </c>
      <c r="L793" s="3" t="s">
        <v>72</v>
      </c>
      <c r="M793" s="3" t="s">
        <v>73</v>
      </c>
      <c r="N793" s="3" t="s">
        <v>2466</v>
      </c>
      <c r="O793" s="3" t="s">
        <v>2467</v>
      </c>
      <c r="P793" s="10">
        <f>IF(IFERROR(VLOOKUP(crocodile_dataset[[#This Row],[Observation ID]],A795:A1793,1,FALSE),0),1,0)</f>
        <v>0</v>
      </c>
      <c r="Q793"/>
    </row>
    <row r="794" spans="1:17" x14ac:dyDescent="0.2">
      <c r="A794" s="4">
        <v>793</v>
      </c>
      <c r="B794" s="3" t="s">
        <v>67</v>
      </c>
      <c r="C794" s="3" t="s">
        <v>68</v>
      </c>
      <c r="D794" s="3" t="s">
        <v>17</v>
      </c>
      <c r="E794" s="3" t="s">
        <v>69</v>
      </c>
      <c r="F794" s="1">
        <v>1.71</v>
      </c>
      <c r="G794" s="1">
        <v>38.4</v>
      </c>
      <c r="H794" s="3" t="s">
        <v>19</v>
      </c>
      <c r="I794" s="3" t="s">
        <v>38</v>
      </c>
      <c r="J794" s="2" t="s">
        <v>2468</v>
      </c>
      <c r="K794" s="3" t="s">
        <v>142</v>
      </c>
      <c r="L794" s="3" t="s">
        <v>310</v>
      </c>
      <c r="M794" s="3" t="s">
        <v>73</v>
      </c>
      <c r="N794" s="3" t="s">
        <v>2469</v>
      </c>
      <c r="O794" s="3" t="s">
        <v>2470</v>
      </c>
      <c r="P794" s="10">
        <f>IF(IFERROR(VLOOKUP(crocodile_dataset[[#This Row],[Observation ID]],A796:A1794,1,FALSE),0),1,0)</f>
        <v>0</v>
      </c>
      <c r="Q794"/>
    </row>
    <row r="795" spans="1:17" x14ac:dyDescent="0.2">
      <c r="A795" s="4">
        <v>794</v>
      </c>
      <c r="B795" s="3" t="s">
        <v>120</v>
      </c>
      <c r="C795" s="3" t="s">
        <v>121</v>
      </c>
      <c r="D795" s="3" t="s">
        <v>17</v>
      </c>
      <c r="E795" s="3" t="s">
        <v>18</v>
      </c>
      <c r="F795" s="1">
        <v>2.25</v>
      </c>
      <c r="G795" s="1">
        <v>69.599999999999994</v>
      </c>
      <c r="H795" s="3" t="s">
        <v>61</v>
      </c>
      <c r="I795" s="3" t="s">
        <v>38</v>
      </c>
      <c r="J795" s="2" t="s">
        <v>2471</v>
      </c>
      <c r="K795" s="3" t="s">
        <v>135</v>
      </c>
      <c r="L795" s="3" t="s">
        <v>124</v>
      </c>
      <c r="M795" s="3" t="s">
        <v>73</v>
      </c>
      <c r="N795" s="3" t="s">
        <v>2472</v>
      </c>
      <c r="O795" s="3" t="s">
        <v>2473</v>
      </c>
      <c r="P795" s="10">
        <f>IF(IFERROR(VLOOKUP(crocodile_dataset[[#This Row],[Observation ID]],A797:A1795,1,FALSE),0),1,0)</f>
        <v>0</v>
      </c>
      <c r="Q795"/>
    </row>
    <row r="796" spans="1:17" x14ac:dyDescent="0.2">
      <c r="A796" s="4">
        <v>795</v>
      </c>
      <c r="B796" s="3" t="s">
        <v>207</v>
      </c>
      <c r="C796" s="3" t="s">
        <v>208</v>
      </c>
      <c r="D796" s="3" t="s">
        <v>17</v>
      </c>
      <c r="E796" s="3" t="s">
        <v>18</v>
      </c>
      <c r="F796" s="1">
        <v>2.71</v>
      </c>
      <c r="G796" s="1">
        <v>87.4</v>
      </c>
      <c r="H796" s="3" t="s">
        <v>19</v>
      </c>
      <c r="I796" s="3" t="s">
        <v>20</v>
      </c>
      <c r="J796" s="2" t="s">
        <v>2474</v>
      </c>
      <c r="K796" s="3" t="s">
        <v>210</v>
      </c>
      <c r="L796" s="3" t="s">
        <v>465</v>
      </c>
      <c r="M796" s="3" t="s">
        <v>24</v>
      </c>
      <c r="N796" s="3" t="s">
        <v>2475</v>
      </c>
      <c r="O796" s="3" t="s">
        <v>2476</v>
      </c>
      <c r="P796" s="10">
        <f>IF(IFERROR(VLOOKUP(crocodile_dataset[[#This Row],[Observation ID]],A798:A1796,1,FALSE),0),1,0)</f>
        <v>0</v>
      </c>
      <c r="Q796"/>
    </row>
    <row r="797" spans="1:17" x14ac:dyDescent="0.2">
      <c r="A797" s="4">
        <v>796</v>
      </c>
      <c r="B797" s="3" t="s">
        <v>67</v>
      </c>
      <c r="C797" s="3" t="s">
        <v>68</v>
      </c>
      <c r="D797" s="3" t="s">
        <v>17</v>
      </c>
      <c r="E797" s="3" t="s">
        <v>69</v>
      </c>
      <c r="F797" s="1">
        <v>1.41</v>
      </c>
      <c r="G797" s="1">
        <v>23.6</v>
      </c>
      <c r="H797" s="3" t="s">
        <v>19</v>
      </c>
      <c r="I797" s="3" t="s">
        <v>20</v>
      </c>
      <c r="J797" s="2" t="s">
        <v>2477</v>
      </c>
      <c r="K797" s="3" t="s">
        <v>142</v>
      </c>
      <c r="L797" s="3" t="s">
        <v>310</v>
      </c>
      <c r="M797" s="3" t="s">
        <v>73</v>
      </c>
      <c r="N797" s="3" t="s">
        <v>2478</v>
      </c>
      <c r="O797" s="3" t="s">
        <v>2479</v>
      </c>
      <c r="P797" s="10">
        <f>IF(IFERROR(VLOOKUP(crocodile_dataset[[#This Row],[Observation ID]],A799:A1797,1,FALSE),0),1,0)</f>
        <v>0</v>
      </c>
      <c r="Q797"/>
    </row>
    <row r="798" spans="1:17" x14ac:dyDescent="0.2">
      <c r="A798" s="4">
        <v>797</v>
      </c>
      <c r="B798" s="3" t="s">
        <v>183</v>
      </c>
      <c r="C798" s="3" t="s">
        <v>184</v>
      </c>
      <c r="D798" s="3" t="s">
        <v>17</v>
      </c>
      <c r="E798" s="3" t="s">
        <v>18</v>
      </c>
      <c r="F798" s="1">
        <v>2.09</v>
      </c>
      <c r="G798" s="1">
        <v>73.8</v>
      </c>
      <c r="H798" s="3" t="s">
        <v>61</v>
      </c>
      <c r="I798" s="3" t="s">
        <v>38</v>
      </c>
      <c r="J798" s="2" t="s">
        <v>1608</v>
      </c>
      <c r="K798" s="3" t="s">
        <v>130</v>
      </c>
      <c r="L798" s="3" t="s">
        <v>195</v>
      </c>
      <c r="M798" s="3" t="s">
        <v>41</v>
      </c>
      <c r="N798" s="3" t="s">
        <v>2480</v>
      </c>
      <c r="O798" s="3" t="s">
        <v>2481</v>
      </c>
      <c r="P798" s="10">
        <f>IF(IFERROR(VLOOKUP(crocodile_dataset[[#This Row],[Observation ID]],A800:A1798,1,FALSE),0),1,0)</f>
        <v>0</v>
      </c>
      <c r="Q798"/>
    </row>
    <row r="799" spans="1:17" x14ac:dyDescent="0.2">
      <c r="A799" s="4">
        <v>798</v>
      </c>
      <c r="B799" s="3" t="s">
        <v>127</v>
      </c>
      <c r="C799" s="3" t="s">
        <v>128</v>
      </c>
      <c r="D799" s="3" t="s">
        <v>17</v>
      </c>
      <c r="E799" s="3" t="s">
        <v>18</v>
      </c>
      <c r="F799" s="1">
        <v>4.76</v>
      </c>
      <c r="G799" s="1">
        <v>660.4</v>
      </c>
      <c r="H799" s="3" t="s">
        <v>61</v>
      </c>
      <c r="I799" s="3" t="s">
        <v>20</v>
      </c>
      <c r="J799" s="2" t="s">
        <v>2482</v>
      </c>
      <c r="K799" s="3" t="s">
        <v>210</v>
      </c>
      <c r="L799" s="3" t="s">
        <v>131</v>
      </c>
      <c r="M799" s="3" t="s">
        <v>24</v>
      </c>
      <c r="N799" s="3" t="s">
        <v>2483</v>
      </c>
      <c r="O799" s="3" t="s">
        <v>2484</v>
      </c>
      <c r="P799" s="10">
        <f>IF(IFERROR(VLOOKUP(crocodile_dataset[[#This Row],[Observation ID]],A801:A1799,1,FALSE),0),1,0)</f>
        <v>0</v>
      </c>
      <c r="Q799"/>
    </row>
    <row r="800" spans="1:17" x14ac:dyDescent="0.2">
      <c r="A800" s="4">
        <v>799</v>
      </c>
      <c r="B800" s="3" t="s">
        <v>67</v>
      </c>
      <c r="C800" s="3" t="s">
        <v>68</v>
      </c>
      <c r="D800" s="3" t="s">
        <v>17</v>
      </c>
      <c r="E800" s="3" t="s">
        <v>69</v>
      </c>
      <c r="F800" s="1">
        <v>1.1499999999999999</v>
      </c>
      <c r="G800" s="1">
        <v>14</v>
      </c>
      <c r="H800" s="3" t="s">
        <v>61</v>
      </c>
      <c r="I800" s="3" t="s">
        <v>38</v>
      </c>
      <c r="J800" s="2" t="s">
        <v>2485</v>
      </c>
      <c r="K800" s="3" t="s">
        <v>142</v>
      </c>
      <c r="L800" s="3" t="s">
        <v>310</v>
      </c>
      <c r="M800" s="3" t="s">
        <v>73</v>
      </c>
      <c r="N800" s="3" t="s">
        <v>2486</v>
      </c>
      <c r="O800" s="3" t="s">
        <v>2487</v>
      </c>
      <c r="P800" s="10">
        <f>IF(IFERROR(VLOOKUP(crocodile_dataset[[#This Row],[Observation ID]],A802:A1800,1,FALSE),0),1,0)</f>
        <v>0</v>
      </c>
      <c r="Q800"/>
    </row>
    <row r="801" spans="1:17" x14ac:dyDescent="0.2">
      <c r="A801" s="4">
        <v>800</v>
      </c>
      <c r="B801" s="3" t="s">
        <v>67</v>
      </c>
      <c r="C801" s="3" t="s">
        <v>68</v>
      </c>
      <c r="D801" s="3" t="s">
        <v>17</v>
      </c>
      <c r="E801" s="3" t="s">
        <v>69</v>
      </c>
      <c r="F801" s="1">
        <v>1.06</v>
      </c>
      <c r="G801" s="1">
        <v>11.5</v>
      </c>
      <c r="H801" s="3" t="s">
        <v>37</v>
      </c>
      <c r="I801" s="3" t="s">
        <v>38</v>
      </c>
      <c r="J801" s="2" t="s">
        <v>775</v>
      </c>
      <c r="K801" s="3" t="s">
        <v>142</v>
      </c>
      <c r="L801" s="3" t="s">
        <v>72</v>
      </c>
      <c r="M801" s="3" t="s">
        <v>73</v>
      </c>
      <c r="N801" s="3" t="s">
        <v>2488</v>
      </c>
      <c r="O801" s="3" t="s">
        <v>2489</v>
      </c>
      <c r="P801" s="10">
        <f>IF(IFERROR(VLOOKUP(crocodile_dataset[[#This Row],[Observation ID]],A803:A1801,1,FALSE),0),1,0)</f>
        <v>0</v>
      </c>
      <c r="Q801"/>
    </row>
    <row r="802" spans="1:17" x14ac:dyDescent="0.2">
      <c r="A802" s="4">
        <v>801</v>
      </c>
      <c r="B802" s="3" t="s">
        <v>145</v>
      </c>
      <c r="C802" s="3" t="s">
        <v>146</v>
      </c>
      <c r="D802" s="3" t="s">
        <v>17</v>
      </c>
      <c r="E802" s="3" t="s">
        <v>18</v>
      </c>
      <c r="F802" s="1">
        <v>0.56000000000000005</v>
      </c>
      <c r="G802" s="1">
        <v>38</v>
      </c>
      <c r="H802" s="3" t="s">
        <v>156</v>
      </c>
      <c r="I802" s="3" t="s">
        <v>38</v>
      </c>
      <c r="J802" s="2" t="s">
        <v>2490</v>
      </c>
      <c r="K802" s="3" t="s">
        <v>148</v>
      </c>
      <c r="L802" s="3" t="s">
        <v>475</v>
      </c>
      <c r="M802" s="3" t="s">
        <v>41</v>
      </c>
      <c r="N802" s="3" t="s">
        <v>2491</v>
      </c>
      <c r="O802" s="3" t="s">
        <v>2492</v>
      </c>
      <c r="P802" s="10">
        <f>IF(IFERROR(VLOOKUP(crocodile_dataset[[#This Row],[Observation ID]],A804:A1802,1,FALSE),0),1,0)</f>
        <v>0</v>
      </c>
      <c r="Q802"/>
    </row>
    <row r="803" spans="1:17" x14ac:dyDescent="0.2">
      <c r="A803" s="4">
        <v>802</v>
      </c>
      <c r="B803" s="3" t="s">
        <v>59</v>
      </c>
      <c r="C803" s="3" t="s">
        <v>60</v>
      </c>
      <c r="D803" s="3" t="s">
        <v>17</v>
      </c>
      <c r="E803" s="3" t="s">
        <v>18</v>
      </c>
      <c r="F803" s="1">
        <v>1.98</v>
      </c>
      <c r="G803" s="1">
        <v>69.599999999999994</v>
      </c>
      <c r="H803" s="3" t="s">
        <v>19</v>
      </c>
      <c r="I803" s="3" t="s">
        <v>38</v>
      </c>
      <c r="J803" s="2" t="s">
        <v>2493</v>
      </c>
      <c r="K803" s="3" t="s">
        <v>520</v>
      </c>
      <c r="L803" s="3" t="s">
        <v>64</v>
      </c>
      <c r="M803" s="3" t="s">
        <v>41</v>
      </c>
      <c r="N803" s="3" t="s">
        <v>2494</v>
      </c>
      <c r="O803" s="3" t="s">
        <v>2495</v>
      </c>
      <c r="P803" s="10">
        <f>IF(IFERROR(VLOOKUP(crocodile_dataset[[#This Row],[Observation ID]],A805:A1803,1,FALSE),0),1,0)</f>
        <v>0</v>
      </c>
      <c r="Q803"/>
    </row>
    <row r="804" spans="1:17" x14ac:dyDescent="0.2">
      <c r="A804" s="4">
        <v>803</v>
      </c>
      <c r="B804" s="3" t="s">
        <v>392</v>
      </c>
      <c r="C804" s="3" t="s">
        <v>393</v>
      </c>
      <c r="D804" s="3" t="s">
        <v>17</v>
      </c>
      <c r="E804" s="3" t="s">
        <v>18</v>
      </c>
      <c r="F804" s="1">
        <v>2.9</v>
      </c>
      <c r="G804" s="1">
        <v>104.1</v>
      </c>
      <c r="H804" s="3" t="s">
        <v>19</v>
      </c>
      <c r="I804" s="3" t="s">
        <v>38</v>
      </c>
      <c r="J804" s="2" t="s">
        <v>2496</v>
      </c>
      <c r="K804" s="3" t="s">
        <v>191</v>
      </c>
      <c r="L804" s="3" t="s">
        <v>475</v>
      </c>
      <c r="M804" s="3" t="s">
        <v>24</v>
      </c>
      <c r="N804" s="3" t="s">
        <v>2497</v>
      </c>
      <c r="O804" s="3" t="s">
        <v>2498</v>
      </c>
      <c r="P804" s="10">
        <f>IF(IFERROR(VLOOKUP(crocodile_dataset[[#This Row],[Observation ID]],A806:A1804,1,FALSE),0),1,0)</f>
        <v>0</v>
      </c>
      <c r="Q804"/>
    </row>
    <row r="805" spans="1:17" x14ac:dyDescent="0.2">
      <c r="A805" s="4">
        <v>804</v>
      </c>
      <c r="B805" s="3" t="s">
        <v>67</v>
      </c>
      <c r="C805" s="3" t="s">
        <v>68</v>
      </c>
      <c r="D805" s="3" t="s">
        <v>17</v>
      </c>
      <c r="E805" s="3" t="s">
        <v>69</v>
      </c>
      <c r="F805" s="1">
        <v>1.3</v>
      </c>
      <c r="G805" s="1">
        <v>19</v>
      </c>
      <c r="H805" s="3" t="s">
        <v>61</v>
      </c>
      <c r="I805" s="3" t="s">
        <v>38</v>
      </c>
      <c r="J805" s="2" t="s">
        <v>2499</v>
      </c>
      <c r="K805" s="3" t="s">
        <v>142</v>
      </c>
      <c r="L805" s="3" t="s">
        <v>310</v>
      </c>
      <c r="M805" s="3" t="s">
        <v>73</v>
      </c>
      <c r="N805" s="3" t="s">
        <v>2500</v>
      </c>
      <c r="O805" s="3" t="s">
        <v>2501</v>
      </c>
      <c r="P805" s="10">
        <f>IF(IFERROR(VLOOKUP(crocodile_dataset[[#This Row],[Observation ID]],A807:A1805,1,FALSE),0),1,0)</f>
        <v>0</v>
      </c>
      <c r="Q805"/>
    </row>
    <row r="806" spans="1:17" x14ac:dyDescent="0.2">
      <c r="A806" s="4">
        <v>805</v>
      </c>
      <c r="B806" s="3" t="s">
        <v>49</v>
      </c>
      <c r="C806" s="3" t="s">
        <v>50</v>
      </c>
      <c r="D806" s="3" t="s">
        <v>17</v>
      </c>
      <c r="E806" s="3" t="s">
        <v>18</v>
      </c>
      <c r="F806" s="1">
        <v>3.01</v>
      </c>
      <c r="G806" s="1">
        <v>164.6</v>
      </c>
      <c r="H806" s="3" t="s">
        <v>61</v>
      </c>
      <c r="I806" s="3" t="s">
        <v>104</v>
      </c>
      <c r="J806" s="2" t="s">
        <v>2502</v>
      </c>
      <c r="K806" s="3" t="s">
        <v>1169</v>
      </c>
      <c r="L806" s="3" t="s">
        <v>80</v>
      </c>
      <c r="M806" s="3" t="s">
        <v>32</v>
      </c>
      <c r="N806" s="3" t="s">
        <v>2503</v>
      </c>
      <c r="O806" s="3" t="s">
        <v>2504</v>
      </c>
      <c r="P806" s="10">
        <f>IF(IFERROR(VLOOKUP(crocodile_dataset[[#This Row],[Observation ID]],A808:A1806,1,FALSE),0),1,0)</f>
        <v>0</v>
      </c>
      <c r="Q806"/>
    </row>
    <row r="807" spans="1:17" x14ac:dyDescent="0.2">
      <c r="A807" s="4">
        <v>806</v>
      </c>
      <c r="B807" s="3" t="s">
        <v>207</v>
      </c>
      <c r="C807" s="3" t="s">
        <v>208</v>
      </c>
      <c r="D807" s="3" t="s">
        <v>17</v>
      </c>
      <c r="E807" s="3" t="s">
        <v>18</v>
      </c>
      <c r="F807" s="1">
        <v>2.0699999999999998</v>
      </c>
      <c r="G807" s="1">
        <v>65.5</v>
      </c>
      <c r="H807" s="3" t="s">
        <v>61</v>
      </c>
      <c r="I807" s="3" t="s">
        <v>104</v>
      </c>
      <c r="J807" s="2" t="s">
        <v>2505</v>
      </c>
      <c r="K807" s="3" t="s">
        <v>210</v>
      </c>
      <c r="L807" s="3" t="s">
        <v>452</v>
      </c>
      <c r="M807" s="3" t="s">
        <v>24</v>
      </c>
      <c r="N807" s="3" t="s">
        <v>2506</v>
      </c>
      <c r="O807" s="3" t="s">
        <v>2507</v>
      </c>
      <c r="P807" s="10">
        <f>IF(IFERROR(VLOOKUP(crocodile_dataset[[#This Row],[Observation ID]],A809:A1807,1,FALSE),0),1,0)</f>
        <v>0</v>
      </c>
      <c r="Q807"/>
    </row>
    <row r="808" spans="1:17" x14ac:dyDescent="0.2">
      <c r="A808" s="4">
        <v>807</v>
      </c>
      <c r="B808" s="3" t="s">
        <v>27</v>
      </c>
      <c r="C808" s="3" t="s">
        <v>28</v>
      </c>
      <c r="D808" s="3" t="s">
        <v>17</v>
      </c>
      <c r="E808" s="3" t="s">
        <v>18</v>
      </c>
      <c r="F808" s="1">
        <v>3.45</v>
      </c>
      <c r="G808" s="1">
        <v>201.3</v>
      </c>
      <c r="H808" s="3" t="s">
        <v>19</v>
      </c>
      <c r="I808" s="3" t="s">
        <v>104</v>
      </c>
      <c r="J808" s="2" t="s">
        <v>2508</v>
      </c>
      <c r="K808" s="3" t="s">
        <v>240</v>
      </c>
      <c r="L808" s="3" t="s">
        <v>131</v>
      </c>
      <c r="M808" s="3" t="s">
        <v>32</v>
      </c>
      <c r="N808" s="3" t="s">
        <v>2509</v>
      </c>
      <c r="O808" s="3" t="s">
        <v>2510</v>
      </c>
      <c r="P808" s="10">
        <f>IF(IFERROR(VLOOKUP(crocodile_dataset[[#This Row],[Observation ID]],A810:A1808,1,FALSE),0),1,0)</f>
        <v>0</v>
      </c>
      <c r="Q808"/>
    </row>
    <row r="809" spans="1:17" x14ac:dyDescent="0.2">
      <c r="A809" s="4">
        <v>808</v>
      </c>
      <c r="B809" s="3" t="s">
        <v>35</v>
      </c>
      <c r="C809" s="3" t="s">
        <v>36</v>
      </c>
      <c r="D809" s="3" t="s">
        <v>17</v>
      </c>
      <c r="E809" s="3" t="s">
        <v>18</v>
      </c>
      <c r="F809" s="1">
        <v>4.16</v>
      </c>
      <c r="G809" s="1">
        <v>389.4</v>
      </c>
      <c r="H809" s="3" t="s">
        <v>19</v>
      </c>
      <c r="I809" s="3" t="s">
        <v>104</v>
      </c>
      <c r="J809" s="2" t="s">
        <v>2511</v>
      </c>
      <c r="K809" s="3" t="s">
        <v>240</v>
      </c>
      <c r="L809" s="3" t="s">
        <v>244</v>
      </c>
      <c r="M809" s="3" t="s">
        <v>41</v>
      </c>
      <c r="N809" s="3" t="s">
        <v>2512</v>
      </c>
      <c r="O809" s="3" t="s">
        <v>2513</v>
      </c>
      <c r="P809" s="10">
        <f>IF(IFERROR(VLOOKUP(crocodile_dataset[[#This Row],[Observation ID]],A811:A1809,1,FALSE),0),1,0)</f>
        <v>0</v>
      </c>
      <c r="Q809"/>
    </row>
    <row r="810" spans="1:17" x14ac:dyDescent="0.2">
      <c r="A810" s="4">
        <v>809</v>
      </c>
      <c r="B810" s="3" t="s">
        <v>49</v>
      </c>
      <c r="C810" s="3" t="s">
        <v>50</v>
      </c>
      <c r="D810" s="3" t="s">
        <v>17</v>
      </c>
      <c r="E810" s="3" t="s">
        <v>18</v>
      </c>
      <c r="F810" s="1">
        <v>2.69</v>
      </c>
      <c r="G810" s="1">
        <v>135.6</v>
      </c>
      <c r="H810" s="3" t="s">
        <v>19</v>
      </c>
      <c r="I810" s="3" t="s">
        <v>104</v>
      </c>
      <c r="J810" s="2" t="s">
        <v>2514</v>
      </c>
      <c r="K810" s="3" t="s">
        <v>52</v>
      </c>
      <c r="L810" s="3" t="s">
        <v>46</v>
      </c>
      <c r="M810" s="3" t="s">
        <v>32</v>
      </c>
      <c r="N810" s="3" t="s">
        <v>2515</v>
      </c>
      <c r="O810" s="3" t="s">
        <v>2516</v>
      </c>
      <c r="P810" s="10">
        <f>IF(IFERROR(VLOOKUP(crocodile_dataset[[#This Row],[Observation ID]],A812:A1810,1,FALSE),0),1,0)</f>
        <v>0</v>
      </c>
      <c r="Q810"/>
    </row>
    <row r="811" spans="1:17" x14ac:dyDescent="0.2">
      <c r="A811" s="4">
        <v>810</v>
      </c>
      <c r="B811" s="3" t="s">
        <v>15</v>
      </c>
      <c r="C811" s="3" t="s">
        <v>16</v>
      </c>
      <c r="D811" s="3" t="s">
        <v>17</v>
      </c>
      <c r="E811" s="3" t="s">
        <v>18</v>
      </c>
      <c r="F811" s="1">
        <v>2.79</v>
      </c>
      <c r="G811" s="1">
        <v>115.1</v>
      </c>
      <c r="H811" s="3" t="s">
        <v>61</v>
      </c>
      <c r="I811" s="3" t="s">
        <v>38</v>
      </c>
      <c r="J811" s="2" t="s">
        <v>2517</v>
      </c>
      <c r="K811" s="3" t="s">
        <v>22</v>
      </c>
      <c r="L811" s="3" t="s">
        <v>23</v>
      </c>
      <c r="M811" s="3" t="s">
        <v>24</v>
      </c>
      <c r="N811" s="3" t="s">
        <v>2518</v>
      </c>
      <c r="O811" s="3" t="s">
        <v>2519</v>
      </c>
      <c r="P811" s="10">
        <f>IF(IFERROR(VLOOKUP(crocodile_dataset[[#This Row],[Observation ID]],A813:A1811,1,FALSE),0),1,0)</f>
        <v>0</v>
      </c>
      <c r="Q811"/>
    </row>
    <row r="812" spans="1:17" x14ac:dyDescent="0.2">
      <c r="A812" s="4">
        <v>811</v>
      </c>
      <c r="B812" s="3" t="s">
        <v>188</v>
      </c>
      <c r="C812" s="3" t="s">
        <v>189</v>
      </c>
      <c r="D812" s="3" t="s">
        <v>17</v>
      </c>
      <c r="E812" s="3" t="s">
        <v>18</v>
      </c>
      <c r="F812" s="1">
        <v>0.38</v>
      </c>
      <c r="G812" s="1">
        <v>28.4</v>
      </c>
      <c r="H812" s="3" t="s">
        <v>156</v>
      </c>
      <c r="I812" s="3" t="s">
        <v>20</v>
      </c>
      <c r="J812" s="2" t="s">
        <v>2520</v>
      </c>
      <c r="K812" s="3" t="s">
        <v>191</v>
      </c>
      <c r="L812" s="3" t="s">
        <v>80</v>
      </c>
      <c r="M812" s="3" t="s">
        <v>24</v>
      </c>
      <c r="N812" s="3" t="s">
        <v>2521</v>
      </c>
      <c r="O812" s="3" t="s">
        <v>2522</v>
      </c>
      <c r="P812" s="10">
        <f>IF(IFERROR(VLOOKUP(crocodile_dataset[[#This Row],[Observation ID]],A814:A1812,1,FALSE),0),1,0)</f>
        <v>0</v>
      </c>
      <c r="Q812"/>
    </row>
    <row r="813" spans="1:17" x14ac:dyDescent="0.2">
      <c r="A813" s="4">
        <v>812</v>
      </c>
      <c r="B813" s="3" t="s">
        <v>188</v>
      </c>
      <c r="C813" s="3" t="s">
        <v>189</v>
      </c>
      <c r="D813" s="3" t="s">
        <v>17</v>
      </c>
      <c r="E813" s="3" t="s">
        <v>18</v>
      </c>
      <c r="F813" s="1">
        <v>1.86</v>
      </c>
      <c r="G813" s="1">
        <v>49.2</v>
      </c>
      <c r="H813" s="3" t="s">
        <v>37</v>
      </c>
      <c r="I813" s="3" t="s">
        <v>38</v>
      </c>
      <c r="J813" s="2" t="s">
        <v>2523</v>
      </c>
      <c r="K813" s="3" t="s">
        <v>252</v>
      </c>
      <c r="L813" s="3" t="s">
        <v>46</v>
      </c>
      <c r="M813" s="3" t="s">
        <v>24</v>
      </c>
      <c r="N813" s="3" t="s">
        <v>2524</v>
      </c>
      <c r="O813" s="3" t="s">
        <v>2525</v>
      </c>
      <c r="P813" s="10">
        <f>IF(IFERROR(VLOOKUP(crocodile_dataset[[#This Row],[Observation ID]],A815:A1813,1,FALSE),0),1,0)</f>
        <v>0</v>
      </c>
      <c r="Q813"/>
    </row>
    <row r="814" spans="1:17" x14ac:dyDescent="0.2">
      <c r="A814" s="4">
        <v>813</v>
      </c>
      <c r="B814" s="3" t="s">
        <v>27</v>
      </c>
      <c r="C814" s="3" t="s">
        <v>28</v>
      </c>
      <c r="D814" s="3" t="s">
        <v>17</v>
      </c>
      <c r="E814" s="3" t="s">
        <v>18</v>
      </c>
      <c r="F814" s="1">
        <v>4.18</v>
      </c>
      <c r="G814" s="1">
        <v>349.6</v>
      </c>
      <c r="H814" s="3" t="s">
        <v>19</v>
      </c>
      <c r="I814" s="3" t="s">
        <v>38</v>
      </c>
      <c r="J814" s="2" t="s">
        <v>2526</v>
      </c>
      <c r="K814" s="3" t="s">
        <v>45</v>
      </c>
      <c r="L814" s="3" t="s">
        <v>389</v>
      </c>
      <c r="M814" s="3" t="s">
        <v>32</v>
      </c>
      <c r="N814" s="3" t="s">
        <v>2527</v>
      </c>
      <c r="O814" s="3" t="s">
        <v>2528</v>
      </c>
      <c r="P814" s="10">
        <f>IF(IFERROR(VLOOKUP(crocodile_dataset[[#This Row],[Observation ID]],A816:A1814,1,FALSE),0),1,0)</f>
        <v>0</v>
      </c>
      <c r="Q814"/>
    </row>
    <row r="815" spans="1:17" x14ac:dyDescent="0.2">
      <c r="A815" s="4">
        <v>814</v>
      </c>
      <c r="B815" s="3" t="s">
        <v>87</v>
      </c>
      <c r="C815" s="3" t="s">
        <v>88</v>
      </c>
      <c r="D815" s="3" t="s">
        <v>17</v>
      </c>
      <c r="E815" s="3" t="s">
        <v>69</v>
      </c>
      <c r="F815" s="1">
        <v>1.34</v>
      </c>
      <c r="G815" s="1">
        <v>20.100000000000001</v>
      </c>
      <c r="H815" s="3" t="s">
        <v>61</v>
      </c>
      <c r="I815" s="3" t="s">
        <v>20</v>
      </c>
      <c r="J815" s="2" t="s">
        <v>2529</v>
      </c>
      <c r="K815" s="3" t="s">
        <v>90</v>
      </c>
      <c r="L815" s="3" t="s">
        <v>72</v>
      </c>
      <c r="M815" s="3" t="s">
        <v>32</v>
      </c>
      <c r="N815" s="3" t="s">
        <v>2530</v>
      </c>
      <c r="O815" s="3" t="s">
        <v>2531</v>
      </c>
      <c r="P815" s="10">
        <f>IF(IFERROR(VLOOKUP(crocodile_dataset[[#This Row],[Observation ID]],A817:A1815,1,FALSE),0),1,0)</f>
        <v>0</v>
      </c>
      <c r="Q815"/>
    </row>
    <row r="816" spans="1:17" x14ac:dyDescent="0.2">
      <c r="A816" s="4">
        <v>815</v>
      </c>
      <c r="B816" s="3" t="s">
        <v>201</v>
      </c>
      <c r="C816" s="3" t="s">
        <v>202</v>
      </c>
      <c r="D816" s="3" t="s">
        <v>17</v>
      </c>
      <c r="E816" s="3" t="s">
        <v>203</v>
      </c>
      <c r="F816" s="1">
        <v>3.07</v>
      </c>
      <c r="G816" s="1">
        <v>183.9</v>
      </c>
      <c r="H816" s="3" t="s">
        <v>19</v>
      </c>
      <c r="I816" s="3" t="s">
        <v>38</v>
      </c>
      <c r="J816" s="2" t="s">
        <v>2532</v>
      </c>
      <c r="K816" s="3" t="s">
        <v>538</v>
      </c>
      <c r="L816" s="3" t="s">
        <v>259</v>
      </c>
      <c r="M816" s="3" t="s">
        <v>41</v>
      </c>
      <c r="N816" s="3" t="s">
        <v>2533</v>
      </c>
      <c r="O816" s="3" t="s">
        <v>2534</v>
      </c>
      <c r="P816" s="10">
        <f>IF(IFERROR(VLOOKUP(crocodile_dataset[[#This Row],[Observation ID]],A818:A1816,1,FALSE),0),1,0)</f>
        <v>0</v>
      </c>
      <c r="Q816"/>
    </row>
    <row r="817" spans="1:17" x14ac:dyDescent="0.2">
      <c r="A817" s="4">
        <v>816</v>
      </c>
      <c r="B817" s="3" t="s">
        <v>120</v>
      </c>
      <c r="C817" s="3" t="s">
        <v>121</v>
      </c>
      <c r="D817" s="3" t="s">
        <v>17</v>
      </c>
      <c r="E817" s="3" t="s">
        <v>18</v>
      </c>
      <c r="F817" s="1">
        <v>2.98</v>
      </c>
      <c r="G817" s="1">
        <v>152.6</v>
      </c>
      <c r="H817" s="3" t="s">
        <v>19</v>
      </c>
      <c r="I817" s="3" t="s">
        <v>38</v>
      </c>
      <c r="J817" s="2" t="s">
        <v>1678</v>
      </c>
      <c r="K817" s="3" t="s">
        <v>135</v>
      </c>
      <c r="L817" s="3" t="s">
        <v>124</v>
      </c>
      <c r="M817" s="3" t="s">
        <v>73</v>
      </c>
      <c r="N817" s="3" t="s">
        <v>2535</v>
      </c>
      <c r="O817" s="3" t="s">
        <v>2536</v>
      </c>
      <c r="P817" s="10">
        <f>IF(IFERROR(VLOOKUP(crocodile_dataset[[#This Row],[Observation ID]],A819:A1817,1,FALSE),0),1,0)</f>
        <v>0</v>
      </c>
      <c r="Q817"/>
    </row>
    <row r="818" spans="1:17" x14ac:dyDescent="0.2">
      <c r="A818" s="4">
        <v>817</v>
      </c>
      <c r="B818" s="3" t="s">
        <v>15</v>
      </c>
      <c r="C818" s="3" t="s">
        <v>16</v>
      </c>
      <c r="D818" s="3" t="s">
        <v>17</v>
      </c>
      <c r="E818" s="3" t="s">
        <v>18</v>
      </c>
      <c r="F818" s="1">
        <v>1.81</v>
      </c>
      <c r="G818" s="1">
        <v>61.7</v>
      </c>
      <c r="H818" s="3" t="s">
        <v>19</v>
      </c>
      <c r="I818" s="3" t="s">
        <v>20</v>
      </c>
      <c r="J818" s="2" t="s">
        <v>2537</v>
      </c>
      <c r="K818" s="3" t="s">
        <v>45</v>
      </c>
      <c r="L818" s="3" t="s">
        <v>46</v>
      </c>
      <c r="M818" s="3" t="s">
        <v>24</v>
      </c>
      <c r="N818" s="3" t="s">
        <v>2538</v>
      </c>
      <c r="O818" s="3" t="s">
        <v>2539</v>
      </c>
      <c r="P818" s="10">
        <f>IF(IFERROR(VLOOKUP(crocodile_dataset[[#This Row],[Observation ID]],A820:A1818,1,FALSE),0),1,0)</f>
        <v>0</v>
      </c>
      <c r="Q818"/>
    </row>
    <row r="819" spans="1:17" x14ac:dyDescent="0.2">
      <c r="A819" s="4">
        <v>818</v>
      </c>
      <c r="B819" s="3" t="s">
        <v>67</v>
      </c>
      <c r="C819" s="3" t="s">
        <v>68</v>
      </c>
      <c r="D819" s="3" t="s">
        <v>17</v>
      </c>
      <c r="E819" s="3" t="s">
        <v>69</v>
      </c>
      <c r="F819" s="1">
        <v>0.14000000000000001</v>
      </c>
      <c r="G819" s="1">
        <v>4.4000000000000004</v>
      </c>
      <c r="H819" s="3" t="s">
        <v>156</v>
      </c>
      <c r="I819" s="3" t="s">
        <v>38</v>
      </c>
      <c r="J819" s="2" t="s">
        <v>2540</v>
      </c>
      <c r="K819" s="3" t="s">
        <v>71</v>
      </c>
      <c r="L819" s="3" t="s">
        <v>310</v>
      </c>
      <c r="M819" s="3" t="s">
        <v>73</v>
      </c>
      <c r="N819" s="3" t="s">
        <v>2541</v>
      </c>
      <c r="O819" s="3" t="s">
        <v>2542</v>
      </c>
      <c r="P819" s="10">
        <f>IF(IFERROR(VLOOKUP(crocodile_dataset[[#This Row],[Observation ID]],A821:A1819,1,FALSE),0),1,0)</f>
        <v>0</v>
      </c>
      <c r="Q819"/>
    </row>
    <row r="820" spans="1:17" x14ac:dyDescent="0.2">
      <c r="A820" s="4">
        <v>819</v>
      </c>
      <c r="B820" s="3" t="s">
        <v>145</v>
      </c>
      <c r="C820" s="3" t="s">
        <v>146</v>
      </c>
      <c r="D820" s="3" t="s">
        <v>17</v>
      </c>
      <c r="E820" s="3" t="s">
        <v>18</v>
      </c>
      <c r="F820" s="1">
        <v>2.12</v>
      </c>
      <c r="G820" s="1">
        <v>79.5</v>
      </c>
      <c r="H820" s="3" t="s">
        <v>19</v>
      </c>
      <c r="I820" s="3" t="s">
        <v>38</v>
      </c>
      <c r="J820" s="2" t="s">
        <v>2543</v>
      </c>
      <c r="K820" s="3" t="s">
        <v>148</v>
      </c>
      <c r="L820" s="3" t="s">
        <v>23</v>
      </c>
      <c r="M820" s="3" t="s">
        <v>41</v>
      </c>
      <c r="N820" s="3" t="s">
        <v>2544</v>
      </c>
      <c r="O820" s="3" t="s">
        <v>2545</v>
      </c>
      <c r="P820" s="10">
        <f>IF(IFERROR(VLOOKUP(crocodile_dataset[[#This Row],[Observation ID]],A822:A1820,1,FALSE),0),1,0)</f>
        <v>0</v>
      </c>
      <c r="Q820"/>
    </row>
    <row r="821" spans="1:17" x14ac:dyDescent="0.2">
      <c r="A821" s="4">
        <v>820</v>
      </c>
      <c r="B821" s="3" t="s">
        <v>120</v>
      </c>
      <c r="C821" s="3" t="s">
        <v>121</v>
      </c>
      <c r="D821" s="3" t="s">
        <v>17</v>
      </c>
      <c r="E821" s="3" t="s">
        <v>18</v>
      </c>
      <c r="F821" s="1">
        <v>3.23</v>
      </c>
      <c r="G821" s="1">
        <v>185.8</v>
      </c>
      <c r="H821" s="3" t="s">
        <v>19</v>
      </c>
      <c r="I821" s="3" t="s">
        <v>38</v>
      </c>
      <c r="J821" s="2" t="s">
        <v>2546</v>
      </c>
      <c r="K821" s="3" t="s">
        <v>123</v>
      </c>
      <c r="L821" s="3" t="s">
        <v>46</v>
      </c>
      <c r="M821" s="3" t="s">
        <v>73</v>
      </c>
      <c r="N821" s="3" t="s">
        <v>2547</v>
      </c>
      <c r="O821" s="3" t="s">
        <v>2548</v>
      </c>
      <c r="P821" s="10">
        <f>IF(IFERROR(VLOOKUP(crocodile_dataset[[#This Row],[Observation ID]],A823:A1821,1,FALSE),0),1,0)</f>
        <v>0</v>
      </c>
      <c r="Q821"/>
    </row>
    <row r="822" spans="1:17" x14ac:dyDescent="0.2">
      <c r="A822" s="4">
        <v>821</v>
      </c>
      <c r="B822" s="3" t="s">
        <v>392</v>
      </c>
      <c r="C822" s="3" t="s">
        <v>393</v>
      </c>
      <c r="D822" s="3" t="s">
        <v>17</v>
      </c>
      <c r="E822" s="3" t="s">
        <v>18</v>
      </c>
      <c r="F822" s="1">
        <v>2.97</v>
      </c>
      <c r="G822" s="1">
        <v>117.6</v>
      </c>
      <c r="H822" s="3" t="s">
        <v>61</v>
      </c>
      <c r="I822" s="3" t="s">
        <v>104</v>
      </c>
      <c r="J822" s="2" t="s">
        <v>2549</v>
      </c>
      <c r="K822" s="3" t="s">
        <v>191</v>
      </c>
      <c r="L822" s="3" t="s">
        <v>46</v>
      </c>
      <c r="M822" s="3" t="s">
        <v>24</v>
      </c>
      <c r="N822" s="3" t="s">
        <v>2550</v>
      </c>
      <c r="O822" s="3" t="s">
        <v>2551</v>
      </c>
      <c r="P822" s="10">
        <f>IF(IFERROR(VLOOKUP(crocodile_dataset[[#This Row],[Observation ID]],A824:A1822,1,FALSE),0),1,0)</f>
        <v>0</v>
      </c>
      <c r="Q822"/>
    </row>
    <row r="823" spans="1:17" x14ac:dyDescent="0.2">
      <c r="A823" s="4">
        <v>822</v>
      </c>
      <c r="B823" s="3" t="s">
        <v>188</v>
      </c>
      <c r="C823" s="3" t="s">
        <v>189</v>
      </c>
      <c r="D823" s="3" t="s">
        <v>17</v>
      </c>
      <c r="E823" s="3" t="s">
        <v>18</v>
      </c>
      <c r="F823" s="1">
        <v>2.4500000000000002</v>
      </c>
      <c r="G823" s="1">
        <v>84.4</v>
      </c>
      <c r="H823" s="3" t="s">
        <v>19</v>
      </c>
      <c r="I823" s="3" t="s">
        <v>104</v>
      </c>
      <c r="J823" s="2" t="s">
        <v>2552</v>
      </c>
      <c r="K823" s="3" t="s">
        <v>252</v>
      </c>
      <c r="L823" s="3" t="s">
        <v>23</v>
      </c>
      <c r="M823" s="3" t="s">
        <v>24</v>
      </c>
      <c r="N823" s="3" t="s">
        <v>2553</v>
      </c>
      <c r="O823" s="3" t="s">
        <v>2554</v>
      </c>
      <c r="P823" s="10">
        <f>IF(IFERROR(VLOOKUP(crocodile_dataset[[#This Row],[Observation ID]],A825:A1823,1,FALSE),0),1,0)</f>
        <v>0</v>
      </c>
      <c r="Q823"/>
    </row>
    <row r="824" spans="1:17" x14ac:dyDescent="0.2">
      <c r="A824" s="4">
        <v>823</v>
      </c>
      <c r="B824" s="3" t="s">
        <v>15</v>
      </c>
      <c r="C824" s="3" t="s">
        <v>16</v>
      </c>
      <c r="D824" s="3" t="s">
        <v>17</v>
      </c>
      <c r="E824" s="3" t="s">
        <v>18</v>
      </c>
      <c r="F824" s="1">
        <v>2.56</v>
      </c>
      <c r="G824" s="1">
        <v>87</v>
      </c>
      <c r="H824" s="3" t="s">
        <v>61</v>
      </c>
      <c r="I824" s="3" t="s">
        <v>20</v>
      </c>
      <c r="J824" s="2" t="s">
        <v>2555</v>
      </c>
      <c r="K824" s="3" t="s">
        <v>22</v>
      </c>
      <c r="L824" s="3" t="s">
        <v>23</v>
      </c>
      <c r="M824" s="3" t="s">
        <v>24</v>
      </c>
      <c r="N824" s="3" t="s">
        <v>2556</v>
      </c>
      <c r="O824" s="3" t="s">
        <v>2557</v>
      </c>
      <c r="P824" s="10">
        <f>IF(IFERROR(VLOOKUP(crocodile_dataset[[#This Row],[Observation ID]],A826:A1824,1,FALSE),0),1,0)</f>
        <v>0</v>
      </c>
      <c r="Q824"/>
    </row>
    <row r="825" spans="1:17" x14ac:dyDescent="0.2">
      <c r="A825" s="4">
        <v>824</v>
      </c>
      <c r="B825" s="3" t="s">
        <v>183</v>
      </c>
      <c r="C825" s="3" t="s">
        <v>184</v>
      </c>
      <c r="D825" s="3" t="s">
        <v>17</v>
      </c>
      <c r="E825" s="3" t="s">
        <v>18</v>
      </c>
      <c r="F825" s="1">
        <v>2.33</v>
      </c>
      <c r="G825" s="1">
        <v>73.5</v>
      </c>
      <c r="H825" s="3" t="s">
        <v>19</v>
      </c>
      <c r="I825" s="3" t="s">
        <v>38</v>
      </c>
      <c r="J825" s="2" t="s">
        <v>2558</v>
      </c>
      <c r="K825" s="3" t="s">
        <v>130</v>
      </c>
      <c r="L825" s="3" t="s">
        <v>195</v>
      </c>
      <c r="M825" s="3" t="s">
        <v>41</v>
      </c>
      <c r="N825" s="3" t="s">
        <v>2559</v>
      </c>
      <c r="O825" s="3" t="s">
        <v>2560</v>
      </c>
      <c r="P825" s="10">
        <f>IF(IFERROR(VLOOKUP(crocodile_dataset[[#This Row],[Observation ID]],A827:A1825,1,FALSE),0),1,0)</f>
        <v>0</v>
      </c>
      <c r="Q825"/>
    </row>
    <row r="826" spans="1:17" x14ac:dyDescent="0.2">
      <c r="A826" s="4">
        <v>825</v>
      </c>
      <c r="B826" s="3" t="s">
        <v>115</v>
      </c>
      <c r="C826" s="3" t="s">
        <v>116</v>
      </c>
      <c r="D826" s="3" t="s">
        <v>17</v>
      </c>
      <c r="E826" s="3" t="s">
        <v>18</v>
      </c>
      <c r="F826" s="1">
        <v>4.1399999999999997</v>
      </c>
      <c r="G826" s="1">
        <v>515.70000000000005</v>
      </c>
      <c r="H826" s="3" t="s">
        <v>19</v>
      </c>
      <c r="I826" s="3" t="s">
        <v>38</v>
      </c>
      <c r="J826" s="2" t="s">
        <v>2561</v>
      </c>
      <c r="K826" s="3" t="s">
        <v>79</v>
      </c>
      <c r="L826" s="3" t="s">
        <v>46</v>
      </c>
      <c r="M826" s="3" t="s">
        <v>24</v>
      </c>
      <c r="N826" s="3" t="s">
        <v>2562</v>
      </c>
      <c r="O826" s="3" t="s">
        <v>2563</v>
      </c>
      <c r="P826" s="10">
        <f>IF(IFERROR(VLOOKUP(crocodile_dataset[[#This Row],[Observation ID]],A828:A1826,1,FALSE),0),1,0)</f>
        <v>0</v>
      </c>
      <c r="Q826"/>
    </row>
    <row r="827" spans="1:17" x14ac:dyDescent="0.2">
      <c r="A827" s="4">
        <v>826</v>
      </c>
      <c r="B827" s="3" t="s">
        <v>120</v>
      </c>
      <c r="C827" s="3" t="s">
        <v>121</v>
      </c>
      <c r="D827" s="3" t="s">
        <v>17</v>
      </c>
      <c r="E827" s="3" t="s">
        <v>18</v>
      </c>
      <c r="F827" s="1">
        <v>3.48</v>
      </c>
      <c r="G827" s="1">
        <v>220.9</v>
      </c>
      <c r="H827" s="3" t="s">
        <v>19</v>
      </c>
      <c r="I827" s="3" t="s">
        <v>20</v>
      </c>
      <c r="J827" s="2" t="s">
        <v>2564</v>
      </c>
      <c r="K827" s="3" t="s">
        <v>123</v>
      </c>
      <c r="L827" s="3" t="s">
        <v>46</v>
      </c>
      <c r="M827" s="3" t="s">
        <v>73</v>
      </c>
      <c r="N827" s="3" t="s">
        <v>2565</v>
      </c>
      <c r="O827" s="3" t="s">
        <v>2566</v>
      </c>
      <c r="P827" s="10">
        <f>IF(IFERROR(VLOOKUP(crocodile_dataset[[#This Row],[Observation ID]],A829:A1827,1,FALSE),0),1,0)</f>
        <v>0</v>
      </c>
      <c r="Q827"/>
    </row>
    <row r="828" spans="1:17" x14ac:dyDescent="0.2">
      <c r="A828" s="4">
        <v>827</v>
      </c>
      <c r="B828" s="3" t="s">
        <v>35</v>
      </c>
      <c r="C828" s="3" t="s">
        <v>36</v>
      </c>
      <c r="D828" s="3" t="s">
        <v>17</v>
      </c>
      <c r="E828" s="3" t="s">
        <v>18</v>
      </c>
      <c r="F828" s="1">
        <v>3.57</v>
      </c>
      <c r="G828" s="1">
        <v>353</v>
      </c>
      <c r="H828" s="3" t="s">
        <v>19</v>
      </c>
      <c r="I828" s="3" t="s">
        <v>104</v>
      </c>
      <c r="J828" s="2" t="s">
        <v>2567</v>
      </c>
      <c r="K828" s="3" t="s">
        <v>30</v>
      </c>
      <c r="L828" s="3" t="s">
        <v>40</v>
      </c>
      <c r="M828" s="3" t="s">
        <v>41</v>
      </c>
      <c r="N828" s="3" t="s">
        <v>2568</v>
      </c>
      <c r="O828" s="3" t="s">
        <v>2569</v>
      </c>
      <c r="P828" s="10">
        <f>IF(IFERROR(VLOOKUP(crocodile_dataset[[#This Row],[Observation ID]],A830:A1828,1,FALSE),0),1,0)</f>
        <v>0</v>
      </c>
      <c r="Q828"/>
    </row>
    <row r="829" spans="1:17" x14ac:dyDescent="0.2">
      <c r="A829" s="4">
        <v>828</v>
      </c>
      <c r="B829" s="3" t="s">
        <v>87</v>
      </c>
      <c r="C829" s="3" t="s">
        <v>88</v>
      </c>
      <c r="D829" s="3" t="s">
        <v>17</v>
      </c>
      <c r="E829" s="3" t="s">
        <v>69</v>
      </c>
      <c r="F829" s="1">
        <v>1.1399999999999999</v>
      </c>
      <c r="G829" s="1">
        <v>11.1</v>
      </c>
      <c r="H829" s="3" t="s">
        <v>19</v>
      </c>
      <c r="I829" s="3" t="s">
        <v>20</v>
      </c>
      <c r="J829" s="2" t="s">
        <v>2570</v>
      </c>
      <c r="K829" s="3" t="s">
        <v>248</v>
      </c>
      <c r="L829" s="3" t="s">
        <v>91</v>
      </c>
      <c r="M829" s="3" t="s">
        <v>32</v>
      </c>
      <c r="N829" s="3" t="s">
        <v>2571</v>
      </c>
      <c r="O829" s="3" t="s">
        <v>2572</v>
      </c>
      <c r="P829" s="10">
        <f>IF(IFERROR(VLOOKUP(crocodile_dataset[[#This Row],[Observation ID]],A831:A1829,1,FALSE),0),1,0)</f>
        <v>0</v>
      </c>
      <c r="Q829"/>
    </row>
    <row r="830" spans="1:17" x14ac:dyDescent="0.2">
      <c r="A830" s="4">
        <v>829</v>
      </c>
      <c r="B830" s="3" t="s">
        <v>183</v>
      </c>
      <c r="C830" s="3" t="s">
        <v>184</v>
      </c>
      <c r="D830" s="3" t="s">
        <v>17</v>
      </c>
      <c r="E830" s="3" t="s">
        <v>18</v>
      </c>
      <c r="F830" s="1">
        <v>1.48</v>
      </c>
      <c r="G830" s="1">
        <v>42.6</v>
      </c>
      <c r="H830" s="3" t="s">
        <v>37</v>
      </c>
      <c r="I830" s="3" t="s">
        <v>38</v>
      </c>
      <c r="J830" s="2" t="s">
        <v>2573</v>
      </c>
      <c r="K830" s="3" t="s">
        <v>130</v>
      </c>
      <c r="L830" s="3" t="s">
        <v>195</v>
      </c>
      <c r="M830" s="3" t="s">
        <v>41</v>
      </c>
      <c r="N830" s="3" t="s">
        <v>2574</v>
      </c>
      <c r="O830" s="3" t="s">
        <v>2575</v>
      </c>
      <c r="P830" s="10">
        <f>IF(IFERROR(VLOOKUP(crocodile_dataset[[#This Row],[Observation ID]],A832:A1830,1,FALSE),0),1,0)</f>
        <v>0</v>
      </c>
      <c r="Q830"/>
    </row>
    <row r="831" spans="1:17" x14ac:dyDescent="0.2">
      <c r="A831" s="4">
        <v>830</v>
      </c>
      <c r="B831" s="3" t="s">
        <v>27</v>
      </c>
      <c r="C831" s="3" t="s">
        <v>28</v>
      </c>
      <c r="D831" s="3" t="s">
        <v>17</v>
      </c>
      <c r="E831" s="3" t="s">
        <v>18</v>
      </c>
      <c r="F831" s="1">
        <v>1.51</v>
      </c>
      <c r="G831" s="1">
        <v>84.7</v>
      </c>
      <c r="H831" s="3" t="s">
        <v>37</v>
      </c>
      <c r="I831" s="3" t="s">
        <v>20</v>
      </c>
      <c r="J831" s="2" t="s">
        <v>2576</v>
      </c>
      <c r="K831" s="3" t="s">
        <v>388</v>
      </c>
      <c r="L831" s="3" t="s">
        <v>131</v>
      </c>
      <c r="M831" s="3" t="s">
        <v>32</v>
      </c>
      <c r="N831" s="3" t="s">
        <v>2577</v>
      </c>
      <c r="O831" s="3" t="s">
        <v>2578</v>
      </c>
      <c r="P831" s="10">
        <f>IF(IFERROR(VLOOKUP(crocodile_dataset[[#This Row],[Observation ID]],A833:A1831,1,FALSE),0),1,0)</f>
        <v>0</v>
      </c>
      <c r="Q831"/>
    </row>
    <row r="832" spans="1:17" x14ac:dyDescent="0.2">
      <c r="A832" s="4">
        <v>831</v>
      </c>
      <c r="B832" s="3" t="s">
        <v>320</v>
      </c>
      <c r="C832" s="3" t="s">
        <v>321</v>
      </c>
      <c r="D832" s="3" t="s">
        <v>17</v>
      </c>
      <c r="E832" s="3" t="s">
        <v>203</v>
      </c>
      <c r="F832" s="1">
        <v>1.87</v>
      </c>
      <c r="G832" s="1">
        <v>73.599999999999994</v>
      </c>
      <c r="H832" s="3" t="s">
        <v>37</v>
      </c>
      <c r="I832" s="3" t="s">
        <v>104</v>
      </c>
      <c r="J832" s="2" t="s">
        <v>1297</v>
      </c>
      <c r="K832" s="3" t="s">
        <v>354</v>
      </c>
      <c r="L832" s="3" t="s">
        <v>23</v>
      </c>
      <c r="M832" s="3" t="s">
        <v>323</v>
      </c>
      <c r="N832" s="3" t="s">
        <v>1541</v>
      </c>
      <c r="O832" s="3" t="s">
        <v>2579</v>
      </c>
      <c r="P832" s="10">
        <f>IF(IFERROR(VLOOKUP(crocodile_dataset[[#This Row],[Observation ID]],A834:A1832,1,FALSE),0),1,0)</f>
        <v>0</v>
      </c>
      <c r="Q832"/>
    </row>
    <row r="833" spans="1:17" x14ac:dyDescent="0.2">
      <c r="A833" s="4">
        <v>832</v>
      </c>
      <c r="B833" s="3" t="s">
        <v>120</v>
      </c>
      <c r="C833" s="3" t="s">
        <v>121</v>
      </c>
      <c r="D833" s="3" t="s">
        <v>17</v>
      </c>
      <c r="E833" s="3" t="s">
        <v>18</v>
      </c>
      <c r="F833" s="1">
        <v>2.65</v>
      </c>
      <c r="G833" s="1">
        <v>118.4</v>
      </c>
      <c r="H833" s="3" t="s">
        <v>19</v>
      </c>
      <c r="I833" s="3" t="s">
        <v>104</v>
      </c>
      <c r="J833" s="2" t="s">
        <v>2580</v>
      </c>
      <c r="K833" s="3" t="s">
        <v>135</v>
      </c>
      <c r="L833" s="3" t="s">
        <v>124</v>
      </c>
      <c r="M833" s="3" t="s">
        <v>73</v>
      </c>
      <c r="N833" s="3" t="s">
        <v>2581</v>
      </c>
      <c r="O833" s="3" t="s">
        <v>2582</v>
      </c>
      <c r="P833" s="10">
        <f>IF(IFERROR(VLOOKUP(crocodile_dataset[[#This Row],[Observation ID]],A835:A1833,1,FALSE),0),1,0)</f>
        <v>0</v>
      </c>
      <c r="Q833"/>
    </row>
    <row r="834" spans="1:17" x14ac:dyDescent="0.2">
      <c r="A834" s="4">
        <v>833</v>
      </c>
      <c r="B834" s="3" t="s">
        <v>115</v>
      </c>
      <c r="C834" s="3" t="s">
        <v>116</v>
      </c>
      <c r="D834" s="3" t="s">
        <v>17</v>
      </c>
      <c r="E834" s="3" t="s">
        <v>18</v>
      </c>
      <c r="F834" s="1">
        <v>3.38</v>
      </c>
      <c r="G834" s="1">
        <v>310.10000000000002</v>
      </c>
      <c r="H834" s="3" t="s">
        <v>19</v>
      </c>
      <c r="I834" s="3" t="s">
        <v>104</v>
      </c>
      <c r="J834" s="2" t="s">
        <v>2583</v>
      </c>
      <c r="K834" s="3" t="s">
        <v>139</v>
      </c>
      <c r="L834" s="3" t="s">
        <v>56</v>
      </c>
      <c r="M834" s="3" t="s">
        <v>24</v>
      </c>
      <c r="N834" s="3" t="s">
        <v>2584</v>
      </c>
      <c r="O834" s="3" t="s">
        <v>2585</v>
      </c>
      <c r="P834" s="10">
        <f>IF(IFERROR(VLOOKUP(crocodile_dataset[[#This Row],[Observation ID]],A836:A1834,1,FALSE),0),1,0)</f>
        <v>0</v>
      </c>
      <c r="Q834"/>
    </row>
    <row r="835" spans="1:17" x14ac:dyDescent="0.2">
      <c r="A835" s="4">
        <v>834</v>
      </c>
      <c r="B835" s="3" t="s">
        <v>201</v>
      </c>
      <c r="C835" s="3" t="s">
        <v>202</v>
      </c>
      <c r="D835" s="3" t="s">
        <v>17</v>
      </c>
      <c r="E835" s="3" t="s">
        <v>203</v>
      </c>
      <c r="F835" s="1">
        <v>3.22</v>
      </c>
      <c r="G835" s="1">
        <v>187.6</v>
      </c>
      <c r="H835" s="3" t="s">
        <v>19</v>
      </c>
      <c r="I835" s="3" t="s">
        <v>20</v>
      </c>
      <c r="J835" s="2" t="s">
        <v>2586</v>
      </c>
      <c r="K835" s="3" t="s">
        <v>106</v>
      </c>
      <c r="L835" s="3" t="s">
        <v>23</v>
      </c>
      <c r="M835" s="3" t="s">
        <v>41</v>
      </c>
      <c r="N835" s="3" t="s">
        <v>2587</v>
      </c>
      <c r="O835" s="3" t="s">
        <v>2588</v>
      </c>
      <c r="P835" s="10">
        <f>IF(IFERROR(VLOOKUP(crocodile_dataset[[#This Row],[Observation ID]],A837:A1835,1,FALSE),0),1,0)</f>
        <v>0</v>
      </c>
      <c r="Q835"/>
    </row>
    <row r="836" spans="1:17" x14ac:dyDescent="0.2">
      <c r="A836" s="4">
        <v>835</v>
      </c>
      <c r="B836" s="3" t="s">
        <v>35</v>
      </c>
      <c r="C836" s="3" t="s">
        <v>36</v>
      </c>
      <c r="D836" s="3" t="s">
        <v>17</v>
      </c>
      <c r="E836" s="3" t="s">
        <v>18</v>
      </c>
      <c r="F836" s="1">
        <v>2.02</v>
      </c>
      <c r="G836" s="1">
        <v>162.69999999999999</v>
      </c>
      <c r="H836" s="3" t="s">
        <v>37</v>
      </c>
      <c r="I836" s="3" t="s">
        <v>20</v>
      </c>
      <c r="J836" s="2" t="s">
        <v>2589</v>
      </c>
      <c r="K836" s="3" t="s">
        <v>240</v>
      </c>
      <c r="L836" s="3" t="s">
        <v>244</v>
      </c>
      <c r="M836" s="3" t="s">
        <v>41</v>
      </c>
      <c r="N836" s="3" t="s">
        <v>2590</v>
      </c>
      <c r="O836" s="3" t="s">
        <v>2591</v>
      </c>
      <c r="P836" s="10">
        <f>IF(IFERROR(VLOOKUP(crocodile_dataset[[#This Row],[Observation ID]],A838:A1836,1,FALSE),0),1,0)</f>
        <v>0</v>
      </c>
      <c r="Q836"/>
    </row>
    <row r="837" spans="1:17" x14ac:dyDescent="0.2">
      <c r="A837" s="4">
        <v>836</v>
      </c>
      <c r="B837" s="3" t="s">
        <v>392</v>
      </c>
      <c r="C837" s="3" t="s">
        <v>393</v>
      </c>
      <c r="D837" s="3" t="s">
        <v>17</v>
      </c>
      <c r="E837" s="3" t="s">
        <v>18</v>
      </c>
      <c r="F837" s="1">
        <v>0.95</v>
      </c>
      <c r="G837" s="1">
        <v>33.9</v>
      </c>
      <c r="H837" s="3" t="s">
        <v>37</v>
      </c>
      <c r="I837" s="3" t="s">
        <v>38</v>
      </c>
      <c r="J837" s="2" t="s">
        <v>1153</v>
      </c>
      <c r="K837" s="3" t="s">
        <v>191</v>
      </c>
      <c r="L837" s="3" t="s">
        <v>475</v>
      </c>
      <c r="M837" s="3" t="s">
        <v>24</v>
      </c>
      <c r="N837" s="3" t="s">
        <v>2592</v>
      </c>
      <c r="O837" s="3" t="s">
        <v>2593</v>
      </c>
      <c r="P837" s="10">
        <f>IF(IFERROR(VLOOKUP(crocodile_dataset[[#This Row],[Observation ID]],A839:A1837,1,FALSE),0),1,0)</f>
        <v>0</v>
      </c>
      <c r="Q837"/>
    </row>
    <row r="838" spans="1:17" x14ac:dyDescent="0.2">
      <c r="A838" s="4">
        <v>837</v>
      </c>
      <c r="B838" s="3" t="s">
        <v>188</v>
      </c>
      <c r="C838" s="3" t="s">
        <v>189</v>
      </c>
      <c r="D838" s="3" t="s">
        <v>17</v>
      </c>
      <c r="E838" s="3" t="s">
        <v>18</v>
      </c>
      <c r="F838" s="1">
        <v>2.35</v>
      </c>
      <c r="G838" s="1">
        <v>84.2</v>
      </c>
      <c r="H838" s="3" t="s">
        <v>19</v>
      </c>
      <c r="I838" s="3" t="s">
        <v>104</v>
      </c>
      <c r="J838" s="2" t="s">
        <v>2594</v>
      </c>
      <c r="K838" s="3" t="s">
        <v>191</v>
      </c>
      <c r="L838" s="3" t="s">
        <v>23</v>
      </c>
      <c r="M838" s="3" t="s">
        <v>24</v>
      </c>
      <c r="N838" s="3" t="s">
        <v>2595</v>
      </c>
      <c r="O838" s="3" t="s">
        <v>2596</v>
      </c>
      <c r="P838" s="10">
        <f>IF(IFERROR(VLOOKUP(crocodile_dataset[[#This Row],[Observation ID]],A840:A1838,1,FALSE),0),1,0)</f>
        <v>0</v>
      </c>
      <c r="Q838"/>
    </row>
    <row r="839" spans="1:17" x14ac:dyDescent="0.2">
      <c r="A839" s="4">
        <v>838</v>
      </c>
      <c r="B839" s="3" t="s">
        <v>115</v>
      </c>
      <c r="C839" s="3" t="s">
        <v>116</v>
      </c>
      <c r="D839" s="3" t="s">
        <v>17</v>
      </c>
      <c r="E839" s="3" t="s">
        <v>18</v>
      </c>
      <c r="F839" s="1">
        <v>4.22</v>
      </c>
      <c r="G839" s="1">
        <v>482.8</v>
      </c>
      <c r="H839" s="3" t="s">
        <v>19</v>
      </c>
      <c r="I839" s="3" t="s">
        <v>38</v>
      </c>
      <c r="J839" s="2" t="s">
        <v>2597</v>
      </c>
      <c r="K839" s="3" t="s">
        <v>637</v>
      </c>
      <c r="L839" s="3" t="s">
        <v>153</v>
      </c>
      <c r="M839" s="3" t="s">
        <v>24</v>
      </c>
      <c r="N839" s="3" t="s">
        <v>2598</v>
      </c>
      <c r="O839" s="3" t="s">
        <v>2599</v>
      </c>
      <c r="P839" s="10">
        <f>IF(IFERROR(VLOOKUP(crocodile_dataset[[#This Row],[Observation ID]],A841:A1839,1,FALSE),0),1,0)</f>
        <v>0</v>
      </c>
      <c r="Q839"/>
    </row>
    <row r="840" spans="1:17" x14ac:dyDescent="0.2">
      <c r="A840" s="4">
        <v>839</v>
      </c>
      <c r="B840" s="3" t="s">
        <v>27</v>
      </c>
      <c r="C840" s="3" t="s">
        <v>28</v>
      </c>
      <c r="D840" s="3" t="s">
        <v>17</v>
      </c>
      <c r="E840" s="3" t="s">
        <v>18</v>
      </c>
      <c r="F840" s="1">
        <v>2.71</v>
      </c>
      <c r="G840" s="1">
        <v>124.6</v>
      </c>
      <c r="H840" s="3" t="s">
        <v>19</v>
      </c>
      <c r="I840" s="3" t="s">
        <v>38</v>
      </c>
      <c r="J840" s="2" t="s">
        <v>2600</v>
      </c>
      <c r="K840" s="3" t="s">
        <v>148</v>
      </c>
      <c r="L840" s="3" t="s">
        <v>389</v>
      </c>
      <c r="M840" s="3" t="s">
        <v>32</v>
      </c>
      <c r="N840" s="3" t="s">
        <v>2601</v>
      </c>
      <c r="O840" s="3" t="s">
        <v>2602</v>
      </c>
      <c r="P840" s="10">
        <f>IF(IFERROR(VLOOKUP(crocodile_dataset[[#This Row],[Observation ID]],A842:A1840,1,FALSE),0),1,0)</f>
        <v>0</v>
      </c>
      <c r="Q840"/>
    </row>
    <row r="841" spans="1:17" x14ac:dyDescent="0.2">
      <c r="A841" s="4">
        <v>840</v>
      </c>
      <c r="B841" s="3" t="s">
        <v>183</v>
      </c>
      <c r="C841" s="3" t="s">
        <v>184</v>
      </c>
      <c r="D841" s="3" t="s">
        <v>17</v>
      </c>
      <c r="E841" s="3" t="s">
        <v>18</v>
      </c>
      <c r="F841" s="1">
        <v>1.86</v>
      </c>
      <c r="G841" s="1">
        <v>47.5</v>
      </c>
      <c r="H841" s="3" t="s">
        <v>61</v>
      </c>
      <c r="I841" s="3" t="s">
        <v>38</v>
      </c>
      <c r="J841" s="2" t="s">
        <v>2603</v>
      </c>
      <c r="K841" s="3" t="s">
        <v>130</v>
      </c>
      <c r="L841" s="3" t="s">
        <v>46</v>
      </c>
      <c r="M841" s="3" t="s">
        <v>41</v>
      </c>
      <c r="N841" s="3" t="s">
        <v>2604</v>
      </c>
      <c r="O841" s="3" t="s">
        <v>2605</v>
      </c>
      <c r="P841" s="10">
        <f>IF(IFERROR(VLOOKUP(crocodile_dataset[[#This Row],[Observation ID]],A843:A1841,1,FALSE),0),1,0)</f>
        <v>0</v>
      </c>
      <c r="Q841"/>
    </row>
    <row r="842" spans="1:17" x14ac:dyDescent="0.2">
      <c r="A842" s="4">
        <v>841</v>
      </c>
      <c r="B842" s="3" t="s">
        <v>120</v>
      </c>
      <c r="C842" s="3" t="s">
        <v>121</v>
      </c>
      <c r="D842" s="3" t="s">
        <v>17</v>
      </c>
      <c r="E842" s="3" t="s">
        <v>18</v>
      </c>
      <c r="F842" s="1">
        <v>2.38</v>
      </c>
      <c r="G842" s="1">
        <v>100.9</v>
      </c>
      <c r="H842" s="3" t="s">
        <v>19</v>
      </c>
      <c r="I842" s="3" t="s">
        <v>20</v>
      </c>
      <c r="J842" s="2" t="s">
        <v>1894</v>
      </c>
      <c r="K842" s="3" t="s">
        <v>123</v>
      </c>
      <c r="L842" s="3" t="s">
        <v>124</v>
      </c>
      <c r="M842" s="3" t="s">
        <v>73</v>
      </c>
      <c r="N842" s="3" t="s">
        <v>2606</v>
      </c>
      <c r="O842" s="3" t="s">
        <v>2607</v>
      </c>
      <c r="P842" s="10">
        <f>IF(IFERROR(VLOOKUP(crocodile_dataset[[#This Row],[Observation ID]],A844:A1842,1,FALSE),0),1,0)</f>
        <v>0</v>
      </c>
      <c r="Q842"/>
    </row>
    <row r="843" spans="1:17" x14ac:dyDescent="0.2">
      <c r="A843" s="4">
        <v>842</v>
      </c>
      <c r="B843" s="3" t="s">
        <v>392</v>
      </c>
      <c r="C843" s="3" t="s">
        <v>393</v>
      </c>
      <c r="D843" s="3" t="s">
        <v>17</v>
      </c>
      <c r="E843" s="3" t="s">
        <v>18</v>
      </c>
      <c r="F843" s="1">
        <v>3.24</v>
      </c>
      <c r="G843" s="1">
        <v>133.69999999999999</v>
      </c>
      <c r="H843" s="3" t="s">
        <v>19</v>
      </c>
      <c r="I843" s="3" t="s">
        <v>104</v>
      </c>
      <c r="J843" s="2" t="s">
        <v>2608</v>
      </c>
      <c r="K843" s="3" t="s">
        <v>191</v>
      </c>
      <c r="L843" s="3" t="s">
        <v>475</v>
      </c>
      <c r="M843" s="3" t="s">
        <v>24</v>
      </c>
      <c r="N843" s="3" t="s">
        <v>2609</v>
      </c>
      <c r="O843" s="3" t="s">
        <v>2610</v>
      </c>
      <c r="P843" s="10">
        <f>IF(IFERROR(VLOOKUP(crocodile_dataset[[#This Row],[Observation ID]],A845:A1843,1,FALSE),0),1,0)</f>
        <v>0</v>
      </c>
      <c r="Q843"/>
    </row>
    <row r="844" spans="1:17" x14ac:dyDescent="0.2">
      <c r="A844" s="4">
        <v>843</v>
      </c>
      <c r="B844" s="3" t="s">
        <v>188</v>
      </c>
      <c r="C844" s="3" t="s">
        <v>189</v>
      </c>
      <c r="D844" s="3" t="s">
        <v>17</v>
      </c>
      <c r="E844" s="3" t="s">
        <v>18</v>
      </c>
      <c r="F844" s="1">
        <v>2.88</v>
      </c>
      <c r="G844" s="1">
        <v>115.5</v>
      </c>
      <c r="H844" s="3" t="s">
        <v>19</v>
      </c>
      <c r="I844" s="3" t="s">
        <v>38</v>
      </c>
      <c r="J844" s="2" t="s">
        <v>2611</v>
      </c>
      <c r="K844" s="3" t="s">
        <v>191</v>
      </c>
      <c r="L844" s="3" t="s">
        <v>80</v>
      </c>
      <c r="M844" s="3" t="s">
        <v>24</v>
      </c>
      <c r="N844" s="3" t="s">
        <v>2612</v>
      </c>
      <c r="O844" s="3" t="s">
        <v>2613</v>
      </c>
      <c r="P844" s="10">
        <f>IF(IFERROR(VLOOKUP(crocodile_dataset[[#This Row],[Observation ID]],A846:A1844,1,FALSE),0),1,0)</f>
        <v>0</v>
      </c>
      <c r="Q844"/>
    </row>
    <row r="845" spans="1:17" x14ac:dyDescent="0.2">
      <c r="A845" s="4">
        <v>844</v>
      </c>
      <c r="B845" s="3" t="s">
        <v>320</v>
      </c>
      <c r="C845" s="3" t="s">
        <v>321</v>
      </c>
      <c r="D845" s="3" t="s">
        <v>17</v>
      </c>
      <c r="E845" s="3" t="s">
        <v>203</v>
      </c>
      <c r="F845" s="1">
        <v>2.52</v>
      </c>
      <c r="G845" s="1">
        <v>123.3</v>
      </c>
      <c r="H845" s="3" t="s">
        <v>19</v>
      </c>
      <c r="I845" s="3" t="s">
        <v>20</v>
      </c>
      <c r="J845" s="2" t="s">
        <v>2614</v>
      </c>
      <c r="K845" s="3" t="s">
        <v>330</v>
      </c>
      <c r="L845" s="3" t="s">
        <v>23</v>
      </c>
      <c r="M845" s="3" t="s">
        <v>323</v>
      </c>
      <c r="N845" s="3" t="s">
        <v>2615</v>
      </c>
      <c r="O845" s="3" t="s">
        <v>2616</v>
      </c>
      <c r="P845" s="10">
        <f>IF(IFERROR(VLOOKUP(crocodile_dataset[[#This Row],[Observation ID]],A847:A1845,1,FALSE),0),1,0)</f>
        <v>0</v>
      </c>
      <c r="Q845"/>
    </row>
    <row r="846" spans="1:17" x14ac:dyDescent="0.2">
      <c r="A846" s="4">
        <v>845</v>
      </c>
      <c r="B846" s="3" t="s">
        <v>59</v>
      </c>
      <c r="C846" s="3" t="s">
        <v>60</v>
      </c>
      <c r="D846" s="3" t="s">
        <v>17</v>
      </c>
      <c r="E846" s="3" t="s">
        <v>18</v>
      </c>
      <c r="F846" s="1">
        <v>2.52</v>
      </c>
      <c r="G846" s="1">
        <v>108.4</v>
      </c>
      <c r="H846" s="3" t="s">
        <v>19</v>
      </c>
      <c r="I846" s="3" t="s">
        <v>104</v>
      </c>
      <c r="J846" s="2" t="s">
        <v>1938</v>
      </c>
      <c r="K846" s="3" t="s">
        <v>293</v>
      </c>
      <c r="L846" s="3" t="s">
        <v>581</v>
      </c>
      <c r="M846" s="3" t="s">
        <v>41</v>
      </c>
      <c r="N846" s="3" t="s">
        <v>2617</v>
      </c>
      <c r="O846" s="3" t="s">
        <v>2618</v>
      </c>
      <c r="P846" s="10">
        <f>IF(IFERROR(VLOOKUP(crocodile_dataset[[#This Row],[Observation ID]],A848:A1846,1,FALSE),0),1,0)</f>
        <v>0</v>
      </c>
      <c r="Q846"/>
    </row>
    <row r="847" spans="1:17" x14ac:dyDescent="0.2">
      <c r="A847" s="4">
        <v>846</v>
      </c>
      <c r="B847" s="3" t="s">
        <v>27</v>
      </c>
      <c r="C847" s="3" t="s">
        <v>28</v>
      </c>
      <c r="D847" s="3" t="s">
        <v>17</v>
      </c>
      <c r="E847" s="3" t="s">
        <v>18</v>
      </c>
      <c r="F847" s="1">
        <v>2.46</v>
      </c>
      <c r="G847" s="1">
        <v>112.5</v>
      </c>
      <c r="H847" s="3" t="s">
        <v>37</v>
      </c>
      <c r="I847" s="3" t="s">
        <v>104</v>
      </c>
      <c r="J847" s="2" t="s">
        <v>2619</v>
      </c>
      <c r="K847" s="3" t="s">
        <v>148</v>
      </c>
      <c r="L847" s="3" t="s">
        <v>317</v>
      </c>
      <c r="M847" s="3" t="s">
        <v>32</v>
      </c>
      <c r="N847" s="3" t="s">
        <v>2620</v>
      </c>
      <c r="O847" s="3" t="s">
        <v>2621</v>
      </c>
      <c r="P847" s="10">
        <f>IF(IFERROR(VLOOKUP(crocodile_dataset[[#This Row],[Observation ID]],A849:A1847,1,FALSE),0),1,0)</f>
        <v>0</v>
      </c>
      <c r="Q847"/>
    </row>
    <row r="848" spans="1:17" x14ac:dyDescent="0.2">
      <c r="A848" s="4">
        <v>847</v>
      </c>
      <c r="B848" s="3" t="s">
        <v>67</v>
      </c>
      <c r="C848" s="3" t="s">
        <v>68</v>
      </c>
      <c r="D848" s="3" t="s">
        <v>17</v>
      </c>
      <c r="E848" s="3" t="s">
        <v>69</v>
      </c>
      <c r="F848" s="1">
        <v>1.55</v>
      </c>
      <c r="G848" s="1">
        <v>29.5</v>
      </c>
      <c r="H848" s="3" t="s">
        <v>19</v>
      </c>
      <c r="I848" s="3" t="s">
        <v>104</v>
      </c>
      <c r="J848" s="2" t="s">
        <v>2622</v>
      </c>
      <c r="K848" s="3" t="s">
        <v>71</v>
      </c>
      <c r="L848" s="3" t="s">
        <v>310</v>
      </c>
      <c r="M848" s="3" t="s">
        <v>73</v>
      </c>
      <c r="N848" s="3" t="s">
        <v>2623</v>
      </c>
      <c r="O848" s="3" t="s">
        <v>2624</v>
      </c>
      <c r="P848" s="10">
        <f>IF(IFERROR(VLOOKUP(crocodile_dataset[[#This Row],[Observation ID]],A850:A1848,1,FALSE),0),1,0)</f>
        <v>0</v>
      </c>
      <c r="Q848"/>
    </row>
    <row r="849" spans="1:17" x14ac:dyDescent="0.2">
      <c r="A849" s="4">
        <v>848</v>
      </c>
      <c r="B849" s="3" t="s">
        <v>145</v>
      </c>
      <c r="C849" s="3" t="s">
        <v>146</v>
      </c>
      <c r="D849" s="3" t="s">
        <v>17</v>
      </c>
      <c r="E849" s="3" t="s">
        <v>18</v>
      </c>
      <c r="F849" s="1">
        <v>2.16</v>
      </c>
      <c r="G849" s="1">
        <v>76.400000000000006</v>
      </c>
      <c r="H849" s="3" t="s">
        <v>19</v>
      </c>
      <c r="I849" s="3" t="s">
        <v>104</v>
      </c>
      <c r="J849" s="2" t="s">
        <v>2625</v>
      </c>
      <c r="K849" s="3" t="s">
        <v>148</v>
      </c>
      <c r="L849" s="3" t="s">
        <v>23</v>
      </c>
      <c r="M849" s="3" t="s">
        <v>41</v>
      </c>
      <c r="N849" s="3" t="s">
        <v>2626</v>
      </c>
      <c r="O849" s="3" t="s">
        <v>2627</v>
      </c>
      <c r="P849" s="10">
        <f>IF(IFERROR(VLOOKUP(crocodile_dataset[[#This Row],[Observation ID]],A851:A1849,1,FALSE),0),1,0)</f>
        <v>0</v>
      </c>
      <c r="Q849"/>
    </row>
    <row r="850" spans="1:17" x14ac:dyDescent="0.2">
      <c r="A850" s="4">
        <v>849</v>
      </c>
      <c r="B850" s="3" t="s">
        <v>35</v>
      </c>
      <c r="C850" s="3" t="s">
        <v>36</v>
      </c>
      <c r="D850" s="3" t="s">
        <v>17</v>
      </c>
      <c r="E850" s="3" t="s">
        <v>18</v>
      </c>
      <c r="F850" s="1">
        <v>2.95</v>
      </c>
      <c r="G850" s="1">
        <v>216.9</v>
      </c>
      <c r="H850" s="3" t="s">
        <v>37</v>
      </c>
      <c r="I850" s="3" t="s">
        <v>20</v>
      </c>
      <c r="J850" s="2" t="s">
        <v>1535</v>
      </c>
      <c r="K850" s="3" t="s">
        <v>30</v>
      </c>
      <c r="L850" s="3" t="s">
        <v>40</v>
      </c>
      <c r="M850" s="3" t="s">
        <v>41</v>
      </c>
      <c r="N850" s="3" t="s">
        <v>2628</v>
      </c>
      <c r="O850" s="3" t="s">
        <v>2629</v>
      </c>
      <c r="P850" s="10">
        <f>IF(IFERROR(VLOOKUP(crocodile_dataset[[#This Row],[Observation ID]],A852:A1850,1,FALSE),0),1,0)</f>
        <v>0</v>
      </c>
      <c r="Q850"/>
    </row>
    <row r="851" spans="1:17" x14ac:dyDescent="0.2">
      <c r="A851" s="4">
        <v>850</v>
      </c>
      <c r="B851" s="3" t="s">
        <v>15</v>
      </c>
      <c r="C851" s="3" t="s">
        <v>16</v>
      </c>
      <c r="D851" s="3" t="s">
        <v>17</v>
      </c>
      <c r="E851" s="3" t="s">
        <v>18</v>
      </c>
      <c r="F851" s="1">
        <v>1.52</v>
      </c>
      <c r="G851" s="1">
        <v>50.9</v>
      </c>
      <c r="H851" s="3" t="s">
        <v>37</v>
      </c>
      <c r="I851" s="3" t="s">
        <v>104</v>
      </c>
      <c r="J851" s="2" t="s">
        <v>2630</v>
      </c>
      <c r="K851" s="3" t="s">
        <v>22</v>
      </c>
      <c r="L851" s="3" t="s">
        <v>84</v>
      </c>
      <c r="M851" s="3" t="s">
        <v>24</v>
      </c>
      <c r="N851" s="3" t="s">
        <v>2631</v>
      </c>
      <c r="O851" s="3" t="s">
        <v>2632</v>
      </c>
      <c r="P851" s="10">
        <f>IF(IFERROR(VLOOKUP(crocodile_dataset[[#This Row],[Observation ID]],A853:A1851,1,FALSE),0),1,0)</f>
        <v>0</v>
      </c>
      <c r="Q851"/>
    </row>
    <row r="852" spans="1:17" x14ac:dyDescent="0.2">
      <c r="A852" s="4">
        <v>851</v>
      </c>
      <c r="B852" s="3" t="s">
        <v>392</v>
      </c>
      <c r="C852" s="3" t="s">
        <v>393</v>
      </c>
      <c r="D852" s="3" t="s">
        <v>17</v>
      </c>
      <c r="E852" s="3" t="s">
        <v>18</v>
      </c>
      <c r="F852" s="1">
        <v>0.94</v>
      </c>
      <c r="G852" s="1">
        <v>35.799999999999997</v>
      </c>
      <c r="H852" s="3" t="s">
        <v>37</v>
      </c>
      <c r="I852" s="3" t="s">
        <v>104</v>
      </c>
      <c r="J852" s="2" t="s">
        <v>2633</v>
      </c>
      <c r="K852" s="3" t="s">
        <v>191</v>
      </c>
      <c r="L852" s="3" t="s">
        <v>475</v>
      </c>
      <c r="M852" s="3" t="s">
        <v>24</v>
      </c>
      <c r="N852" s="3" t="s">
        <v>2634</v>
      </c>
      <c r="O852" s="3" t="s">
        <v>2635</v>
      </c>
      <c r="P852" s="10">
        <f>IF(IFERROR(VLOOKUP(crocodile_dataset[[#This Row],[Observation ID]],A854:A1852,1,FALSE),0),1,0)</f>
        <v>0</v>
      </c>
      <c r="Q852"/>
    </row>
    <row r="853" spans="1:17" x14ac:dyDescent="0.2">
      <c r="A853" s="4">
        <v>852</v>
      </c>
      <c r="B853" s="3" t="s">
        <v>87</v>
      </c>
      <c r="C853" s="3" t="s">
        <v>88</v>
      </c>
      <c r="D853" s="3" t="s">
        <v>17</v>
      </c>
      <c r="E853" s="3" t="s">
        <v>69</v>
      </c>
      <c r="F853" s="1">
        <v>1.35</v>
      </c>
      <c r="G853" s="1">
        <v>19.8</v>
      </c>
      <c r="H853" s="3" t="s">
        <v>61</v>
      </c>
      <c r="I853" s="3" t="s">
        <v>38</v>
      </c>
      <c r="J853" s="2" t="s">
        <v>2636</v>
      </c>
      <c r="K853" s="3" t="s">
        <v>106</v>
      </c>
      <c r="L853" s="3" t="s">
        <v>72</v>
      </c>
      <c r="M853" s="3" t="s">
        <v>32</v>
      </c>
      <c r="N853" s="3" t="s">
        <v>2637</v>
      </c>
      <c r="O853" s="3" t="s">
        <v>2638</v>
      </c>
      <c r="P853" s="10">
        <f>IF(IFERROR(VLOOKUP(crocodile_dataset[[#This Row],[Observation ID]],A855:A1853,1,FALSE),0),1,0)</f>
        <v>0</v>
      </c>
      <c r="Q853"/>
    </row>
    <row r="854" spans="1:17" x14ac:dyDescent="0.2">
      <c r="A854" s="4">
        <v>853</v>
      </c>
      <c r="B854" s="3" t="s">
        <v>115</v>
      </c>
      <c r="C854" s="3" t="s">
        <v>116</v>
      </c>
      <c r="D854" s="3" t="s">
        <v>17</v>
      </c>
      <c r="E854" s="3" t="s">
        <v>18</v>
      </c>
      <c r="F854" s="1">
        <v>3.02</v>
      </c>
      <c r="G854" s="1">
        <v>283.5</v>
      </c>
      <c r="H854" s="3" t="s">
        <v>37</v>
      </c>
      <c r="I854" s="3" t="s">
        <v>20</v>
      </c>
      <c r="J854" s="2" t="s">
        <v>2639</v>
      </c>
      <c r="K854" s="3" t="s">
        <v>282</v>
      </c>
      <c r="L854" s="3" t="s">
        <v>56</v>
      </c>
      <c r="M854" s="3" t="s">
        <v>24</v>
      </c>
      <c r="N854" s="3" t="s">
        <v>2640</v>
      </c>
      <c r="O854" s="3" t="s">
        <v>2641</v>
      </c>
      <c r="P854" s="10">
        <f>IF(IFERROR(VLOOKUP(crocodile_dataset[[#This Row],[Observation ID]],A856:A1854,1,FALSE),0),1,0)</f>
        <v>0</v>
      </c>
      <c r="Q854"/>
    </row>
    <row r="855" spans="1:17" x14ac:dyDescent="0.2">
      <c r="A855" s="4">
        <v>854</v>
      </c>
      <c r="B855" s="3" t="s">
        <v>320</v>
      </c>
      <c r="C855" s="3" t="s">
        <v>321</v>
      </c>
      <c r="D855" s="3" t="s">
        <v>17</v>
      </c>
      <c r="E855" s="3" t="s">
        <v>203</v>
      </c>
      <c r="F855" s="1">
        <v>2.2200000000000002</v>
      </c>
      <c r="G855" s="1">
        <v>83.9</v>
      </c>
      <c r="H855" s="3" t="s">
        <v>61</v>
      </c>
      <c r="I855" s="3" t="s">
        <v>38</v>
      </c>
      <c r="J855" s="2" t="s">
        <v>2642</v>
      </c>
      <c r="K855" s="3" t="s">
        <v>330</v>
      </c>
      <c r="L855" s="3" t="s">
        <v>355</v>
      </c>
      <c r="M855" s="3" t="s">
        <v>323</v>
      </c>
      <c r="N855" s="3" t="s">
        <v>2643</v>
      </c>
      <c r="O855" s="3" t="s">
        <v>2644</v>
      </c>
      <c r="P855" s="10">
        <f>IF(IFERROR(VLOOKUP(crocodile_dataset[[#This Row],[Observation ID]],A857:A1855,1,FALSE),0),1,0)</f>
        <v>0</v>
      </c>
      <c r="Q855"/>
    </row>
    <row r="856" spans="1:17" x14ac:dyDescent="0.2">
      <c r="A856" s="4">
        <v>855</v>
      </c>
      <c r="B856" s="3" t="s">
        <v>35</v>
      </c>
      <c r="C856" s="3" t="s">
        <v>36</v>
      </c>
      <c r="D856" s="3" t="s">
        <v>17</v>
      </c>
      <c r="E856" s="3" t="s">
        <v>18</v>
      </c>
      <c r="F856" s="1">
        <v>3.98</v>
      </c>
      <c r="G856" s="1">
        <v>445.1</v>
      </c>
      <c r="H856" s="3" t="s">
        <v>19</v>
      </c>
      <c r="I856" s="3" t="s">
        <v>38</v>
      </c>
      <c r="J856" s="2" t="s">
        <v>2645</v>
      </c>
      <c r="K856" s="3" t="s">
        <v>240</v>
      </c>
      <c r="L856" s="3" t="s">
        <v>40</v>
      </c>
      <c r="M856" s="3" t="s">
        <v>41</v>
      </c>
      <c r="N856" s="3" t="s">
        <v>2646</v>
      </c>
      <c r="O856" s="3" t="s">
        <v>2647</v>
      </c>
      <c r="P856" s="10">
        <f>IF(IFERROR(VLOOKUP(crocodile_dataset[[#This Row],[Observation ID]],A858:A1856,1,FALSE),0),1,0)</f>
        <v>0</v>
      </c>
      <c r="Q856"/>
    </row>
    <row r="857" spans="1:17" x14ac:dyDescent="0.2">
      <c r="A857" s="4">
        <v>856</v>
      </c>
      <c r="B857" s="3" t="s">
        <v>115</v>
      </c>
      <c r="C857" s="3" t="s">
        <v>116</v>
      </c>
      <c r="D857" s="3" t="s">
        <v>17</v>
      </c>
      <c r="E857" s="3" t="s">
        <v>18</v>
      </c>
      <c r="F857" s="1">
        <v>4.4800000000000004</v>
      </c>
      <c r="G857" s="1">
        <v>604.79999999999995</v>
      </c>
      <c r="H857" s="3" t="s">
        <v>19</v>
      </c>
      <c r="I857" s="3" t="s">
        <v>20</v>
      </c>
      <c r="J857" s="2" t="s">
        <v>2648</v>
      </c>
      <c r="K857" s="3" t="s">
        <v>139</v>
      </c>
      <c r="L857" s="3" t="s">
        <v>80</v>
      </c>
      <c r="M857" s="3" t="s">
        <v>24</v>
      </c>
      <c r="N857" s="3" t="s">
        <v>2649</v>
      </c>
      <c r="O857" s="3" t="s">
        <v>2650</v>
      </c>
      <c r="P857" s="10">
        <f>IF(IFERROR(VLOOKUP(crocodile_dataset[[#This Row],[Observation ID]],A859:A1857,1,FALSE),0),1,0)</f>
        <v>0</v>
      </c>
      <c r="Q857"/>
    </row>
    <row r="858" spans="1:17" x14ac:dyDescent="0.2">
      <c r="A858" s="4">
        <v>857</v>
      </c>
      <c r="B858" s="3" t="s">
        <v>183</v>
      </c>
      <c r="C858" s="3" t="s">
        <v>184</v>
      </c>
      <c r="D858" s="3" t="s">
        <v>17</v>
      </c>
      <c r="E858" s="3" t="s">
        <v>18</v>
      </c>
      <c r="F858" s="1">
        <v>1.69</v>
      </c>
      <c r="G858" s="1">
        <v>51.5</v>
      </c>
      <c r="H858" s="3" t="s">
        <v>61</v>
      </c>
      <c r="I858" s="3" t="s">
        <v>38</v>
      </c>
      <c r="J858" s="2" t="s">
        <v>2651</v>
      </c>
      <c r="K858" s="3" t="s">
        <v>130</v>
      </c>
      <c r="L858" s="3" t="s">
        <v>788</v>
      </c>
      <c r="M858" s="3" t="s">
        <v>41</v>
      </c>
      <c r="N858" s="3" t="s">
        <v>2652</v>
      </c>
      <c r="O858" s="3" t="s">
        <v>2653</v>
      </c>
      <c r="P858" s="10">
        <f>IF(IFERROR(VLOOKUP(crocodile_dataset[[#This Row],[Observation ID]],A860:A1858,1,FALSE),0),1,0)</f>
        <v>0</v>
      </c>
      <c r="Q858"/>
    </row>
    <row r="859" spans="1:17" x14ac:dyDescent="0.2">
      <c r="A859" s="4">
        <v>858</v>
      </c>
      <c r="B859" s="3" t="s">
        <v>320</v>
      </c>
      <c r="C859" s="3" t="s">
        <v>321</v>
      </c>
      <c r="D859" s="3" t="s">
        <v>17</v>
      </c>
      <c r="E859" s="3" t="s">
        <v>203</v>
      </c>
      <c r="F859" s="1">
        <v>2.25</v>
      </c>
      <c r="G859" s="1">
        <v>79.099999999999994</v>
      </c>
      <c r="H859" s="3" t="s">
        <v>19</v>
      </c>
      <c r="I859" s="3" t="s">
        <v>20</v>
      </c>
      <c r="J859" s="2" t="s">
        <v>2654</v>
      </c>
      <c r="K859" s="3" t="s">
        <v>330</v>
      </c>
      <c r="L859" s="3" t="s">
        <v>23</v>
      </c>
      <c r="M859" s="3" t="s">
        <v>323</v>
      </c>
      <c r="N859" s="3" t="s">
        <v>2655</v>
      </c>
      <c r="O859" s="3" t="s">
        <v>2656</v>
      </c>
      <c r="P859" s="10">
        <f>IF(IFERROR(VLOOKUP(crocodile_dataset[[#This Row],[Observation ID]],A861:A1859,1,FALSE),0),1,0)</f>
        <v>0</v>
      </c>
      <c r="Q859"/>
    </row>
    <row r="860" spans="1:17" x14ac:dyDescent="0.2">
      <c r="A860" s="4">
        <v>859</v>
      </c>
      <c r="B860" s="3" t="s">
        <v>320</v>
      </c>
      <c r="C860" s="3" t="s">
        <v>321</v>
      </c>
      <c r="D860" s="3" t="s">
        <v>17</v>
      </c>
      <c r="E860" s="3" t="s">
        <v>203</v>
      </c>
      <c r="F860" s="1">
        <v>2.35</v>
      </c>
      <c r="G860" s="1">
        <v>105.8</v>
      </c>
      <c r="H860" s="3" t="s">
        <v>61</v>
      </c>
      <c r="I860" s="3" t="s">
        <v>38</v>
      </c>
      <c r="J860" s="2" t="s">
        <v>2657</v>
      </c>
      <c r="K860" s="3" t="s">
        <v>297</v>
      </c>
      <c r="L860" s="3" t="s">
        <v>355</v>
      </c>
      <c r="M860" s="3" t="s">
        <v>323</v>
      </c>
      <c r="N860" s="3" t="s">
        <v>2658</v>
      </c>
      <c r="O860" s="3" t="s">
        <v>2659</v>
      </c>
      <c r="P860" s="10">
        <f>IF(IFERROR(VLOOKUP(crocodile_dataset[[#This Row],[Observation ID]],A862:A1860,1,FALSE),0),1,0)</f>
        <v>0</v>
      </c>
      <c r="Q860"/>
    </row>
    <row r="861" spans="1:17" x14ac:dyDescent="0.2">
      <c r="A861" s="4">
        <v>860</v>
      </c>
      <c r="B861" s="3" t="s">
        <v>120</v>
      </c>
      <c r="C861" s="3" t="s">
        <v>121</v>
      </c>
      <c r="D861" s="3" t="s">
        <v>17</v>
      </c>
      <c r="E861" s="3" t="s">
        <v>18</v>
      </c>
      <c r="F861" s="1">
        <v>3.16</v>
      </c>
      <c r="G861" s="1">
        <v>155.19999999999999</v>
      </c>
      <c r="H861" s="3" t="s">
        <v>19</v>
      </c>
      <c r="I861" s="3" t="s">
        <v>38</v>
      </c>
      <c r="J861" s="2" t="s">
        <v>1097</v>
      </c>
      <c r="K861" s="3" t="s">
        <v>123</v>
      </c>
      <c r="L861" s="3" t="s">
        <v>124</v>
      </c>
      <c r="M861" s="3" t="s">
        <v>73</v>
      </c>
      <c r="N861" s="3" t="s">
        <v>2660</v>
      </c>
      <c r="O861" s="3" t="s">
        <v>2661</v>
      </c>
      <c r="P861" s="10">
        <f>IF(IFERROR(VLOOKUP(crocodile_dataset[[#This Row],[Observation ID]],A863:A1861,1,FALSE),0),1,0)</f>
        <v>0</v>
      </c>
      <c r="Q861"/>
    </row>
    <row r="862" spans="1:17" x14ac:dyDescent="0.2">
      <c r="A862" s="4">
        <v>861</v>
      </c>
      <c r="B862" s="3" t="s">
        <v>35</v>
      </c>
      <c r="C862" s="3" t="s">
        <v>36</v>
      </c>
      <c r="D862" s="3" t="s">
        <v>17</v>
      </c>
      <c r="E862" s="3" t="s">
        <v>18</v>
      </c>
      <c r="F862" s="1">
        <v>4.8099999999999996</v>
      </c>
      <c r="G862" s="1">
        <v>636.5</v>
      </c>
      <c r="H862" s="3" t="s">
        <v>19</v>
      </c>
      <c r="I862" s="3" t="s">
        <v>20</v>
      </c>
      <c r="J862" s="2" t="s">
        <v>2662</v>
      </c>
      <c r="K862" s="3" t="s">
        <v>240</v>
      </c>
      <c r="L862" s="3" t="s">
        <v>244</v>
      </c>
      <c r="M862" s="3" t="s">
        <v>41</v>
      </c>
      <c r="N862" s="3" t="s">
        <v>548</v>
      </c>
      <c r="O862" s="3" t="s">
        <v>2663</v>
      </c>
      <c r="P862" s="10">
        <f>IF(IFERROR(VLOOKUP(crocodile_dataset[[#This Row],[Observation ID]],A864:A1862,1,FALSE),0),1,0)</f>
        <v>0</v>
      </c>
      <c r="Q862"/>
    </row>
    <row r="863" spans="1:17" x14ac:dyDescent="0.2">
      <c r="A863" s="4">
        <v>862</v>
      </c>
      <c r="B863" s="3" t="s">
        <v>183</v>
      </c>
      <c r="C863" s="3" t="s">
        <v>184</v>
      </c>
      <c r="D863" s="3" t="s">
        <v>17</v>
      </c>
      <c r="E863" s="3" t="s">
        <v>18</v>
      </c>
      <c r="F863" s="1">
        <v>1.94</v>
      </c>
      <c r="G863" s="1">
        <v>51.7</v>
      </c>
      <c r="H863" s="3" t="s">
        <v>61</v>
      </c>
      <c r="I863" s="3" t="s">
        <v>104</v>
      </c>
      <c r="J863" s="2" t="s">
        <v>2664</v>
      </c>
      <c r="K863" s="3" t="s">
        <v>130</v>
      </c>
      <c r="L863" s="3" t="s">
        <v>788</v>
      </c>
      <c r="M863" s="3" t="s">
        <v>41</v>
      </c>
      <c r="N863" s="3" t="s">
        <v>2665</v>
      </c>
      <c r="O863" s="3" t="s">
        <v>2666</v>
      </c>
      <c r="P863" s="10">
        <f>IF(IFERROR(VLOOKUP(crocodile_dataset[[#This Row],[Observation ID]],A865:A1863,1,FALSE),0),1,0)</f>
        <v>0</v>
      </c>
      <c r="Q863"/>
    </row>
    <row r="864" spans="1:17" x14ac:dyDescent="0.2">
      <c r="A864" s="4">
        <v>863</v>
      </c>
      <c r="B864" s="3" t="s">
        <v>27</v>
      </c>
      <c r="C864" s="3" t="s">
        <v>28</v>
      </c>
      <c r="D864" s="3" t="s">
        <v>17</v>
      </c>
      <c r="E864" s="3" t="s">
        <v>18</v>
      </c>
      <c r="F864" s="1">
        <v>2.8</v>
      </c>
      <c r="G864" s="1">
        <v>157.6</v>
      </c>
      <c r="H864" s="3" t="s">
        <v>19</v>
      </c>
      <c r="I864" s="3" t="s">
        <v>20</v>
      </c>
      <c r="J864" s="2" t="s">
        <v>2667</v>
      </c>
      <c r="K864" s="3" t="s">
        <v>45</v>
      </c>
      <c r="L864" s="3" t="s">
        <v>131</v>
      </c>
      <c r="M864" s="3" t="s">
        <v>32</v>
      </c>
      <c r="N864" s="3" t="s">
        <v>2668</v>
      </c>
      <c r="O864" s="3" t="s">
        <v>2669</v>
      </c>
      <c r="P864" s="10">
        <f>IF(IFERROR(VLOOKUP(crocodile_dataset[[#This Row],[Observation ID]],A866:A1864,1,FALSE),0),1,0)</f>
        <v>0</v>
      </c>
      <c r="Q864"/>
    </row>
    <row r="865" spans="1:17" x14ac:dyDescent="0.2">
      <c r="A865" s="4">
        <v>864</v>
      </c>
      <c r="B865" s="3" t="s">
        <v>201</v>
      </c>
      <c r="C865" s="3" t="s">
        <v>202</v>
      </c>
      <c r="D865" s="3" t="s">
        <v>17</v>
      </c>
      <c r="E865" s="3" t="s">
        <v>203</v>
      </c>
      <c r="F865" s="1">
        <v>2.48</v>
      </c>
      <c r="G865" s="1">
        <v>122.3</v>
      </c>
      <c r="H865" s="3" t="s">
        <v>19</v>
      </c>
      <c r="I865" s="3" t="s">
        <v>20</v>
      </c>
      <c r="J865" s="2" t="s">
        <v>2670</v>
      </c>
      <c r="K865" s="3" t="s">
        <v>282</v>
      </c>
      <c r="L865" s="3" t="s">
        <v>259</v>
      </c>
      <c r="M865" s="3" t="s">
        <v>41</v>
      </c>
      <c r="N865" s="3" t="s">
        <v>2671</v>
      </c>
      <c r="O865" s="3" t="s">
        <v>2672</v>
      </c>
      <c r="P865" s="10">
        <f>IF(IFERROR(VLOOKUP(crocodile_dataset[[#This Row],[Observation ID]],A867:A1865,1,FALSE),0),1,0)</f>
        <v>0</v>
      </c>
      <c r="Q865"/>
    </row>
    <row r="866" spans="1:17" x14ac:dyDescent="0.2">
      <c r="A866" s="4">
        <v>865</v>
      </c>
      <c r="B866" s="3" t="s">
        <v>127</v>
      </c>
      <c r="C866" s="3" t="s">
        <v>128</v>
      </c>
      <c r="D866" s="3" t="s">
        <v>17</v>
      </c>
      <c r="E866" s="3" t="s">
        <v>18</v>
      </c>
      <c r="F866" s="1">
        <v>5.2</v>
      </c>
      <c r="G866" s="1">
        <v>751.3</v>
      </c>
      <c r="H866" s="3" t="s">
        <v>19</v>
      </c>
      <c r="I866" s="3" t="s">
        <v>104</v>
      </c>
      <c r="J866" s="2" t="s">
        <v>2673</v>
      </c>
      <c r="K866" s="3" t="s">
        <v>52</v>
      </c>
      <c r="L866" s="3" t="s">
        <v>31</v>
      </c>
      <c r="M866" s="3" t="s">
        <v>24</v>
      </c>
      <c r="N866" s="3" t="s">
        <v>2674</v>
      </c>
      <c r="O866" s="3" t="s">
        <v>2675</v>
      </c>
      <c r="P866" s="10">
        <f>IF(IFERROR(VLOOKUP(crocodile_dataset[[#This Row],[Observation ID]],A868:A1866,1,FALSE),0),1,0)</f>
        <v>0</v>
      </c>
      <c r="Q866"/>
    </row>
    <row r="867" spans="1:17" x14ac:dyDescent="0.2">
      <c r="A867" s="4">
        <v>866</v>
      </c>
      <c r="B867" s="3" t="s">
        <v>59</v>
      </c>
      <c r="C867" s="3" t="s">
        <v>60</v>
      </c>
      <c r="D867" s="3" t="s">
        <v>17</v>
      </c>
      <c r="E867" s="3" t="s">
        <v>18</v>
      </c>
      <c r="F867" s="1">
        <v>2.86</v>
      </c>
      <c r="G867" s="1">
        <v>145.6</v>
      </c>
      <c r="H867" s="3" t="s">
        <v>19</v>
      </c>
      <c r="I867" s="3" t="s">
        <v>104</v>
      </c>
      <c r="J867" s="2" t="s">
        <v>2676</v>
      </c>
      <c r="K867" s="3" t="s">
        <v>63</v>
      </c>
      <c r="L867" s="3" t="s">
        <v>64</v>
      </c>
      <c r="M867" s="3" t="s">
        <v>41</v>
      </c>
      <c r="N867" s="3" t="s">
        <v>2677</v>
      </c>
      <c r="O867" s="3" t="s">
        <v>2678</v>
      </c>
      <c r="P867" s="10">
        <f>IF(IFERROR(VLOOKUP(crocodile_dataset[[#This Row],[Observation ID]],A869:A1867,1,FALSE),0),1,0)</f>
        <v>0</v>
      </c>
      <c r="Q867"/>
    </row>
    <row r="868" spans="1:17" x14ac:dyDescent="0.2">
      <c r="A868" s="4">
        <v>867</v>
      </c>
      <c r="B868" s="3" t="s">
        <v>145</v>
      </c>
      <c r="C868" s="3" t="s">
        <v>146</v>
      </c>
      <c r="D868" s="3" t="s">
        <v>17</v>
      </c>
      <c r="E868" s="3" t="s">
        <v>18</v>
      </c>
      <c r="F868" s="1">
        <v>2.48</v>
      </c>
      <c r="G868" s="1">
        <v>108.1</v>
      </c>
      <c r="H868" s="3" t="s">
        <v>19</v>
      </c>
      <c r="I868" s="3" t="s">
        <v>20</v>
      </c>
      <c r="J868" s="2" t="s">
        <v>2679</v>
      </c>
      <c r="K868" s="3" t="s">
        <v>148</v>
      </c>
      <c r="L868" s="3" t="s">
        <v>475</v>
      </c>
      <c r="M868" s="3" t="s">
        <v>41</v>
      </c>
      <c r="N868" s="3" t="s">
        <v>2680</v>
      </c>
      <c r="O868" s="3" t="s">
        <v>2681</v>
      </c>
      <c r="P868" s="10">
        <f>IF(IFERROR(VLOOKUP(crocodile_dataset[[#This Row],[Observation ID]],A870:A1868,1,FALSE),0),1,0)</f>
        <v>0</v>
      </c>
      <c r="Q868"/>
    </row>
    <row r="869" spans="1:17" x14ac:dyDescent="0.2">
      <c r="A869" s="4">
        <v>868</v>
      </c>
      <c r="B869" s="3" t="s">
        <v>183</v>
      </c>
      <c r="C869" s="3" t="s">
        <v>184</v>
      </c>
      <c r="D869" s="3" t="s">
        <v>17</v>
      </c>
      <c r="E869" s="3" t="s">
        <v>18</v>
      </c>
      <c r="F869" s="1">
        <v>1.68</v>
      </c>
      <c r="G869" s="1">
        <v>40.4</v>
      </c>
      <c r="H869" s="3" t="s">
        <v>19</v>
      </c>
      <c r="I869" s="3" t="s">
        <v>104</v>
      </c>
      <c r="J869" s="2" t="s">
        <v>2682</v>
      </c>
      <c r="K869" s="3" t="s">
        <v>130</v>
      </c>
      <c r="L869" s="3" t="s">
        <v>788</v>
      </c>
      <c r="M869" s="3" t="s">
        <v>41</v>
      </c>
      <c r="N869" s="3" t="s">
        <v>2683</v>
      </c>
      <c r="O869" s="3" t="s">
        <v>2684</v>
      </c>
      <c r="P869" s="10">
        <f>IF(IFERROR(VLOOKUP(crocodile_dataset[[#This Row],[Observation ID]],A871:A1869,1,FALSE),0),1,0)</f>
        <v>0</v>
      </c>
      <c r="Q869"/>
    </row>
    <row r="870" spans="1:17" x14ac:dyDescent="0.2">
      <c r="A870" s="4">
        <v>869</v>
      </c>
      <c r="B870" s="3" t="s">
        <v>188</v>
      </c>
      <c r="C870" s="3" t="s">
        <v>189</v>
      </c>
      <c r="D870" s="3" t="s">
        <v>17</v>
      </c>
      <c r="E870" s="3" t="s">
        <v>18</v>
      </c>
      <c r="F870" s="1">
        <v>1.98</v>
      </c>
      <c r="G870" s="1">
        <v>58.9</v>
      </c>
      <c r="H870" s="3" t="s">
        <v>37</v>
      </c>
      <c r="I870" s="3" t="s">
        <v>104</v>
      </c>
      <c r="J870" s="2" t="s">
        <v>2685</v>
      </c>
      <c r="K870" s="3" t="s">
        <v>191</v>
      </c>
      <c r="L870" s="3" t="s">
        <v>80</v>
      </c>
      <c r="M870" s="3" t="s">
        <v>24</v>
      </c>
      <c r="N870" s="3" t="s">
        <v>2686</v>
      </c>
      <c r="O870" s="3" t="s">
        <v>2687</v>
      </c>
      <c r="P870" s="10">
        <f>IF(IFERROR(VLOOKUP(crocodile_dataset[[#This Row],[Observation ID]],A872:A1870,1,FALSE),0),1,0)</f>
        <v>0</v>
      </c>
      <c r="Q870"/>
    </row>
    <row r="871" spans="1:17" x14ac:dyDescent="0.2">
      <c r="A871" s="4">
        <v>870</v>
      </c>
      <c r="B871" s="3" t="s">
        <v>201</v>
      </c>
      <c r="C871" s="3" t="s">
        <v>202</v>
      </c>
      <c r="D871" s="3" t="s">
        <v>17</v>
      </c>
      <c r="E871" s="3" t="s">
        <v>203</v>
      </c>
      <c r="F871" s="1">
        <v>2.62</v>
      </c>
      <c r="G871" s="1">
        <v>120.6</v>
      </c>
      <c r="H871" s="3" t="s">
        <v>19</v>
      </c>
      <c r="I871" s="3" t="s">
        <v>38</v>
      </c>
      <c r="J871" s="2" t="s">
        <v>2688</v>
      </c>
      <c r="K871" s="3" t="s">
        <v>106</v>
      </c>
      <c r="L871" s="3" t="s">
        <v>23</v>
      </c>
      <c r="M871" s="3" t="s">
        <v>41</v>
      </c>
      <c r="N871" s="3" t="s">
        <v>2689</v>
      </c>
      <c r="O871" s="3" t="s">
        <v>2690</v>
      </c>
      <c r="P871" s="10">
        <f>IF(IFERROR(VLOOKUP(crocodile_dataset[[#This Row],[Observation ID]],A873:A1871,1,FALSE),0),1,0)</f>
        <v>0</v>
      </c>
      <c r="Q871"/>
    </row>
    <row r="872" spans="1:17" x14ac:dyDescent="0.2">
      <c r="A872" s="4">
        <v>871</v>
      </c>
      <c r="B872" s="3" t="s">
        <v>127</v>
      </c>
      <c r="C872" s="3" t="s">
        <v>128</v>
      </c>
      <c r="D872" s="3" t="s">
        <v>17</v>
      </c>
      <c r="E872" s="3" t="s">
        <v>18</v>
      </c>
      <c r="F872" s="1">
        <v>5.48</v>
      </c>
      <c r="G872" s="1">
        <v>918.4</v>
      </c>
      <c r="H872" s="3" t="s">
        <v>19</v>
      </c>
      <c r="I872" s="3" t="s">
        <v>104</v>
      </c>
      <c r="J872" s="2" t="s">
        <v>2691</v>
      </c>
      <c r="K872" s="3" t="s">
        <v>210</v>
      </c>
      <c r="L872" s="3" t="s">
        <v>31</v>
      </c>
      <c r="M872" s="3" t="s">
        <v>24</v>
      </c>
      <c r="N872" s="3" t="s">
        <v>2692</v>
      </c>
      <c r="O872" s="3" t="s">
        <v>2693</v>
      </c>
      <c r="P872" s="10">
        <f>IF(IFERROR(VLOOKUP(crocodile_dataset[[#This Row],[Observation ID]],A874:A1872,1,FALSE),0),1,0)</f>
        <v>0</v>
      </c>
      <c r="Q872"/>
    </row>
    <row r="873" spans="1:17" x14ac:dyDescent="0.2">
      <c r="A873" s="4">
        <v>872</v>
      </c>
      <c r="B873" s="3" t="s">
        <v>35</v>
      </c>
      <c r="C873" s="3" t="s">
        <v>36</v>
      </c>
      <c r="D873" s="3" t="s">
        <v>17</v>
      </c>
      <c r="E873" s="3" t="s">
        <v>18</v>
      </c>
      <c r="F873" s="1">
        <v>3.9</v>
      </c>
      <c r="G873" s="1">
        <v>427.3</v>
      </c>
      <c r="H873" s="3" t="s">
        <v>61</v>
      </c>
      <c r="I873" s="3" t="s">
        <v>104</v>
      </c>
      <c r="J873" s="2" t="s">
        <v>2694</v>
      </c>
      <c r="K873" s="3" t="s">
        <v>30</v>
      </c>
      <c r="L873" s="3" t="s">
        <v>40</v>
      </c>
      <c r="M873" s="3" t="s">
        <v>41</v>
      </c>
      <c r="N873" s="3" t="s">
        <v>2695</v>
      </c>
      <c r="O873" s="3" t="s">
        <v>2696</v>
      </c>
      <c r="P873" s="10">
        <f>IF(IFERROR(VLOOKUP(crocodile_dataset[[#This Row],[Observation ID]],A875:A1873,1,FALSE),0),1,0)</f>
        <v>0</v>
      </c>
      <c r="Q873"/>
    </row>
    <row r="874" spans="1:17" x14ac:dyDescent="0.2">
      <c r="A874" s="4">
        <v>873</v>
      </c>
      <c r="B874" s="3" t="s">
        <v>145</v>
      </c>
      <c r="C874" s="3" t="s">
        <v>146</v>
      </c>
      <c r="D874" s="3" t="s">
        <v>17</v>
      </c>
      <c r="E874" s="3" t="s">
        <v>18</v>
      </c>
      <c r="F874" s="1">
        <v>2.69</v>
      </c>
      <c r="G874" s="1">
        <v>102.7</v>
      </c>
      <c r="H874" s="3" t="s">
        <v>61</v>
      </c>
      <c r="I874" s="3" t="s">
        <v>38</v>
      </c>
      <c r="J874" s="2" t="s">
        <v>2697</v>
      </c>
      <c r="K874" s="3" t="s">
        <v>148</v>
      </c>
      <c r="L874" s="3" t="s">
        <v>475</v>
      </c>
      <c r="M874" s="3" t="s">
        <v>41</v>
      </c>
      <c r="N874" s="3" t="s">
        <v>2698</v>
      </c>
      <c r="O874" s="3" t="s">
        <v>2699</v>
      </c>
      <c r="P874" s="10">
        <f>IF(IFERROR(VLOOKUP(crocodile_dataset[[#This Row],[Observation ID]],A876:A1874,1,FALSE),0),1,0)</f>
        <v>0</v>
      </c>
      <c r="Q874"/>
    </row>
    <row r="875" spans="1:17" x14ac:dyDescent="0.2">
      <c r="A875" s="4">
        <v>874</v>
      </c>
      <c r="B875" s="3" t="s">
        <v>35</v>
      </c>
      <c r="C875" s="3" t="s">
        <v>36</v>
      </c>
      <c r="D875" s="3" t="s">
        <v>17</v>
      </c>
      <c r="E875" s="3" t="s">
        <v>18</v>
      </c>
      <c r="F875" s="1">
        <v>3.26</v>
      </c>
      <c r="G875" s="1">
        <v>307.39999999999998</v>
      </c>
      <c r="H875" s="3" t="s">
        <v>19</v>
      </c>
      <c r="I875" s="3" t="s">
        <v>104</v>
      </c>
      <c r="J875" s="2" t="s">
        <v>2700</v>
      </c>
      <c r="K875" s="3" t="s">
        <v>30</v>
      </c>
      <c r="L875" s="3" t="s">
        <v>244</v>
      </c>
      <c r="M875" s="3" t="s">
        <v>41</v>
      </c>
      <c r="N875" s="3" t="s">
        <v>2701</v>
      </c>
      <c r="O875" s="3" t="s">
        <v>2702</v>
      </c>
      <c r="P875" s="10">
        <f>IF(IFERROR(VLOOKUP(crocodile_dataset[[#This Row],[Observation ID]],A877:A1875,1,FALSE),0),1,0)</f>
        <v>0</v>
      </c>
      <c r="Q875"/>
    </row>
    <row r="876" spans="1:17" x14ac:dyDescent="0.2">
      <c r="A876" s="4">
        <v>875</v>
      </c>
      <c r="B876" s="3" t="s">
        <v>145</v>
      </c>
      <c r="C876" s="3" t="s">
        <v>146</v>
      </c>
      <c r="D876" s="3" t="s">
        <v>17</v>
      </c>
      <c r="E876" s="3" t="s">
        <v>18</v>
      </c>
      <c r="F876" s="1">
        <v>2.56</v>
      </c>
      <c r="G876" s="1">
        <v>97.8</v>
      </c>
      <c r="H876" s="3" t="s">
        <v>19</v>
      </c>
      <c r="I876" s="3" t="s">
        <v>104</v>
      </c>
      <c r="J876" s="2" t="s">
        <v>2703</v>
      </c>
      <c r="K876" s="3" t="s">
        <v>148</v>
      </c>
      <c r="L876" s="3" t="s">
        <v>475</v>
      </c>
      <c r="M876" s="3" t="s">
        <v>41</v>
      </c>
      <c r="N876" s="3" t="s">
        <v>2704</v>
      </c>
      <c r="O876" s="3" t="s">
        <v>2705</v>
      </c>
      <c r="P876" s="10">
        <f>IF(IFERROR(VLOOKUP(crocodile_dataset[[#This Row],[Observation ID]],A878:A1876,1,FALSE),0),1,0)</f>
        <v>0</v>
      </c>
      <c r="Q876"/>
    </row>
    <row r="877" spans="1:17" x14ac:dyDescent="0.2">
      <c r="A877" s="4">
        <v>876</v>
      </c>
      <c r="B877" s="3" t="s">
        <v>320</v>
      </c>
      <c r="C877" s="3" t="s">
        <v>321</v>
      </c>
      <c r="D877" s="3" t="s">
        <v>17</v>
      </c>
      <c r="E877" s="3" t="s">
        <v>203</v>
      </c>
      <c r="F877" s="1">
        <v>1.1000000000000001</v>
      </c>
      <c r="G877" s="1">
        <v>37.700000000000003</v>
      </c>
      <c r="H877" s="3" t="s">
        <v>37</v>
      </c>
      <c r="I877" s="3" t="s">
        <v>20</v>
      </c>
      <c r="J877" s="2" t="s">
        <v>2706</v>
      </c>
      <c r="K877" s="3" t="s">
        <v>330</v>
      </c>
      <c r="L877" s="3" t="s">
        <v>23</v>
      </c>
      <c r="M877" s="3" t="s">
        <v>323</v>
      </c>
      <c r="N877" s="3" t="s">
        <v>2707</v>
      </c>
      <c r="O877" s="3" t="s">
        <v>2708</v>
      </c>
      <c r="P877" s="10">
        <f>IF(IFERROR(VLOOKUP(crocodile_dataset[[#This Row],[Observation ID]],A879:A1877,1,FALSE),0),1,0)</f>
        <v>0</v>
      </c>
      <c r="Q877"/>
    </row>
    <row r="878" spans="1:17" x14ac:dyDescent="0.2">
      <c r="A878" s="4">
        <v>877</v>
      </c>
      <c r="B878" s="3" t="s">
        <v>49</v>
      </c>
      <c r="C878" s="3" t="s">
        <v>50</v>
      </c>
      <c r="D878" s="3" t="s">
        <v>17</v>
      </c>
      <c r="E878" s="3" t="s">
        <v>18</v>
      </c>
      <c r="F878" s="1">
        <v>3.07</v>
      </c>
      <c r="G878" s="1">
        <v>157.5</v>
      </c>
      <c r="H878" s="3" t="s">
        <v>19</v>
      </c>
      <c r="I878" s="3" t="s">
        <v>104</v>
      </c>
      <c r="J878" s="2" t="s">
        <v>1175</v>
      </c>
      <c r="K878" s="3" t="s">
        <v>1169</v>
      </c>
      <c r="L878" s="3" t="s">
        <v>56</v>
      </c>
      <c r="M878" s="3" t="s">
        <v>32</v>
      </c>
      <c r="N878" s="3" t="s">
        <v>2709</v>
      </c>
      <c r="O878" s="3" t="s">
        <v>2710</v>
      </c>
      <c r="P878" s="10">
        <f>IF(IFERROR(VLOOKUP(crocodile_dataset[[#This Row],[Observation ID]],A880:A1878,1,FALSE),0),1,0)</f>
        <v>0</v>
      </c>
      <c r="Q878"/>
    </row>
    <row r="879" spans="1:17" x14ac:dyDescent="0.2">
      <c r="A879" s="4">
        <v>878</v>
      </c>
      <c r="B879" s="3" t="s">
        <v>320</v>
      </c>
      <c r="C879" s="3" t="s">
        <v>321</v>
      </c>
      <c r="D879" s="3" t="s">
        <v>17</v>
      </c>
      <c r="E879" s="3" t="s">
        <v>203</v>
      </c>
      <c r="F879" s="1">
        <v>2.0099999999999998</v>
      </c>
      <c r="G879" s="1">
        <v>78.2</v>
      </c>
      <c r="H879" s="3" t="s">
        <v>19</v>
      </c>
      <c r="I879" s="3" t="s">
        <v>104</v>
      </c>
      <c r="J879" s="2" t="s">
        <v>636</v>
      </c>
      <c r="K879" s="3" t="s">
        <v>297</v>
      </c>
      <c r="L879" s="3" t="s">
        <v>23</v>
      </c>
      <c r="M879" s="3" t="s">
        <v>323</v>
      </c>
      <c r="N879" s="3" t="s">
        <v>2711</v>
      </c>
      <c r="O879" s="3" t="s">
        <v>2712</v>
      </c>
      <c r="P879" s="10">
        <f>IF(IFERROR(VLOOKUP(crocodile_dataset[[#This Row],[Observation ID]],A881:A1879,1,FALSE),0),1,0)</f>
        <v>0</v>
      </c>
      <c r="Q879"/>
    </row>
    <row r="880" spans="1:17" x14ac:dyDescent="0.2">
      <c r="A880" s="4">
        <v>879</v>
      </c>
      <c r="B880" s="3" t="s">
        <v>76</v>
      </c>
      <c r="C880" s="3" t="s">
        <v>77</v>
      </c>
      <c r="D880" s="3" t="s">
        <v>17</v>
      </c>
      <c r="E880" s="3" t="s">
        <v>18</v>
      </c>
      <c r="F880" s="1">
        <v>2.69</v>
      </c>
      <c r="G880" s="1">
        <v>132</v>
      </c>
      <c r="H880" s="3" t="s">
        <v>19</v>
      </c>
      <c r="I880" s="3" t="s">
        <v>104</v>
      </c>
      <c r="J880" s="2" t="s">
        <v>2713</v>
      </c>
      <c r="K880" s="3" t="s">
        <v>350</v>
      </c>
      <c r="L880" s="3" t="s">
        <v>80</v>
      </c>
      <c r="M880" s="3" t="s">
        <v>24</v>
      </c>
      <c r="N880" s="3" t="s">
        <v>2714</v>
      </c>
      <c r="O880" s="3" t="s">
        <v>2715</v>
      </c>
      <c r="P880" s="10">
        <f>IF(IFERROR(VLOOKUP(crocodile_dataset[[#This Row],[Observation ID]],A882:A1880,1,FALSE),0),1,0)</f>
        <v>0</v>
      </c>
      <c r="Q880"/>
    </row>
    <row r="881" spans="1:17" x14ac:dyDescent="0.2">
      <c r="A881" s="4">
        <v>880</v>
      </c>
      <c r="B881" s="3" t="s">
        <v>59</v>
      </c>
      <c r="C881" s="3" t="s">
        <v>60</v>
      </c>
      <c r="D881" s="3" t="s">
        <v>17</v>
      </c>
      <c r="E881" s="3" t="s">
        <v>18</v>
      </c>
      <c r="F881" s="1">
        <v>2.98</v>
      </c>
      <c r="G881" s="1">
        <v>178.7</v>
      </c>
      <c r="H881" s="3" t="s">
        <v>19</v>
      </c>
      <c r="I881" s="3" t="s">
        <v>104</v>
      </c>
      <c r="J881" s="2" t="s">
        <v>2716</v>
      </c>
      <c r="K881" s="3" t="s">
        <v>63</v>
      </c>
      <c r="L881" s="3" t="s">
        <v>23</v>
      </c>
      <c r="M881" s="3" t="s">
        <v>41</v>
      </c>
      <c r="N881" s="3" t="s">
        <v>2717</v>
      </c>
      <c r="O881" s="3" t="s">
        <v>2718</v>
      </c>
      <c r="P881" s="10">
        <f>IF(IFERROR(VLOOKUP(crocodile_dataset[[#This Row],[Observation ID]],A883:A1881,1,FALSE),0),1,0)</f>
        <v>0</v>
      </c>
      <c r="Q881"/>
    </row>
    <row r="882" spans="1:17" x14ac:dyDescent="0.2">
      <c r="A882" s="4">
        <v>881</v>
      </c>
      <c r="B882" s="3" t="s">
        <v>76</v>
      </c>
      <c r="C882" s="3" t="s">
        <v>77</v>
      </c>
      <c r="D882" s="3" t="s">
        <v>17</v>
      </c>
      <c r="E882" s="3" t="s">
        <v>18</v>
      </c>
      <c r="F882" s="1">
        <v>2.0499999999999998</v>
      </c>
      <c r="G882" s="1">
        <v>77</v>
      </c>
      <c r="H882" s="3" t="s">
        <v>19</v>
      </c>
      <c r="I882" s="3" t="s">
        <v>104</v>
      </c>
      <c r="J882" s="2" t="s">
        <v>2719</v>
      </c>
      <c r="K882" s="3" t="s">
        <v>350</v>
      </c>
      <c r="L882" s="3" t="s">
        <v>80</v>
      </c>
      <c r="M882" s="3" t="s">
        <v>24</v>
      </c>
      <c r="N882" s="3" t="s">
        <v>2720</v>
      </c>
      <c r="O882" s="3" t="s">
        <v>2721</v>
      </c>
      <c r="P882" s="10">
        <f>IF(IFERROR(VLOOKUP(crocodile_dataset[[#This Row],[Observation ID]],A884:A1882,1,FALSE),0),1,0)</f>
        <v>0</v>
      </c>
      <c r="Q882"/>
    </row>
    <row r="883" spans="1:17" x14ac:dyDescent="0.2">
      <c r="A883" s="4">
        <v>882</v>
      </c>
      <c r="B883" s="3" t="s">
        <v>127</v>
      </c>
      <c r="C883" s="3" t="s">
        <v>128</v>
      </c>
      <c r="D883" s="3" t="s">
        <v>17</v>
      </c>
      <c r="E883" s="3" t="s">
        <v>18</v>
      </c>
      <c r="F883" s="1">
        <v>4.2300000000000004</v>
      </c>
      <c r="G883" s="1">
        <v>524.70000000000005</v>
      </c>
      <c r="H883" s="3" t="s">
        <v>61</v>
      </c>
      <c r="I883" s="3" t="s">
        <v>20</v>
      </c>
      <c r="J883" s="2" t="s">
        <v>2722</v>
      </c>
      <c r="K883" s="3" t="s">
        <v>286</v>
      </c>
      <c r="L883" s="3" t="s">
        <v>31</v>
      </c>
      <c r="M883" s="3" t="s">
        <v>24</v>
      </c>
      <c r="N883" s="3" t="s">
        <v>2723</v>
      </c>
      <c r="O883" s="3" t="s">
        <v>2724</v>
      </c>
      <c r="P883" s="10">
        <f>IF(IFERROR(VLOOKUP(crocodile_dataset[[#This Row],[Observation ID]],A885:A1883,1,FALSE),0),1,0)</f>
        <v>0</v>
      </c>
      <c r="Q883"/>
    </row>
    <row r="884" spans="1:17" x14ac:dyDescent="0.2">
      <c r="A884" s="4">
        <v>883</v>
      </c>
      <c r="B884" s="3" t="s">
        <v>392</v>
      </c>
      <c r="C884" s="3" t="s">
        <v>393</v>
      </c>
      <c r="D884" s="3" t="s">
        <v>17</v>
      </c>
      <c r="E884" s="3" t="s">
        <v>18</v>
      </c>
      <c r="F884" s="1">
        <v>3.03</v>
      </c>
      <c r="G884" s="1">
        <v>118.1</v>
      </c>
      <c r="H884" s="3" t="s">
        <v>19</v>
      </c>
      <c r="I884" s="3" t="s">
        <v>38</v>
      </c>
      <c r="J884" s="2" t="s">
        <v>565</v>
      </c>
      <c r="K884" s="3" t="s">
        <v>191</v>
      </c>
      <c r="L884" s="3" t="s">
        <v>475</v>
      </c>
      <c r="M884" s="3" t="s">
        <v>24</v>
      </c>
      <c r="N884" s="3" t="s">
        <v>2725</v>
      </c>
      <c r="O884" s="3" t="s">
        <v>2726</v>
      </c>
      <c r="P884" s="10">
        <f>IF(IFERROR(VLOOKUP(crocodile_dataset[[#This Row],[Observation ID]],A886:A1884,1,FALSE),0),1,0)</f>
        <v>0</v>
      </c>
      <c r="Q884"/>
    </row>
    <row r="885" spans="1:17" x14ac:dyDescent="0.2">
      <c r="A885" s="4">
        <v>884</v>
      </c>
      <c r="B885" s="3" t="s">
        <v>27</v>
      </c>
      <c r="C885" s="3" t="s">
        <v>28</v>
      </c>
      <c r="D885" s="3" t="s">
        <v>17</v>
      </c>
      <c r="E885" s="3" t="s">
        <v>18</v>
      </c>
      <c r="F885" s="1">
        <v>3.09</v>
      </c>
      <c r="G885" s="1">
        <v>187.3</v>
      </c>
      <c r="H885" s="3" t="s">
        <v>61</v>
      </c>
      <c r="I885" s="3" t="s">
        <v>38</v>
      </c>
      <c r="J885" s="2" t="s">
        <v>2727</v>
      </c>
      <c r="K885" s="3" t="s">
        <v>30</v>
      </c>
      <c r="L885" s="3" t="s">
        <v>317</v>
      </c>
      <c r="M885" s="3" t="s">
        <v>32</v>
      </c>
      <c r="N885" s="3" t="s">
        <v>2728</v>
      </c>
      <c r="O885" s="3" t="s">
        <v>2729</v>
      </c>
      <c r="P885" s="10">
        <f>IF(IFERROR(VLOOKUP(crocodile_dataset[[#This Row],[Observation ID]],A887:A1885,1,FALSE),0),1,0)</f>
        <v>0</v>
      </c>
      <c r="Q885"/>
    </row>
    <row r="886" spans="1:17" x14ac:dyDescent="0.2">
      <c r="A886" s="4">
        <v>885</v>
      </c>
      <c r="B886" s="3" t="s">
        <v>27</v>
      </c>
      <c r="C886" s="3" t="s">
        <v>28</v>
      </c>
      <c r="D886" s="3" t="s">
        <v>17</v>
      </c>
      <c r="E886" s="3" t="s">
        <v>18</v>
      </c>
      <c r="F886" s="1">
        <v>1.81</v>
      </c>
      <c r="G886" s="1">
        <v>99.8</v>
      </c>
      <c r="H886" s="3" t="s">
        <v>37</v>
      </c>
      <c r="I886" s="3" t="s">
        <v>104</v>
      </c>
      <c r="J886" s="2" t="s">
        <v>2730</v>
      </c>
      <c r="K886" s="3" t="s">
        <v>177</v>
      </c>
      <c r="L886" s="3" t="s">
        <v>31</v>
      </c>
      <c r="M886" s="3" t="s">
        <v>32</v>
      </c>
      <c r="N886" s="3" t="s">
        <v>2731</v>
      </c>
      <c r="O886" s="3" t="s">
        <v>2732</v>
      </c>
      <c r="P886" s="10">
        <f>IF(IFERROR(VLOOKUP(crocodile_dataset[[#This Row],[Observation ID]],A888:A1886,1,FALSE),0),1,0)</f>
        <v>0</v>
      </c>
      <c r="Q886"/>
    </row>
    <row r="887" spans="1:17" x14ac:dyDescent="0.2">
      <c r="A887" s="4">
        <v>886</v>
      </c>
      <c r="B887" s="3" t="s">
        <v>76</v>
      </c>
      <c r="C887" s="3" t="s">
        <v>77</v>
      </c>
      <c r="D887" s="3" t="s">
        <v>17</v>
      </c>
      <c r="E887" s="3" t="s">
        <v>18</v>
      </c>
      <c r="F887" s="1">
        <v>2.2599999999999998</v>
      </c>
      <c r="G887" s="1">
        <v>102.4</v>
      </c>
      <c r="H887" s="3" t="s">
        <v>19</v>
      </c>
      <c r="I887" s="3" t="s">
        <v>104</v>
      </c>
      <c r="J887" s="2" t="s">
        <v>2733</v>
      </c>
      <c r="K887" s="3" t="s">
        <v>603</v>
      </c>
      <c r="L887" s="3" t="s">
        <v>216</v>
      </c>
      <c r="M887" s="3" t="s">
        <v>24</v>
      </c>
      <c r="N887" s="3" t="s">
        <v>2734</v>
      </c>
      <c r="O887" s="3" t="s">
        <v>2735</v>
      </c>
      <c r="P887" s="10">
        <f>IF(IFERROR(VLOOKUP(crocodile_dataset[[#This Row],[Observation ID]],A889:A1887,1,FALSE),0),1,0)</f>
        <v>0</v>
      </c>
      <c r="Q887"/>
    </row>
    <row r="888" spans="1:17" x14ac:dyDescent="0.2">
      <c r="A888" s="4">
        <v>887</v>
      </c>
      <c r="B888" s="3" t="s">
        <v>207</v>
      </c>
      <c r="C888" s="3" t="s">
        <v>208</v>
      </c>
      <c r="D888" s="3" t="s">
        <v>17</v>
      </c>
      <c r="E888" s="3" t="s">
        <v>18</v>
      </c>
      <c r="F888" s="1">
        <v>2.06</v>
      </c>
      <c r="G888" s="1">
        <v>49.3</v>
      </c>
      <c r="H888" s="3" t="s">
        <v>19</v>
      </c>
      <c r="I888" s="3" t="s">
        <v>20</v>
      </c>
      <c r="J888" s="2" t="s">
        <v>2736</v>
      </c>
      <c r="K888" s="3" t="s">
        <v>210</v>
      </c>
      <c r="L888" s="3" t="s">
        <v>452</v>
      </c>
      <c r="M888" s="3" t="s">
        <v>24</v>
      </c>
      <c r="N888" s="3" t="s">
        <v>2737</v>
      </c>
      <c r="O888" s="3" t="s">
        <v>2738</v>
      </c>
      <c r="P888" s="10">
        <f>IF(IFERROR(VLOOKUP(crocodile_dataset[[#This Row],[Observation ID]],A890:A1888,1,FALSE),0),1,0)</f>
        <v>0</v>
      </c>
      <c r="Q888"/>
    </row>
    <row r="889" spans="1:17" x14ac:dyDescent="0.2">
      <c r="A889" s="4">
        <v>888</v>
      </c>
      <c r="B889" s="3" t="s">
        <v>59</v>
      </c>
      <c r="C889" s="3" t="s">
        <v>60</v>
      </c>
      <c r="D889" s="3" t="s">
        <v>17</v>
      </c>
      <c r="E889" s="3" t="s">
        <v>18</v>
      </c>
      <c r="F889" s="1">
        <v>0.27</v>
      </c>
      <c r="G889" s="1">
        <v>32.700000000000003</v>
      </c>
      <c r="H889" s="3" t="s">
        <v>156</v>
      </c>
      <c r="I889" s="3" t="s">
        <v>38</v>
      </c>
      <c r="J889" s="2" t="s">
        <v>2739</v>
      </c>
      <c r="K889" s="3" t="s">
        <v>520</v>
      </c>
      <c r="L889" s="3" t="s">
        <v>23</v>
      </c>
      <c r="M889" s="3" t="s">
        <v>41</v>
      </c>
      <c r="N889" s="3" t="s">
        <v>2740</v>
      </c>
      <c r="O889" s="3" t="s">
        <v>2741</v>
      </c>
      <c r="P889" s="10">
        <f>IF(IFERROR(VLOOKUP(crocodile_dataset[[#This Row],[Observation ID]],A891:A1889,1,FALSE),0),1,0)</f>
        <v>0</v>
      </c>
      <c r="Q889"/>
    </row>
    <row r="890" spans="1:17" x14ac:dyDescent="0.2">
      <c r="A890" s="4">
        <v>889</v>
      </c>
      <c r="B890" s="3" t="s">
        <v>188</v>
      </c>
      <c r="C890" s="3" t="s">
        <v>189</v>
      </c>
      <c r="D890" s="3" t="s">
        <v>17</v>
      </c>
      <c r="E890" s="3" t="s">
        <v>18</v>
      </c>
      <c r="F890" s="1">
        <v>2.21</v>
      </c>
      <c r="G890" s="1">
        <v>77.3</v>
      </c>
      <c r="H890" s="3" t="s">
        <v>19</v>
      </c>
      <c r="I890" s="3" t="s">
        <v>38</v>
      </c>
      <c r="J890" s="2" t="s">
        <v>2742</v>
      </c>
      <c r="K890" s="3" t="s">
        <v>252</v>
      </c>
      <c r="L890" s="3" t="s">
        <v>46</v>
      </c>
      <c r="M890" s="3" t="s">
        <v>24</v>
      </c>
      <c r="N890" s="3" t="s">
        <v>2743</v>
      </c>
      <c r="O890" s="3" t="s">
        <v>2744</v>
      </c>
      <c r="P890" s="10">
        <f>IF(IFERROR(VLOOKUP(crocodile_dataset[[#This Row],[Observation ID]],A892:A1890,1,FALSE),0),1,0)</f>
        <v>0</v>
      </c>
      <c r="Q890"/>
    </row>
    <row r="891" spans="1:17" x14ac:dyDescent="0.2">
      <c r="A891" s="4">
        <v>890</v>
      </c>
      <c r="B891" s="3" t="s">
        <v>188</v>
      </c>
      <c r="C891" s="3" t="s">
        <v>189</v>
      </c>
      <c r="D891" s="3" t="s">
        <v>17</v>
      </c>
      <c r="E891" s="3" t="s">
        <v>18</v>
      </c>
      <c r="F891" s="1">
        <v>2.74</v>
      </c>
      <c r="G891" s="1">
        <v>107.4</v>
      </c>
      <c r="H891" s="3" t="s">
        <v>19</v>
      </c>
      <c r="I891" s="3" t="s">
        <v>20</v>
      </c>
      <c r="J891" s="2" t="s">
        <v>292</v>
      </c>
      <c r="K891" s="3" t="s">
        <v>252</v>
      </c>
      <c r="L891" s="3" t="s">
        <v>80</v>
      </c>
      <c r="M891" s="3" t="s">
        <v>24</v>
      </c>
      <c r="N891" s="3" t="s">
        <v>2745</v>
      </c>
      <c r="O891" s="3" t="s">
        <v>2746</v>
      </c>
      <c r="P891" s="10">
        <f>IF(IFERROR(VLOOKUP(crocodile_dataset[[#This Row],[Observation ID]],A893:A1891,1,FALSE),0),1,0)</f>
        <v>0</v>
      </c>
      <c r="Q891"/>
    </row>
    <row r="892" spans="1:17" x14ac:dyDescent="0.2">
      <c r="A892" s="4">
        <v>891</v>
      </c>
      <c r="B892" s="3" t="s">
        <v>35</v>
      </c>
      <c r="C892" s="3" t="s">
        <v>36</v>
      </c>
      <c r="D892" s="3" t="s">
        <v>17</v>
      </c>
      <c r="E892" s="3" t="s">
        <v>18</v>
      </c>
      <c r="F892" s="1">
        <v>4.79</v>
      </c>
      <c r="G892" s="1">
        <v>718.2</v>
      </c>
      <c r="H892" s="3" t="s">
        <v>19</v>
      </c>
      <c r="I892" s="3" t="s">
        <v>38</v>
      </c>
      <c r="J892" s="2" t="s">
        <v>2747</v>
      </c>
      <c r="K892" s="3" t="s">
        <v>30</v>
      </c>
      <c r="L892" s="3" t="s">
        <v>244</v>
      </c>
      <c r="M892" s="3" t="s">
        <v>41</v>
      </c>
      <c r="N892" s="3" t="s">
        <v>2748</v>
      </c>
      <c r="O892" s="3" t="s">
        <v>2749</v>
      </c>
      <c r="P892" s="10">
        <f>IF(IFERROR(VLOOKUP(crocodile_dataset[[#This Row],[Observation ID]],A894:A1892,1,FALSE),0),1,0)</f>
        <v>0</v>
      </c>
      <c r="Q892"/>
    </row>
    <row r="893" spans="1:17" x14ac:dyDescent="0.2">
      <c r="A893" s="4">
        <v>892</v>
      </c>
      <c r="B893" s="3" t="s">
        <v>392</v>
      </c>
      <c r="C893" s="3" t="s">
        <v>393</v>
      </c>
      <c r="D893" s="3" t="s">
        <v>17</v>
      </c>
      <c r="E893" s="3" t="s">
        <v>18</v>
      </c>
      <c r="F893" s="1">
        <v>2.74</v>
      </c>
      <c r="G893" s="1">
        <v>96.4</v>
      </c>
      <c r="H893" s="3" t="s">
        <v>19</v>
      </c>
      <c r="I893" s="3" t="s">
        <v>38</v>
      </c>
      <c r="J893" s="2" t="s">
        <v>2750</v>
      </c>
      <c r="K893" s="3" t="s">
        <v>191</v>
      </c>
      <c r="L893" s="3" t="s">
        <v>46</v>
      </c>
      <c r="M893" s="3" t="s">
        <v>24</v>
      </c>
      <c r="N893" s="3" t="s">
        <v>2751</v>
      </c>
      <c r="O893" s="3" t="s">
        <v>2752</v>
      </c>
      <c r="P893" s="10">
        <f>IF(IFERROR(VLOOKUP(crocodile_dataset[[#This Row],[Observation ID]],A895:A1893,1,FALSE),0),1,0)</f>
        <v>0</v>
      </c>
      <c r="Q893"/>
    </row>
    <row r="894" spans="1:17" x14ac:dyDescent="0.2">
      <c r="A894" s="4">
        <v>893</v>
      </c>
      <c r="B894" s="3" t="s">
        <v>207</v>
      </c>
      <c r="C894" s="3" t="s">
        <v>208</v>
      </c>
      <c r="D894" s="3" t="s">
        <v>17</v>
      </c>
      <c r="E894" s="3" t="s">
        <v>18</v>
      </c>
      <c r="F894" s="1">
        <v>2.54</v>
      </c>
      <c r="G894" s="1">
        <v>78.2</v>
      </c>
      <c r="H894" s="3" t="s">
        <v>19</v>
      </c>
      <c r="I894" s="3" t="s">
        <v>20</v>
      </c>
      <c r="J894" s="2" t="s">
        <v>2753</v>
      </c>
      <c r="K894" s="3" t="s">
        <v>210</v>
      </c>
      <c r="L894" s="3" t="s">
        <v>211</v>
      </c>
      <c r="M894" s="3" t="s">
        <v>24</v>
      </c>
      <c r="N894" s="3" t="s">
        <v>2754</v>
      </c>
      <c r="O894" s="3" t="s">
        <v>2755</v>
      </c>
      <c r="P894" s="10">
        <f>IF(IFERROR(VLOOKUP(crocodile_dataset[[#This Row],[Observation ID]],A896:A1894,1,FALSE),0),1,0)</f>
        <v>0</v>
      </c>
      <c r="Q894"/>
    </row>
    <row r="895" spans="1:17" x14ac:dyDescent="0.2">
      <c r="A895" s="4">
        <v>894</v>
      </c>
      <c r="B895" s="3" t="s">
        <v>15</v>
      </c>
      <c r="C895" s="3" t="s">
        <v>16</v>
      </c>
      <c r="D895" s="3" t="s">
        <v>17</v>
      </c>
      <c r="E895" s="3" t="s">
        <v>18</v>
      </c>
      <c r="F895" s="1">
        <v>2.35</v>
      </c>
      <c r="G895" s="1">
        <v>89.8</v>
      </c>
      <c r="H895" s="3" t="s">
        <v>61</v>
      </c>
      <c r="I895" s="3" t="s">
        <v>104</v>
      </c>
      <c r="J895" s="2" t="s">
        <v>2756</v>
      </c>
      <c r="K895" s="3" t="s">
        <v>233</v>
      </c>
      <c r="L895" s="3" t="s">
        <v>46</v>
      </c>
      <c r="M895" s="3" t="s">
        <v>24</v>
      </c>
      <c r="N895" s="3" t="s">
        <v>2757</v>
      </c>
      <c r="O895" s="3" t="s">
        <v>2758</v>
      </c>
      <c r="P895" s="10">
        <f>IF(IFERROR(VLOOKUP(crocodile_dataset[[#This Row],[Observation ID]],A897:A1895,1,FALSE),0),1,0)</f>
        <v>0</v>
      </c>
      <c r="Q895"/>
    </row>
    <row r="896" spans="1:17" x14ac:dyDescent="0.2">
      <c r="A896" s="4">
        <v>895</v>
      </c>
      <c r="B896" s="3" t="s">
        <v>392</v>
      </c>
      <c r="C896" s="3" t="s">
        <v>393</v>
      </c>
      <c r="D896" s="3" t="s">
        <v>17</v>
      </c>
      <c r="E896" s="3" t="s">
        <v>18</v>
      </c>
      <c r="F896" s="1">
        <v>2.83</v>
      </c>
      <c r="G896" s="1">
        <v>119.8</v>
      </c>
      <c r="H896" s="3" t="s">
        <v>19</v>
      </c>
      <c r="I896" s="3" t="s">
        <v>38</v>
      </c>
      <c r="J896" s="2" t="s">
        <v>2759</v>
      </c>
      <c r="K896" s="3" t="s">
        <v>191</v>
      </c>
      <c r="L896" s="3" t="s">
        <v>46</v>
      </c>
      <c r="M896" s="3" t="s">
        <v>24</v>
      </c>
      <c r="N896" s="3" t="s">
        <v>2147</v>
      </c>
      <c r="O896" s="3" t="s">
        <v>2760</v>
      </c>
      <c r="P896" s="10">
        <f>IF(IFERROR(VLOOKUP(crocodile_dataset[[#This Row],[Observation ID]],A898:A1896,1,FALSE),0),1,0)</f>
        <v>0</v>
      </c>
      <c r="Q896"/>
    </row>
    <row r="897" spans="1:17" x14ac:dyDescent="0.2">
      <c r="A897" s="4">
        <v>896</v>
      </c>
      <c r="B897" s="3" t="s">
        <v>201</v>
      </c>
      <c r="C897" s="3" t="s">
        <v>202</v>
      </c>
      <c r="D897" s="3" t="s">
        <v>17</v>
      </c>
      <c r="E897" s="3" t="s">
        <v>203</v>
      </c>
      <c r="F897" s="1">
        <v>0.61</v>
      </c>
      <c r="G897" s="1">
        <v>44.6</v>
      </c>
      <c r="H897" s="3" t="s">
        <v>156</v>
      </c>
      <c r="I897" s="3" t="s">
        <v>38</v>
      </c>
      <c r="J897" s="2" t="s">
        <v>2761</v>
      </c>
      <c r="K897" s="3" t="s">
        <v>282</v>
      </c>
      <c r="L897" s="3" t="s">
        <v>259</v>
      </c>
      <c r="M897" s="3" t="s">
        <v>41</v>
      </c>
      <c r="N897" s="3" t="s">
        <v>2762</v>
      </c>
      <c r="O897" s="3" t="s">
        <v>2763</v>
      </c>
      <c r="P897" s="10">
        <f>IF(IFERROR(VLOOKUP(crocodile_dataset[[#This Row],[Observation ID]],A899:A1897,1,FALSE),0),1,0)</f>
        <v>0</v>
      </c>
      <c r="Q897"/>
    </row>
    <row r="898" spans="1:17" x14ac:dyDescent="0.2">
      <c r="A898" s="4">
        <v>897</v>
      </c>
      <c r="B898" s="3" t="s">
        <v>120</v>
      </c>
      <c r="C898" s="3" t="s">
        <v>121</v>
      </c>
      <c r="D898" s="3" t="s">
        <v>17</v>
      </c>
      <c r="E898" s="3" t="s">
        <v>18</v>
      </c>
      <c r="F898" s="1">
        <v>3.6</v>
      </c>
      <c r="G898" s="1">
        <v>263.2</v>
      </c>
      <c r="H898" s="3" t="s">
        <v>19</v>
      </c>
      <c r="I898" s="3" t="s">
        <v>38</v>
      </c>
      <c r="J898" s="2" t="s">
        <v>2764</v>
      </c>
      <c r="K898" s="3" t="s">
        <v>123</v>
      </c>
      <c r="L898" s="3" t="s">
        <v>124</v>
      </c>
      <c r="M898" s="3" t="s">
        <v>73</v>
      </c>
      <c r="N898" s="3" t="s">
        <v>2023</v>
      </c>
      <c r="O898" s="3" t="s">
        <v>2765</v>
      </c>
      <c r="P898" s="10">
        <f>IF(IFERROR(VLOOKUP(crocodile_dataset[[#This Row],[Observation ID]],A900:A1898,1,FALSE),0),1,0)</f>
        <v>0</v>
      </c>
      <c r="Q898"/>
    </row>
    <row r="899" spans="1:17" x14ac:dyDescent="0.2">
      <c r="A899" s="4">
        <v>898</v>
      </c>
      <c r="B899" s="3" t="s">
        <v>35</v>
      </c>
      <c r="C899" s="3" t="s">
        <v>36</v>
      </c>
      <c r="D899" s="3" t="s">
        <v>17</v>
      </c>
      <c r="E899" s="3" t="s">
        <v>18</v>
      </c>
      <c r="F899" s="1">
        <v>4.54</v>
      </c>
      <c r="G899" s="1">
        <v>593.9</v>
      </c>
      <c r="H899" s="3" t="s">
        <v>19</v>
      </c>
      <c r="I899" s="3" t="s">
        <v>38</v>
      </c>
      <c r="J899" s="2" t="s">
        <v>2766</v>
      </c>
      <c r="K899" s="3" t="s">
        <v>30</v>
      </c>
      <c r="L899" s="3" t="s">
        <v>244</v>
      </c>
      <c r="M899" s="3" t="s">
        <v>41</v>
      </c>
      <c r="N899" s="3" t="s">
        <v>2767</v>
      </c>
      <c r="O899" s="3" t="s">
        <v>2768</v>
      </c>
      <c r="P899" s="10">
        <f>IF(IFERROR(VLOOKUP(crocodile_dataset[[#This Row],[Observation ID]],A901:A1899,1,FALSE),0),1,0)</f>
        <v>0</v>
      </c>
      <c r="Q899"/>
    </row>
    <row r="900" spans="1:17" x14ac:dyDescent="0.2">
      <c r="A900" s="4">
        <v>899</v>
      </c>
      <c r="B900" s="3" t="s">
        <v>392</v>
      </c>
      <c r="C900" s="3" t="s">
        <v>393</v>
      </c>
      <c r="D900" s="3" t="s">
        <v>17</v>
      </c>
      <c r="E900" s="3" t="s">
        <v>18</v>
      </c>
      <c r="F900" s="1">
        <v>0.8</v>
      </c>
      <c r="G900" s="1">
        <v>27.7</v>
      </c>
      <c r="H900" s="3" t="s">
        <v>37</v>
      </c>
      <c r="I900" s="3" t="s">
        <v>38</v>
      </c>
      <c r="J900" s="2" t="s">
        <v>2769</v>
      </c>
      <c r="K900" s="3" t="s">
        <v>191</v>
      </c>
      <c r="L900" s="3" t="s">
        <v>475</v>
      </c>
      <c r="M900" s="3" t="s">
        <v>24</v>
      </c>
      <c r="N900" s="3" t="s">
        <v>2770</v>
      </c>
      <c r="O900" s="3" t="s">
        <v>2771</v>
      </c>
      <c r="P900" s="10">
        <f>IF(IFERROR(VLOOKUP(crocodile_dataset[[#This Row],[Observation ID]],A902:A1900,1,FALSE),0),1,0)</f>
        <v>0</v>
      </c>
      <c r="Q900"/>
    </row>
    <row r="901" spans="1:17" x14ac:dyDescent="0.2">
      <c r="A901" s="4">
        <v>900</v>
      </c>
      <c r="B901" s="3" t="s">
        <v>49</v>
      </c>
      <c r="C901" s="3" t="s">
        <v>50</v>
      </c>
      <c r="D901" s="3" t="s">
        <v>17</v>
      </c>
      <c r="E901" s="3" t="s">
        <v>18</v>
      </c>
      <c r="F901" s="1">
        <v>3.72</v>
      </c>
      <c r="G901" s="1">
        <v>225.8</v>
      </c>
      <c r="H901" s="3" t="s">
        <v>61</v>
      </c>
      <c r="I901" s="3" t="s">
        <v>104</v>
      </c>
      <c r="J901" s="2" t="s">
        <v>2772</v>
      </c>
      <c r="K901" s="3" t="s">
        <v>52</v>
      </c>
      <c r="L901" s="3" t="s">
        <v>80</v>
      </c>
      <c r="M901" s="3" t="s">
        <v>32</v>
      </c>
      <c r="N901" s="3" t="s">
        <v>2773</v>
      </c>
      <c r="O901" s="3" t="s">
        <v>2774</v>
      </c>
      <c r="P901" s="10">
        <f>IF(IFERROR(VLOOKUP(crocodile_dataset[[#This Row],[Observation ID]],A903:A1901,1,FALSE),0),1,0)</f>
        <v>0</v>
      </c>
      <c r="Q901"/>
    </row>
    <row r="902" spans="1:17" x14ac:dyDescent="0.2">
      <c r="A902" s="4">
        <v>901</v>
      </c>
      <c r="B902" s="3" t="s">
        <v>120</v>
      </c>
      <c r="C902" s="3" t="s">
        <v>121</v>
      </c>
      <c r="D902" s="3" t="s">
        <v>17</v>
      </c>
      <c r="E902" s="3" t="s">
        <v>18</v>
      </c>
      <c r="F902" s="1">
        <v>2.02</v>
      </c>
      <c r="G902" s="1">
        <v>70.2</v>
      </c>
      <c r="H902" s="3" t="s">
        <v>37</v>
      </c>
      <c r="I902" s="3" t="s">
        <v>38</v>
      </c>
      <c r="J902" s="2" t="s">
        <v>2775</v>
      </c>
      <c r="K902" s="3" t="s">
        <v>123</v>
      </c>
      <c r="L902" s="3" t="s">
        <v>124</v>
      </c>
      <c r="M902" s="3" t="s">
        <v>73</v>
      </c>
      <c r="N902" s="3" t="s">
        <v>2776</v>
      </c>
      <c r="O902" s="3" t="s">
        <v>2777</v>
      </c>
      <c r="P902" s="10">
        <f>IF(IFERROR(VLOOKUP(crocodile_dataset[[#This Row],[Observation ID]],A904:A1902,1,FALSE),0),1,0)</f>
        <v>0</v>
      </c>
      <c r="Q902"/>
    </row>
    <row r="903" spans="1:17" x14ac:dyDescent="0.2">
      <c r="A903" s="4">
        <v>902</v>
      </c>
      <c r="B903" s="3" t="s">
        <v>127</v>
      </c>
      <c r="C903" s="3" t="s">
        <v>128</v>
      </c>
      <c r="D903" s="3" t="s">
        <v>17</v>
      </c>
      <c r="E903" s="3" t="s">
        <v>18</v>
      </c>
      <c r="F903" s="1">
        <v>4.0999999999999996</v>
      </c>
      <c r="G903" s="1">
        <v>514.5</v>
      </c>
      <c r="H903" s="3" t="s">
        <v>19</v>
      </c>
      <c r="I903" s="3" t="s">
        <v>38</v>
      </c>
      <c r="J903" s="2" t="s">
        <v>2778</v>
      </c>
      <c r="K903" s="3" t="s">
        <v>359</v>
      </c>
      <c r="L903" s="3" t="s">
        <v>266</v>
      </c>
      <c r="M903" s="3" t="s">
        <v>24</v>
      </c>
      <c r="N903" s="3" t="s">
        <v>2779</v>
      </c>
      <c r="O903" s="3" t="s">
        <v>2780</v>
      </c>
      <c r="P903" s="10">
        <f>IF(IFERROR(VLOOKUP(crocodile_dataset[[#This Row],[Observation ID]],A905:A1903,1,FALSE),0),1,0)</f>
        <v>0</v>
      </c>
      <c r="Q903"/>
    </row>
    <row r="904" spans="1:17" x14ac:dyDescent="0.2">
      <c r="A904" s="4">
        <v>903</v>
      </c>
      <c r="B904" s="3" t="s">
        <v>15</v>
      </c>
      <c r="C904" s="3" t="s">
        <v>16</v>
      </c>
      <c r="D904" s="3" t="s">
        <v>17</v>
      </c>
      <c r="E904" s="3" t="s">
        <v>18</v>
      </c>
      <c r="F904" s="1">
        <v>1.76</v>
      </c>
      <c r="G904" s="1">
        <v>57.8</v>
      </c>
      <c r="H904" s="3" t="s">
        <v>19</v>
      </c>
      <c r="I904" s="3" t="s">
        <v>104</v>
      </c>
      <c r="J904" s="2" t="s">
        <v>2287</v>
      </c>
      <c r="K904" s="3" t="s">
        <v>233</v>
      </c>
      <c r="L904" s="3" t="s">
        <v>46</v>
      </c>
      <c r="M904" s="3" t="s">
        <v>24</v>
      </c>
      <c r="N904" s="3" t="s">
        <v>2781</v>
      </c>
      <c r="O904" s="3" t="s">
        <v>2782</v>
      </c>
      <c r="P904" s="10">
        <f>IF(IFERROR(VLOOKUP(crocodile_dataset[[#This Row],[Observation ID]],A906:A1904,1,FALSE),0),1,0)</f>
        <v>0</v>
      </c>
      <c r="Q904"/>
    </row>
    <row r="905" spans="1:17" x14ac:dyDescent="0.2">
      <c r="A905" s="4">
        <v>904</v>
      </c>
      <c r="B905" s="3" t="s">
        <v>49</v>
      </c>
      <c r="C905" s="3" t="s">
        <v>50</v>
      </c>
      <c r="D905" s="3" t="s">
        <v>17</v>
      </c>
      <c r="E905" s="3" t="s">
        <v>18</v>
      </c>
      <c r="F905" s="1">
        <v>1.22</v>
      </c>
      <c r="G905" s="1">
        <v>54.4</v>
      </c>
      <c r="H905" s="3" t="s">
        <v>37</v>
      </c>
      <c r="I905" s="3" t="s">
        <v>104</v>
      </c>
      <c r="J905" s="2" t="s">
        <v>2783</v>
      </c>
      <c r="K905" s="3" t="s">
        <v>161</v>
      </c>
      <c r="L905" s="3" t="s">
        <v>56</v>
      </c>
      <c r="M905" s="3" t="s">
        <v>32</v>
      </c>
      <c r="N905" s="3" t="s">
        <v>2784</v>
      </c>
      <c r="O905" s="3" t="s">
        <v>2785</v>
      </c>
      <c r="P905" s="10">
        <f>IF(IFERROR(VLOOKUP(crocodile_dataset[[#This Row],[Observation ID]],A907:A1905,1,FALSE),0),1,0)</f>
        <v>0</v>
      </c>
      <c r="Q905"/>
    </row>
    <row r="906" spans="1:17" x14ac:dyDescent="0.2">
      <c r="A906" s="4">
        <v>905</v>
      </c>
      <c r="B906" s="3" t="s">
        <v>127</v>
      </c>
      <c r="C906" s="3" t="s">
        <v>128</v>
      </c>
      <c r="D906" s="3" t="s">
        <v>17</v>
      </c>
      <c r="E906" s="3" t="s">
        <v>18</v>
      </c>
      <c r="F906" s="1">
        <v>4.84</v>
      </c>
      <c r="G906" s="1">
        <v>639.9</v>
      </c>
      <c r="H906" s="3" t="s">
        <v>19</v>
      </c>
      <c r="I906" s="3" t="s">
        <v>20</v>
      </c>
      <c r="J906" s="2" t="s">
        <v>2786</v>
      </c>
      <c r="K906" s="3" t="s">
        <v>359</v>
      </c>
      <c r="L906" s="3" t="s">
        <v>479</v>
      </c>
      <c r="M906" s="3" t="s">
        <v>24</v>
      </c>
      <c r="N906" s="3" t="s">
        <v>976</v>
      </c>
      <c r="O906" s="3" t="s">
        <v>2787</v>
      </c>
      <c r="P906" s="10">
        <f>IF(IFERROR(VLOOKUP(crocodile_dataset[[#This Row],[Observation ID]],A908:A1906,1,FALSE),0),1,0)</f>
        <v>0</v>
      </c>
      <c r="Q906"/>
    </row>
    <row r="907" spans="1:17" x14ac:dyDescent="0.2">
      <c r="A907" s="4">
        <v>906</v>
      </c>
      <c r="B907" s="3" t="s">
        <v>201</v>
      </c>
      <c r="C907" s="3" t="s">
        <v>202</v>
      </c>
      <c r="D907" s="3" t="s">
        <v>17</v>
      </c>
      <c r="E907" s="3" t="s">
        <v>203</v>
      </c>
      <c r="F907" s="1">
        <v>1.89</v>
      </c>
      <c r="G907" s="1">
        <v>77</v>
      </c>
      <c r="H907" s="3" t="s">
        <v>37</v>
      </c>
      <c r="I907" s="3" t="s">
        <v>20</v>
      </c>
      <c r="J907" s="2" t="s">
        <v>2788</v>
      </c>
      <c r="K907" s="3" t="s">
        <v>272</v>
      </c>
      <c r="L907" s="3" t="s">
        <v>23</v>
      </c>
      <c r="M907" s="3" t="s">
        <v>41</v>
      </c>
      <c r="N907" s="3" t="s">
        <v>2789</v>
      </c>
      <c r="O907" s="3" t="s">
        <v>2790</v>
      </c>
      <c r="P907" s="10">
        <f>IF(IFERROR(VLOOKUP(crocodile_dataset[[#This Row],[Observation ID]],A909:A1907,1,FALSE),0),1,0)</f>
        <v>0</v>
      </c>
      <c r="Q907"/>
    </row>
    <row r="908" spans="1:17" x14ac:dyDescent="0.2">
      <c r="A908" s="4">
        <v>907</v>
      </c>
      <c r="B908" s="3" t="s">
        <v>87</v>
      </c>
      <c r="C908" s="3" t="s">
        <v>88</v>
      </c>
      <c r="D908" s="3" t="s">
        <v>17</v>
      </c>
      <c r="E908" s="3" t="s">
        <v>69</v>
      </c>
      <c r="F908" s="1">
        <v>1.01</v>
      </c>
      <c r="G908" s="1">
        <v>11.6</v>
      </c>
      <c r="H908" s="3" t="s">
        <v>61</v>
      </c>
      <c r="I908" s="3" t="s">
        <v>104</v>
      </c>
      <c r="J908" s="2" t="s">
        <v>2791</v>
      </c>
      <c r="K908" s="3" t="s">
        <v>90</v>
      </c>
      <c r="L908" s="3" t="s">
        <v>91</v>
      </c>
      <c r="M908" s="3" t="s">
        <v>32</v>
      </c>
      <c r="N908" s="3" t="s">
        <v>2792</v>
      </c>
      <c r="O908" s="3" t="s">
        <v>2793</v>
      </c>
      <c r="P908" s="10">
        <f>IF(IFERROR(VLOOKUP(crocodile_dataset[[#This Row],[Observation ID]],A910:A1908,1,FALSE),0),1,0)</f>
        <v>0</v>
      </c>
      <c r="Q908"/>
    </row>
    <row r="909" spans="1:17" x14ac:dyDescent="0.2">
      <c r="A909" s="4">
        <v>908</v>
      </c>
      <c r="B909" s="3" t="s">
        <v>35</v>
      </c>
      <c r="C909" s="3" t="s">
        <v>36</v>
      </c>
      <c r="D909" s="3" t="s">
        <v>17</v>
      </c>
      <c r="E909" s="3" t="s">
        <v>18</v>
      </c>
      <c r="F909" s="1">
        <v>4.16</v>
      </c>
      <c r="G909" s="1">
        <v>404.5</v>
      </c>
      <c r="H909" s="3" t="s">
        <v>19</v>
      </c>
      <c r="I909" s="3" t="s">
        <v>38</v>
      </c>
      <c r="J909" s="2" t="s">
        <v>2794</v>
      </c>
      <c r="K909" s="3" t="s">
        <v>30</v>
      </c>
      <c r="L909" s="3" t="s">
        <v>244</v>
      </c>
      <c r="M909" s="3" t="s">
        <v>41</v>
      </c>
      <c r="N909" s="3" t="s">
        <v>2795</v>
      </c>
      <c r="O909" s="3" t="s">
        <v>2796</v>
      </c>
      <c r="P909" s="10">
        <f>IF(IFERROR(VLOOKUP(crocodile_dataset[[#This Row],[Observation ID]],A911:A1909,1,FALSE),0),1,0)</f>
        <v>0</v>
      </c>
      <c r="Q909"/>
    </row>
    <row r="910" spans="1:17" x14ac:dyDescent="0.2">
      <c r="A910" s="4">
        <v>909</v>
      </c>
      <c r="B910" s="3" t="s">
        <v>320</v>
      </c>
      <c r="C910" s="3" t="s">
        <v>321</v>
      </c>
      <c r="D910" s="3" t="s">
        <v>17</v>
      </c>
      <c r="E910" s="3" t="s">
        <v>203</v>
      </c>
      <c r="F910" s="1">
        <v>2.08</v>
      </c>
      <c r="G910" s="1">
        <v>86.9</v>
      </c>
      <c r="H910" s="3" t="s">
        <v>19</v>
      </c>
      <c r="I910" s="3" t="s">
        <v>38</v>
      </c>
      <c r="J910" s="2" t="s">
        <v>2797</v>
      </c>
      <c r="K910" s="3" t="s">
        <v>297</v>
      </c>
      <c r="L910" s="3" t="s">
        <v>355</v>
      </c>
      <c r="M910" s="3" t="s">
        <v>323</v>
      </c>
      <c r="N910" s="3" t="s">
        <v>2798</v>
      </c>
      <c r="O910" s="3" t="s">
        <v>2799</v>
      </c>
      <c r="P910" s="10">
        <f>IF(IFERROR(VLOOKUP(crocodile_dataset[[#This Row],[Observation ID]],A912:A1910,1,FALSE),0),1,0)</f>
        <v>0</v>
      </c>
      <c r="Q910"/>
    </row>
    <row r="911" spans="1:17" x14ac:dyDescent="0.2">
      <c r="A911" s="4">
        <v>910</v>
      </c>
      <c r="B911" s="3" t="s">
        <v>127</v>
      </c>
      <c r="C911" s="3" t="s">
        <v>128</v>
      </c>
      <c r="D911" s="3" t="s">
        <v>17</v>
      </c>
      <c r="E911" s="3" t="s">
        <v>18</v>
      </c>
      <c r="F911" s="1">
        <v>5.13</v>
      </c>
      <c r="G911" s="1">
        <v>765.1</v>
      </c>
      <c r="H911" s="3" t="s">
        <v>19</v>
      </c>
      <c r="I911" s="3" t="s">
        <v>38</v>
      </c>
      <c r="J911" s="2" t="s">
        <v>2800</v>
      </c>
      <c r="K911" s="3" t="s">
        <v>210</v>
      </c>
      <c r="L911" s="3" t="s">
        <v>131</v>
      </c>
      <c r="M911" s="3" t="s">
        <v>24</v>
      </c>
      <c r="N911" s="3" t="s">
        <v>2801</v>
      </c>
      <c r="O911" s="3" t="s">
        <v>2802</v>
      </c>
      <c r="P911" s="10">
        <f>IF(IFERROR(VLOOKUP(crocodile_dataset[[#This Row],[Observation ID]],A913:A1911,1,FALSE),0),1,0)</f>
        <v>0</v>
      </c>
      <c r="Q911"/>
    </row>
    <row r="912" spans="1:17" x14ac:dyDescent="0.2">
      <c r="A912" s="4">
        <v>911</v>
      </c>
      <c r="B912" s="3" t="s">
        <v>87</v>
      </c>
      <c r="C912" s="3" t="s">
        <v>88</v>
      </c>
      <c r="D912" s="3" t="s">
        <v>17</v>
      </c>
      <c r="E912" s="3" t="s">
        <v>69</v>
      </c>
      <c r="F912" s="1">
        <v>0.8</v>
      </c>
      <c r="G912" s="1">
        <v>7.7</v>
      </c>
      <c r="H912" s="3" t="s">
        <v>37</v>
      </c>
      <c r="I912" s="3" t="s">
        <v>20</v>
      </c>
      <c r="J912" s="2" t="s">
        <v>2803</v>
      </c>
      <c r="K912" s="3" t="s">
        <v>90</v>
      </c>
      <c r="L912" s="3" t="s">
        <v>91</v>
      </c>
      <c r="M912" s="3" t="s">
        <v>32</v>
      </c>
      <c r="N912" s="3" t="s">
        <v>2804</v>
      </c>
      <c r="O912" s="3" t="s">
        <v>2805</v>
      </c>
      <c r="P912" s="10">
        <f>IF(IFERROR(VLOOKUP(crocodile_dataset[[#This Row],[Observation ID]],A914:A1912,1,FALSE),0),1,0)</f>
        <v>0</v>
      </c>
      <c r="Q912"/>
    </row>
    <row r="913" spans="1:17" x14ac:dyDescent="0.2">
      <c r="A913" s="4">
        <v>912</v>
      </c>
      <c r="B913" s="3" t="s">
        <v>183</v>
      </c>
      <c r="C913" s="3" t="s">
        <v>184</v>
      </c>
      <c r="D913" s="3" t="s">
        <v>17</v>
      </c>
      <c r="E913" s="3" t="s">
        <v>18</v>
      </c>
      <c r="F913" s="1">
        <v>2.34</v>
      </c>
      <c r="G913" s="1">
        <v>79.400000000000006</v>
      </c>
      <c r="H913" s="3" t="s">
        <v>19</v>
      </c>
      <c r="I913" s="3" t="s">
        <v>104</v>
      </c>
      <c r="J913" s="2" t="s">
        <v>2806</v>
      </c>
      <c r="K913" s="3" t="s">
        <v>130</v>
      </c>
      <c r="L913" s="3" t="s">
        <v>788</v>
      </c>
      <c r="M913" s="3" t="s">
        <v>41</v>
      </c>
      <c r="N913" s="3" t="s">
        <v>2807</v>
      </c>
      <c r="O913" s="3" t="s">
        <v>2808</v>
      </c>
      <c r="P913" s="10">
        <f>IF(IFERROR(VLOOKUP(crocodile_dataset[[#This Row],[Observation ID]],A915:A1913,1,FALSE),0),1,0)</f>
        <v>0</v>
      </c>
      <c r="Q913"/>
    </row>
    <row r="914" spans="1:17" x14ac:dyDescent="0.2">
      <c r="A914" s="4">
        <v>913</v>
      </c>
      <c r="B914" s="3" t="s">
        <v>188</v>
      </c>
      <c r="C914" s="3" t="s">
        <v>189</v>
      </c>
      <c r="D914" s="3" t="s">
        <v>17</v>
      </c>
      <c r="E914" s="3" t="s">
        <v>18</v>
      </c>
      <c r="F914" s="1">
        <v>2.75</v>
      </c>
      <c r="G914" s="1">
        <v>117.5</v>
      </c>
      <c r="H914" s="3" t="s">
        <v>19</v>
      </c>
      <c r="I914" s="3" t="s">
        <v>104</v>
      </c>
      <c r="J914" s="2" t="s">
        <v>2809</v>
      </c>
      <c r="K914" s="3" t="s">
        <v>191</v>
      </c>
      <c r="L914" s="3" t="s">
        <v>46</v>
      </c>
      <c r="M914" s="3" t="s">
        <v>24</v>
      </c>
      <c r="N914" s="3" t="s">
        <v>2810</v>
      </c>
      <c r="O914" s="3" t="s">
        <v>2811</v>
      </c>
      <c r="P914" s="10">
        <f>IF(IFERROR(VLOOKUP(crocodile_dataset[[#This Row],[Observation ID]],A916:A1914,1,FALSE),0),1,0)</f>
        <v>0</v>
      </c>
      <c r="Q914"/>
    </row>
    <row r="915" spans="1:17" x14ac:dyDescent="0.2">
      <c r="A915" s="4">
        <v>914</v>
      </c>
      <c r="B915" s="3" t="s">
        <v>15</v>
      </c>
      <c r="C915" s="3" t="s">
        <v>16</v>
      </c>
      <c r="D915" s="3" t="s">
        <v>17</v>
      </c>
      <c r="E915" s="3" t="s">
        <v>18</v>
      </c>
      <c r="F915" s="1">
        <v>2.6</v>
      </c>
      <c r="G915" s="1">
        <v>105.9</v>
      </c>
      <c r="H915" s="3" t="s">
        <v>19</v>
      </c>
      <c r="I915" s="3" t="s">
        <v>20</v>
      </c>
      <c r="J915" s="2" t="s">
        <v>2812</v>
      </c>
      <c r="K915" s="3" t="s">
        <v>22</v>
      </c>
      <c r="L915" s="3" t="s">
        <v>84</v>
      </c>
      <c r="M915" s="3" t="s">
        <v>24</v>
      </c>
      <c r="N915" s="3" t="s">
        <v>2813</v>
      </c>
      <c r="O915" s="3" t="s">
        <v>2814</v>
      </c>
      <c r="P915" s="10">
        <f>IF(IFERROR(VLOOKUP(crocodile_dataset[[#This Row],[Observation ID]],A917:A1915,1,FALSE),0),1,0)</f>
        <v>0</v>
      </c>
      <c r="Q915"/>
    </row>
    <row r="916" spans="1:17" x14ac:dyDescent="0.2">
      <c r="A916" s="4">
        <v>915</v>
      </c>
      <c r="B916" s="3" t="s">
        <v>320</v>
      </c>
      <c r="C916" s="3" t="s">
        <v>321</v>
      </c>
      <c r="D916" s="3" t="s">
        <v>17</v>
      </c>
      <c r="E916" s="3" t="s">
        <v>203</v>
      </c>
      <c r="F916" s="1">
        <v>2.27</v>
      </c>
      <c r="G916" s="1">
        <v>88.4</v>
      </c>
      <c r="H916" s="3" t="s">
        <v>61</v>
      </c>
      <c r="I916" s="3" t="s">
        <v>38</v>
      </c>
      <c r="J916" s="2" t="s">
        <v>2815</v>
      </c>
      <c r="K916" s="3" t="s">
        <v>330</v>
      </c>
      <c r="L916" s="3" t="s">
        <v>23</v>
      </c>
      <c r="M916" s="3" t="s">
        <v>323</v>
      </c>
      <c r="N916" s="3" t="s">
        <v>2816</v>
      </c>
      <c r="O916" s="3" t="s">
        <v>2817</v>
      </c>
      <c r="P916" s="10">
        <f>IF(IFERROR(VLOOKUP(crocodile_dataset[[#This Row],[Observation ID]],A918:A1916,1,FALSE),0),1,0)</f>
        <v>0</v>
      </c>
      <c r="Q916"/>
    </row>
    <row r="917" spans="1:17" x14ac:dyDescent="0.2">
      <c r="A917" s="4">
        <v>916</v>
      </c>
      <c r="B917" s="3" t="s">
        <v>15</v>
      </c>
      <c r="C917" s="3" t="s">
        <v>16</v>
      </c>
      <c r="D917" s="3" t="s">
        <v>17</v>
      </c>
      <c r="E917" s="3" t="s">
        <v>18</v>
      </c>
      <c r="F917" s="1">
        <v>2.9</v>
      </c>
      <c r="G917" s="1">
        <v>126.3</v>
      </c>
      <c r="H917" s="3" t="s">
        <v>61</v>
      </c>
      <c r="I917" s="3" t="s">
        <v>38</v>
      </c>
      <c r="J917" s="2" t="s">
        <v>2818</v>
      </c>
      <c r="K917" s="3" t="s">
        <v>233</v>
      </c>
      <c r="L917" s="3" t="s">
        <v>23</v>
      </c>
      <c r="M917" s="3" t="s">
        <v>24</v>
      </c>
      <c r="N917" s="3" t="s">
        <v>2819</v>
      </c>
      <c r="O917" s="3" t="s">
        <v>2820</v>
      </c>
      <c r="P917" s="10">
        <f>IF(IFERROR(VLOOKUP(crocodile_dataset[[#This Row],[Observation ID]],A919:A1917,1,FALSE),0),1,0)</f>
        <v>0</v>
      </c>
      <c r="Q917"/>
    </row>
    <row r="918" spans="1:17" x14ac:dyDescent="0.2">
      <c r="A918" s="4">
        <v>917</v>
      </c>
      <c r="B918" s="3" t="s">
        <v>15</v>
      </c>
      <c r="C918" s="3" t="s">
        <v>16</v>
      </c>
      <c r="D918" s="3" t="s">
        <v>17</v>
      </c>
      <c r="E918" s="3" t="s">
        <v>18</v>
      </c>
      <c r="F918" s="1">
        <v>2.4700000000000002</v>
      </c>
      <c r="G918" s="1">
        <v>86.4</v>
      </c>
      <c r="H918" s="3" t="s">
        <v>19</v>
      </c>
      <c r="I918" s="3" t="s">
        <v>38</v>
      </c>
      <c r="J918" s="2" t="s">
        <v>2821</v>
      </c>
      <c r="K918" s="3" t="s">
        <v>45</v>
      </c>
      <c r="L918" s="3" t="s">
        <v>46</v>
      </c>
      <c r="M918" s="3" t="s">
        <v>24</v>
      </c>
      <c r="N918" s="3" t="s">
        <v>2822</v>
      </c>
      <c r="O918" s="3" t="s">
        <v>2823</v>
      </c>
      <c r="P918" s="10">
        <f>IF(IFERROR(VLOOKUP(crocodile_dataset[[#This Row],[Observation ID]],A920:A1918,1,FALSE),0),1,0)</f>
        <v>0</v>
      </c>
      <c r="Q918"/>
    </row>
    <row r="919" spans="1:17" x14ac:dyDescent="0.2">
      <c r="A919" s="4">
        <v>918</v>
      </c>
      <c r="B919" s="3" t="s">
        <v>183</v>
      </c>
      <c r="C919" s="3" t="s">
        <v>184</v>
      </c>
      <c r="D919" s="3" t="s">
        <v>17</v>
      </c>
      <c r="E919" s="3" t="s">
        <v>18</v>
      </c>
      <c r="F919" s="1">
        <v>1.89</v>
      </c>
      <c r="G919" s="1">
        <v>49.8</v>
      </c>
      <c r="H919" s="3" t="s">
        <v>19</v>
      </c>
      <c r="I919" s="3" t="s">
        <v>104</v>
      </c>
      <c r="J919" s="2" t="s">
        <v>2824</v>
      </c>
      <c r="K919" s="3" t="s">
        <v>130</v>
      </c>
      <c r="L919" s="3" t="s">
        <v>788</v>
      </c>
      <c r="M919" s="3" t="s">
        <v>41</v>
      </c>
      <c r="N919" s="3" t="s">
        <v>2825</v>
      </c>
      <c r="O919" s="3" t="s">
        <v>2826</v>
      </c>
      <c r="P919" s="10">
        <f>IF(IFERROR(VLOOKUP(crocodile_dataset[[#This Row],[Observation ID]],A921:A1919,1,FALSE),0),1,0)</f>
        <v>0</v>
      </c>
      <c r="Q919"/>
    </row>
    <row r="920" spans="1:17" x14ac:dyDescent="0.2">
      <c r="A920" s="4">
        <v>919</v>
      </c>
      <c r="B920" s="3" t="s">
        <v>49</v>
      </c>
      <c r="C920" s="3" t="s">
        <v>50</v>
      </c>
      <c r="D920" s="3" t="s">
        <v>17</v>
      </c>
      <c r="E920" s="3" t="s">
        <v>18</v>
      </c>
      <c r="F920" s="1">
        <v>3.01</v>
      </c>
      <c r="G920" s="1">
        <v>155.1</v>
      </c>
      <c r="H920" s="3" t="s">
        <v>61</v>
      </c>
      <c r="I920" s="3" t="s">
        <v>104</v>
      </c>
      <c r="J920" s="2" t="s">
        <v>2827</v>
      </c>
      <c r="K920" s="3" t="s">
        <v>161</v>
      </c>
      <c r="L920" s="3" t="s">
        <v>56</v>
      </c>
      <c r="M920" s="3" t="s">
        <v>32</v>
      </c>
      <c r="N920" s="3" t="s">
        <v>2828</v>
      </c>
      <c r="O920" s="3" t="s">
        <v>2829</v>
      </c>
      <c r="P920" s="10">
        <f>IF(IFERROR(VLOOKUP(crocodile_dataset[[#This Row],[Observation ID]],A922:A1920,1,FALSE),0),1,0)</f>
        <v>0</v>
      </c>
      <c r="Q920"/>
    </row>
    <row r="921" spans="1:17" x14ac:dyDescent="0.2">
      <c r="A921" s="4">
        <v>920</v>
      </c>
      <c r="B921" s="3" t="s">
        <v>201</v>
      </c>
      <c r="C921" s="3" t="s">
        <v>202</v>
      </c>
      <c r="D921" s="3" t="s">
        <v>17</v>
      </c>
      <c r="E921" s="3" t="s">
        <v>203</v>
      </c>
      <c r="F921" s="1">
        <v>2.76</v>
      </c>
      <c r="G921" s="1">
        <v>137.80000000000001</v>
      </c>
      <c r="H921" s="3" t="s">
        <v>61</v>
      </c>
      <c r="I921" s="3" t="s">
        <v>38</v>
      </c>
      <c r="J921" s="2" t="s">
        <v>2830</v>
      </c>
      <c r="K921" s="3" t="s">
        <v>248</v>
      </c>
      <c r="L921" s="3" t="s">
        <v>259</v>
      </c>
      <c r="M921" s="3" t="s">
        <v>41</v>
      </c>
      <c r="N921" s="3" t="s">
        <v>2831</v>
      </c>
      <c r="O921" s="3" t="s">
        <v>2832</v>
      </c>
      <c r="P921" s="10">
        <f>IF(IFERROR(VLOOKUP(crocodile_dataset[[#This Row],[Observation ID]],A923:A1921,1,FALSE),0),1,0)</f>
        <v>0</v>
      </c>
      <c r="Q921"/>
    </row>
    <row r="922" spans="1:17" x14ac:dyDescent="0.2">
      <c r="A922" s="4">
        <v>921</v>
      </c>
      <c r="B922" s="3" t="s">
        <v>201</v>
      </c>
      <c r="C922" s="3" t="s">
        <v>202</v>
      </c>
      <c r="D922" s="3" t="s">
        <v>17</v>
      </c>
      <c r="E922" s="3" t="s">
        <v>203</v>
      </c>
      <c r="F922" s="1">
        <v>2.5299999999999998</v>
      </c>
      <c r="G922" s="1">
        <v>120.8</v>
      </c>
      <c r="H922" s="3" t="s">
        <v>19</v>
      </c>
      <c r="I922" s="3" t="s">
        <v>20</v>
      </c>
      <c r="J922" s="2" t="s">
        <v>2833</v>
      </c>
      <c r="K922" s="3" t="s">
        <v>282</v>
      </c>
      <c r="L922" s="3" t="s">
        <v>23</v>
      </c>
      <c r="M922" s="3" t="s">
        <v>41</v>
      </c>
      <c r="N922" s="3" t="s">
        <v>2834</v>
      </c>
      <c r="O922" s="3" t="s">
        <v>2835</v>
      </c>
      <c r="P922" s="10">
        <f>IF(IFERROR(VLOOKUP(crocodile_dataset[[#This Row],[Observation ID]],A924:A1922,1,FALSE),0),1,0)</f>
        <v>0</v>
      </c>
      <c r="Q922"/>
    </row>
    <row r="923" spans="1:17" x14ac:dyDescent="0.2">
      <c r="A923" s="4">
        <v>922</v>
      </c>
      <c r="B923" s="3" t="s">
        <v>49</v>
      </c>
      <c r="C923" s="3" t="s">
        <v>50</v>
      </c>
      <c r="D923" s="3" t="s">
        <v>17</v>
      </c>
      <c r="E923" s="3" t="s">
        <v>18</v>
      </c>
      <c r="F923" s="1">
        <v>2.97</v>
      </c>
      <c r="G923" s="1">
        <v>174.6</v>
      </c>
      <c r="H923" s="3" t="s">
        <v>61</v>
      </c>
      <c r="I923" s="3" t="s">
        <v>20</v>
      </c>
      <c r="J923" s="2" t="s">
        <v>2836</v>
      </c>
      <c r="K923" s="3" t="s">
        <v>742</v>
      </c>
      <c r="L923" s="3" t="s">
        <v>80</v>
      </c>
      <c r="M923" s="3" t="s">
        <v>32</v>
      </c>
      <c r="N923" s="3" t="s">
        <v>2837</v>
      </c>
      <c r="O923" s="3" t="s">
        <v>2838</v>
      </c>
      <c r="P923" s="10">
        <f>IF(IFERROR(VLOOKUP(crocodile_dataset[[#This Row],[Observation ID]],A925:A1923,1,FALSE),0),1,0)</f>
        <v>0</v>
      </c>
      <c r="Q923"/>
    </row>
    <row r="924" spans="1:17" x14ac:dyDescent="0.2">
      <c r="A924" s="4">
        <v>923</v>
      </c>
      <c r="B924" s="3" t="s">
        <v>120</v>
      </c>
      <c r="C924" s="3" t="s">
        <v>121</v>
      </c>
      <c r="D924" s="3" t="s">
        <v>17</v>
      </c>
      <c r="E924" s="3" t="s">
        <v>18</v>
      </c>
      <c r="F924" s="1">
        <v>2.59</v>
      </c>
      <c r="G924" s="1">
        <v>108</v>
      </c>
      <c r="H924" s="3" t="s">
        <v>61</v>
      </c>
      <c r="I924" s="3" t="s">
        <v>38</v>
      </c>
      <c r="J924" s="2" t="s">
        <v>2839</v>
      </c>
      <c r="K924" s="3" t="s">
        <v>135</v>
      </c>
      <c r="L924" s="3" t="s">
        <v>46</v>
      </c>
      <c r="M924" s="3" t="s">
        <v>73</v>
      </c>
      <c r="N924" s="3" t="s">
        <v>2840</v>
      </c>
      <c r="O924" s="3" t="s">
        <v>2841</v>
      </c>
      <c r="P924" s="10">
        <f>IF(IFERROR(VLOOKUP(crocodile_dataset[[#This Row],[Observation ID]],A926:A1924,1,FALSE),0),1,0)</f>
        <v>0</v>
      </c>
      <c r="Q924"/>
    </row>
    <row r="925" spans="1:17" x14ac:dyDescent="0.2">
      <c r="A925" s="4">
        <v>924</v>
      </c>
      <c r="B925" s="3" t="s">
        <v>27</v>
      </c>
      <c r="C925" s="3" t="s">
        <v>28</v>
      </c>
      <c r="D925" s="3" t="s">
        <v>17</v>
      </c>
      <c r="E925" s="3" t="s">
        <v>18</v>
      </c>
      <c r="F925" s="1">
        <v>3.74</v>
      </c>
      <c r="G925" s="1">
        <v>252</v>
      </c>
      <c r="H925" s="3" t="s">
        <v>19</v>
      </c>
      <c r="I925" s="3" t="s">
        <v>38</v>
      </c>
      <c r="J925" s="2" t="s">
        <v>2842</v>
      </c>
      <c r="K925" s="3" t="s">
        <v>148</v>
      </c>
      <c r="L925" s="3" t="s">
        <v>131</v>
      </c>
      <c r="M925" s="3" t="s">
        <v>32</v>
      </c>
      <c r="N925" s="3" t="s">
        <v>2843</v>
      </c>
      <c r="O925" s="3" t="s">
        <v>2844</v>
      </c>
      <c r="P925" s="10">
        <f>IF(IFERROR(VLOOKUP(crocodile_dataset[[#This Row],[Observation ID]],A927:A1925,1,FALSE),0),1,0)</f>
        <v>0</v>
      </c>
      <c r="Q925"/>
    </row>
    <row r="926" spans="1:17" x14ac:dyDescent="0.2">
      <c r="A926" s="4">
        <v>925</v>
      </c>
      <c r="B926" s="3" t="s">
        <v>201</v>
      </c>
      <c r="C926" s="3" t="s">
        <v>202</v>
      </c>
      <c r="D926" s="3" t="s">
        <v>17</v>
      </c>
      <c r="E926" s="3" t="s">
        <v>203</v>
      </c>
      <c r="F926" s="1">
        <v>2.79</v>
      </c>
      <c r="G926" s="1">
        <v>138.1</v>
      </c>
      <c r="H926" s="3" t="s">
        <v>19</v>
      </c>
      <c r="I926" s="3" t="s">
        <v>20</v>
      </c>
      <c r="J926" s="2" t="s">
        <v>2845</v>
      </c>
      <c r="K926" s="3" t="s">
        <v>272</v>
      </c>
      <c r="L926" s="3" t="s">
        <v>23</v>
      </c>
      <c r="M926" s="3" t="s">
        <v>41</v>
      </c>
      <c r="N926" s="3" t="s">
        <v>2846</v>
      </c>
      <c r="O926" s="3" t="s">
        <v>2847</v>
      </c>
      <c r="P926" s="10">
        <f>IF(IFERROR(VLOOKUP(crocodile_dataset[[#This Row],[Observation ID]],A928:A1926,1,FALSE),0),1,0)</f>
        <v>0</v>
      </c>
      <c r="Q926"/>
    </row>
    <row r="927" spans="1:17" x14ac:dyDescent="0.2">
      <c r="A927" s="4">
        <v>926</v>
      </c>
      <c r="B927" s="3" t="s">
        <v>76</v>
      </c>
      <c r="C927" s="3" t="s">
        <v>77</v>
      </c>
      <c r="D927" s="3" t="s">
        <v>17</v>
      </c>
      <c r="E927" s="3" t="s">
        <v>18</v>
      </c>
      <c r="F927" s="1">
        <v>2.99</v>
      </c>
      <c r="G927" s="1">
        <v>192.7</v>
      </c>
      <c r="H927" s="3" t="s">
        <v>19</v>
      </c>
      <c r="I927" s="3" t="s">
        <v>104</v>
      </c>
      <c r="J927" s="2" t="s">
        <v>2848</v>
      </c>
      <c r="K927" s="3" t="s">
        <v>79</v>
      </c>
      <c r="L927" s="3" t="s">
        <v>80</v>
      </c>
      <c r="M927" s="3" t="s">
        <v>24</v>
      </c>
      <c r="N927" s="3" t="s">
        <v>2849</v>
      </c>
      <c r="O927" s="3" t="s">
        <v>2850</v>
      </c>
      <c r="P927" s="10">
        <f>IF(IFERROR(VLOOKUP(crocodile_dataset[[#This Row],[Observation ID]],A929:A1927,1,FALSE),0),1,0)</f>
        <v>0</v>
      </c>
      <c r="Q927"/>
    </row>
    <row r="928" spans="1:17" x14ac:dyDescent="0.2">
      <c r="A928" s="4">
        <v>927</v>
      </c>
      <c r="B928" s="3" t="s">
        <v>188</v>
      </c>
      <c r="C928" s="3" t="s">
        <v>189</v>
      </c>
      <c r="D928" s="3" t="s">
        <v>17</v>
      </c>
      <c r="E928" s="3" t="s">
        <v>18</v>
      </c>
      <c r="F928" s="1">
        <v>2.81</v>
      </c>
      <c r="G928" s="1">
        <v>130</v>
      </c>
      <c r="H928" s="3" t="s">
        <v>19</v>
      </c>
      <c r="I928" s="3" t="s">
        <v>38</v>
      </c>
      <c r="J928" s="2" t="s">
        <v>2851</v>
      </c>
      <c r="K928" s="3" t="s">
        <v>191</v>
      </c>
      <c r="L928" s="3" t="s">
        <v>46</v>
      </c>
      <c r="M928" s="3" t="s">
        <v>24</v>
      </c>
      <c r="N928" s="3" t="s">
        <v>2852</v>
      </c>
      <c r="O928" s="3" t="s">
        <v>2853</v>
      </c>
      <c r="P928" s="10">
        <f>IF(IFERROR(VLOOKUP(crocodile_dataset[[#This Row],[Observation ID]],A930:A1928,1,FALSE),0),1,0)</f>
        <v>0</v>
      </c>
      <c r="Q928"/>
    </row>
    <row r="929" spans="1:17" x14ac:dyDescent="0.2">
      <c r="A929" s="4">
        <v>928</v>
      </c>
      <c r="B929" s="3" t="s">
        <v>183</v>
      </c>
      <c r="C929" s="3" t="s">
        <v>184</v>
      </c>
      <c r="D929" s="3" t="s">
        <v>17</v>
      </c>
      <c r="E929" s="3" t="s">
        <v>18</v>
      </c>
      <c r="F929" s="1">
        <v>2.27</v>
      </c>
      <c r="G929" s="1">
        <v>79.3</v>
      </c>
      <c r="H929" s="3" t="s">
        <v>19</v>
      </c>
      <c r="I929" s="3" t="s">
        <v>38</v>
      </c>
      <c r="J929" s="2" t="s">
        <v>2854</v>
      </c>
      <c r="K929" s="3" t="s">
        <v>130</v>
      </c>
      <c r="L929" s="3" t="s">
        <v>195</v>
      </c>
      <c r="M929" s="3" t="s">
        <v>41</v>
      </c>
      <c r="N929" s="3" t="s">
        <v>2855</v>
      </c>
      <c r="O929" s="3" t="s">
        <v>2856</v>
      </c>
      <c r="P929" s="10">
        <f>IF(IFERROR(VLOOKUP(crocodile_dataset[[#This Row],[Observation ID]],A931:A1929,1,FALSE),0),1,0)</f>
        <v>0</v>
      </c>
      <c r="Q929"/>
    </row>
    <row r="930" spans="1:17" x14ac:dyDescent="0.2">
      <c r="A930" s="4">
        <v>929</v>
      </c>
      <c r="B930" s="3" t="s">
        <v>188</v>
      </c>
      <c r="C930" s="3" t="s">
        <v>189</v>
      </c>
      <c r="D930" s="3" t="s">
        <v>17</v>
      </c>
      <c r="E930" s="3" t="s">
        <v>18</v>
      </c>
      <c r="F930" s="1">
        <v>2.23</v>
      </c>
      <c r="G930" s="1">
        <v>78.8</v>
      </c>
      <c r="H930" s="3" t="s">
        <v>61</v>
      </c>
      <c r="I930" s="3" t="s">
        <v>104</v>
      </c>
      <c r="J930" s="2" t="s">
        <v>2857</v>
      </c>
      <c r="K930" s="3" t="s">
        <v>191</v>
      </c>
      <c r="L930" s="3" t="s">
        <v>80</v>
      </c>
      <c r="M930" s="3" t="s">
        <v>24</v>
      </c>
      <c r="N930" s="3" t="s">
        <v>2858</v>
      </c>
      <c r="O930" s="3" t="s">
        <v>2859</v>
      </c>
      <c r="P930" s="10">
        <f>IF(IFERROR(VLOOKUP(crocodile_dataset[[#This Row],[Observation ID]],A932:A1930,1,FALSE),0),1,0)</f>
        <v>0</v>
      </c>
      <c r="Q930"/>
    </row>
    <row r="931" spans="1:17" x14ac:dyDescent="0.2">
      <c r="A931" s="4">
        <v>930</v>
      </c>
      <c r="B931" s="3" t="s">
        <v>120</v>
      </c>
      <c r="C931" s="3" t="s">
        <v>121</v>
      </c>
      <c r="D931" s="3" t="s">
        <v>17</v>
      </c>
      <c r="E931" s="3" t="s">
        <v>18</v>
      </c>
      <c r="F931" s="1">
        <v>2.46</v>
      </c>
      <c r="G931" s="1">
        <v>96.9</v>
      </c>
      <c r="H931" s="3" t="s">
        <v>19</v>
      </c>
      <c r="I931" s="3" t="s">
        <v>20</v>
      </c>
      <c r="J931" s="2" t="s">
        <v>2860</v>
      </c>
      <c r="K931" s="3" t="s">
        <v>135</v>
      </c>
      <c r="L931" s="3" t="s">
        <v>46</v>
      </c>
      <c r="M931" s="3" t="s">
        <v>73</v>
      </c>
      <c r="N931" s="3" t="s">
        <v>2861</v>
      </c>
      <c r="O931" s="3" t="s">
        <v>2862</v>
      </c>
      <c r="P931" s="10">
        <f>IF(IFERROR(VLOOKUP(crocodile_dataset[[#This Row],[Observation ID]],A933:A1931,1,FALSE),0),1,0)</f>
        <v>0</v>
      </c>
      <c r="Q931"/>
    </row>
    <row r="932" spans="1:17" x14ac:dyDescent="0.2">
      <c r="A932" s="4">
        <v>931</v>
      </c>
      <c r="B932" s="3" t="s">
        <v>145</v>
      </c>
      <c r="C932" s="3" t="s">
        <v>146</v>
      </c>
      <c r="D932" s="3" t="s">
        <v>17</v>
      </c>
      <c r="E932" s="3" t="s">
        <v>18</v>
      </c>
      <c r="F932" s="1">
        <v>3.14</v>
      </c>
      <c r="G932" s="1">
        <v>173</v>
      </c>
      <c r="H932" s="3" t="s">
        <v>19</v>
      </c>
      <c r="I932" s="3" t="s">
        <v>38</v>
      </c>
      <c r="J932" s="2" t="s">
        <v>2863</v>
      </c>
      <c r="K932" s="3" t="s">
        <v>148</v>
      </c>
      <c r="L932" s="3" t="s">
        <v>23</v>
      </c>
      <c r="M932" s="3" t="s">
        <v>41</v>
      </c>
      <c r="N932" s="3" t="s">
        <v>2864</v>
      </c>
      <c r="O932" s="3" t="s">
        <v>2865</v>
      </c>
      <c r="P932" s="10">
        <f>IF(IFERROR(VLOOKUP(crocodile_dataset[[#This Row],[Observation ID]],A934:A1932,1,FALSE),0),1,0)</f>
        <v>0</v>
      </c>
      <c r="Q932"/>
    </row>
    <row r="933" spans="1:17" x14ac:dyDescent="0.2">
      <c r="A933" s="4">
        <v>932</v>
      </c>
      <c r="B933" s="3" t="s">
        <v>49</v>
      </c>
      <c r="C933" s="3" t="s">
        <v>50</v>
      </c>
      <c r="D933" s="3" t="s">
        <v>17</v>
      </c>
      <c r="E933" s="3" t="s">
        <v>18</v>
      </c>
      <c r="F933" s="1">
        <v>3.97</v>
      </c>
      <c r="G933" s="1">
        <v>269.89999999999998</v>
      </c>
      <c r="H933" s="3" t="s">
        <v>19</v>
      </c>
      <c r="I933" s="3" t="s">
        <v>104</v>
      </c>
      <c r="J933" s="2" t="s">
        <v>2866</v>
      </c>
      <c r="K933" s="3" t="s">
        <v>742</v>
      </c>
      <c r="L933" s="3" t="s">
        <v>153</v>
      </c>
      <c r="M933" s="3" t="s">
        <v>32</v>
      </c>
      <c r="N933" s="3" t="s">
        <v>2867</v>
      </c>
      <c r="O933" s="3" t="s">
        <v>2868</v>
      </c>
      <c r="P933" s="10">
        <f>IF(IFERROR(VLOOKUP(crocodile_dataset[[#This Row],[Observation ID]],A935:A1933,1,FALSE),0),1,0)</f>
        <v>0</v>
      </c>
      <c r="Q933"/>
    </row>
    <row r="934" spans="1:17" x14ac:dyDescent="0.2">
      <c r="A934" s="4">
        <v>933</v>
      </c>
      <c r="B934" s="3" t="s">
        <v>76</v>
      </c>
      <c r="C934" s="3" t="s">
        <v>77</v>
      </c>
      <c r="D934" s="3" t="s">
        <v>17</v>
      </c>
      <c r="E934" s="3" t="s">
        <v>18</v>
      </c>
      <c r="F934" s="1">
        <v>2.6</v>
      </c>
      <c r="G934" s="1">
        <v>111.8</v>
      </c>
      <c r="H934" s="3" t="s">
        <v>19</v>
      </c>
      <c r="I934" s="3" t="s">
        <v>38</v>
      </c>
      <c r="J934" s="2" t="s">
        <v>2869</v>
      </c>
      <c r="K934" s="3" t="s">
        <v>350</v>
      </c>
      <c r="L934" s="3" t="s">
        <v>46</v>
      </c>
      <c r="M934" s="3" t="s">
        <v>24</v>
      </c>
      <c r="N934" s="3" t="s">
        <v>2870</v>
      </c>
      <c r="O934" s="3" t="s">
        <v>2871</v>
      </c>
      <c r="P934" s="10">
        <f>IF(IFERROR(VLOOKUP(crocodile_dataset[[#This Row],[Observation ID]],A936:A1934,1,FALSE),0),1,0)</f>
        <v>0</v>
      </c>
      <c r="Q934"/>
    </row>
    <row r="935" spans="1:17" x14ac:dyDescent="0.2">
      <c r="A935" s="4">
        <v>934</v>
      </c>
      <c r="B935" s="3" t="s">
        <v>87</v>
      </c>
      <c r="C935" s="3" t="s">
        <v>88</v>
      </c>
      <c r="D935" s="3" t="s">
        <v>17</v>
      </c>
      <c r="E935" s="3" t="s">
        <v>69</v>
      </c>
      <c r="F935" s="1">
        <v>1.3</v>
      </c>
      <c r="G935" s="1">
        <v>17</v>
      </c>
      <c r="H935" s="3" t="s">
        <v>19</v>
      </c>
      <c r="I935" s="3" t="s">
        <v>104</v>
      </c>
      <c r="J935" s="2" t="s">
        <v>2872</v>
      </c>
      <c r="K935" s="3" t="s">
        <v>248</v>
      </c>
      <c r="L935" s="3" t="s">
        <v>72</v>
      </c>
      <c r="M935" s="3" t="s">
        <v>32</v>
      </c>
      <c r="N935" s="3" t="s">
        <v>2873</v>
      </c>
      <c r="O935" s="3" t="s">
        <v>2874</v>
      </c>
      <c r="P935" s="10">
        <f>IF(IFERROR(VLOOKUP(crocodile_dataset[[#This Row],[Observation ID]],A937:A1935,1,FALSE),0),1,0)</f>
        <v>0</v>
      </c>
      <c r="Q935"/>
    </row>
    <row r="936" spans="1:17" x14ac:dyDescent="0.2">
      <c r="A936" s="4">
        <v>935</v>
      </c>
      <c r="B936" s="3" t="s">
        <v>87</v>
      </c>
      <c r="C936" s="3" t="s">
        <v>88</v>
      </c>
      <c r="D936" s="3" t="s">
        <v>17</v>
      </c>
      <c r="E936" s="3" t="s">
        <v>69</v>
      </c>
      <c r="F936" s="1">
        <v>1.46</v>
      </c>
      <c r="G936" s="1">
        <v>18</v>
      </c>
      <c r="H936" s="3" t="s">
        <v>19</v>
      </c>
      <c r="I936" s="3" t="s">
        <v>104</v>
      </c>
      <c r="J936" s="2" t="s">
        <v>2875</v>
      </c>
      <c r="K936" s="3" t="s">
        <v>272</v>
      </c>
      <c r="L936" s="3" t="s">
        <v>91</v>
      </c>
      <c r="M936" s="3" t="s">
        <v>32</v>
      </c>
      <c r="N936" s="3" t="s">
        <v>2876</v>
      </c>
      <c r="O936" s="3" t="s">
        <v>2877</v>
      </c>
      <c r="P936" s="10">
        <f>IF(IFERROR(VLOOKUP(crocodile_dataset[[#This Row],[Observation ID]],A938:A1936,1,FALSE),0),1,0)</f>
        <v>0</v>
      </c>
      <c r="Q936"/>
    </row>
    <row r="937" spans="1:17" x14ac:dyDescent="0.2">
      <c r="A937" s="4">
        <v>936</v>
      </c>
      <c r="B937" s="3" t="s">
        <v>207</v>
      </c>
      <c r="C937" s="3" t="s">
        <v>208</v>
      </c>
      <c r="D937" s="3" t="s">
        <v>17</v>
      </c>
      <c r="E937" s="3" t="s">
        <v>18</v>
      </c>
      <c r="F937" s="1">
        <v>2.4</v>
      </c>
      <c r="G937" s="1">
        <v>72.3</v>
      </c>
      <c r="H937" s="3" t="s">
        <v>19</v>
      </c>
      <c r="I937" s="3" t="s">
        <v>104</v>
      </c>
      <c r="J937" s="2" t="s">
        <v>2878</v>
      </c>
      <c r="K937" s="3" t="s">
        <v>210</v>
      </c>
      <c r="L937" s="3" t="s">
        <v>211</v>
      </c>
      <c r="M937" s="3" t="s">
        <v>24</v>
      </c>
      <c r="N937" s="3" t="s">
        <v>2879</v>
      </c>
      <c r="O937" s="3" t="s">
        <v>2880</v>
      </c>
      <c r="P937" s="10">
        <f>IF(IFERROR(VLOOKUP(crocodile_dataset[[#This Row],[Observation ID]],A939:A1937,1,FALSE),0),1,0)</f>
        <v>0</v>
      </c>
      <c r="Q937"/>
    </row>
    <row r="938" spans="1:17" x14ac:dyDescent="0.2">
      <c r="A938" s="4">
        <v>937</v>
      </c>
      <c r="B938" s="3" t="s">
        <v>115</v>
      </c>
      <c r="C938" s="3" t="s">
        <v>116</v>
      </c>
      <c r="D938" s="3" t="s">
        <v>17</v>
      </c>
      <c r="E938" s="3" t="s">
        <v>18</v>
      </c>
      <c r="F938" s="1">
        <v>3.43</v>
      </c>
      <c r="G938" s="1">
        <v>317.89999999999998</v>
      </c>
      <c r="H938" s="3" t="s">
        <v>19</v>
      </c>
      <c r="I938" s="3" t="s">
        <v>38</v>
      </c>
      <c r="J938" s="2" t="s">
        <v>2881</v>
      </c>
      <c r="K938" s="3" t="s">
        <v>139</v>
      </c>
      <c r="L938" s="3" t="s">
        <v>153</v>
      </c>
      <c r="M938" s="3" t="s">
        <v>24</v>
      </c>
      <c r="N938" s="3" t="s">
        <v>2882</v>
      </c>
      <c r="O938" s="3" t="s">
        <v>2883</v>
      </c>
      <c r="P938" s="10">
        <f>IF(IFERROR(VLOOKUP(crocodile_dataset[[#This Row],[Observation ID]],A940:A1938,1,FALSE),0),1,0)</f>
        <v>0</v>
      </c>
      <c r="Q938"/>
    </row>
    <row r="939" spans="1:17" x14ac:dyDescent="0.2">
      <c r="A939" s="4">
        <v>938</v>
      </c>
      <c r="B939" s="3" t="s">
        <v>35</v>
      </c>
      <c r="C939" s="3" t="s">
        <v>36</v>
      </c>
      <c r="D939" s="3" t="s">
        <v>17</v>
      </c>
      <c r="E939" s="3" t="s">
        <v>18</v>
      </c>
      <c r="F939" s="1">
        <v>3.61</v>
      </c>
      <c r="G939" s="1">
        <v>364.2</v>
      </c>
      <c r="H939" s="3" t="s">
        <v>19</v>
      </c>
      <c r="I939" s="3" t="s">
        <v>104</v>
      </c>
      <c r="J939" s="2" t="s">
        <v>2884</v>
      </c>
      <c r="K939" s="3" t="s">
        <v>30</v>
      </c>
      <c r="L939" s="3" t="s">
        <v>244</v>
      </c>
      <c r="M939" s="3" t="s">
        <v>41</v>
      </c>
      <c r="N939" s="3" t="s">
        <v>2885</v>
      </c>
      <c r="O939" s="3" t="s">
        <v>2886</v>
      </c>
      <c r="P939" s="10">
        <f>IF(IFERROR(VLOOKUP(crocodile_dataset[[#This Row],[Observation ID]],A941:A1939,1,FALSE),0),1,0)</f>
        <v>0</v>
      </c>
      <c r="Q939"/>
    </row>
    <row r="940" spans="1:17" x14ac:dyDescent="0.2">
      <c r="A940" s="4">
        <v>939</v>
      </c>
      <c r="B940" s="3" t="s">
        <v>320</v>
      </c>
      <c r="C940" s="3" t="s">
        <v>321</v>
      </c>
      <c r="D940" s="3" t="s">
        <v>17</v>
      </c>
      <c r="E940" s="3" t="s">
        <v>203</v>
      </c>
      <c r="F940" s="1">
        <v>0.19</v>
      </c>
      <c r="G940" s="1">
        <v>25.8</v>
      </c>
      <c r="H940" s="3" t="s">
        <v>156</v>
      </c>
      <c r="I940" s="3" t="s">
        <v>104</v>
      </c>
      <c r="J940" s="2" t="s">
        <v>2887</v>
      </c>
      <c r="K940" s="3" t="s">
        <v>330</v>
      </c>
      <c r="L940" s="3" t="s">
        <v>355</v>
      </c>
      <c r="M940" s="3" t="s">
        <v>323</v>
      </c>
      <c r="N940" s="3" t="s">
        <v>2888</v>
      </c>
      <c r="O940" s="3" t="s">
        <v>2889</v>
      </c>
      <c r="P940" s="10">
        <f>IF(IFERROR(VLOOKUP(crocodile_dataset[[#This Row],[Observation ID]],A942:A1940,1,FALSE),0),1,0)</f>
        <v>0</v>
      </c>
      <c r="Q940"/>
    </row>
    <row r="941" spans="1:17" x14ac:dyDescent="0.2">
      <c r="A941" s="4">
        <v>940</v>
      </c>
      <c r="B941" s="3" t="s">
        <v>127</v>
      </c>
      <c r="C941" s="3" t="s">
        <v>128</v>
      </c>
      <c r="D941" s="3" t="s">
        <v>17</v>
      </c>
      <c r="E941" s="3" t="s">
        <v>18</v>
      </c>
      <c r="F941" s="1">
        <v>4.01</v>
      </c>
      <c r="G941" s="1">
        <v>509.2</v>
      </c>
      <c r="H941" s="3" t="s">
        <v>61</v>
      </c>
      <c r="I941" s="3" t="s">
        <v>20</v>
      </c>
      <c r="J941" s="2" t="s">
        <v>2890</v>
      </c>
      <c r="K941" s="3" t="s">
        <v>191</v>
      </c>
      <c r="L941" s="3" t="s">
        <v>266</v>
      </c>
      <c r="M941" s="3" t="s">
        <v>24</v>
      </c>
      <c r="N941" s="3" t="s">
        <v>2891</v>
      </c>
      <c r="O941" s="3" t="s">
        <v>2892</v>
      </c>
      <c r="P941" s="10">
        <f>IF(IFERROR(VLOOKUP(crocodile_dataset[[#This Row],[Observation ID]],A943:A1941,1,FALSE),0),1,0)</f>
        <v>0</v>
      </c>
      <c r="Q941"/>
    </row>
    <row r="942" spans="1:17" x14ac:dyDescent="0.2">
      <c r="A942" s="4">
        <v>941</v>
      </c>
      <c r="B942" s="3" t="s">
        <v>67</v>
      </c>
      <c r="C942" s="3" t="s">
        <v>68</v>
      </c>
      <c r="D942" s="3" t="s">
        <v>17</v>
      </c>
      <c r="E942" s="3" t="s">
        <v>69</v>
      </c>
      <c r="F942" s="1">
        <v>1.28</v>
      </c>
      <c r="G942" s="1">
        <v>20.5</v>
      </c>
      <c r="H942" s="3" t="s">
        <v>61</v>
      </c>
      <c r="I942" s="3" t="s">
        <v>38</v>
      </c>
      <c r="J942" s="2" t="s">
        <v>2893</v>
      </c>
      <c r="K942" s="3" t="s">
        <v>142</v>
      </c>
      <c r="L942" s="3" t="s">
        <v>310</v>
      </c>
      <c r="M942" s="3" t="s">
        <v>73</v>
      </c>
      <c r="N942" s="3" t="s">
        <v>2894</v>
      </c>
      <c r="O942" s="3" t="s">
        <v>2895</v>
      </c>
      <c r="P942" s="10">
        <f>IF(IFERROR(VLOOKUP(crocodile_dataset[[#This Row],[Observation ID]],A944:A1942,1,FALSE),0),1,0)</f>
        <v>0</v>
      </c>
      <c r="Q942"/>
    </row>
    <row r="943" spans="1:17" x14ac:dyDescent="0.2">
      <c r="A943" s="4">
        <v>942</v>
      </c>
      <c r="B943" s="3" t="s">
        <v>183</v>
      </c>
      <c r="C943" s="3" t="s">
        <v>184</v>
      </c>
      <c r="D943" s="3" t="s">
        <v>17</v>
      </c>
      <c r="E943" s="3" t="s">
        <v>18</v>
      </c>
      <c r="F943" s="1">
        <v>1.98</v>
      </c>
      <c r="G943" s="1">
        <v>56.1</v>
      </c>
      <c r="H943" s="3" t="s">
        <v>61</v>
      </c>
      <c r="I943" s="3" t="s">
        <v>104</v>
      </c>
      <c r="J943" s="2" t="s">
        <v>2896</v>
      </c>
      <c r="K943" s="3" t="s">
        <v>130</v>
      </c>
      <c r="L943" s="3" t="s">
        <v>46</v>
      </c>
      <c r="M943" s="3" t="s">
        <v>41</v>
      </c>
      <c r="N943" s="3" t="s">
        <v>2897</v>
      </c>
      <c r="O943" s="3" t="s">
        <v>2898</v>
      </c>
      <c r="P943" s="10">
        <f>IF(IFERROR(VLOOKUP(crocodile_dataset[[#This Row],[Observation ID]],A945:A1943,1,FALSE),0),1,0)</f>
        <v>0</v>
      </c>
      <c r="Q943"/>
    </row>
    <row r="944" spans="1:17" x14ac:dyDescent="0.2">
      <c r="A944" s="4">
        <v>943</v>
      </c>
      <c r="B944" s="3" t="s">
        <v>87</v>
      </c>
      <c r="C944" s="3" t="s">
        <v>88</v>
      </c>
      <c r="D944" s="3" t="s">
        <v>17</v>
      </c>
      <c r="E944" s="3" t="s">
        <v>69</v>
      </c>
      <c r="F944" s="1">
        <v>1.01</v>
      </c>
      <c r="G944" s="1">
        <v>11.3</v>
      </c>
      <c r="H944" s="3" t="s">
        <v>61</v>
      </c>
      <c r="I944" s="3" t="s">
        <v>20</v>
      </c>
      <c r="J944" s="2" t="s">
        <v>2899</v>
      </c>
      <c r="K944" s="3" t="s">
        <v>106</v>
      </c>
      <c r="L944" s="3" t="s">
        <v>72</v>
      </c>
      <c r="M944" s="3" t="s">
        <v>32</v>
      </c>
      <c r="N944" s="3" t="s">
        <v>2900</v>
      </c>
      <c r="O944" s="3" t="s">
        <v>2901</v>
      </c>
      <c r="P944" s="10">
        <f>IF(IFERROR(VLOOKUP(crocodile_dataset[[#This Row],[Observation ID]],A946:A1944,1,FALSE),0),1,0)</f>
        <v>0</v>
      </c>
      <c r="Q944"/>
    </row>
    <row r="945" spans="1:17" x14ac:dyDescent="0.2">
      <c r="A945" s="4">
        <v>944</v>
      </c>
      <c r="B945" s="3" t="s">
        <v>35</v>
      </c>
      <c r="C945" s="3" t="s">
        <v>36</v>
      </c>
      <c r="D945" s="3" t="s">
        <v>17</v>
      </c>
      <c r="E945" s="3" t="s">
        <v>18</v>
      </c>
      <c r="F945" s="1">
        <v>2.75</v>
      </c>
      <c r="G945" s="1">
        <v>204.8</v>
      </c>
      <c r="H945" s="3" t="s">
        <v>19</v>
      </c>
      <c r="I945" s="3" t="s">
        <v>20</v>
      </c>
      <c r="J945" s="2" t="s">
        <v>2902</v>
      </c>
      <c r="K945" s="3" t="s">
        <v>240</v>
      </c>
      <c r="L945" s="3" t="s">
        <v>40</v>
      </c>
      <c r="M945" s="3" t="s">
        <v>41</v>
      </c>
      <c r="N945" s="3" t="s">
        <v>2903</v>
      </c>
      <c r="O945" s="3" t="s">
        <v>2904</v>
      </c>
      <c r="P945" s="10">
        <f>IF(IFERROR(VLOOKUP(crocodile_dataset[[#This Row],[Observation ID]],A947:A1945,1,FALSE),0),1,0)</f>
        <v>0</v>
      </c>
      <c r="Q945"/>
    </row>
    <row r="946" spans="1:17" x14ac:dyDescent="0.2">
      <c r="A946" s="4">
        <v>945</v>
      </c>
      <c r="B946" s="3" t="s">
        <v>201</v>
      </c>
      <c r="C946" s="3" t="s">
        <v>202</v>
      </c>
      <c r="D946" s="3" t="s">
        <v>17</v>
      </c>
      <c r="E946" s="3" t="s">
        <v>203</v>
      </c>
      <c r="F946" s="1">
        <v>3.21</v>
      </c>
      <c r="G946" s="1">
        <v>219.8</v>
      </c>
      <c r="H946" s="3" t="s">
        <v>19</v>
      </c>
      <c r="I946" s="3" t="s">
        <v>104</v>
      </c>
      <c r="J946" s="2" t="s">
        <v>2905</v>
      </c>
      <c r="K946" s="3" t="s">
        <v>248</v>
      </c>
      <c r="L946" s="3" t="s">
        <v>23</v>
      </c>
      <c r="M946" s="3" t="s">
        <v>41</v>
      </c>
      <c r="N946" s="3" t="s">
        <v>2906</v>
      </c>
      <c r="O946" s="3" t="s">
        <v>2907</v>
      </c>
      <c r="P946" s="10">
        <f>IF(IFERROR(VLOOKUP(crocodile_dataset[[#This Row],[Observation ID]],A948:A1946,1,FALSE),0),1,0)</f>
        <v>0</v>
      </c>
      <c r="Q946"/>
    </row>
    <row r="947" spans="1:17" x14ac:dyDescent="0.2">
      <c r="A947" s="4">
        <v>946</v>
      </c>
      <c r="B947" s="3" t="s">
        <v>320</v>
      </c>
      <c r="C947" s="3" t="s">
        <v>321</v>
      </c>
      <c r="D947" s="3" t="s">
        <v>17</v>
      </c>
      <c r="E947" s="3" t="s">
        <v>203</v>
      </c>
      <c r="F947" s="1">
        <v>2.5099999999999998</v>
      </c>
      <c r="G947" s="1">
        <v>111.5</v>
      </c>
      <c r="H947" s="3" t="s">
        <v>61</v>
      </c>
      <c r="I947" s="3" t="s">
        <v>20</v>
      </c>
      <c r="J947" s="2" t="s">
        <v>2908</v>
      </c>
      <c r="K947" s="3" t="s">
        <v>297</v>
      </c>
      <c r="L947" s="3" t="s">
        <v>355</v>
      </c>
      <c r="M947" s="3" t="s">
        <v>323</v>
      </c>
      <c r="N947" s="3" t="s">
        <v>2909</v>
      </c>
      <c r="O947" s="3" t="s">
        <v>2910</v>
      </c>
      <c r="P947" s="10">
        <f>IF(IFERROR(VLOOKUP(crocodile_dataset[[#This Row],[Observation ID]],A949:A1947,1,FALSE),0),1,0)</f>
        <v>0</v>
      </c>
      <c r="Q947"/>
    </row>
    <row r="948" spans="1:17" x14ac:dyDescent="0.2">
      <c r="A948" s="4">
        <v>947</v>
      </c>
      <c r="B948" s="3" t="s">
        <v>201</v>
      </c>
      <c r="C948" s="3" t="s">
        <v>202</v>
      </c>
      <c r="D948" s="3" t="s">
        <v>17</v>
      </c>
      <c r="E948" s="3" t="s">
        <v>203</v>
      </c>
      <c r="F948" s="1">
        <v>3.06</v>
      </c>
      <c r="G948" s="1">
        <v>185.2</v>
      </c>
      <c r="H948" s="3" t="s">
        <v>19</v>
      </c>
      <c r="I948" s="3" t="s">
        <v>38</v>
      </c>
      <c r="J948" s="2" t="s">
        <v>2911</v>
      </c>
      <c r="K948" s="3" t="s">
        <v>106</v>
      </c>
      <c r="L948" s="3" t="s">
        <v>259</v>
      </c>
      <c r="M948" s="3" t="s">
        <v>41</v>
      </c>
      <c r="N948" s="3" t="s">
        <v>2912</v>
      </c>
      <c r="O948" s="3" t="s">
        <v>2913</v>
      </c>
      <c r="P948" s="10">
        <f>IF(IFERROR(VLOOKUP(crocodile_dataset[[#This Row],[Observation ID]],A950:A1948,1,FALSE),0),1,0)</f>
        <v>0</v>
      </c>
      <c r="Q948"/>
    </row>
    <row r="949" spans="1:17" x14ac:dyDescent="0.2">
      <c r="A949" s="4">
        <v>948</v>
      </c>
      <c r="B949" s="3" t="s">
        <v>49</v>
      </c>
      <c r="C949" s="3" t="s">
        <v>50</v>
      </c>
      <c r="D949" s="3" t="s">
        <v>17</v>
      </c>
      <c r="E949" s="3" t="s">
        <v>18</v>
      </c>
      <c r="F949" s="1">
        <v>0.47</v>
      </c>
      <c r="G949" s="1">
        <v>51.1</v>
      </c>
      <c r="H949" s="3" t="s">
        <v>156</v>
      </c>
      <c r="I949" s="3" t="s">
        <v>38</v>
      </c>
      <c r="J949" s="2" t="s">
        <v>2914</v>
      </c>
      <c r="K949" s="3" t="s">
        <v>742</v>
      </c>
      <c r="L949" s="3" t="s">
        <v>56</v>
      </c>
      <c r="M949" s="3" t="s">
        <v>32</v>
      </c>
      <c r="N949" s="3" t="s">
        <v>2915</v>
      </c>
      <c r="O949" s="3" t="s">
        <v>2916</v>
      </c>
      <c r="P949" s="10">
        <f>IF(IFERROR(VLOOKUP(crocodile_dataset[[#This Row],[Observation ID]],A951:A1949,1,FALSE),0),1,0)</f>
        <v>0</v>
      </c>
      <c r="Q949"/>
    </row>
    <row r="950" spans="1:17" x14ac:dyDescent="0.2">
      <c r="A950" s="4">
        <v>949</v>
      </c>
      <c r="B950" s="3" t="s">
        <v>15</v>
      </c>
      <c r="C950" s="3" t="s">
        <v>16</v>
      </c>
      <c r="D950" s="3" t="s">
        <v>17</v>
      </c>
      <c r="E950" s="3" t="s">
        <v>18</v>
      </c>
      <c r="F950" s="1">
        <v>0.6</v>
      </c>
      <c r="G950" s="1">
        <v>35.4</v>
      </c>
      <c r="H950" s="3" t="s">
        <v>37</v>
      </c>
      <c r="I950" s="3" t="s">
        <v>104</v>
      </c>
      <c r="J950" s="2" t="s">
        <v>2917</v>
      </c>
      <c r="K950" s="3" t="s">
        <v>22</v>
      </c>
      <c r="L950" s="3" t="s">
        <v>84</v>
      </c>
      <c r="M950" s="3" t="s">
        <v>24</v>
      </c>
      <c r="N950" s="3" t="s">
        <v>2918</v>
      </c>
      <c r="O950" s="3" t="s">
        <v>2919</v>
      </c>
      <c r="P950" s="10">
        <f>IF(IFERROR(VLOOKUP(crocodile_dataset[[#This Row],[Observation ID]],A952:A1950,1,FALSE),0),1,0)</f>
        <v>0</v>
      </c>
      <c r="Q950"/>
    </row>
    <row r="951" spans="1:17" x14ac:dyDescent="0.2">
      <c r="A951" s="4">
        <v>950</v>
      </c>
      <c r="B951" s="3" t="s">
        <v>320</v>
      </c>
      <c r="C951" s="3" t="s">
        <v>321</v>
      </c>
      <c r="D951" s="3" t="s">
        <v>17</v>
      </c>
      <c r="E951" s="3" t="s">
        <v>203</v>
      </c>
      <c r="F951" s="1">
        <v>2.69</v>
      </c>
      <c r="G951" s="1">
        <v>125.3</v>
      </c>
      <c r="H951" s="3" t="s">
        <v>19</v>
      </c>
      <c r="I951" s="3" t="s">
        <v>38</v>
      </c>
      <c r="J951" s="2" t="s">
        <v>2920</v>
      </c>
      <c r="K951" s="3" t="s">
        <v>297</v>
      </c>
      <c r="L951" s="3" t="s">
        <v>355</v>
      </c>
      <c r="M951" s="3" t="s">
        <v>323</v>
      </c>
      <c r="N951" s="3" t="s">
        <v>2921</v>
      </c>
      <c r="O951" s="3" t="s">
        <v>2922</v>
      </c>
      <c r="P951" s="10">
        <f>IF(IFERROR(VLOOKUP(crocodile_dataset[[#This Row],[Observation ID]],A953:A1951,1,FALSE),0),1,0)</f>
        <v>0</v>
      </c>
      <c r="Q951"/>
    </row>
    <row r="952" spans="1:17" x14ac:dyDescent="0.2">
      <c r="A952" s="4">
        <v>951</v>
      </c>
      <c r="B952" s="3" t="s">
        <v>145</v>
      </c>
      <c r="C952" s="3" t="s">
        <v>146</v>
      </c>
      <c r="D952" s="3" t="s">
        <v>17</v>
      </c>
      <c r="E952" s="3" t="s">
        <v>18</v>
      </c>
      <c r="F952" s="1">
        <v>1.79</v>
      </c>
      <c r="G952" s="1">
        <v>65.599999999999994</v>
      </c>
      <c r="H952" s="3" t="s">
        <v>37</v>
      </c>
      <c r="I952" s="3" t="s">
        <v>104</v>
      </c>
      <c r="J952" s="2" t="s">
        <v>2923</v>
      </c>
      <c r="K952" s="3" t="s">
        <v>148</v>
      </c>
      <c r="L952" s="3" t="s">
        <v>475</v>
      </c>
      <c r="M952" s="3" t="s">
        <v>41</v>
      </c>
      <c r="N952" s="3" t="s">
        <v>2924</v>
      </c>
      <c r="O952" s="3" t="s">
        <v>2925</v>
      </c>
      <c r="P952" s="10">
        <f>IF(IFERROR(VLOOKUP(crocodile_dataset[[#This Row],[Observation ID]],A954:A1952,1,FALSE),0),1,0)</f>
        <v>0</v>
      </c>
      <c r="Q952"/>
    </row>
    <row r="953" spans="1:17" x14ac:dyDescent="0.2">
      <c r="A953" s="4">
        <v>952</v>
      </c>
      <c r="B953" s="3" t="s">
        <v>27</v>
      </c>
      <c r="C953" s="3" t="s">
        <v>28</v>
      </c>
      <c r="D953" s="3" t="s">
        <v>17</v>
      </c>
      <c r="E953" s="3" t="s">
        <v>18</v>
      </c>
      <c r="F953" s="1">
        <v>3.67</v>
      </c>
      <c r="G953" s="1">
        <v>269.8</v>
      </c>
      <c r="H953" s="3" t="s">
        <v>19</v>
      </c>
      <c r="I953" s="3" t="s">
        <v>38</v>
      </c>
      <c r="J953" s="2" t="s">
        <v>2926</v>
      </c>
      <c r="K953" s="3" t="s">
        <v>148</v>
      </c>
      <c r="L953" s="3" t="s">
        <v>317</v>
      </c>
      <c r="M953" s="3" t="s">
        <v>32</v>
      </c>
      <c r="N953" s="3" t="s">
        <v>2927</v>
      </c>
      <c r="O953" s="3" t="s">
        <v>2928</v>
      </c>
      <c r="P953" s="10">
        <f>IF(IFERROR(VLOOKUP(crocodile_dataset[[#This Row],[Observation ID]],A955:A1953,1,FALSE),0),1,0)</f>
        <v>0</v>
      </c>
      <c r="Q953"/>
    </row>
    <row r="954" spans="1:17" x14ac:dyDescent="0.2">
      <c r="A954" s="4">
        <v>953</v>
      </c>
      <c r="B954" s="3" t="s">
        <v>59</v>
      </c>
      <c r="C954" s="3" t="s">
        <v>60</v>
      </c>
      <c r="D954" s="3" t="s">
        <v>17</v>
      </c>
      <c r="E954" s="3" t="s">
        <v>18</v>
      </c>
      <c r="F954" s="1">
        <v>2.69</v>
      </c>
      <c r="G954" s="1">
        <v>131.4</v>
      </c>
      <c r="H954" s="3" t="s">
        <v>19</v>
      </c>
      <c r="I954" s="3" t="s">
        <v>104</v>
      </c>
      <c r="J954" s="2" t="s">
        <v>2929</v>
      </c>
      <c r="K954" s="3" t="s">
        <v>98</v>
      </c>
      <c r="L954" s="3" t="s">
        <v>581</v>
      </c>
      <c r="M954" s="3" t="s">
        <v>41</v>
      </c>
      <c r="N954" s="3" t="s">
        <v>2930</v>
      </c>
      <c r="O954" s="3" t="s">
        <v>2931</v>
      </c>
      <c r="P954" s="10">
        <f>IF(IFERROR(VLOOKUP(crocodile_dataset[[#This Row],[Observation ID]],A956:A1954,1,FALSE),0),1,0)</f>
        <v>0</v>
      </c>
      <c r="Q954"/>
    </row>
    <row r="955" spans="1:17" x14ac:dyDescent="0.2">
      <c r="A955" s="4">
        <v>954</v>
      </c>
      <c r="B955" s="3" t="s">
        <v>145</v>
      </c>
      <c r="C955" s="3" t="s">
        <v>146</v>
      </c>
      <c r="D955" s="3" t="s">
        <v>17</v>
      </c>
      <c r="E955" s="3" t="s">
        <v>18</v>
      </c>
      <c r="F955" s="1">
        <v>2.2799999999999998</v>
      </c>
      <c r="G955" s="1">
        <v>83.1</v>
      </c>
      <c r="H955" s="3" t="s">
        <v>19</v>
      </c>
      <c r="I955" s="3" t="s">
        <v>20</v>
      </c>
      <c r="J955" s="2" t="s">
        <v>2932</v>
      </c>
      <c r="K955" s="3" t="s">
        <v>148</v>
      </c>
      <c r="L955" s="3" t="s">
        <v>23</v>
      </c>
      <c r="M955" s="3" t="s">
        <v>41</v>
      </c>
      <c r="N955" s="3" t="s">
        <v>2933</v>
      </c>
      <c r="O955" s="3" t="s">
        <v>2934</v>
      </c>
      <c r="P955" s="10">
        <f>IF(IFERROR(VLOOKUP(crocodile_dataset[[#This Row],[Observation ID]],A957:A1955,1,FALSE),0),1,0)</f>
        <v>0</v>
      </c>
      <c r="Q955"/>
    </row>
    <row r="956" spans="1:17" x14ac:dyDescent="0.2">
      <c r="A956" s="4">
        <v>955</v>
      </c>
      <c r="B956" s="3" t="s">
        <v>320</v>
      </c>
      <c r="C956" s="3" t="s">
        <v>321</v>
      </c>
      <c r="D956" s="3" t="s">
        <v>17</v>
      </c>
      <c r="E956" s="3" t="s">
        <v>203</v>
      </c>
      <c r="F956" s="1">
        <v>3.02</v>
      </c>
      <c r="G956" s="1">
        <v>179.1</v>
      </c>
      <c r="H956" s="3" t="s">
        <v>19</v>
      </c>
      <c r="I956" s="3" t="s">
        <v>104</v>
      </c>
      <c r="J956" s="2" t="s">
        <v>2935</v>
      </c>
      <c r="K956" s="3" t="s">
        <v>330</v>
      </c>
      <c r="L956" s="3" t="s">
        <v>23</v>
      </c>
      <c r="M956" s="3" t="s">
        <v>323</v>
      </c>
      <c r="N956" s="3" t="s">
        <v>2936</v>
      </c>
      <c r="O956" s="3" t="s">
        <v>2937</v>
      </c>
      <c r="P956" s="10">
        <f>IF(IFERROR(VLOOKUP(crocodile_dataset[[#This Row],[Observation ID]],A958:A1956,1,FALSE),0),1,0)</f>
        <v>0</v>
      </c>
      <c r="Q956"/>
    </row>
    <row r="957" spans="1:17" x14ac:dyDescent="0.2">
      <c r="A957" s="4">
        <v>956</v>
      </c>
      <c r="B957" s="3" t="s">
        <v>120</v>
      </c>
      <c r="C957" s="3" t="s">
        <v>121</v>
      </c>
      <c r="D957" s="3" t="s">
        <v>17</v>
      </c>
      <c r="E957" s="3" t="s">
        <v>18</v>
      </c>
      <c r="F957" s="1">
        <v>2.1800000000000002</v>
      </c>
      <c r="G957" s="1">
        <v>81.8</v>
      </c>
      <c r="H957" s="3" t="s">
        <v>19</v>
      </c>
      <c r="I957" s="3" t="s">
        <v>38</v>
      </c>
      <c r="J957" s="2" t="s">
        <v>2938</v>
      </c>
      <c r="K957" s="3" t="s">
        <v>135</v>
      </c>
      <c r="L957" s="3" t="s">
        <v>124</v>
      </c>
      <c r="M957" s="3" t="s">
        <v>73</v>
      </c>
      <c r="N957" s="3" t="s">
        <v>2939</v>
      </c>
      <c r="O957" s="3" t="s">
        <v>2940</v>
      </c>
      <c r="P957" s="10">
        <f>IF(IFERROR(VLOOKUP(crocodile_dataset[[#This Row],[Observation ID]],A959:A1957,1,FALSE),0),1,0)</f>
        <v>0</v>
      </c>
      <c r="Q957"/>
    </row>
    <row r="958" spans="1:17" x14ac:dyDescent="0.2">
      <c r="A958" s="4">
        <v>957</v>
      </c>
      <c r="B958" s="3" t="s">
        <v>392</v>
      </c>
      <c r="C958" s="3" t="s">
        <v>393</v>
      </c>
      <c r="D958" s="3" t="s">
        <v>17</v>
      </c>
      <c r="E958" s="3" t="s">
        <v>18</v>
      </c>
      <c r="F958" s="1">
        <v>1.93</v>
      </c>
      <c r="G958" s="1">
        <v>61.7</v>
      </c>
      <c r="H958" s="3" t="s">
        <v>37</v>
      </c>
      <c r="I958" s="3" t="s">
        <v>38</v>
      </c>
      <c r="J958" s="2" t="s">
        <v>2941</v>
      </c>
      <c r="K958" s="3" t="s">
        <v>191</v>
      </c>
      <c r="L958" s="3" t="s">
        <v>46</v>
      </c>
      <c r="M958" s="3" t="s">
        <v>24</v>
      </c>
      <c r="N958" s="3" t="s">
        <v>2942</v>
      </c>
      <c r="O958" s="3" t="s">
        <v>2943</v>
      </c>
      <c r="P958" s="10">
        <f>IF(IFERROR(VLOOKUP(crocodile_dataset[[#This Row],[Observation ID]],A960:A1958,1,FALSE),0),1,0)</f>
        <v>0</v>
      </c>
      <c r="Q958"/>
    </row>
    <row r="959" spans="1:17" x14ac:dyDescent="0.2">
      <c r="A959" s="4">
        <v>958</v>
      </c>
      <c r="B959" s="3" t="s">
        <v>15</v>
      </c>
      <c r="C959" s="3" t="s">
        <v>16</v>
      </c>
      <c r="D959" s="3" t="s">
        <v>17</v>
      </c>
      <c r="E959" s="3" t="s">
        <v>18</v>
      </c>
      <c r="F959" s="1">
        <v>3.1</v>
      </c>
      <c r="G959" s="1">
        <v>143.30000000000001</v>
      </c>
      <c r="H959" s="3" t="s">
        <v>19</v>
      </c>
      <c r="I959" s="3" t="s">
        <v>38</v>
      </c>
      <c r="J959" s="2" t="s">
        <v>2944</v>
      </c>
      <c r="K959" s="3" t="s">
        <v>22</v>
      </c>
      <c r="L959" s="3" t="s">
        <v>84</v>
      </c>
      <c r="M959" s="3" t="s">
        <v>24</v>
      </c>
      <c r="N959" s="3" t="s">
        <v>2945</v>
      </c>
      <c r="O959" s="3" t="s">
        <v>2946</v>
      </c>
      <c r="P959" s="10">
        <f>IF(IFERROR(VLOOKUP(crocodile_dataset[[#This Row],[Observation ID]],A961:A1959,1,FALSE),0),1,0)</f>
        <v>0</v>
      </c>
      <c r="Q959"/>
    </row>
    <row r="960" spans="1:17" x14ac:dyDescent="0.2">
      <c r="A960" s="4">
        <v>959</v>
      </c>
      <c r="B960" s="3" t="s">
        <v>392</v>
      </c>
      <c r="C960" s="3" t="s">
        <v>393</v>
      </c>
      <c r="D960" s="3" t="s">
        <v>17</v>
      </c>
      <c r="E960" s="3" t="s">
        <v>18</v>
      </c>
      <c r="F960" s="1">
        <v>3.01</v>
      </c>
      <c r="G960" s="1">
        <v>141.4</v>
      </c>
      <c r="H960" s="3" t="s">
        <v>61</v>
      </c>
      <c r="I960" s="3" t="s">
        <v>104</v>
      </c>
      <c r="J960" s="2" t="s">
        <v>2947</v>
      </c>
      <c r="K960" s="3" t="s">
        <v>191</v>
      </c>
      <c r="L960" s="3" t="s">
        <v>475</v>
      </c>
      <c r="M960" s="3" t="s">
        <v>24</v>
      </c>
      <c r="N960" s="3" t="s">
        <v>2948</v>
      </c>
      <c r="O960" s="3" t="s">
        <v>2949</v>
      </c>
      <c r="P960" s="10">
        <f>IF(IFERROR(VLOOKUP(crocodile_dataset[[#This Row],[Observation ID]],A962:A1960,1,FALSE),0),1,0)</f>
        <v>0</v>
      </c>
      <c r="Q960"/>
    </row>
    <row r="961" spans="1:17" x14ac:dyDescent="0.2">
      <c r="A961" s="4">
        <v>960</v>
      </c>
      <c r="B961" s="3" t="s">
        <v>115</v>
      </c>
      <c r="C961" s="3" t="s">
        <v>116</v>
      </c>
      <c r="D961" s="3" t="s">
        <v>17</v>
      </c>
      <c r="E961" s="3" t="s">
        <v>18</v>
      </c>
      <c r="F961" s="1">
        <v>4.5</v>
      </c>
      <c r="G961" s="1">
        <v>598.5</v>
      </c>
      <c r="H961" s="3" t="s">
        <v>61</v>
      </c>
      <c r="I961" s="3" t="s">
        <v>38</v>
      </c>
      <c r="J961" s="2" t="s">
        <v>2950</v>
      </c>
      <c r="K961" s="3" t="s">
        <v>139</v>
      </c>
      <c r="L961" s="3" t="s">
        <v>80</v>
      </c>
      <c r="M961" s="3" t="s">
        <v>24</v>
      </c>
      <c r="N961" s="3" t="s">
        <v>2951</v>
      </c>
      <c r="O961" s="3" t="s">
        <v>2952</v>
      </c>
      <c r="P961" s="10">
        <f>IF(IFERROR(VLOOKUP(crocodile_dataset[[#This Row],[Observation ID]],A963:A1961,1,FALSE),0),1,0)</f>
        <v>0</v>
      </c>
      <c r="Q961"/>
    </row>
    <row r="962" spans="1:17" x14ac:dyDescent="0.2">
      <c r="A962" s="4">
        <v>961</v>
      </c>
      <c r="B962" s="3" t="s">
        <v>201</v>
      </c>
      <c r="C962" s="3" t="s">
        <v>202</v>
      </c>
      <c r="D962" s="3" t="s">
        <v>17</v>
      </c>
      <c r="E962" s="3" t="s">
        <v>203</v>
      </c>
      <c r="F962" s="1">
        <v>1.48</v>
      </c>
      <c r="G962" s="1">
        <v>63.6</v>
      </c>
      <c r="H962" s="3" t="s">
        <v>37</v>
      </c>
      <c r="I962" s="3" t="s">
        <v>38</v>
      </c>
      <c r="J962" s="2" t="s">
        <v>2953</v>
      </c>
      <c r="K962" s="3" t="s">
        <v>282</v>
      </c>
      <c r="L962" s="3" t="s">
        <v>23</v>
      </c>
      <c r="M962" s="3" t="s">
        <v>41</v>
      </c>
      <c r="N962" s="3" t="s">
        <v>2954</v>
      </c>
      <c r="O962" s="3" t="s">
        <v>2955</v>
      </c>
      <c r="P962" s="10">
        <f>IF(IFERROR(VLOOKUP(crocodile_dataset[[#This Row],[Observation ID]],A964:A1962,1,FALSE),0),1,0)</f>
        <v>0</v>
      </c>
      <c r="Q962"/>
    </row>
    <row r="963" spans="1:17" x14ac:dyDescent="0.2">
      <c r="A963" s="4">
        <v>962</v>
      </c>
      <c r="B963" s="3" t="s">
        <v>35</v>
      </c>
      <c r="C963" s="3" t="s">
        <v>36</v>
      </c>
      <c r="D963" s="3" t="s">
        <v>17</v>
      </c>
      <c r="E963" s="3" t="s">
        <v>18</v>
      </c>
      <c r="F963" s="1">
        <v>4.5</v>
      </c>
      <c r="G963" s="1">
        <v>581</v>
      </c>
      <c r="H963" s="3" t="s">
        <v>19</v>
      </c>
      <c r="I963" s="3" t="s">
        <v>20</v>
      </c>
      <c r="J963" s="2" t="s">
        <v>2956</v>
      </c>
      <c r="K963" s="3" t="s">
        <v>240</v>
      </c>
      <c r="L963" s="3" t="s">
        <v>244</v>
      </c>
      <c r="M963" s="3" t="s">
        <v>41</v>
      </c>
      <c r="N963" s="3" t="s">
        <v>2957</v>
      </c>
      <c r="O963" s="3" t="s">
        <v>2958</v>
      </c>
      <c r="P963" s="10">
        <f>IF(IFERROR(VLOOKUP(crocodile_dataset[[#This Row],[Observation ID]],A965:A1963,1,FALSE),0),1,0)</f>
        <v>0</v>
      </c>
      <c r="Q963"/>
    </row>
    <row r="964" spans="1:17" x14ac:dyDescent="0.2">
      <c r="A964" s="4">
        <v>963</v>
      </c>
      <c r="B964" s="3" t="s">
        <v>76</v>
      </c>
      <c r="C964" s="3" t="s">
        <v>77</v>
      </c>
      <c r="D964" s="3" t="s">
        <v>17</v>
      </c>
      <c r="E964" s="3" t="s">
        <v>18</v>
      </c>
      <c r="F964" s="1">
        <v>2.9</v>
      </c>
      <c r="G964" s="1">
        <v>146.4</v>
      </c>
      <c r="H964" s="3" t="s">
        <v>19</v>
      </c>
      <c r="I964" s="3" t="s">
        <v>104</v>
      </c>
      <c r="J964" s="2" t="s">
        <v>2959</v>
      </c>
      <c r="K964" s="3" t="s">
        <v>415</v>
      </c>
      <c r="L964" s="3" t="s">
        <v>80</v>
      </c>
      <c r="M964" s="3" t="s">
        <v>24</v>
      </c>
      <c r="N964" s="3" t="s">
        <v>2960</v>
      </c>
      <c r="O964" s="3" t="s">
        <v>2961</v>
      </c>
      <c r="P964" s="10">
        <f>IF(IFERROR(VLOOKUP(crocodile_dataset[[#This Row],[Observation ID]],A966:A1964,1,FALSE),0),1,0)</f>
        <v>0</v>
      </c>
      <c r="Q964"/>
    </row>
    <row r="965" spans="1:17" x14ac:dyDescent="0.2">
      <c r="A965" s="4">
        <v>964</v>
      </c>
      <c r="B965" s="3" t="s">
        <v>35</v>
      </c>
      <c r="C965" s="3" t="s">
        <v>36</v>
      </c>
      <c r="D965" s="3" t="s">
        <v>17</v>
      </c>
      <c r="E965" s="3" t="s">
        <v>18</v>
      </c>
      <c r="F965" s="1">
        <v>3.38</v>
      </c>
      <c r="G965" s="1">
        <v>310.3</v>
      </c>
      <c r="H965" s="3" t="s">
        <v>19</v>
      </c>
      <c r="I965" s="3" t="s">
        <v>38</v>
      </c>
      <c r="J965" s="2" t="s">
        <v>214</v>
      </c>
      <c r="K965" s="3" t="s">
        <v>30</v>
      </c>
      <c r="L965" s="3" t="s">
        <v>40</v>
      </c>
      <c r="M965" s="3" t="s">
        <v>41</v>
      </c>
      <c r="N965" s="3" t="s">
        <v>2962</v>
      </c>
      <c r="O965" s="3" t="s">
        <v>2963</v>
      </c>
      <c r="P965" s="10">
        <f>IF(IFERROR(VLOOKUP(crocodile_dataset[[#This Row],[Observation ID]],A967:A1965,1,FALSE),0),1,0)</f>
        <v>0</v>
      </c>
      <c r="Q965"/>
    </row>
    <row r="966" spans="1:17" x14ac:dyDescent="0.2">
      <c r="A966" s="4">
        <v>965</v>
      </c>
      <c r="B966" s="3" t="s">
        <v>183</v>
      </c>
      <c r="C966" s="3" t="s">
        <v>184</v>
      </c>
      <c r="D966" s="3" t="s">
        <v>17</v>
      </c>
      <c r="E966" s="3" t="s">
        <v>18</v>
      </c>
      <c r="F966" s="1">
        <v>2.17</v>
      </c>
      <c r="G966" s="1">
        <v>78.2</v>
      </c>
      <c r="H966" s="3" t="s">
        <v>61</v>
      </c>
      <c r="I966" s="3" t="s">
        <v>104</v>
      </c>
      <c r="J966" s="2" t="s">
        <v>2964</v>
      </c>
      <c r="K966" s="3" t="s">
        <v>130</v>
      </c>
      <c r="L966" s="3" t="s">
        <v>46</v>
      </c>
      <c r="M966" s="3" t="s">
        <v>41</v>
      </c>
      <c r="N966" s="3" t="s">
        <v>2965</v>
      </c>
      <c r="O966" s="3" t="s">
        <v>2966</v>
      </c>
      <c r="P966" s="10">
        <f>IF(IFERROR(VLOOKUP(crocodile_dataset[[#This Row],[Observation ID]],A968:A1966,1,FALSE),0),1,0)</f>
        <v>0</v>
      </c>
      <c r="Q966"/>
    </row>
    <row r="967" spans="1:17" x14ac:dyDescent="0.2">
      <c r="A967" s="4">
        <v>966</v>
      </c>
      <c r="B967" s="3" t="s">
        <v>201</v>
      </c>
      <c r="C967" s="3" t="s">
        <v>202</v>
      </c>
      <c r="D967" s="3" t="s">
        <v>17</v>
      </c>
      <c r="E967" s="3" t="s">
        <v>203</v>
      </c>
      <c r="F967" s="1">
        <v>1.93</v>
      </c>
      <c r="G967" s="1">
        <v>76</v>
      </c>
      <c r="H967" s="3" t="s">
        <v>37</v>
      </c>
      <c r="I967" s="3" t="s">
        <v>20</v>
      </c>
      <c r="J967" s="2" t="s">
        <v>2967</v>
      </c>
      <c r="K967" s="3" t="s">
        <v>272</v>
      </c>
      <c r="L967" s="3" t="s">
        <v>23</v>
      </c>
      <c r="M967" s="3" t="s">
        <v>41</v>
      </c>
      <c r="N967" s="3" t="s">
        <v>2968</v>
      </c>
      <c r="O967" s="3" t="s">
        <v>2969</v>
      </c>
      <c r="P967" s="10">
        <f>IF(IFERROR(VLOOKUP(crocodile_dataset[[#This Row],[Observation ID]],A969:A1967,1,FALSE),0),1,0)</f>
        <v>0</v>
      </c>
      <c r="Q967"/>
    </row>
    <row r="968" spans="1:17" x14ac:dyDescent="0.2">
      <c r="A968" s="4">
        <v>967</v>
      </c>
      <c r="B968" s="3" t="s">
        <v>115</v>
      </c>
      <c r="C968" s="3" t="s">
        <v>116</v>
      </c>
      <c r="D968" s="3" t="s">
        <v>17</v>
      </c>
      <c r="E968" s="3" t="s">
        <v>18</v>
      </c>
      <c r="F968" s="1">
        <v>4.68</v>
      </c>
      <c r="G968" s="1">
        <v>661.7</v>
      </c>
      <c r="H968" s="3" t="s">
        <v>19</v>
      </c>
      <c r="I968" s="3" t="s">
        <v>104</v>
      </c>
      <c r="J968" s="2" t="s">
        <v>2970</v>
      </c>
      <c r="K968" s="3" t="s">
        <v>139</v>
      </c>
      <c r="L968" s="3" t="s">
        <v>153</v>
      </c>
      <c r="M968" s="3" t="s">
        <v>24</v>
      </c>
      <c r="N968" s="3" t="s">
        <v>2971</v>
      </c>
      <c r="O968" s="3" t="s">
        <v>2972</v>
      </c>
      <c r="P968" s="10">
        <f>IF(IFERROR(VLOOKUP(crocodile_dataset[[#This Row],[Observation ID]],A970:A1968,1,FALSE),0),1,0)</f>
        <v>0</v>
      </c>
      <c r="Q968"/>
    </row>
    <row r="969" spans="1:17" x14ac:dyDescent="0.2">
      <c r="A969" s="4">
        <v>968</v>
      </c>
      <c r="B969" s="3" t="s">
        <v>120</v>
      </c>
      <c r="C969" s="3" t="s">
        <v>121</v>
      </c>
      <c r="D969" s="3" t="s">
        <v>17</v>
      </c>
      <c r="E969" s="3" t="s">
        <v>18</v>
      </c>
      <c r="F969" s="1">
        <v>3.02</v>
      </c>
      <c r="G969" s="1">
        <v>133.1</v>
      </c>
      <c r="H969" s="3" t="s">
        <v>19</v>
      </c>
      <c r="I969" s="3" t="s">
        <v>38</v>
      </c>
      <c r="J969" s="2" t="s">
        <v>2973</v>
      </c>
      <c r="K969" s="3" t="s">
        <v>123</v>
      </c>
      <c r="L969" s="3" t="s">
        <v>46</v>
      </c>
      <c r="M969" s="3" t="s">
        <v>73</v>
      </c>
      <c r="N969" s="3" t="s">
        <v>2974</v>
      </c>
      <c r="O969" s="3" t="s">
        <v>2975</v>
      </c>
      <c r="P969" s="10">
        <f>IF(IFERROR(VLOOKUP(crocodile_dataset[[#This Row],[Observation ID]],A971:A1969,1,FALSE),0),1,0)</f>
        <v>0</v>
      </c>
      <c r="Q969"/>
    </row>
    <row r="970" spans="1:17" x14ac:dyDescent="0.2">
      <c r="A970" s="4">
        <v>969</v>
      </c>
      <c r="B970" s="3" t="s">
        <v>320</v>
      </c>
      <c r="C970" s="3" t="s">
        <v>321</v>
      </c>
      <c r="D970" s="3" t="s">
        <v>17</v>
      </c>
      <c r="E970" s="3" t="s">
        <v>203</v>
      </c>
      <c r="F970" s="1">
        <v>2.65</v>
      </c>
      <c r="G970" s="1">
        <v>146.69999999999999</v>
      </c>
      <c r="H970" s="3" t="s">
        <v>19</v>
      </c>
      <c r="I970" s="3" t="s">
        <v>20</v>
      </c>
      <c r="J970" s="2" t="s">
        <v>2976</v>
      </c>
      <c r="K970" s="3" t="s">
        <v>354</v>
      </c>
      <c r="L970" s="3" t="s">
        <v>355</v>
      </c>
      <c r="M970" s="3" t="s">
        <v>323</v>
      </c>
      <c r="N970" s="3" t="s">
        <v>2977</v>
      </c>
      <c r="O970" s="3" t="s">
        <v>2978</v>
      </c>
      <c r="P970" s="10">
        <f>IF(IFERROR(VLOOKUP(crocodile_dataset[[#This Row],[Observation ID]],A972:A1970,1,FALSE),0),1,0)</f>
        <v>0</v>
      </c>
      <c r="Q970"/>
    </row>
    <row r="971" spans="1:17" x14ac:dyDescent="0.2">
      <c r="A971" s="4">
        <v>970</v>
      </c>
      <c r="B971" s="3" t="s">
        <v>201</v>
      </c>
      <c r="C971" s="3" t="s">
        <v>202</v>
      </c>
      <c r="D971" s="3" t="s">
        <v>17</v>
      </c>
      <c r="E971" s="3" t="s">
        <v>203</v>
      </c>
      <c r="F971" s="1">
        <v>2.84</v>
      </c>
      <c r="G971" s="1">
        <v>138.19999999999999</v>
      </c>
      <c r="H971" s="3" t="s">
        <v>61</v>
      </c>
      <c r="I971" s="3" t="s">
        <v>38</v>
      </c>
      <c r="J971" s="2" t="s">
        <v>2979</v>
      </c>
      <c r="K971" s="3" t="s">
        <v>272</v>
      </c>
      <c r="L971" s="3" t="s">
        <v>23</v>
      </c>
      <c r="M971" s="3" t="s">
        <v>41</v>
      </c>
      <c r="N971" s="3" t="s">
        <v>2980</v>
      </c>
      <c r="O971" s="3" t="s">
        <v>2981</v>
      </c>
      <c r="P971" s="10">
        <f>IF(IFERROR(VLOOKUP(crocodile_dataset[[#This Row],[Observation ID]],A973:A1971,1,FALSE),0),1,0)</f>
        <v>0</v>
      </c>
      <c r="Q971"/>
    </row>
    <row r="972" spans="1:17" x14ac:dyDescent="0.2">
      <c r="A972" s="4">
        <v>971</v>
      </c>
      <c r="B972" s="3" t="s">
        <v>115</v>
      </c>
      <c r="C972" s="3" t="s">
        <v>116</v>
      </c>
      <c r="D972" s="3" t="s">
        <v>17</v>
      </c>
      <c r="E972" s="3" t="s">
        <v>18</v>
      </c>
      <c r="F972" s="1">
        <v>2.0699999999999998</v>
      </c>
      <c r="G972" s="1">
        <v>202.3</v>
      </c>
      <c r="H972" s="3" t="s">
        <v>37</v>
      </c>
      <c r="I972" s="3" t="s">
        <v>38</v>
      </c>
      <c r="J972" s="2" t="s">
        <v>2982</v>
      </c>
      <c r="K972" s="3" t="s">
        <v>139</v>
      </c>
      <c r="L972" s="3" t="s">
        <v>80</v>
      </c>
      <c r="M972" s="3" t="s">
        <v>24</v>
      </c>
      <c r="N972" s="3" t="s">
        <v>2983</v>
      </c>
      <c r="O972" s="3" t="s">
        <v>2984</v>
      </c>
      <c r="P972" s="10">
        <f>IF(IFERROR(VLOOKUP(crocodile_dataset[[#This Row],[Observation ID]],A974:A1972,1,FALSE),0),1,0)</f>
        <v>0</v>
      </c>
      <c r="Q972"/>
    </row>
    <row r="973" spans="1:17" x14ac:dyDescent="0.2">
      <c r="A973" s="4">
        <v>972</v>
      </c>
      <c r="B973" s="3" t="s">
        <v>120</v>
      </c>
      <c r="C973" s="3" t="s">
        <v>121</v>
      </c>
      <c r="D973" s="3" t="s">
        <v>17</v>
      </c>
      <c r="E973" s="3" t="s">
        <v>18</v>
      </c>
      <c r="F973" s="1">
        <v>2.37</v>
      </c>
      <c r="G973" s="1">
        <v>76</v>
      </c>
      <c r="H973" s="3" t="s">
        <v>19</v>
      </c>
      <c r="I973" s="3" t="s">
        <v>38</v>
      </c>
      <c r="J973" s="2" t="s">
        <v>2985</v>
      </c>
      <c r="K973" s="3" t="s">
        <v>135</v>
      </c>
      <c r="L973" s="3" t="s">
        <v>46</v>
      </c>
      <c r="M973" s="3" t="s">
        <v>73</v>
      </c>
      <c r="N973" s="3" t="s">
        <v>2986</v>
      </c>
      <c r="O973" s="3" t="s">
        <v>2987</v>
      </c>
      <c r="P973" s="10">
        <f>IF(IFERROR(VLOOKUP(crocodile_dataset[[#This Row],[Observation ID]],A975:A1973,1,FALSE),0),1,0)</f>
        <v>0</v>
      </c>
      <c r="Q973"/>
    </row>
    <row r="974" spans="1:17" x14ac:dyDescent="0.2">
      <c r="A974" s="4">
        <v>973</v>
      </c>
      <c r="B974" s="3" t="s">
        <v>27</v>
      </c>
      <c r="C974" s="3" t="s">
        <v>28</v>
      </c>
      <c r="D974" s="3" t="s">
        <v>17</v>
      </c>
      <c r="E974" s="3" t="s">
        <v>18</v>
      </c>
      <c r="F974" s="1">
        <v>3.25</v>
      </c>
      <c r="G974" s="1">
        <v>204.5</v>
      </c>
      <c r="H974" s="3" t="s">
        <v>19</v>
      </c>
      <c r="I974" s="3" t="s">
        <v>20</v>
      </c>
      <c r="J974" s="2" t="s">
        <v>2988</v>
      </c>
      <c r="K974" s="3" t="s">
        <v>148</v>
      </c>
      <c r="L974" s="3" t="s">
        <v>389</v>
      </c>
      <c r="M974" s="3" t="s">
        <v>32</v>
      </c>
      <c r="N974" s="3" t="s">
        <v>2989</v>
      </c>
      <c r="O974" s="3" t="s">
        <v>2990</v>
      </c>
      <c r="P974" s="10">
        <f>IF(IFERROR(VLOOKUP(crocodile_dataset[[#This Row],[Observation ID]],A976:A1974,1,FALSE),0),1,0)</f>
        <v>0</v>
      </c>
      <c r="Q974"/>
    </row>
    <row r="975" spans="1:17" x14ac:dyDescent="0.2">
      <c r="A975" s="4">
        <v>974</v>
      </c>
      <c r="B975" s="3" t="s">
        <v>15</v>
      </c>
      <c r="C975" s="3" t="s">
        <v>16</v>
      </c>
      <c r="D975" s="3" t="s">
        <v>17</v>
      </c>
      <c r="E975" s="3" t="s">
        <v>18</v>
      </c>
      <c r="F975" s="1">
        <v>2.41</v>
      </c>
      <c r="G975" s="1">
        <v>92.5</v>
      </c>
      <c r="H975" s="3" t="s">
        <v>19</v>
      </c>
      <c r="I975" s="3" t="s">
        <v>104</v>
      </c>
      <c r="J975" s="2" t="s">
        <v>2991</v>
      </c>
      <c r="K975" s="3" t="s">
        <v>22</v>
      </c>
      <c r="L975" s="3" t="s">
        <v>23</v>
      </c>
      <c r="M975" s="3" t="s">
        <v>24</v>
      </c>
      <c r="N975" s="3" t="s">
        <v>2992</v>
      </c>
      <c r="O975" s="3" t="s">
        <v>2993</v>
      </c>
      <c r="P975" s="10">
        <f>IF(IFERROR(VLOOKUP(crocodile_dataset[[#This Row],[Observation ID]],A977:A1975,1,FALSE),0),1,0)</f>
        <v>0</v>
      </c>
      <c r="Q975"/>
    </row>
    <row r="976" spans="1:17" x14ac:dyDescent="0.2">
      <c r="A976" s="4">
        <v>975</v>
      </c>
      <c r="B976" s="3" t="s">
        <v>35</v>
      </c>
      <c r="C976" s="3" t="s">
        <v>36</v>
      </c>
      <c r="D976" s="3" t="s">
        <v>17</v>
      </c>
      <c r="E976" s="3" t="s">
        <v>18</v>
      </c>
      <c r="F976" s="1">
        <v>1.73</v>
      </c>
      <c r="G976" s="1">
        <v>117.2</v>
      </c>
      <c r="H976" s="3" t="s">
        <v>37</v>
      </c>
      <c r="I976" s="3" t="s">
        <v>38</v>
      </c>
      <c r="J976" s="2" t="s">
        <v>2994</v>
      </c>
      <c r="K976" s="3" t="s">
        <v>30</v>
      </c>
      <c r="L976" s="3" t="s">
        <v>40</v>
      </c>
      <c r="M976" s="3" t="s">
        <v>41</v>
      </c>
      <c r="N976" s="3" t="s">
        <v>2995</v>
      </c>
      <c r="O976" s="3" t="s">
        <v>2996</v>
      </c>
      <c r="P976" s="10">
        <f>IF(IFERROR(VLOOKUP(crocodile_dataset[[#This Row],[Observation ID]],A978:A1976,1,FALSE),0),1,0)</f>
        <v>0</v>
      </c>
      <c r="Q976"/>
    </row>
    <row r="977" spans="1:17" x14ac:dyDescent="0.2">
      <c r="A977" s="4">
        <v>976</v>
      </c>
      <c r="B977" s="3" t="s">
        <v>15</v>
      </c>
      <c r="C977" s="3" t="s">
        <v>16</v>
      </c>
      <c r="D977" s="3" t="s">
        <v>17</v>
      </c>
      <c r="E977" s="3" t="s">
        <v>18</v>
      </c>
      <c r="F977" s="1">
        <v>2.1</v>
      </c>
      <c r="G977" s="1">
        <v>78.2</v>
      </c>
      <c r="H977" s="3" t="s">
        <v>61</v>
      </c>
      <c r="I977" s="3" t="s">
        <v>38</v>
      </c>
      <c r="J977" s="2" t="s">
        <v>766</v>
      </c>
      <c r="K977" s="3" t="s">
        <v>45</v>
      </c>
      <c r="L977" s="3" t="s">
        <v>46</v>
      </c>
      <c r="M977" s="3" t="s">
        <v>24</v>
      </c>
      <c r="N977" s="3" t="s">
        <v>2997</v>
      </c>
      <c r="O977" s="3" t="s">
        <v>2998</v>
      </c>
      <c r="P977" s="10">
        <f>IF(IFERROR(VLOOKUP(crocodile_dataset[[#This Row],[Observation ID]],A979:A1977,1,FALSE),0),1,0)</f>
        <v>0</v>
      </c>
      <c r="Q977"/>
    </row>
    <row r="978" spans="1:17" x14ac:dyDescent="0.2">
      <c r="A978" s="4">
        <v>977</v>
      </c>
      <c r="B978" s="3" t="s">
        <v>207</v>
      </c>
      <c r="C978" s="3" t="s">
        <v>208</v>
      </c>
      <c r="D978" s="3" t="s">
        <v>17</v>
      </c>
      <c r="E978" s="3" t="s">
        <v>18</v>
      </c>
      <c r="F978" s="1">
        <v>1.32</v>
      </c>
      <c r="G978" s="1">
        <v>27.3</v>
      </c>
      <c r="H978" s="3" t="s">
        <v>37</v>
      </c>
      <c r="I978" s="3" t="s">
        <v>20</v>
      </c>
      <c r="J978" s="2" t="s">
        <v>2747</v>
      </c>
      <c r="K978" s="3" t="s">
        <v>210</v>
      </c>
      <c r="L978" s="3" t="s">
        <v>465</v>
      </c>
      <c r="M978" s="3" t="s">
        <v>24</v>
      </c>
      <c r="N978" s="3" t="s">
        <v>1410</v>
      </c>
      <c r="O978" s="3" t="s">
        <v>2999</v>
      </c>
      <c r="P978" s="10">
        <f>IF(IFERROR(VLOOKUP(crocodile_dataset[[#This Row],[Observation ID]],A980:A1978,1,FALSE),0),1,0)</f>
        <v>0</v>
      </c>
      <c r="Q978"/>
    </row>
    <row r="979" spans="1:17" x14ac:dyDescent="0.2">
      <c r="A979" s="4">
        <v>978</v>
      </c>
      <c r="B979" s="3" t="s">
        <v>392</v>
      </c>
      <c r="C979" s="3" t="s">
        <v>393</v>
      </c>
      <c r="D979" s="3" t="s">
        <v>17</v>
      </c>
      <c r="E979" s="3" t="s">
        <v>18</v>
      </c>
      <c r="F979" s="1">
        <v>1.99</v>
      </c>
      <c r="G979" s="1">
        <v>52.1</v>
      </c>
      <c r="H979" s="3" t="s">
        <v>37</v>
      </c>
      <c r="I979" s="3" t="s">
        <v>20</v>
      </c>
      <c r="J979" s="2" t="s">
        <v>1730</v>
      </c>
      <c r="K979" s="3" t="s">
        <v>191</v>
      </c>
      <c r="L979" s="3" t="s">
        <v>46</v>
      </c>
      <c r="M979" s="3" t="s">
        <v>24</v>
      </c>
      <c r="N979" s="3" t="s">
        <v>3000</v>
      </c>
      <c r="O979" s="3" t="s">
        <v>3001</v>
      </c>
      <c r="P979" s="10">
        <f>IF(IFERROR(VLOOKUP(crocodile_dataset[[#This Row],[Observation ID]],A981:A1979,1,FALSE),0),1,0)</f>
        <v>0</v>
      </c>
      <c r="Q979"/>
    </row>
    <row r="980" spans="1:17" x14ac:dyDescent="0.2">
      <c r="A980" s="4">
        <v>979</v>
      </c>
      <c r="B980" s="3" t="s">
        <v>15</v>
      </c>
      <c r="C980" s="3" t="s">
        <v>16</v>
      </c>
      <c r="D980" s="3" t="s">
        <v>17</v>
      </c>
      <c r="E980" s="3" t="s">
        <v>18</v>
      </c>
      <c r="F980" s="1">
        <v>2.2999999999999998</v>
      </c>
      <c r="G980" s="1">
        <v>80.3</v>
      </c>
      <c r="H980" s="3" t="s">
        <v>19</v>
      </c>
      <c r="I980" s="3" t="s">
        <v>38</v>
      </c>
      <c r="J980" s="2" t="s">
        <v>3002</v>
      </c>
      <c r="K980" s="3" t="s">
        <v>22</v>
      </c>
      <c r="L980" s="3" t="s">
        <v>46</v>
      </c>
      <c r="M980" s="3" t="s">
        <v>24</v>
      </c>
      <c r="N980" s="3" t="s">
        <v>3003</v>
      </c>
      <c r="O980" s="3" t="s">
        <v>3004</v>
      </c>
      <c r="P980" s="10">
        <f>IF(IFERROR(VLOOKUP(crocodile_dataset[[#This Row],[Observation ID]],A982:A1980,1,FALSE),0),1,0)</f>
        <v>0</v>
      </c>
      <c r="Q980"/>
    </row>
    <row r="981" spans="1:17" x14ac:dyDescent="0.2">
      <c r="A981" s="4">
        <v>980</v>
      </c>
      <c r="B981" s="3" t="s">
        <v>76</v>
      </c>
      <c r="C981" s="3" t="s">
        <v>77</v>
      </c>
      <c r="D981" s="3" t="s">
        <v>17</v>
      </c>
      <c r="E981" s="3" t="s">
        <v>18</v>
      </c>
      <c r="F981" s="1">
        <v>2.76</v>
      </c>
      <c r="G981" s="1">
        <v>121.2</v>
      </c>
      <c r="H981" s="3" t="s">
        <v>61</v>
      </c>
      <c r="I981" s="3" t="s">
        <v>20</v>
      </c>
      <c r="J981" s="2" t="s">
        <v>3005</v>
      </c>
      <c r="K981" s="3" t="s">
        <v>415</v>
      </c>
      <c r="L981" s="3" t="s">
        <v>216</v>
      </c>
      <c r="M981" s="3" t="s">
        <v>24</v>
      </c>
      <c r="N981" s="3" t="s">
        <v>3006</v>
      </c>
      <c r="O981" s="3" t="s">
        <v>3007</v>
      </c>
      <c r="P981" s="10">
        <f>IF(IFERROR(VLOOKUP(crocodile_dataset[[#This Row],[Observation ID]],A983:A1981,1,FALSE),0),1,0)</f>
        <v>0</v>
      </c>
      <c r="Q981"/>
    </row>
    <row r="982" spans="1:17" x14ac:dyDescent="0.2">
      <c r="A982" s="4">
        <v>981</v>
      </c>
      <c r="B982" s="3" t="s">
        <v>87</v>
      </c>
      <c r="C982" s="3" t="s">
        <v>88</v>
      </c>
      <c r="D982" s="3" t="s">
        <v>17</v>
      </c>
      <c r="E982" s="3" t="s">
        <v>69</v>
      </c>
      <c r="F982" s="1">
        <v>1.01</v>
      </c>
      <c r="G982" s="1">
        <v>11.3</v>
      </c>
      <c r="H982" s="3" t="s">
        <v>19</v>
      </c>
      <c r="I982" s="3" t="s">
        <v>104</v>
      </c>
      <c r="J982" s="2" t="s">
        <v>3008</v>
      </c>
      <c r="K982" s="3" t="s">
        <v>248</v>
      </c>
      <c r="L982" s="3" t="s">
        <v>91</v>
      </c>
      <c r="M982" s="3" t="s">
        <v>32</v>
      </c>
      <c r="N982" s="3" t="s">
        <v>3009</v>
      </c>
      <c r="O982" s="3" t="s">
        <v>3010</v>
      </c>
      <c r="P982" s="10">
        <f>IF(IFERROR(VLOOKUP(crocodile_dataset[[#This Row],[Observation ID]],A984:A1982,1,FALSE),0),1,0)</f>
        <v>0</v>
      </c>
      <c r="Q982"/>
    </row>
    <row r="983" spans="1:17" x14ac:dyDescent="0.2">
      <c r="A983" s="4">
        <v>982</v>
      </c>
      <c r="B983" s="3" t="s">
        <v>207</v>
      </c>
      <c r="C983" s="3" t="s">
        <v>208</v>
      </c>
      <c r="D983" s="3" t="s">
        <v>17</v>
      </c>
      <c r="E983" s="3" t="s">
        <v>18</v>
      </c>
      <c r="F983" s="1">
        <v>2.14</v>
      </c>
      <c r="G983" s="1">
        <v>57.7</v>
      </c>
      <c r="H983" s="3" t="s">
        <v>19</v>
      </c>
      <c r="I983" s="3" t="s">
        <v>104</v>
      </c>
      <c r="J983" s="2" t="s">
        <v>3011</v>
      </c>
      <c r="K983" s="3" t="s">
        <v>210</v>
      </c>
      <c r="L983" s="3" t="s">
        <v>465</v>
      </c>
      <c r="M983" s="3" t="s">
        <v>24</v>
      </c>
      <c r="N983" s="3" t="s">
        <v>3012</v>
      </c>
      <c r="O983" s="3" t="s">
        <v>3013</v>
      </c>
      <c r="P983" s="10">
        <f>IF(IFERROR(VLOOKUP(crocodile_dataset[[#This Row],[Observation ID]],A985:A1983,1,FALSE),0),1,0)</f>
        <v>0</v>
      </c>
      <c r="Q983"/>
    </row>
    <row r="984" spans="1:17" x14ac:dyDescent="0.2">
      <c r="A984" s="4">
        <v>983</v>
      </c>
      <c r="B984" s="3" t="s">
        <v>183</v>
      </c>
      <c r="C984" s="3" t="s">
        <v>184</v>
      </c>
      <c r="D984" s="3" t="s">
        <v>17</v>
      </c>
      <c r="E984" s="3" t="s">
        <v>18</v>
      </c>
      <c r="F984" s="1">
        <v>2.04</v>
      </c>
      <c r="G984" s="1">
        <v>69</v>
      </c>
      <c r="H984" s="3" t="s">
        <v>19</v>
      </c>
      <c r="I984" s="3" t="s">
        <v>20</v>
      </c>
      <c r="J984" s="2" t="s">
        <v>3014</v>
      </c>
      <c r="K984" s="3" t="s">
        <v>130</v>
      </c>
      <c r="L984" s="3" t="s">
        <v>195</v>
      </c>
      <c r="M984" s="3" t="s">
        <v>41</v>
      </c>
      <c r="N984" s="3" t="s">
        <v>3015</v>
      </c>
      <c r="O984" s="3" t="s">
        <v>3016</v>
      </c>
      <c r="P984" s="10">
        <f>IF(IFERROR(VLOOKUP(crocodile_dataset[[#This Row],[Observation ID]],A986:A1984,1,FALSE),0),1,0)</f>
        <v>0</v>
      </c>
      <c r="Q984"/>
    </row>
    <row r="985" spans="1:17" x14ac:dyDescent="0.2">
      <c r="A985" s="4">
        <v>984</v>
      </c>
      <c r="B985" s="3" t="s">
        <v>67</v>
      </c>
      <c r="C985" s="3" t="s">
        <v>68</v>
      </c>
      <c r="D985" s="3" t="s">
        <v>17</v>
      </c>
      <c r="E985" s="3" t="s">
        <v>69</v>
      </c>
      <c r="F985" s="1">
        <v>0.6</v>
      </c>
      <c r="G985" s="1">
        <v>6.8</v>
      </c>
      <c r="H985" s="3" t="s">
        <v>37</v>
      </c>
      <c r="I985" s="3" t="s">
        <v>20</v>
      </c>
      <c r="J985" s="2" t="s">
        <v>3017</v>
      </c>
      <c r="K985" s="3" t="s">
        <v>71</v>
      </c>
      <c r="L985" s="3" t="s">
        <v>72</v>
      </c>
      <c r="M985" s="3" t="s">
        <v>73</v>
      </c>
      <c r="N985" s="3" t="s">
        <v>3018</v>
      </c>
      <c r="O985" s="3" t="s">
        <v>3019</v>
      </c>
      <c r="P985" s="10">
        <f>IF(IFERROR(VLOOKUP(crocodile_dataset[[#This Row],[Observation ID]],A987:A1985,1,FALSE),0),1,0)</f>
        <v>0</v>
      </c>
      <c r="Q985"/>
    </row>
    <row r="986" spans="1:17" x14ac:dyDescent="0.2">
      <c r="A986" s="4">
        <v>985</v>
      </c>
      <c r="B986" s="3" t="s">
        <v>188</v>
      </c>
      <c r="C986" s="3" t="s">
        <v>189</v>
      </c>
      <c r="D986" s="3" t="s">
        <v>17</v>
      </c>
      <c r="E986" s="3" t="s">
        <v>18</v>
      </c>
      <c r="F986" s="1">
        <v>2.5</v>
      </c>
      <c r="G986" s="1">
        <v>80.400000000000006</v>
      </c>
      <c r="H986" s="3" t="s">
        <v>19</v>
      </c>
      <c r="I986" s="3" t="s">
        <v>20</v>
      </c>
      <c r="J986" s="2" t="s">
        <v>3020</v>
      </c>
      <c r="K986" s="3" t="s">
        <v>191</v>
      </c>
      <c r="L986" s="3" t="s">
        <v>23</v>
      </c>
      <c r="M986" s="3" t="s">
        <v>24</v>
      </c>
      <c r="N986" s="3" t="s">
        <v>3021</v>
      </c>
      <c r="O986" s="3" t="s">
        <v>3022</v>
      </c>
      <c r="P986" s="10">
        <f>IF(IFERROR(VLOOKUP(crocodile_dataset[[#This Row],[Observation ID]],A988:A1986,1,FALSE),0),1,0)</f>
        <v>0</v>
      </c>
      <c r="Q986"/>
    </row>
    <row r="987" spans="1:17" x14ac:dyDescent="0.2">
      <c r="A987" s="4">
        <v>986</v>
      </c>
      <c r="B987" s="3" t="s">
        <v>49</v>
      </c>
      <c r="C987" s="3" t="s">
        <v>50</v>
      </c>
      <c r="D987" s="3" t="s">
        <v>17</v>
      </c>
      <c r="E987" s="3" t="s">
        <v>18</v>
      </c>
      <c r="F987" s="1">
        <v>2.54</v>
      </c>
      <c r="G987" s="1">
        <v>113.2</v>
      </c>
      <c r="H987" s="3" t="s">
        <v>37</v>
      </c>
      <c r="I987" s="3" t="s">
        <v>20</v>
      </c>
      <c r="J987" s="2" t="s">
        <v>3023</v>
      </c>
      <c r="K987" s="3" t="s">
        <v>504</v>
      </c>
      <c r="L987" s="3" t="s">
        <v>46</v>
      </c>
      <c r="M987" s="3" t="s">
        <v>32</v>
      </c>
      <c r="N987" s="3" t="s">
        <v>3024</v>
      </c>
      <c r="O987" s="3" t="s">
        <v>3025</v>
      </c>
      <c r="P987" s="10">
        <f>IF(IFERROR(VLOOKUP(crocodile_dataset[[#This Row],[Observation ID]],A989:A1987,1,FALSE),0),1,0)</f>
        <v>0</v>
      </c>
      <c r="Q987"/>
    </row>
    <row r="988" spans="1:17" x14ac:dyDescent="0.2">
      <c r="A988" s="4">
        <v>987</v>
      </c>
      <c r="B988" s="3" t="s">
        <v>120</v>
      </c>
      <c r="C988" s="3" t="s">
        <v>121</v>
      </c>
      <c r="D988" s="3" t="s">
        <v>17</v>
      </c>
      <c r="E988" s="3" t="s">
        <v>18</v>
      </c>
      <c r="F988" s="1">
        <v>3.91</v>
      </c>
      <c r="G988" s="1">
        <v>272.3</v>
      </c>
      <c r="H988" s="3" t="s">
        <v>19</v>
      </c>
      <c r="I988" s="3" t="s">
        <v>20</v>
      </c>
      <c r="J988" s="2" t="s">
        <v>3026</v>
      </c>
      <c r="K988" s="3" t="s">
        <v>135</v>
      </c>
      <c r="L988" s="3" t="s">
        <v>124</v>
      </c>
      <c r="M988" s="3" t="s">
        <v>73</v>
      </c>
      <c r="N988" s="3" t="s">
        <v>3027</v>
      </c>
      <c r="O988" s="3" t="s">
        <v>3028</v>
      </c>
      <c r="P988" s="10">
        <f>IF(IFERROR(VLOOKUP(crocodile_dataset[[#This Row],[Observation ID]],A990:A1988,1,FALSE),0),1,0)</f>
        <v>0</v>
      </c>
      <c r="Q988"/>
    </row>
    <row r="989" spans="1:17" x14ac:dyDescent="0.2">
      <c r="A989" s="4">
        <v>988</v>
      </c>
      <c r="B989" s="3" t="s">
        <v>76</v>
      </c>
      <c r="C989" s="3" t="s">
        <v>77</v>
      </c>
      <c r="D989" s="3" t="s">
        <v>17</v>
      </c>
      <c r="E989" s="3" t="s">
        <v>18</v>
      </c>
      <c r="F989" s="1">
        <v>0.92</v>
      </c>
      <c r="G989" s="1">
        <v>37.6</v>
      </c>
      <c r="H989" s="3" t="s">
        <v>37</v>
      </c>
      <c r="I989" s="3" t="s">
        <v>20</v>
      </c>
      <c r="J989" s="2" t="s">
        <v>3029</v>
      </c>
      <c r="K989" s="3" t="s">
        <v>79</v>
      </c>
      <c r="L989" s="3" t="s">
        <v>80</v>
      </c>
      <c r="M989" s="3" t="s">
        <v>24</v>
      </c>
      <c r="N989" s="3" t="s">
        <v>3030</v>
      </c>
      <c r="O989" s="3" t="s">
        <v>3031</v>
      </c>
      <c r="P989" s="10">
        <f>IF(IFERROR(VLOOKUP(crocodile_dataset[[#This Row],[Observation ID]],A991:A1989,1,FALSE),0),1,0)</f>
        <v>0</v>
      </c>
      <c r="Q989"/>
    </row>
    <row r="990" spans="1:17" x14ac:dyDescent="0.2">
      <c r="A990" s="4">
        <v>989</v>
      </c>
      <c r="B990" s="3" t="s">
        <v>59</v>
      </c>
      <c r="C990" s="3" t="s">
        <v>60</v>
      </c>
      <c r="D990" s="3" t="s">
        <v>17</v>
      </c>
      <c r="E990" s="3" t="s">
        <v>18</v>
      </c>
      <c r="F990" s="1">
        <v>3.04</v>
      </c>
      <c r="G990" s="1">
        <v>163.6</v>
      </c>
      <c r="H990" s="3" t="s">
        <v>19</v>
      </c>
      <c r="I990" s="3" t="s">
        <v>104</v>
      </c>
      <c r="J990" s="2" t="s">
        <v>3032</v>
      </c>
      <c r="K990" s="3" t="s">
        <v>63</v>
      </c>
      <c r="L990" s="3" t="s">
        <v>64</v>
      </c>
      <c r="M990" s="3" t="s">
        <v>41</v>
      </c>
      <c r="N990" s="3" t="s">
        <v>3033</v>
      </c>
      <c r="O990" s="3" t="s">
        <v>3034</v>
      </c>
      <c r="P990" s="10">
        <f>IF(IFERROR(VLOOKUP(crocodile_dataset[[#This Row],[Observation ID]],A992:A1990,1,FALSE),0),1,0)</f>
        <v>0</v>
      </c>
      <c r="Q990"/>
    </row>
    <row r="991" spans="1:17" x14ac:dyDescent="0.2">
      <c r="A991" s="4">
        <v>990</v>
      </c>
      <c r="B991" s="3" t="s">
        <v>320</v>
      </c>
      <c r="C991" s="3" t="s">
        <v>321</v>
      </c>
      <c r="D991" s="3" t="s">
        <v>17</v>
      </c>
      <c r="E991" s="3" t="s">
        <v>203</v>
      </c>
      <c r="F991" s="1">
        <v>0.35</v>
      </c>
      <c r="G991" s="1">
        <v>26.5</v>
      </c>
      <c r="H991" s="3" t="s">
        <v>156</v>
      </c>
      <c r="I991" s="3" t="s">
        <v>38</v>
      </c>
      <c r="J991" s="2" t="s">
        <v>3035</v>
      </c>
      <c r="K991" s="3" t="s">
        <v>297</v>
      </c>
      <c r="L991" s="3" t="s">
        <v>355</v>
      </c>
      <c r="M991" s="3" t="s">
        <v>323</v>
      </c>
      <c r="N991" s="3" t="s">
        <v>3036</v>
      </c>
      <c r="O991" s="3" t="s">
        <v>3037</v>
      </c>
      <c r="P991" s="10">
        <f>IF(IFERROR(VLOOKUP(crocodile_dataset[[#This Row],[Observation ID]],A993:A1991,1,FALSE),0),1,0)</f>
        <v>0</v>
      </c>
      <c r="Q991"/>
    </row>
    <row r="992" spans="1:17" x14ac:dyDescent="0.2">
      <c r="A992" s="4">
        <v>991</v>
      </c>
      <c r="B992" s="3" t="s">
        <v>392</v>
      </c>
      <c r="C992" s="3" t="s">
        <v>393</v>
      </c>
      <c r="D992" s="3" t="s">
        <v>17</v>
      </c>
      <c r="E992" s="3" t="s">
        <v>18</v>
      </c>
      <c r="F992" s="1">
        <v>2.74</v>
      </c>
      <c r="G992" s="1">
        <v>121.5</v>
      </c>
      <c r="H992" s="3" t="s">
        <v>19</v>
      </c>
      <c r="I992" s="3" t="s">
        <v>20</v>
      </c>
      <c r="J992" s="2" t="s">
        <v>3038</v>
      </c>
      <c r="K992" s="3" t="s">
        <v>191</v>
      </c>
      <c r="L992" s="3" t="s">
        <v>46</v>
      </c>
      <c r="M992" s="3" t="s">
        <v>24</v>
      </c>
      <c r="N992" s="3" t="s">
        <v>3039</v>
      </c>
      <c r="O992" s="3" t="s">
        <v>3040</v>
      </c>
      <c r="P992" s="10">
        <f>IF(IFERROR(VLOOKUP(crocodile_dataset[[#This Row],[Observation ID]],A994:A1992,1,FALSE),0),1,0)</f>
        <v>0</v>
      </c>
      <c r="Q992"/>
    </row>
    <row r="993" spans="1:17" x14ac:dyDescent="0.2">
      <c r="A993" s="4">
        <v>992</v>
      </c>
      <c r="B993" s="3" t="s">
        <v>115</v>
      </c>
      <c r="C993" s="3" t="s">
        <v>116</v>
      </c>
      <c r="D993" s="3" t="s">
        <v>17</v>
      </c>
      <c r="E993" s="3" t="s">
        <v>18</v>
      </c>
      <c r="F993" s="1">
        <v>3.13</v>
      </c>
      <c r="G993" s="1">
        <v>285.8</v>
      </c>
      <c r="H993" s="3" t="s">
        <v>61</v>
      </c>
      <c r="I993" s="3" t="s">
        <v>20</v>
      </c>
      <c r="J993" s="2" t="s">
        <v>3041</v>
      </c>
      <c r="K993" s="3" t="s">
        <v>337</v>
      </c>
      <c r="L993" s="3" t="s">
        <v>56</v>
      </c>
      <c r="M993" s="3" t="s">
        <v>24</v>
      </c>
      <c r="N993" s="3" t="s">
        <v>3042</v>
      </c>
      <c r="O993" s="3" t="s">
        <v>3043</v>
      </c>
      <c r="P993" s="10">
        <f>IF(IFERROR(VLOOKUP(crocodile_dataset[[#This Row],[Observation ID]],A995:A1993,1,FALSE),0),1,0)</f>
        <v>0</v>
      </c>
      <c r="Q993"/>
    </row>
    <row r="994" spans="1:17" x14ac:dyDescent="0.2">
      <c r="A994" s="4">
        <v>993</v>
      </c>
      <c r="B994" s="3" t="s">
        <v>201</v>
      </c>
      <c r="C994" s="3" t="s">
        <v>202</v>
      </c>
      <c r="D994" s="3" t="s">
        <v>17</v>
      </c>
      <c r="E994" s="3" t="s">
        <v>203</v>
      </c>
      <c r="F994" s="1">
        <v>2.2599999999999998</v>
      </c>
      <c r="G994" s="1">
        <v>88.5</v>
      </c>
      <c r="H994" s="3" t="s">
        <v>19</v>
      </c>
      <c r="I994" s="3" t="s">
        <v>20</v>
      </c>
      <c r="J994" s="2" t="s">
        <v>3044</v>
      </c>
      <c r="K994" s="3" t="s">
        <v>282</v>
      </c>
      <c r="L994" s="3" t="s">
        <v>259</v>
      </c>
      <c r="M994" s="3" t="s">
        <v>41</v>
      </c>
      <c r="N994" s="3" t="s">
        <v>3045</v>
      </c>
      <c r="O994" s="3" t="s">
        <v>3046</v>
      </c>
      <c r="P994" s="10">
        <f>IF(IFERROR(VLOOKUP(crocodile_dataset[[#This Row],[Observation ID]],A996:A1994,1,FALSE),0),1,0)</f>
        <v>0</v>
      </c>
      <c r="Q994"/>
    </row>
    <row r="995" spans="1:17" x14ac:dyDescent="0.2">
      <c r="A995" s="4">
        <v>994</v>
      </c>
      <c r="B995" s="3" t="s">
        <v>87</v>
      </c>
      <c r="C995" s="3" t="s">
        <v>88</v>
      </c>
      <c r="D995" s="3" t="s">
        <v>17</v>
      </c>
      <c r="E995" s="3" t="s">
        <v>69</v>
      </c>
      <c r="F995" s="1">
        <v>0.39</v>
      </c>
      <c r="G995" s="1">
        <v>4.9000000000000004</v>
      </c>
      <c r="H995" s="3" t="s">
        <v>37</v>
      </c>
      <c r="I995" s="3" t="s">
        <v>104</v>
      </c>
      <c r="J995" s="2" t="s">
        <v>3047</v>
      </c>
      <c r="K995" s="3" t="s">
        <v>538</v>
      </c>
      <c r="L995" s="3" t="s">
        <v>72</v>
      </c>
      <c r="M995" s="3" t="s">
        <v>32</v>
      </c>
      <c r="N995" s="3" t="s">
        <v>3048</v>
      </c>
      <c r="O995" s="3" t="s">
        <v>3049</v>
      </c>
      <c r="P995" s="10">
        <f>IF(IFERROR(VLOOKUP(crocodile_dataset[[#This Row],[Observation ID]],A997:A1995,1,FALSE),0),1,0)</f>
        <v>0</v>
      </c>
      <c r="Q995"/>
    </row>
    <row r="996" spans="1:17" x14ac:dyDescent="0.2">
      <c r="A996" s="4">
        <v>995</v>
      </c>
      <c r="B996" s="3" t="s">
        <v>15</v>
      </c>
      <c r="C996" s="3" t="s">
        <v>16</v>
      </c>
      <c r="D996" s="3" t="s">
        <v>17</v>
      </c>
      <c r="E996" s="3" t="s">
        <v>18</v>
      </c>
      <c r="F996" s="1">
        <v>3.4</v>
      </c>
      <c r="G996" s="1">
        <v>159.5</v>
      </c>
      <c r="H996" s="3" t="s">
        <v>19</v>
      </c>
      <c r="I996" s="3" t="s">
        <v>104</v>
      </c>
      <c r="J996" s="2" t="s">
        <v>3050</v>
      </c>
      <c r="K996" s="3" t="s">
        <v>233</v>
      </c>
      <c r="L996" s="3" t="s">
        <v>46</v>
      </c>
      <c r="M996" s="3" t="s">
        <v>24</v>
      </c>
      <c r="N996" s="3" t="s">
        <v>3051</v>
      </c>
      <c r="O996" s="3" t="s">
        <v>3052</v>
      </c>
      <c r="P996" s="10">
        <f>IF(IFERROR(VLOOKUP(crocodile_dataset[[#This Row],[Observation ID]],A998:A1996,1,FALSE),0),1,0)</f>
        <v>0</v>
      </c>
      <c r="Q996"/>
    </row>
    <row r="997" spans="1:17" x14ac:dyDescent="0.2">
      <c r="A997" s="4">
        <v>996</v>
      </c>
      <c r="B997" s="3" t="s">
        <v>76</v>
      </c>
      <c r="C997" s="3" t="s">
        <v>77</v>
      </c>
      <c r="D997" s="3" t="s">
        <v>17</v>
      </c>
      <c r="E997" s="3" t="s">
        <v>18</v>
      </c>
      <c r="F997" s="1">
        <v>2.5499999999999998</v>
      </c>
      <c r="G997" s="1">
        <v>112.3</v>
      </c>
      <c r="H997" s="3" t="s">
        <v>19</v>
      </c>
      <c r="I997" s="3" t="s">
        <v>104</v>
      </c>
      <c r="J997" s="2" t="s">
        <v>3053</v>
      </c>
      <c r="K997" s="3" t="s">
        <v>603</v>
      </c>
      <c r="L997" s="3" t="s">
        <v>80</v>
      </c>
      <c r="M997" s="3" t="s">
        <v>24</v>
      </c>
      <c r="N997" s="3" t="s">
        <v>3054</v>
      </c>
      <c r="O997" s="3" t="s">
        <v>3055</v>
      </c>
      <c r="P997" s="10">
        <f>IF(IFERROR(VLOOKUP(crocodile_dataset[[#This Row],[Observation ID]],A999:A1997,1,FALSE),0),1,0)</f>
        <v>0</v>
      </c>
      <c r="Q997"/>
    </row>
    <row r="998" spans="1:17" x14ac:dyDescent="0.2">
      <c r="A998" s="4">
        <v>997</v>
      </c>
      <c r="B998" s="3" t="s">
        <v>392</v>
      </c>
      <c r="C998" s="3" t="s">
        <v>393</v>
      </c>
      <c r="D998" s="3" t="s">
        <v>17</v>
      </c>
      <c r="E998" s="3" t="s">
        <v>18</v>
      </c>
      <c r="F998" s="1">
        <v>2.27</v>
      </c>
      <c r="G998" s="1">
        <v>80.3</v>
      </c>
      <c r="H998" s="3" t="s">
        <v>61</v>
      </c>
      <c r="I998" s="3" t="s">
        <v>104</v>
      </c>
      <c r="J998" s="2" t="s">
        <v>3056</v>
      </c>
      <c r="K998" s="3" t="s">
        <v>191</v>
      </c>
      <c r="L998" s="3" t="s">
        <v>475</v>
      </c>
      <c r="M998" s="3" t="s">
        <v>24</v>
      </c>
      <c r="N998" s="3" t="s">
        <v>3057</v>
      </c>
      <c r="O998" s="3" t="s">
        <v>3058</v>
      </c>
      <c r="P998" s="10">
        <f>IF(IFERROR(VLOOKUP(crocodile_dataset[[#This Row],[Observation ID]],A1000:A1998,1,FALSE),0),1,0)</f>
        <v>0</v>
      </c>
      <c r="Q998"/>
    </row>
    <row r="999" spans="1:17" x14ac:dyDescent="0.2">
      <c r="A999" s="4">
        <v>998</v>
      </c>
      <c r="B999" s="3" t="s">
        <v>201</v>
      </c>
      <c r="C999" s="3" t="s">
        <v>202</v>
      </c>
      <c r="D999" s="3" t="s">
        <v>17</v>
      </c>
      <c r="E999" s="3" t="s">
        <v>203</v>
      </c>
      <c r="F999" s="1">
        <v>2.34</v>
      </c>
      <c r="G999" s="1">
        <v>93.5</v>
      </c>
      <c r="H999" s="3" t="s">
        <v>19</v>
      </c>
      <c r="I999" s="3" t="s">
        <v>20</v>
      </c>
      <c r="J999" s="2" t="s">
        <v>3059</v>
      </c>
      <c r="K999" s="3" t="s">
        <v>106</v>
      </c>
      <c r="L999" s="3" t="s">
        <v>23</v>
      </c>
      <c r="M999" s="3" t="s">
        <v>41</v>
      </c>
      <c r="N999" s="3" t="s">
        <v>3060</v>
      </c>
      <c r="O999" s="3" t="s">
        <v>3061</v>
      </c>
      <c r="P999" s="10">
        <f>IF(IFERROR(VLOOKUP(crocodile_dataset[[#This Row],[Observation ID]],A1001:A1999,1,FALSE),0),1,0)</f>
        <v>0</v>
      </c>
      <c r="Q999"/>
    </row>
    <row r="1000" spans="1:17" x14ac:dyDescent="0.2">
      <c r="A1000" s="4">
        <v>999</v>
      </c>
      <c r="B1000" s="3" t="s">
        <v>201</v>
      </c>
      <c r="C1000" s="3" t="s">
        <v>202</v>
      </c>
      <c r="D1000" s="3" t="s">
        <v>17</v>
      </c>
      <c r="E1000" s="3" t="s">
        <v>203</v>
      </c>
      <c r="F1000" s="1">
        <v>2.82</v>
      </c>
      <c r="G1000" s="1">
        <v>147.6</v>
      </c>
      <c r="H1000" s="3" t="s">
        <v>19</v>
      </c>
      <c r="I1000" s="3" t="s">
        <v>20</v>
      </c>
      <c r="J1000" s="2" t="s">
        <v>3062</v>
      </c>
      <c r="K1000" s="3" t="s">
        <v>248</v>
      </c>
      <c r="L1000" s="3" t="s">
        <v>259</v>
      </c>
      <c r="M1000" s="3" t="s">
        <v>41</v>
      </c>
      <c r="N1000" s="3" t="s">
        <v>3063</v>
      </c>
      <c r="O1000" s="3" t="s">
        <v>3064</v>
      </c>
      <c r="P1000" s="10">
        <f>IF(IFERROR(VLOOKUP(crocodile_dataset[[#This Row],[Observation ID]],A1002:A2000,1,FALSE),0),1,0)</f>
        <v>0</v>
      </c>
      <c r="Q1000"/>
    </row>
    <row r="1001" spans="1:17" x14ac:dyDescent="0.2">
      <c r="A1001" s="4">
        <v>1000</v>
      </c>
      <c r="B1001" s="3" t="s">
        <v>392</v>
      </c>
      <c r="C1001" s="3" t="s">
        <v>393</v>
      </c>
      <c r="D1001" s="3" t="s">
        <v>17</v>
      </c>
      <c r="E1001" s="3" t="s">
        <v>18</v>
      </c>
      <c r="F1001" s="1">
        <v>1.73</v>
      </c>
      <c r="G1001" s="1">
        <v>47.4</v>
      </c>
      <c r="H1001" s="3" t="s">
        <v>37</v>
      </c>
      <c r="I1001" s="3" t="s">
        <v>38</v>
      </c>
      <c r="J1001" s="2" t="s">
        <v>3065</v>
      </c>
      <c r="K1001" s="3" t="s">
        <v>191</v>
      </c>
      <c r="L1001" s="3" t="s">
        <v>475</v>
      </c>
      <c r="M1001" s="3" t="s">
        <v>24</v>
      </c>
      <c r="N1001" s="3" t="s">
        <v>3066</v>
      </c>
      <c r="O1001" s="3" t="s">
        <v>3067</v>
      </c>
      <c r="P1001" s="10">
        <f>IF(IFERROR(VLOOKUP(crocodile_dataset[[#This Row],[Observation ID]],A1003:A2001,1,FALSE),0),1,0)</f>
        <v>0</v>
      </c>
      <c r="Q1001"/>
    </row>
    <row r="1002" spans="1:17" x14ac:dyDescent="0.2">
      <c r="P1002" s="3"/>
    </row>
  </sheetData>
  <conditionalFormatting sqref="A1:A1048576">
    <cfRule type="duplicateValues" dxfId="6"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57C85-6BB0-8649-A2E6-65EC40FFC19E}">
  <dimension ref="A2:P5"/>
  <sheetViews>
    <sheetView workbookViewId="0">
      <selection activeCell="C13" sqref="C13"/>
    </sheetView>
  </sheetViews>
  <sheetFormatPr baseColWidth="10" defaultRowHeight="16" x14ac:dyDescent="0.2"/>
  <cols>
    <col min="2" max="2" width="13.1640625" bestFit="1" customWidth="1"/>
    <col min="3" max="3" width="13.6640625" bestFit="1" customWidth="1"/>
    <col min="4" max="4" width="14" bestFit="1" customWidth="1"/>
    <col min="5" max="5" width="6.5" bestFit="1" customWidth="1"/>
    <col min="6" max="6" width="6.33203125" bestFit="1" customWidth="1"/>
    <col min="7" max="7" width="17.83203125" bestFit="1" customWidth="1"/>
    <col min="8" max="8" width="18.33203125" bestFit="1" customWidth="1"/>
    <col min="10" max="10" width="4" bestFit="1" customWidth="1"/>
    <col min="11" max="11" width="17.33203125" bestFit="1" customWidth="1"/>
    <col min="12" max="12" width="13.83203125" bestFit="1" customWidth="1"/>
    <col min="13" max="13" width="11.33203125" bestFit="1" customWidth="1"/>
    <col min="14" max="14" width="17.6640625" bestFit="1" customWidth="1"/>
    <col min="15" max="15" width="13.6640625" bestFit="1" customWidth="1"/>
  </cols>
  <sheetData>
    <row r="2" spans="1:16" x14ac:dyDescent="0.2">
      <c r="A2" s="13" t="s">
        <v>3081</v>
      </c>
      <c r="B2" s="11" t="str" cm="1">
        <f t="array" ref="B2:P2">crocodile_dataset[[#Headers],[Observation ID]:[Notes]]</f>
        <v>Observation ID</v>
      </c>
      <c r="C2" s="11" t="str">
        <v>Common Name</v>
      </c>
      <c r="D2" s="11" t="str">
        <v>Scientific Name</v>
      </c>
      <c r="E2" s="11" t="str">
        <v>Family</v>
      </c>
      <c r="F2" s="11" t="str">
        <v>Genus</v>
      </c>
      <c r="G2" s="11" t="str">
        <v>Observed Length (m)</v>
      </c>
      <c r="H2" s="11" t="str">
        <v>Observed Weight (kg)</v>
      </c>
      <c r="I2" s="11" t="str">
        <v>Age Class</v>
      </c>
      <c r="J2" s="11" t="str">
        <v>Sex</v>
      </c>
      <c r="K2" s="11" t="str">
        <v>Date of Observation</v>
      </c>
      <c r="L2" s="11" t="str">
        <v>Country/Region</v>
      </c>
      <c r="M2" s="11" t="str">
        <v>Habitat Type</v>
      </c>
      <c r="N2" s="11" t="str">
        <v>Conservation Status</v>
      </c>
      <c r="O2" s="11" t="str">
        <v>Observer Name</v>
      </c>
      <c r="P2" s="11" t="str">
        <v>Notes</v>
      </c>
    </row>
    <row r="3" spans="1:16" x14ac:dyDescent="0.2">
      <c r="B3" s="12">
        <f>COUNTBLANK(crocodile_dataset[Observation ID])</f>
        <v>0</v>
      </c>
      <c r="C3" s="12">
        <f>COUNTBLANK(crocodile_dataset[Common Name])</f>
        <v>0</v>
      </c>
      <c r="D3" s="12">
        <f>COUNTBLANK(crocodile_dataset[Scientific Name])</f>
        <v>0</v>
      </c>
      <c r="E3" s="12">
        <f>COUNTBLANK(crocodile_dataset[Family])</f>
        <v>0</v>
      </c>
      <c r="F3" s="12">
        <f>COUNTBLANK(crocodile_dataset[Genus])</f>
        <v>0</v>
      </c>
      <c r="G3" s="12">
        <f>COUNTBLANK(crocodile_dataset[Common Name])</f>
        <v>0</v>
      </c>
      <c r="H3" s="12">
        <f>COUNTBLANK(crocodile_dataset[Scientific Name])</f>
        <v>0</v>
      </c>
      <c r="I3" s="12">
        <f>COUNTBLANK(crocodile_dataset[Family])</f>
        <v>0</v>
      </c>
      <c r="J3" s="12">
        <f>COUNTBLANK(crocodile_dataset[Genus])</f>
        <v>0</v>
      </c>
      <c r="K3" s="12">
        <f>COUNTBLANK(crocodile_dataset[Observed Length (m)])</f>
        <v>0</v>
      </c>
      <c r="L3" s="12">
        <f>COUNTBLANK(crocodile_dataset[Scientific Name])</f>
        <v>0</v>
      </c>
      <c r="M3" s="12">
        <f>COUNTBLANK(crocodile_dataset[Family])</f>
        <v>0</v>
      </c>
      <c r="N3" s="12">
        <f>COUNTBLANK(crocodile_dataset[Genus])</f>
        <v>0</v>
      </c>
      <c r="O3" s="12">
        <f>COUNTBLANK(crocodile_dataset[Observed Length (m)])</f>
        <v>0</v>
      </c>
      <c r="P3" s="12">
        <f>COUNTBLANK(crocodile_dataset[Observed Weight (kg)])</f>
        <v>0</v>
      </c>
    </row>
    <row r="5" spans="1:16" x14ac:dyDescent="0.2">
      <c r="A5" s="13" t="s">
        <v>3082</v>
      </c>
      <c r="B5" s="12">
        <f>SUM(crocodile_dataset[Duplicate Count])</f>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EEB4D-0759-9640-9CF7-00A0D61D5ADD}">
  <dimension ref="A3:M214"/>
  <sheetViews>
    <sheetView tabSelected="1" topLeftCell="A73" zoomScale="75" zoomScaleNormal="206" workbookViewId="0">
      <selection activeCell="K149" sqref="K149"/>
    </sheetView>
  </sheetViews>
  <sheetFormatPr baseColWidth="10" defaultRowHeight="16" x14ac:dyDescent="0.2"/>
  <cols>
    <col min="1" max="1" width="20.5" bestFit="1" customWidth="1"/>
    <col min="2" max="2" width="29" bestFit="1" customWidth="1"/>
    <col min="3" max="3" width="22" bestFit="1" customWidth="1"/>
    <col min="4" max="4" width="21.33203125" bestFit="1" customWidth="1"/>
    <col min="5" max="5" width="19" bestFit="1" customWidth="1"/>
    <col min="6" max="6" width="21.83203125" bestFit="1" customWidth="1"/>
    <col min="7" max="7" width="18.83203125" bestFit="1" customWidth="1"/>
    <col min="8" max="8" width="18.6640625" bestFit="1" customWidth="1"/>
    <col min="9" max="9" width="22.83203125" bestFit="1" customWidth="1"/>
    <col min="10" max="10" width="18.6640625" bestFit="1" customWidth="1"/>
    <col min="11" max="11" width="17.83203125" bestFit="1" customWidth="1"/>
    <col min="12" max="12" width="17.5" bestFit="1" customWidth="1"/>
    <col min="13" max="13" width="19.1640625" bestFit="1" customWidth="1"/>
    <col min="14" max="14" width="20" bestFit="1" customWidth="1"/>
    <col min="15" max="15" width="17.1640625" bestFit="1" customWidth="1"/>
    <col min="16" max="16" width="21.5" bestFit="1" customWidth="1"/>
    <col min="17" max="17" width="22.5" bestFit="1" customWidth="1"/>
    <col min="18" max="18" width="19.5" bestFit="1" customWidth="1"/>
    <col min="19" max="19" width="20.6640625" bestFit="1" customWidth="1"/>
    <col min="20" max="20" width="10.83203125" bestFit="1" customWidth="1"/>
  </cols>
  <sheetData>
    <row r="3" spans="1:5" x14ac:dyDescent="0.2">
      <c r="A3" s="5" t="s">
        <v>3069</v>
      </c>
      <c r="B3" t="s">
        <v>3071</v>
      </c>
      <c r="C3" s="14" t="s">
        <v>3083</v>
      </c>
      <c r="D3" s="17" t="s">
        <v>3084</v>
      </c>
      <c r="E3" s="17" t="s">
        <v>3085</v>
      </c>
    </row>
    <row r="4" spans="1:5" x14ac:dyDescent="0.2">
      <c r="A4" s="6" t="s">
        <v>28</v>
      </c>
      <c r="B4">
        <v>66</v>
      </c>
      <c r="C4" s="15">
        <v>1000</v>
      </c>
      <c r="D4" s="16">
        <f>COUNTA(_xlfn.UNIQUE(crocodile_dataset[Scientific Name]))</f>
        <v>18</v>
      </c>
      <c r="E4" s="16">
        <f>COUNTA(_xlfn.UNIQUE(crocodile_dataset[Genus]))</f>
        <v>3</v>
      </c>
    </row>
    <row r="5" spans="1:5" x14ac:dyDescent="0.2">
      <c r="A5" s="6" t="s">
        <v>393</v>
      </c>
      <c r="B5">
        <v>49</v>
      </c>
    </row>
    <row r="6" spans="1:5" x14ac:dyDescent="0.2">
      <c r="A6" s="6" t="s">
        <v>36</v>
      </c>
      <c r="B6">
        <v>58</v>
      </c>
    </row>
    <row r="7" spans="1:5" x14ac:dyDescent="0.2">
      <c r="A7" s="6" t="s">
        <v>208</v>
      </c>
      <c r="B7">
        <v>45</v>
      </c>
    </row>
    <row r="8" spans="1:5" x14ac:dyDescent="0.2">
      <c r="A8" s="6" t="s">
        <v>184</v>
      </c>
      <c r="B8">
        <v>58</v>
      </c>
    </row>
    <row r="9" spans="1:5" x14ac:dyDescent="0.2">
      <c r="A9" s="6" t="s">
        <v>16</v>
      </c>
      <c r="B9">
        <v>64</v>
      </c>
    </row>
    <row r="10" spans="1:5" x14ac:dyDescent="0.2">
      <c r="A10" s="6" t="s">
        <v>116</v>
      </c>
      <c r="B10">
        <v>48</v>
      </c>
    </row>
    <row r="11" spans="1:5" x14ac:dyDescent="0.2">
      <c r="A11" s="6" t="s">
        <v>189</v>
      </c>
      <c r="B11">
        <v>68</v>
      </c>
    </row>
    <row r="12" spans="1:5" x14ac:dyDescent="0.2">
      <c r="A12" s="6" t="s">
        <v>50</v>
      </c>
      <c r="B12">
        <v>47</v>
      </c>
    </row>
    <row r="13" spans="1:5" x14ac:dyDescent="0.2">
      <c r="A13" s="6" t="s">
        <v>128</v>
      </c>
      <c r="B13">
        <v>58</v>
      </c>
    </row>
    <row r="14" spans="1:5" x14ac:dyDescent="0.2">
      <c r="A14" s="6" t="s">
        <v>121</v>
      </c>
      <c r="B14">
        <v>67</v>
      </c>
    </row>
    <row r="15" spans="1:5" x14ac:dyDescent="0.2">
      <c r="A15" s="6" t="s">
        <v>146</v>
      </c>
      <c r="B15">
        <v>59</v>
      </c>
    </row>
    <row r="16" spans="1:5" x14ac:dyDescent="0.2">
      <c r="A16" s="6" t="s">
        <v>60</v>
      </c>
      <c r="B16">
        <v>45</v>
      </c>
    </row>
    <row r="17" spans="1:2" x14ac:dyDescent="0.2">
      <c r="A17" s="6" t="s">
        <v>77</v>
      </c>
      <c r="B17">
        <v>52</v>
      </c>
    </row>
    <row r="18" spans="1:2" x14ac:dyDescent="0.2">
      <c r="A18" s="6" t="s">
        <v>202</v>
      </c>
      <c r="B18">
        <v>55</v>
      </c>
    </row>
    <row r="19" spans="1:2" x14ac:dyDescent="0.2">
      <c r="A19" s="6" t="s">
        <v>321</v>
      </c>
      <c r="B19">
        <v>56</v>
      </c>
    </row>
    <row r="20" spans="1:2" x14ac:dyDescent="0.2">
      <c r="A20" s="6" t="s">
        <v>68</v>
      </c>
      <c r="B20">
        <v>48</v>
      </c>
    </row>
    <row r="21" spans="1:2" x14ac:dyDescent="0.2">
      <c r="A21" s="6" t="s">
        <v>88</v>
      </c>
      <c r="B21">
        <v>57</v>
      </c>
    </row>
    <row r="22" spans="1:2" x14ac:dyDescent="0.2">
      <c r="A22" s="6" t="s">
        <v>3068</v>
      </c>
      <c r="B22">
        <v>1000</v>
      </c>
    </row>
    <row r="26" spans="1:2" x14ac:dyDescent="0.2">
      <c r="A26" s="5" t="s">
        <v>4</v>
      </c>
      <c r="B26" t="s">
        <v>3070</v>
      </c>
    </row>
    <row r="27" spans="1:2" x14ac:dyDescent="0.2">
      <c r="A27" s="6" t="s">
        <v>18</v>
      </c>
      <c r="B27" s="7">
        <v>0.78400000000000003</v>
      </c>
    </row>
    <row r="28" spans="1:2" x14ac:dyDescent="0.2">
      <c r="A28" s="6" t="s">
        <v>203</v>
      </c>
      <c r="B28" s="7">
        <v>0.111</v>
      </c>
    </row>
    <row r="29" spans="1:2" x14ac:dyDescent="0.2">
      <c r="A29" s="6" t="s">
        <v>69</v>
      </c>
      <c r="B29" s="7">
        <v>0.105</v>
      </c>
    </row>
    <row r="30" spans="1:2" x14ac:dyDescent="0.2">
      <c r="A30" s="6" t="s">
        <v>3068</v>
      </c>
      <c r="B30" s="7">
        <v>1</v>
      </c>
    </row>
    <row r="41" spans="1:2" x14ac:dyDescent="0.2">
      <c r="A41" s="5" t="s">
        <v>3069</v>
      </c>
      <c r="B41" t="s">
        <v>3072</v>
      </c>
    </row>
    <row r="42" spans="1:2" x14ac:dyDescent="0.2">
      <c r="A42" s="6" t="s">
        <v>28</v>
      </c>
      <c r="B42" s="8">
        <v>2.8786363636363634</v>
      </c>
    </row>
    <row r="43" spans="1:2" x14ac:dyDescent="0.2">
      <c r="A43" s="6" t="s">
        <v>393</v>
      </c>
      <c r="B43" s="8">
        <v>2.401632653061224</v>
      </c>
    </row>
    <row r="44" spans="1:2" x14ac:dyDescent="0.2">
      <c r="A44" s="6" t="s">
        <v>36</v>
      </c>
      <c r="B44" s="8">
        <v>3.0218965517241365</v>
      </c>
    </row>
    <row r="45" spans="1:2" x14ac:dyDescent="0.2">
      <c r="A45" s="6" t="s">
        <v>208</v>
      </c>
      <c r="B45" s="8">
        <v>1.8473333333333335</v>
      </c>
    </row>
    <row r="46" spans="1:2" x14ac:dyDescent="0.2">
      <c r="A46" s="6" t="s">
        <v>184</v>
      </c>
      <c r="B46" s="8">
        <v>1.8415517241379309</v>
      </c>
    </row>
    <row r="47" spans="1:2" x14ac:dyDescent="0.2">
      <c r="A47" s="6" t="s">
        <v>16</v>
      </c>
      <c r="B47" s="8">
        <v>2.1510937500000002</v>
      </c>
    </row>
    <row r="48" spans="1:2" x14ac:dyDescent="0.2">
      <c r="A48" s="6" t="s">
        <v>116</v>
      </c>
      <c r="B48" s="8">
        <v>3.6666666666666665</v>
      </c>
    </row>
    <row r="49" spans="1:13" x14ac:dyDescent="0.2">
      <c r="A49" s="6" t="s">
        <v>189</v>
      </c>
      <c r="B49" s="8">
        <v>2.1454411764705879</v>
      </c>
    </row>
    <row r="50" spans="1:13" x14ac:dyDescent="0.2">
      <c r="A50" s="6" t="s">
        <v>50</v>
      </c>
      <c r="B50" s="8">
        <v>2.82</v>
      </c>
    </row>
    <row r="51" spans="1:13" x14ac:dyDescent="0.2">
      <c r="A51" s="6" t="s">
        <v>128</v>
      </c>
      <c r="B51" s="8">
        <v>4.4077586206896555</v>
      </c>
    </row>
    <row r="52" spans="1:13" x14ac:dyDescent="0.2">
      <c r="A52" s="6" t="s">
        <v>121</v>
      </c>
      <c r="B52" s="8">
        <v>2.5176119402985075</v>
      </c>
    </row>
    <row r="53" spans="1:13" x14ac:dyDescent="0.2">
      <c r="A53" s="6" t="s">
        <v>146</v>
      </c>
      <c r="B53" s="8">
        <v>2.3179661016949145</v>
      </c>
    </row>
    <row r="54" spans="1:13" x14ac:dyDescent="0.2">
      <c r="A54" s="6" t="s">
        <v>60</v>
      </c>
      <c r="B54" s="8">
        <v>2.1564444444444448</v>
      </c>
    </row>
    <row r="55" spans="1:13" x14ac:dyDescent="0.2">
      <c r="A55" s="6" t="s">
        <v>77</v>
      </c>
      <c r="B55" s="8">
        <v>2.3355769230769234</v>
      </c>
    </row>
    <row r="56" spans="1:13" x14ac:dyDescent="0.2">
      <c r="A56" s="6" t="s">
        <v>202</v>
      </c>
      <c r="B56" s="8">
        <v>2.4716363636363634</v>
      </c>
    </row>
    <row r="57" spans="1:13" x14ac:dyDescent="0.2">
      <c r="A57" s="6" t="s">
        <v>321</v>
      </c>
      <c r="B57" s="8">
        <v>1.9958928571428569</v>
      </c>
    </row>
    <row r="58" spans="1:13" ht="17" thickBot="1" x14ac:dyDescent="0.25">
      <c r="A58" s="6" t="s">
        <v>68</v>
      </c>
      <c r="B58" s="8">
        <v>1.22875</v>
      </c>
    </row>
    <row r="59" spans="1:13" ht="23" thickBot="1" x14ac:dyDescent="0.35">
      <c r="A59" s="6" t="s">
        <v>88</v>
      </c>
      <c r="B59" s="8">
        <v>1.1203508771929824</v>
      </c>
      <c r="M59" s="9" t="s">
        <v>3074</v>
      </c>
    </row>
    <row r="60" spans="1:13" x14ac:dyDescent="0.2">
      <c r="A60" s="6" t="s">
        <v>3068</v>
      </c>
      <c r="B60" s="8">
        <v>2.4151100000000012</v>
      </c>
    </row>
    <row r="65" spans="1:2" x14ac:dyDescent="0.2">
      <c r="A65" s="5" t="s">
        <v>3069</v>
      </c>
      <c r="B65" t="s">
        <v>3073</v>
      </c>
    </row>
    <row r="66" spans="1:2" x14ac:dyDescent="0.2">
      <c r="A66" s="6" t="s">
        <v>28</v>
      </c>
      <c r="B66" s="8">
        <v>188.99999999999997</v>
      </c>
    </row>
    <row r="67" spans="1:2" x14ac:dyDescent="0.2">
      <c r="A67" s="6" t="s">
        <v>393</v>
      </c>
      <c r="B67" s="8">
        <v>96.469387755102019</v>
      </c>
    </row>
    <row r="68" spans="1:2" x14ac:dyDescent="0.2">
      <c r="A68" s="6" t="s">
        <v>36</v>
      </c>
      <c r="B68" s="8">
        <v>295.74827586206897</v>
      </c>
    </row>
    <row r="69" spans="1:2" x14ac:dyDescent="0.2">
      <c r="A69" s="6" t="s">
        <v>208</v>
      </c>
      <c r="B69" s="8">
        <v>54.522222222222226</v>
      </c>
    </row>
    <row r="70" spans="1:2" x14ac:dyDescent="0.2">
      <c r="A70" s="6" t="s">
        <v>184</v>
      </c>
      <c r="B70" s="8">
        <v>58.701724137931038</v>
      </c>
    </row>
    <row r="71" spans="1:2" x14ac:dyDescent="0.2">
      <c r="A71" s="6" t="s">
        <v>16</v>
      </c>
      <c r="B71" s="8">
        <v>84.984374999999986</v>
      </c>
    </row>
    <row r="72" spans="1:2" x14ac:dyDescent="0.2">
      <c r="A72" s="6" t="s">
        <v>116</v>
      </c>
      <c r="B72" s="8">
        <v>455.96041666666673</v>
      </c>
    </row>
    <row r="73" spans="1:2" x14ac:dyDescent="0.2">
      <c r="A73" s="6" t="s">
        <v>189</v>
      </c>
      <c r="B73" s="8">
        <v>80.414705882352905</v>
      </c>
    </row>
    <row r="74" spans="1:2" x14ac:dyDescent="0.2">
      <c r="A74" s="6" t="s">
        <v>50</v>
      </c>
      <c r="B74" s="8">
        <v>161.24255319148938</v>
      </c>
    </row>
    <row r="75" spans="1:2" x14ac:dyDescent="0.2">
      <c r="A75" s="6" t="s">
        <v>128</v>
      </c>
      <c r="B75" s="8">
        <v>634.64482758620693</v>
      </c>
    </row>
    <row r="76" spans="1:2" x14ac:dyDescent="0.2">
      <c r="A76" s="6" t="s">
        <v>121</v>
      </c>
      <c r="B76" s="8">
        <v>117.98358208955223</v>
      </c>
    </row>
    <row r="77" spans="1:2" x14ac:dyDescent="0.2">
      <c r="A77" s="6" t="s">
        <v>146</v>
      </c>
      <c r="B77" s="8">
        <v>99.37627118644069</v>
      </c>
    </row>
    <row r="78" spans="1:2" x14ac:dyDescent="0.2">
      <c r="A78" s="6" t="s">
        <v>60</v>
      </c>
      <c r="B78" s="8">
        <v>104.31555555555555</v>
      </c>
    </row>
    <row r="79" spans="1:2" x14ac:dyDescent="0.2">
      <c r="A79" s="6" t="s">
        <v>77</v>
      </c>
      <c r="B79" s="8">
        <v>112.62884615384617</v>
      </c>
    </row>
    <row r="80" spans="1:2" x14ac:dyDescent="0.2">
      <c r="A80" s="6" t="s">
        <v>202</v>
      </c>
      <c r="B80" s="8">
        <v>130.03636363636366</v>
      </c>
    </row>
    <row r="81" spans="1:2" x14ac:dyDescent="0.2">
      <c r="A81" s="6" t="s">
        <v>321</v>
      </c>
      <c r="B81" s="8">
        <v>92.116071428571445</v>
      </c>
    </row>
    <row r="82" spans="1:2" x14ac:dyDescent="0.2">
      <c r="A82" s="6" t="s">
        <v>68</v>
      </c>
      <c r="B82" s="8">
        <v>19.779166666666669</v>
      </c>
    </row>
    <row r="83" spans="1:2" x14ac:dyDescent="0.2">
      <c r="A83" s="6" t="s">
        <v>88</v>
      </c>
      <c r="B83" s="8">
        <v>14.022807017543856</v>
      </c>
    </row>
    <row r="84" spans="1:2" x14ac:dyDescent="0.2">
      <c r="A84" s="6" t="s">
        <v>3068</v>
      </c>
      <c r="B84" s="8">
        <v>155.77189999999979</v>
      </c>
    </row>
    <row r="88" spans="1:2" x14ac:dyDescent="0.2">
      <c r="A88" s="5" t="s">
        <v>3076</v>
      </c>
      <c r="B88" t="s">
        <v>3077</v>
      </c>
    </row>
    <row r="89" spans="1:2" x14ac:dyDescent="0.2">
      <c r="A89" s="6" t="s">
        <v>19</v>
      </c>
      <c r="B89">
        <v>510</v>
      </c>
    </row>
    <row r="90" spans="1:2" x14ac:dyDescent="0.2">
      <c r="A90" s="6" t="s">
        <v>156</v>
      </c>
      <c r="B90">
        <v>49</v>
      </c>
    </row>
    <row r="91" spans="1:2" x14ac:dyDescent="0.2">
      <c r="A91" s="6" t="s">
        <v>37</v>
      </c>
      <c r="B91">
        <v>194</v>
      </c>
    </row>
    <row r="92" spans="1:2" x14ac:dyDescent="0.2">
      <c r="A92" s="6" t="s">
        <v>61</v>
      </c>
      <c r="B92">
        <v>247</v>
      </c>
    </row>
    <row r="93" spans="1:2" x14ac:dyDescent="0.2">
      <c r="A93" s="6" t="s">
        <v>3068</v>
      </c>
      <c r="B93">
        <v>1000</v>
      </c>
    </row>
    <row r="104" spans="1:2" x14ac:dyDescent="0.2">
      <c r="A104" s="5" t="s">
        <v>8</v>
      </c>
      <c r="B104" t="s">
        <v>3075</v>
      </c>
    </row>
    <row r="105" spans="1:2" x14ac:dyDescent="0.2">
      <c r="A105" s="6" t="s">
        <v>104</v>
      </c>
      <c r="B105">
        <v>321</v>
      </c>
    </row>
    <row r="106" spans="1:2" x14ac:dyDescent="0.2">
      <c r="A106" s="6" t="s">
        <v>20</v>
      </c>
      <c r="B106">
        <v>325</v>
      </c>
    </row>
    <row r="107" spans="1:2" x14ac:dyDescent="0.2">
      <c r="A107" s="6" t="s">
        <v>38</v>
      </c>
      <c r="B107">
        <v>354</v>
      </c>
    </row>
    <row r="108" spans="1:2" x14ac:dyDescent="0.2">
      <c r="A108" s="6" t="s">
        <v>3068</v>
      </c>
      <c r="B108">
        <v>1000</v>
      </c>
    </row>
    <row r="123" spans="1:2" x14ac:dyDescent="0.2">
      <c r="A123" s="5" t="s">
        <v>3078</v>
      </c>
      <c r="B123" t="s">
        <v>3075</v>
      </c>
    </row>
    <row r="124" spans="1:2" x14ac:dyDescent="0.2">
      <c r="A124" s="6" t="s">
        <v>210</v>
      </c>
      <c r="B124">
        <v>54</v>
      </c>
    </row>
    <row r="125" spans="1:2" x14ac:dyDescent="0.2">
      <c r="A125" s="6" t="s">
        <v>22</v>
      </c>
      <c r="B125">
        <v>20</v>
      </c>
    </row>
    <row r="126" spans="1:2" x14ac:dyDescent="0.2">
      <c r="A126" s="6" t="s">
        <v>98</v>
      </c>
      <c r="B126">
        <v>13</v>
      </c>
    </row>
    <row r="127" spans="1:2" x14ac:dyDescent="0.2">
      <c r="A127" s="6" t="s">
        <v>297</v>
      </c>
      <c r="B127">
        <v>28</v>
      </c>
    </row>
    <row r="128" spans="1:2" x14ac:dyDescent="0.2">
      <c r="A128" s="6" t="s">
        <v>71</v>
      </c>
      <c r="B128">
        <v>14</v>
      </c>
    </row>
    <row r="129" spans="1:2" x14ac:dyDescent="0.2">
      <c r="A129" s="6" t="s">
        <v>415</v>
      </c>
      <c r="B129">
        <v>8</v>
      </c>
    </row>
    <row r="130" spans="1:2" x14ac:dyDescent="0.2">
      <c r="A130" s="6" t="s">
        <v>240</v>
      </c>
      <c r="B130">
        <v>32</v>
      </c>
    </row>
    <row r="131" spans="1:2" x14ac:dyDescent="0.2">
      <c r="A131" s="6" t="s">
        <v>142</v>
      </c>
      <c r="B131">
        <v>34</v>
      </c>
    </row>
    <row r="132" spans="1:2" x14ac:dyDescent="0.2">
      <c r="A132" s="6" t="s">
        <v>330</v>
      </c>
      <c r="B132">
        <v>27</v>
      </c>
    </row>
    <row r="133" spans="1:2" x14ac:dyDescent="0.2">
      <c r="A133" s="6" t="s">
        <v>388</v>
      </c>
      <c r="B133">
        <v>7</v>
      </c>
    </row>
    <row r="134" spans="1:2" x14ac:dyDescent="0.2">
      <c r="A134" s="6" t="s">
        <v>106</v>
      </c>
      <c r="B134">
        <v>22</v>
      </c>
    </row>
    <row r="135" spans="1:2" x14ac:dyDescent="0.2">
      <c r="A135" s="6" t="s">
        <v>148</v>
      </c>
      <c r="B135">
        <v>77</v>
      </c>
    </row>
    <row r="136" spans="1:2" x14ac:dyDescent="0.2">
      <c r="A136" s="6" t="s">
        <v>337</v>
      </c>
      <c r="B136">
        <v>3</v>
      </c>
    </row>
    <row r="137" spans="1:2" x14ac:dyDescent="0.2">
      <c r="A137" s="6" t="s">
        <v>354</v>
      </c>
      <c r="B137">
        <v>10</v>
      </c>
    </row>
    <row r="138" spans="1:2" x14ac:dyDescent="0.2">
      <c r="A138" s="6" t="s">
        <v>538</v>
      </c>
      <c r="B138">
        <v>16</v>
      </c>
    </row>
    <row r="139" spans="1:2" x14ac:dyDescent="0.2">
      <c r="A139" s="6" t="s">
        <v>233</v>
      </c>
      <c r="B139">
        <v>21</v>
      </c>
    </row>
    <row r="140" spans="1:2" x14ac:dyDescent="0.2">
      <c r="A140" s="6" t="s">
        <v>272</v>
      </c>
      <c r="B140">
        <v>17</v>
      </c>
    </row>
    <row r="141" spans="1:2" x14ac:dyDescent="0.2">
      <c r="A141" s="6" t="s">
        <v>52</v>
      </c>
      <c r="B141">
        <v>17</v>
      </c>
    </row>
    <row r="142" spans="1:2" x14ac:dyDescent="0.2">
      <c r="A142" s="6" t="s">
        <v>286</v>
      </c>
      <c r="B142">
        <v>8</v>
      </c>
    </row>
    <row r="143" spans="1:2" x14ac:dyDescent="0.2">
      <c r="A143" s="6" t="s">
        <v>123</v>
      </c>
      <c r="B143">
        <v>29</v>
      </c>
    </row>
    <row r="144" spans="1:2" x14ac:dyDescent="0.2">
      <c r="A144" s="6" t="s">
        <v>252</v>
      </c>
      <c r="B144">
        <v>32</v>
      </c>
    </row>
    <row r="145" spans="1:2" x14ac:dyDescent="0.2">
      <c r="A145" s="6" t="s">
        <v>504</v>
      </c>
      <c r="B145">
        <v>11</v>
      </c>
    </row>
    <row r="146" spans="1:2" x14ac:dyDescent="0.2">
      <c r="A146" s="6" t="s">
        <v>152</v>
      </c>
      <c r="B146">
        <v>8</v>
      </c>
    </row>
    <row r="147" spans="1:2" x14ac:dyDescent="0.2">
      <c r="A147" s="6" t="s">
        <v>520</v>
      </c>
      <c r="B147">
        <v>11</v>
      </c>
    </row>
    <row r="148" spans="1:2" x14ac:dyDescent="0.2">
      <c r="A148" s="6" t="s">
        <v>90</v>
      </c>
      <c r="B148">
        <v>20</v>
      </c>
    </row>
    <row r="149" spans="1:2" x14ac:dyDescent="0.2">
      <c r="A149" s="6" t="s">
        <v>359</v>
      </c>
      <c r="B149">
        <v>9</v>
      </c>
    </row>
    <row r="150" spans="1:2" x14ac:dyDescent="0.2">
      <c r="A150" s="6" t="s">
        <v>135</v>
      </c>
      <c r="B150">
        <v>38</v>
      </c>
    </row>
    <row r="151" spans="1:2" x14ac:dyDescent="0.2">
      <c r="A151" s="6" t="s">
        <v>350</v>
      </c>
      <c r="B151">
        <v>12</v>
      </c>
    </row>
    <row r="152" spans="1:2" x14ac:dyDescent="0.2">
      <c r="A152" s="6" t="s">
        <v>603</v>
      </c>
      <c r="B152">
        <v>7</v>
      </c>
    </row>
    <row r="153" spans="1:2" x14ac:dyDescent="0.2">
      <c r="A153" s="6" t="s">
        <v>45</v>
      </c>
      <c r="B153">
        <v>35</v>
      </c>
    </row>
    <row r="154" spans="1:2" x14ac:dyDescent="0.2">
      <c r="A154" s="6" t="s">
        <v>1169</v>
      </c>
      <c r="B154">
        <v>7</v>
      </c>
    </row>
    <row r="155" spans="1:2" x14ac:dyDescent="0.2">
      <c r="A155" s="6" t="s">
        <v>366</v>
      </c>
      <c r="B155">
        <v>11</v>
      </c>
    </row>
    <row r="156" spans="1:2" x14ac:dyDescent="0.2">
      <c r="A156" s="6" t="s">
        <v>282</v>
      </c>
      <c r="B156">
        <v>16</v>
      </c>
    </row>
    <row r="157" spans="1:2" x14ac:dyDescent="0.2">
      <c r="A157" s="6" t="s">
        <v>161</v>
      </c>
      <c r="B157">
        <v>14</v>
      </c>
    </row>
    <row r="158" spans="1:2" x14ac:dyDescent="0.2">
      <c r="A158" s="6" t="s">
        <v>191</v>
      </c>
      <c r="B158">
        <v>97</v>
      </c>
    </row>
    <row r="159" spans="1:2" x14ac:dyDescent="0.2">
      <c r="A159" s="6" t="s">
        <v>130</v>
      </c>
      <c r="B159">
        <v>68</v>
      </c>
    </row>
    <row r="160" spans="1:2" x14ac:dyDescent="0.2">
      <c r="A160" s="6" t="s">
        <v>215</v>
      </c>
      <c r="B160">
        <v>9</v>
      </c>
    </row>
    <row r="161" spans="1:2" x14ac:dyDescent="0.2">
      <c r="A161" s="6" t="s">
        <v>248</v>
      </c>
      <c r="B161">
        <v>17</v>
      </c>
    </row>
    <row r="162" spans="1:2" x14ac:dyDescent="0.2">
      <c r="A162" s="6" t="s">
        <v>223</v>
      </c>
      <c r="B162">
        <v>8</v>
      </c>
    </row>
    <row r="163" spans="1:2" x14ac:dyDescent="0.2">
      <c r="A163" s="6" t="s">
        <v>742</v>
      </c>
      <c r="B163">
        <v>8</v>
      </c>
    </row>
    <row r="164" spans="1:2" x14ac:dyDescent="0.2">
      <c r="A164" s="6" t="s">
        <v>79</v>
      </c>
      <c r="B164">
        <v>10</v>
      </c>
    </row>
    <row r="165" spans="1:2" x14ac:dyDescent="0.2">
      <c r="A165" s="6" t="s">
        <v>139</v>
      </c>
      <c r="B165">
        <v>12</v>
      </c>
    </row>
    <row r="166" spans="1:2" x14ac:dyDescent="0.2">
      <c r="A166" s="6" t="s">
        <v>63</v>
      </c>
      <c r="B166">
        <v>10</v>
      </c>
    </row>
    <row r="167" spans="1:2" x14ac:dyDescent="0.2">
      <c r="A167" s="6" t="s">
        <v>637</v>
      </c>
      <c r="B167">
        <v>7</v>
      </c>
    </row>
    <row r="168" spans="1:2" x14ac:dyDescent="0.2">
      <c r="A168" s="6" t="s">
        <v>177</v>
      </c>
      <c r="B168">
        <v>8</v>
      </c>
    </row>
    <row r="169" spans="1:2" x14ac:dyDescent="0.2">
      <c r="A169" s="6" t="s">
        <v>30</v>
      </c>
      <c r="B169">
        <v>47</v>
      </c>
    </row>
    <row r="170" spans="1:2" x14ac:dyDescent="0.2">
      <c r="A170" s="6" t="s">
        <v>293</v>
      </c>
      <c r="B170">
        <v>11</v>
      </c>
    </row>
    <row r="171" spans="1:2" x14ac:dyDescent="0.2">
      <c r="A171" s="6" t="s">
        <v>3068</v>
      </c>
      <c r="B171">
        <v>1000</v>
      </c>
    </row>
    <row r="174" spans="1:2" x14ac:dyDescent="0.2">
      <c r="A174" s="5" t="s">
        <v>11</v>
      </c>
      <c r="B174" t="s">
        <v>3075</v>
      </c>
    </row>
    <row r="175" spans="1:2" x14ac:dyDescent="0.2">
      <c r="A175" s="6" t="s">
        <v>452</v>
      </c>
      <c r="B175" s="7">
        <v>1.7000000000000001E-2</v>
      </c>
    </row>
    <row r="176" spans="1:2" x14ac:dyDescent="0.2">
      <c r="A176" s="6" t="s">
        <v>317</v>
      </c>
      <c r="B176" s="7">
        <v>1.2999999999999999E-2</v>
      </c>
    </row>
    <row r="177" spans="1:2" x14ac:dyDescent="0.2">
      <c r="A177" s="6" t="s">
        <v>389</v>
      </c>
      <c r="B177" s="7">
        <v>1.9E-2</v>
      </c>
    </row>
    <row r="178" spans="1:2" x14ac:dyDescent="0.2">
      <c r="A178" s="6" t="s">
        <v>266</v>
      </c>
      <c r="B178" s="7">
        <v>1.6E-2</v>
      </c>
    </row>
    <row r="179" spans="1:2" x14ac:dyDescent="0.2">
      <c r="A179" s="6" t="s">
        <v>131</v>
      </c>
      <c r="B179" s="7">
        <v>3.4000000000000002E-2</v>
      </c>
    </row>
    <row r="180" spans="1:2" x14ac:dyDescent="0.2">
      <c r="A180" s="6" t="s">
        <v>124</v>
      </c>
      <c r="B180" s="7">
        <v>3.6999999999999998E-2</v>
      </c>
    </row>
    <row r="181" spans="1:2" x14ac:dyDescent="0.2">
      <c r="A181" s="6" t="s">
        <v>40</v>
      </c>
      <c r="B181" s="7">
        <v>3.1E-2</v>
      </c>
    </row>
    <row r="182" spans="1:2" x14ac:dyDescent="0.2">
      <c r="A182" s="6" t="s">
        <v>355</v>
      </c>
      <c r="B182" s="7">
        <v>0.03</v>
      </c>
    </row>
    <row r="183" spans="1:2" x14ac:dyDescent="0.2">
      <c r="A183" s="6" t="s">
        <v>72</v>
      </c>
      <c r="B183" s="7">
        <v>5.7000000000000002E-2</v>
      </c>
    </row>
    <row r="184" spans="1:2" x14ac:dyDescent="0.2">
      <c r="A184" s="6" t="s">
        <v>195</v>
      </c>
      <c r="B184" s="7">
        <v>2.3E-2</v>
      </c>
    </row>
    <row r="185" spans="1:2" x14ac:dyDescent="0.2">
      <c r="A185" s="6" t="s">
        <v>211</v>
      </c>
      <c r="B185" s="7">
        <v>1.4E-2</v>
      </c>
    </row>
    <row r="186" spans="1:2" x14ac:dyDescent="0.2">
      <c r="A186" s="6" t="s">
        <v>475</v>
      </c>
      <c r="B186" s="7">
        <v>4.7E-2</v>
      </c>
    </row>
    <row r="187" spans="1:2" x14ac:dyDescent="0.2">
      <c r="A187" s="6" t="s">
        <v>465</v>
      </c>
      <c r="B187" s="7">
        <v>1.4E-2</v>
      </c>
    </row>
    <row r="188" spans="1:2" x14ac:dyDescent="0.2">
      <c r="A188" s="6" t="s">
        <v>84</v>
      </c>
      <c r="B188" s="7">
        <v>1.6E-2</v>
      </c>
    </row>
    <row r="189" spans="1:2" x14ac:dyDescent="0.2">
      <c r="A189" s="6" t="s">
        <v>80</v>
      </c>
      <c r="B189" s="7">
        <v>5.3999999999999999E-2</v>
      </c>
    </row>
    <row r="190" spans="1:2" x14ac:dyDescent="0.2">
      <c r="A190" s="6" t="s">
        <v>244</v>
      </c>
      <c r="B190" s="7">
        <v>2.7E-2</v>
      </c>
    </row>
    <row r="191" spans="1:2" x14ac:dyDescent="0.2">
      <c r="A191" s="6" t="s">
        <v>31</v>
      </c>
      <c r="B191" s="7">
        <v>3.2000000000000001E-2</v>
      </c>
    </row>
    <row r="192" spans="1:2" x14ac:dyDescent="0.2">
      <c r="A192" s="6" t="s">
        <v>153</v>
      </c>
      <c r="B192" s="7">
        <v>2.4E-2</v>
      </c>
    </row>
    <row r="193" spans="1:3" x14ac:dyDescent="0.2">
      <c r="A193" s="6" t="s">
        <v>216</v>
      </c>
      <c r="B193" s="7">
        <v>1.7000000000000001E-2</v>
      </c>
    </row>
    <row r="194" spans="1:3" x14ac:dyDescent="0.2">
      <c r="A194" s="6" t="s">
        <v>581</v>
      </c>
      <c r="B194" s="7">
        <v>1.2999999999999999E-2</v>
      </c>
    </row>
    <row r="195" spans="1:3" x14ac:dyDescent="0.2">
      <c r="A195" s="6" t="s">
        <v>788</v>
      </c>
      <c r="B195" s="7">
        <v>1.4E-2</v>
      </c>
    </row>
    <row r="196" spans="1:3" x14ac:dyDescent="0.2">
      <c r="A196" s="6" t="s">
        <v>56</v>
      </c>
      <c r="B196" s="7">
        <v>2.9000000000000001E-2</v>
      </c>
    </row>
    <row r="197" spans="1:3" x14ac:dyDescent="0.2">
      <c r="A197" s="6" t="s">
        <v>46</v>
      </c>
      <c r="B197" s="7">
        <v>0.16500000000000001</v>
      </c>
    </row>
    <row r="198" spans="1:3" x14ac:dyDescent="0.2">
      <c r="A198" s="6" t="s">
        <v>259</v>
      </c>
      <c r="B198" s="7">
        <v>2.8000000000000001E-2</v>
      </c>
    </row>
    <row r="199" spans="1:3" x14ac:dyDescent="0.2">
      <c r="A199" s="6" t="s">
        <v>64</v>
      </c>
      <c r="B199" s="7">
        <v>1.4999999999999999E-2</v>
      </c>
    </row>
    <row r="200" spans="1:3" x14ac:dyDescent="0.2">
      <c r="A200" s="6" t="s">
        <v>310</v>
      </c>
      <c r="B200" s="7">
        <v>0.02</v>
      </c>
    </row>
    <row r="201" spans="1:3" x14ac:dyDescent="0.2">
      <c r="A201" s="6" t="s">
        <v>91</v>
      </c>
      <c r="B201" s="7">
        <v>2.8000000000000001E-2</v>
      </c>
    </row>
    <row r="202" spans="1:3" x14ac:dyDescent="0.2">
      <c r="A202" s="6" t="s">
        <v>23</v>
      </c>
      <c r="B202" s="7">
        <v>0.156</v>
      </c>
    </row>
    <row r="203" spans="1:3" x14ac:dyDescent="0.2">
      <c r="A203" s="6" t="s">
        <v>479</v>
      </c>
      <c r="B203" s="7">
        <v>0.01</v>
      </c>
    </row>
    <row r="204" spans="1:3" x14ac:dyDescent="0.2">
      <c r="A204" s="6" t="s">
        <v>3068</v>
      </c>
      <c r="B204" s="7">
        <v>1</v>
      </c>
    </row>
    <row r="208" spans="1:3" x14ac:dyDescent="0.2">
      <c r="A208" s="5" t="s">
        <v>12</v>
      </c>
      <c r="B208" t="s">
        <v>3075</v>
      </c>
      <c r="C208" t="s">
        <v>3079</v>
      </c>
    </row>
    <row r="209" spans="1:3" x14ac:dyDescent="0.2">
      <c r="A209" s="6" t="s">
        <v>41</v>
      </c>
      <c r="B209">
        <v>275</v>
      </c>
      <c r="C209" s="7">
        <v>0.27500000000000002</v>
      </c>
    </row>
    <row r="210" spans="1:3" x14ac:dyDescent="0.2">
      <c r="A210" s="6" t="s">
        <v>73</v>
      </c>
      <c r="B210">
        <v>115</v>
      </c>
      <c r="C210" s="7">
        <v>0.115</v>
      </c>
    </row>
    <row r="211" spans="1:3" x14ac:dyDescent="0.2">
      <c r="A211" s="6" t="s">
        <v>323</v>
      </c>
      <c r="B211">
        <v>56</v>
      </c>
      <c r="C211" s="7">
        <v>5.6000000000000001E-2</v>
      </c>
    </row>
    <row r="212" spans="1:3" x14ac:dyDescent="0.2">
      <c r="A212" s="6" t="s">
        <v>24</v>
      </c>
      <c r="B212">
        <v>384</v>
      </c>
      <c r="C212" s="7">
        <v>0.38400000000000001</v>
      </c>
    </row>
    <row r="213" spans="1:3" x14ac:dyDescent="0.2">
      <c r="A213" s="6" t="s">
        <v>32</v>
      </c>
      <c r="B213">
        <v>170</v>
      </c>
      <c r="C213" s="7">
        <v>0.17</v>
      </c>
    </row>
    <row r="214" spans="1:3" x14ac:dyDescent="0.2">
      <c r="A214" s="6" t="s">
        <v>3068</v>
      </c>
      <c r="B214">
        <v>1000</v>
      </c>
      <c r="C214" s="7">
        <v>1</v>
      </c>
    </row>
  </sheetData>
  <pageMargins left="0.7" right="0.7" top="0.75" bottom="0.75" header="0.3" footer="0.3"/>
  <drawing r:id="rId11"/>
  <legacy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FE4C2-9F41-EF40-943D-B207586D0774}">
  <dimension ref="A1"/>
  <sheetViews>
    <sheetView workbookViewId="0">
      <selection activeCell="B1" sqref="B1"/>
    </sheetView>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5D4412-1A5E-A942-9586-FF651C5797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raw_data</vt:lpstr>
      <vt:lpstr>crocodile_dataset</vt:lpstr>
      <vt:lpstr>nulls &amp; duplicates</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ramirez</dc:creator>
  <cp:lastModifiedBy>carlos ramirez</cp:lastModifiedBy>
  <dcterms:created xsi:type="dcterms:W3CDTF">2025-09-21T20:08:03Z</dcterms:created>
  <dcterms:modified xsi:type="dcterms:W3CDTF">2025-09-28T21:23:42Z</dcterms:modified>
</cp:coreProperties>
</file>