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_\Documents\02_Work\02_Jobs_Applications\Konfio\DS_JCDA\"/>
    </mc:Choice>
  </mc:AlternateContent>
  <xr:revisionPtr revIDLastSave="0" documentId="8_{978242D7-23C2-4D0D-BCE6-54C0C69954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gresión line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15" i="1"/>
  <c r="C14" i="1" l="1"/>
  <c r="F3" i="1"/>
  <c r="F4" i="1"/>
  <c r="F5" i="1"/>
  <c r="F6" i="1"/>
  <c r="F7" i="1"/>
  <c r="F15" i="1" s="1"/>
  <c r="F8" i="1"/>
  <c r="F9" i="1"/>
  <c r="F10" i="1"/>
  <c r="F11" i="1"/>
  <c r="F12" i="1"/>
  <c r="F13" i="1"/>
  <c r="F2" i="1"/>
  <c r="E3" i="1"/>
  <c r="E4" i="1"/>
  <c r="E15" i="1" s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D15" i="1" s="1"/>
  <c r="M2" i="1" l="1"/>
  <c r="C17" i="1"/>
  <c r="C18" i="1"/>
  <c r="G2" i="1" l="1"/>
  <c r="G20" i="1"/>
  <c r="G24" i="1"/>
  <c r="G23" i="1"/>
  <c r="G8" i="1"/>
  <c r="G21" i="1"/>
  <c r="G6" i="1"/>
  <c r="G22" i="1"/>
  <c r="G7" i="1"/>
  <c r="G9" i="1"/>
  <c r="G13" i="1"/>
  <c r="G5" i="1"/>
  <c r="G4" i="1"/>
  <c r="G11" i="1"/>
  <c r="G3" i="1"/>
  <c r="G12" i="1"/>
  <c r="G10" i="1"/>
</calcChain>
</file>

<file path=xl/sharedStrings.xml><?xml version="1.0" encoding="utf-8"?>
<sst xmlns="http://schemas.openxmlformats.org/spreadsheetml/2006/main" count="9" uniqueCount="9">
  <si>
    <t>Periodo (x)</t>
  </si>
  <si>
    <t>Demanda (y)</t>
  </si>
  <si>
    <t>xy</t>
  </si>
  <si>
    <t>Pronostico (Y)</t>
  </si>
  <si>
    <t>Sumatorias</t>
  </si>
  <si>
    <t>b</t>
  </si>
  <si>
    <t>Promedios</t>
  </si>
  <si>
    <t>a</t>
  </si>
  <si>
    <t>ERROR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</si>
</sst>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'Regresión lineal'!$C$1</c:f>
              <c:strCache>
                <c:ptCount val="1"/>
                <c:pt idx="0">
                  <c:v>Demanda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'Regresión lineal'!$C$2:$C$13</c:f>
              <c:numCache>
                <c:formatCode>#,##0</c:formatCode>
                <c:ptCount val="12"/>
                <c:pt idx="0">
                  <c:v>100</c:v>
                </c:pt>
                <c:pt idx="1">
                  <c:v>150</c:v>
                </c:pt>
                <c:pt idx="2">
                  <c:v>250</c:v>
                </c:pt>
                <c:pt idx="3">
                  <c:v>360</c:v>
                </c:pt>
                <c:pt idx="4">
                  <c:v>270</c:v>
                </c:pt>
                <c:pt idx="5">
                  <c:v>400</c:v>
                </c:pt>
                <c:pt idx="6">
                  <c:v>300</c:v>
                </c:pt>
                <c:pt idx="7">
                  <c:v>400</c:v>
                </c:pt>
                <c:pt idx="8">
                  <c:v>350</c:v>
                </c:pt>
                <c:pt idx="9">
                  <c:v>500</c:v>
                </c:pt>
                <c:pt idx="10">
                  <c:v>396</c:v>
                </c:pt>
                <c:pt idx="1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0-4426-872D-01238F28583D}"/>
            </c:ext>
          </c:extLst>
        </c:ser>
        <c:ser>
          <c:idx val="1"/>
          <c:order val="1"/>
          <c:tx>
            <c:strRef>
              <c:f>'Regresión lineal'!$G$1</c:f>
              <c:strCache>
                <c:ptCount val="1"/>
                <c:pt idx="0">
                  <c:v>Pronostico (Y)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'Regresión lineal'!$G$2:$G$13</c:f>
              <c:numCache>
                <c:formatCode>#,##0</c:formatCode>
                <c:ptCount val="12"/>
                <c:pt idx="0">
                  <c:v>172.28205128205133</c:v>
                </c:pt>
                <c:pt idx="1">
                  <c:v>200.44289044289047</c:v>
                </c:pt>
                <c:pt idx="2">
                  <c:v>228.60372960372962</c:v>
                </c:pt>
                <c:pt idx="3">
                  <c:v>256.76456876456882</c:v>
                </c:pt>
                <c:pt idx="4">
                  <c:v>284.92540792540797</c:v>
                </c:pt>
                <c:pt idx="5">
                  <c:v>313.08624708624711</c:v>
                </c:pt>
                <c:pt idx="6">
                  <c:v>341.24708624708626</c:v>
                </c:pt>
                <c:pt idx="7">
                  <c:v>369.4079254079254</c:v>
                </c:pt>
                <c:pt idx="8">
                  <c:v>397.56876456876455</c:v>
                </c:pt>
                <c:pt idx="9">
                  <c:v>425.7296037296037</c:v>
                </c:pt>
                <c:pt idx="10">
                  <c:v>453.89044289044296</c:v>
                </c:pt>
                <c:pt idx="11">
                  <c:v>482.0512820512821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0-4426-872D-01238F28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56176"/>
        <c:axId val="212755840"/>
      </c:lineChart>
      <c:catAx>
        <c:axId val="30235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755840"/>
        <c:crosses val="autoZero"/>
        <c:auto val="1"/>
        <c:lblAlgn val="ctr"/>
        <c:lblOffset val="100"/>
        <c:noMultiLvlLbl val="0"/>
      </c:catAx>
      <c:valAx>
        <c:axId val="2127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Demanda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8952901720618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3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327660</xdr:colOff>
      <xdr:row>0</xdr:row>
      <xdr:rowOff>3810</xdr:rowOff>
    </xdr:from>
    <xdr:ext cx="180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AD164ED-9E57-4BF2-8978-58307EDB3029}"/>
                </a:ext>
              </a:extLst>
            </xdr:cNvPr>
            <xdr:cNvSpPr txBox="1"/>
          </xdr:nvSpPr>
          <xdr:spPr>
            <a:xfrm>
              <a:off x="3497580" y="3810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AD164ED-9E57-4BF2-8978-58307EDB3029}"/>
                </a:ext>
              </a:extLst>
            </xdr:cNvPr>
            <xdr:cNvSpPr txBox="1"/>
          </xdr:nvSpPr>
          <xdr:spPr>
            <a:xfrm>
              <a:off x="3497580" y="3810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𝑥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MX" sz="1100" i="0">
                  <a:latin typeface="Cambria Math" panose="02040503050406030204" pitchFamily="18" charset="0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5</xdr:col>
      <xdr:colOff>350520</xdr:colOff>
      <xdr:row>0</xdr:row>
      <xdr:rowOff>3810</xdr:rowOff>
    </xdr:from>
    <xdr:ext cx="1831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EFD3811-C939-4150-8DA9-37DBDB751B42}"/>
                </a:ext>
              </a:extLst>
            </xdr:cNvPr>
            <xdr:cNvSpPr txBox="1"/>
          </xdr:nvSpPr>
          <xdr:spPr>
            <a:xfrm>
              <a:off x="4312920" y="3810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EFD3811-C939-4150-8DA9-37DBDB751B42}"/>
                </a:ext>
              </a:extLst>
            </xdr:cNvPr>
            <xdr:cNvSpPr txBox="1"/>
          </xdr:nvSpPr>
          <xdr:spPr>
            <a:xfrm>
              <a:off x="4312920" y="3810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𝑦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MX" sz="1100" i="0">
                  <a:latin typeface="Cambria Math" panose="02040503050406030204" pitchFamily="18" charset="0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53340</xdr:colOff>
      <xdr:row>1</xdr:row>
      <xdr:rowOff>19050</xdr:rowOff>
    </xdr:from>
    <xdr:ext cx="7057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AB42E4F-DD97-4B77-9851-C275E5BB9DAE}"/>
                </a:ext>
              </a:extLst>
            </xdr:cNvPr>
            <xdr:cNvSpPr txBox="1"/>
          </xdr:nvSpPr>
          <xdr:spPr>
            <a:xfrm>
              <a:off x="7185660" y="201930"/>
              <a:ext cx="7057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MX" sz="1100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100" i="1">
                        <a:latin typeface="Cambria Math" panose="02040503050406030204" pitchFamily="18" charset="0"/>
                      </a:rPr>
                      <m:t>𝑏</m:t>
                    </m:r>
                    <m:acc>
                      <m:accPr>
                        <m:chr m:val="̅"/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AB42E4F-DD97-4B77-9851-C275E5BB9DAE}"/>
                </a:ext>
              </a:extLst>
            </xdr:cNvPr>
            <xdr:cNvSpPr txBox="1"/>
          </xdr:nvSpPr>
          <xdr:spPr>
            <a:xfrm>
              <a:off x="7185660" y="201930"/>
              <a:ext cx="7057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𝑎=𝑦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MX" sz="1100" i="0">
                  <a:latin typeface="Cambria Math" panose="02040503050406030204" pitchFamily="18" charset="0"/>
                </a:rPr>
                <a:t>−𝑏𝑥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</xdr:col>
      <xdr:colOff>76200</xdr:colOff>
      <xdr:row>3</xdr:row>
      <xdr:rowOff>41910</xdr:rowOff>
    </xdr:from>
    <xdr:ext cx="2011680" cy="3348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2913906-ED0B-49D4-83B1-CB93ABD0649B}"/>
                </a:ext>
              </a:extLst>
            </xdr:cNvPr>
            <xdr:cNvSpPr txBox="1"/>
          </xdr:nvSpPr>
          <xdr:spPr>
            <a:xfrm>
              <a:off x="6416040" y="590550"/>
              <a:ext cx="2011680" cy="3348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𝛴</m:t>
                        </m:r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  <m:acc>
                          <m:accPr>
                            <m:chr m:val="̅"/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acc>
                          <m:accPr>
                            <m:chr m:val="̅"/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num>
                      <m:den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𝛴</m:t>
                        </m:r>
                        <m:sSup>
                          <m:sSupPr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MX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  <m:acc>
                          <m:accPr>
                            <m:chr m:val="̅"/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p>
                              <m:sSupPr>
                                <m:ctrlPr>
                                  <a:rPr lang="es-MX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acc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2913906-ED0B-49D4-83B1-CB93ABD0649B}"/>
                </a:ext>
              </a:extLst>
            </xdr:cNvPr>
            <xdr:cNvSpPr txBox="1"/>
          </xdr:nvSpPr>
          <xdr:spPr>
            <a:xfrm>
              <a:off x="6416040" y="590550"/>
              <a:ext cx="2011680" cy="3348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𝑏=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MX" sz="1100" i="0">
                  <a:latin typeface="Cambria Math" panose="02040503050406030204" pitchFamily="18" charset="0"/>
                </a:rPr>
                <a:t>𝛴</a:t>
              </a:r>
              <a:r>
                <a:rPr lang="es-MX" sz="1100" b="0" i="0">
                  <a:latin typeface="Cambria Math" panose="02040503050406030204" pitchFamily="18" charset="0"/>
                </a:rPr>
                <a:t>x</a:t>
              </a:r>
              <a:r>
                <a:rPr lang="es-MX" sz="1100" i="0">
                  <a:latin typeface="Cambria Math" panose="02040503050406030204" pitchFamily="18" charset="0"/>
                </a:rPr>
                <a:t>𝑦−𝑛𝑥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MX" sz="1100" i="0">
                  <a:latin typeface="Cambria Math" panose="02040503050406030204" pitchFamily="18" charset="0"/>
                </a:rPr>
                <a:t>𝑦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̅)/(</a:t>
              </a:r>
              <a:r>
                <a:rPr lang="es-MX" sz="1100" i="0">
                  <a:latin typeface="Cambria Math" panose="02040503050406030204" pitchFamily="18" charset="0"/>
                </a:rPr>
                <a:t>𝛴𝑥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MX" sz="1100" i="0">
                  <a:latin typeface="Cambria Math" panose="02040503050406030204" pitchFamily="18" charset="0"/>
                </a:rPr>
                <a:t>2−𝑛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MX" sz="1100" i="0">
                  <a:latin typeface="Cambria Math" panose="02040503050406030204" pitchFamily="18" charset="0"/>
                </a:rPr>
                <a:t>𝑥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MX" sz="1100" i="0">
                  <a:latin typeface="Cambria Math" panose="02040503050406030204" pitchFamily="18" charset="0"/>
                </a:rPr>
                <a:t>2 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̅ 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53340</xdr:colOff>
      <xdr:row>7</xdr:row>
      <xdr:rowOff>26670</xdr:rowOff>
    </xdr:from>
    <xdr:ext cx="7097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874D2F2-5A1A-439C-B922-69DA736BBAA4}"/>
                </a:ext>
              </a:extLst>
            </xdr:cNvPr>
            <xdr:cNvSpPr txBox="1"/>
          </xdr:nvSpPr>
          <xdr:spPr>
            <a:xfrm>
              <a:off x="7185660" y="1306830"/>
              <a:ext cx="7097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MX" sz="1100" b="0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100" i="1">
                        <a:latin typeface="Cambria Math" panose="02040503050406030204" pitchFamily="18" charset="0"/>
                      </a:rPr>
                      <m:t>𝑏𝑥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874D2F2-5A1A-439C-B922-69DA736BBAA4}"/>
                </a:ext>
              </a:extLst>
            </xdr:cNvPr>
            <xdr:cNvSpPr txBox="1"/>
          </xdr:nvSpPr>
          <xdr:spPr>
            <a:xfrm>
              <a:off x="7185660" y="1306830"/>
              <a:ext cx="7097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𝑌=𝑎</a:t>
              </a:r>
              <a:r>
                <a:rPr lang="es-MX" sz="1100" b="0" i="0">
                  <a:latin typeface="Cambria Math" panose="02040503050406030204" pitchFamily="18" charset="0"/>
                </a:rPr>
                <a:t>+</a:t>
              </a:r>
              <a:r>
                <a:rPr lang="es-MX" sz="1100" i="0">
                  <a:latin typeface="Cambria Math" panose="02040503050406030204" pitchFamily="18" charset="0"/>
                </a:rPr>
                <a:t>𝑏𝑥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7</xdr:col>
      <xdr:colOff>441960</xdr:colOff>
      <xdr:row>8</xdr:row>
      <xdr:rowOff>102870</xdr:rowOff>
    </xdr:from>
    <xdr:to>
      <xdr:col>13</xdr:col>
      <xdr:colOff>259080</xdr:colOff>
      <xdr:row>26</xdr:row>
      <xdr:rowOff>144780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9618C93-3252-4D41-A3E4-00FC8DECE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B2" sqref="B2"/>
    </sheetView>
  </sheetViews>
  <sheetFormatPr baseColWidth="10" defaultRowHeight="14.4" x14ac:dyDescent="0.3"/>
  <sheetData>
    <row r="1" spans="1:13" x14ac:dyDescent="0.3">
      <c r="A1" s="3"/>
      <c r="B1" s="3" t="s">
        <v>0</v>
      </c>
      <c r="C1" s="3" t="s">
        <v>1</v>
      </c>
      <c r="D1" s="3" t="s">
        <v>2</v>
      </c>
      <c r="E1" s="3"/>
      <c r="F1" s="3"/>
      <c r="G1" s="3" t="s">
        <v>3</v>
      </c>
      <c r="M1" t="s">
        <v>8</v>
      </c>
    </row>
    <row r="2" spans="1:13" x14ac:dyDescent="0.3">
      <c r="A2" s="3"/>
      <c r="B2" s="3">
        <v>1</v>
      </c>
      <c r="C2" s="3">
        <v>100</v>
      </c>
      <c r="D2" s="3">
        <f>B2*C2</f>
        <v>100</v>
      </c>
      <c r="E2" s="3">
        <f>B2*B2</f>
        <v>1</v>
      </c>
      <c r="F2" s="3">
        <f>C2*C2</f>
        <v>10000</v>
      </c>
      <c r="G2" s="3">
        <f>C18+C17*B2</f>
        <v>172.28205128205133</v>
      </c>
      <c r="M2">
        <f>SQRT((F15-(C18*C15)-(C17*D15))/(B13-2))</f>
        <v>64.386308611355588</v>
      </c>
    </row>
    <row r="3" spans="1:13" x14ac:dyDescent="0.3">
      <c r="A3" s="3"/>
      <c r="B3" s="3">
        <v>2</v>
      </c>
      <c r="C3" s="3">
        <v>150</v>
      </c>
      <c r="D3" s="3">
        <f t="shared" ref="D3:D13" si="0">B3*C3</f>
        <v>300</v>
      </c>
      <c r="E3" s="3">
        <f t="shared" ref="E3:E13" si="1">B3*B3</f>
        <v>4</v>
      </c>
      <c r="F3" s="3">
        <f t="shared" ref="F3:F13" si="2">C3*C3</f>
        <v>22500</v>
      </c>
      <c r="G3" s="3">
        <f>C18+C17*B3</f>
        <v>200.44289044289047</v>
      </c>
    </row>
    <row r="4" spans="1:13" x14ac:dyDescent="0.3">
      <c r="A4" s="3"/>
      <c r="B4" s="3">
        <v>3</v>
      </c>
      <c r="C4" s="3">
        <v>250</v>
      </c>
      <c r="D4" s="3">
        <f t="shared" si="0"/>
        <v>750</v>
      </c>
      <c r="E4" s="3">
        <f t="shared" si="1"/>
        <v>9</v>
      </c>
      <c r="F4" s="3">
        <f t="shared" si="2"/>
        <v>62500</v>
      </c>
      <c r="G4" s="3">
        <f>C18+C17*B4</f>
        <v>228.60372960372962</v>
      </c>
    </row>
    <row r="5" spans="1:13" x14ac:dyDescent="0.3">
      <c r="A5" s="3"/>
      <c r="B5" s="3">
        <v>4</v>
      </c>
      <c r="C5" s="3">
        <v>360</v>
      </c>
      <c r="D5" s="3">
        <f t="shared" si="0"/>
        <v>1440</v>
      </c>
      <c r="E5" s="3">
        <f t="shared" si="1"/>
        <v>16</v>
      </c>
      <c r="F5" s="3">
        <f t="shared" si="2"/>
        <v>129600</v>
      </c>
      <c r="G5" s="3">
        <f>C18+C17*B5</f>
        <v>256.76456876456882</v>
      </c>
    </row>
    <row r="6" spans="1:13" x14ac:dyDescent="0.3">
      <c r="A6" s="3"/>
      <c r="B6" s="3">
        <v>5</v>
      </c>
      <c r="C6" s="3">
        <v>270</v>
      </c>
      <c r="D6" s="3">
        <f t="shared" si="0"/>
        <v>1350</v>
      </c>
      <c r="E6" s="3">
        <f t="shared" si="1"/>
        <v>25</v>
      </c>
      <c r="F6" s="3">
        <f t="shared" si="2"/>
        <v>72900</v>
      </c>
      <c r="G6" s="3">
        <f>C18+C17*B6</f>
        <v>284.92540792540797</v>
      </c>
    </row>
    <row r="7" spans="1:13" x14ac:dyDescent="0.3">
      <c r="A7" s="3"/>
      <c r="B7" s="3">
        <v>6</v>
      </c>
      <c r="C7" s="3">
        <v>400</v>
      </c>
      <c r="D7" s="3">
        <f t="shared" si="0"/>
        <v>2400</v>
      </c>
      <c r="E7" s="3">
        <f t="shared" si="1"/>
        <v>36</v>
      </c>
      <c r="F7" s="3">
        <f t="shared" si="2"/>
        <v>160000</v>
      </c>
      <c r="G7" s="3">
        <f>C18+C17*B7</f>
        <v>313.08624708624711</v>
      </c>
    </row>
    <row r="8" spans="1:13" x14ac:dyDescent="0.3">
      <c r="A8" s="3"/>
      <c r="B8" s="3">
        <v>7</v>
      </c>
      <c r="C8" s="3">
        <v>300</v>
      </c>
      <c r="D8" s="3">
        <f t="shared" si="0"/>
        <v>2100</v>
      </c>
      <c r="E8" s="3">
        <f t="shared" si="1"/>
        <v>49</v>
      </c>
      <c r="F8" s="3">
        <f t="shared" si="2"/>
        <v>90000</v>
      </c>
      <c r="G8" s="3">
        <f>C18+C17*B8</f>
        <v>341.24708624708626</v>
      </c>
    </row>
    <row r="9" spans="1:13" x14ac:dyDescent="0.3">
      <c r="A9" s="3"/>
      <c r="B9" s="3">
        <v>8</v>
      </c>
      <c r="C9" s="3">
        <v>400</v>
      </c>
      <c r="D9" s="3">
        <f t="shared" si="0"/>
        <v>3200</v>
      </c>
      <c r="E9" s="3">
        <f t="shared" si="1"/>
        <v>64</v>
      </c>
      <c r="F9" s="3">
        <f t="shared" si="2"/>
        <v>160000</v>
      </c>
      <c r="G9" s="3">
        <f>C18+C17*B9</f>
        <v>369.4079254079254</v>
      </c>
    </row>
    <row r="10" spans="1:13" x14ac:dyDescent="0.3">
      <c r="A10" s="3"/>
      <c r="B10" s="3">
        <v>9</v>
      </c>
      <c r="C10" s="3">
        <v>350</v>
      </c>
      <c r="D10" s="3">
        <f t="shared" si="0"/>
        <v>3150</v>
      </c>
      <c r="E10" s="3">
        <f t="shared" si="1"/>
        <v>81</v>
      </c>
      <c r="F10" s="3">
        <f t="shared" si="2"/>
        <v>122500</v>
      </c>
      <c r="G10" s="3">
        <f>C18+C17*B10</f>
        <v>397.56876456876455</v>
      </c>
    </row>
    <row r="11" spans="1:13" x14ac:dyDescent="0.3">
      <c r="A11" s="3"/>
      <c r="B11" s="3">
        <v>10</v>
      </c>
      <c r="C11" s="3">
        <v>500</v>
      </c>
      <c r="D11" s="3">
        <f t="shared" si="0"/>
        <v>5000</v>
      </c>
      <c r="E11" s="3">
        <f t="shared" si="1"/>
        <v>100</v>
      </c>
      <c r="F11" s="3">
        <f t="shared" si="2"/>
        <v>250000</v>
      </c>
      <c r="G11" s="3">
        <f>C18+C17*B11</f>
        <v>425.7296037296037</v>
      </c>
    </row>
    <row r="12" spans="1:13" x14ac:dyDescent="0.3">
      <c r="A12" s="3"/>
      <c r="B12" s="3">
        <v>11</v>
      </c>
      <c r="C12" s="3">
        <v>396</v>
      </c>
      <c r="D12" s="3">
        <f t="shared" si="0"/>
        <v>4356</v>
      </c>
      <c r="E12" s="3">
        <f t="shared" si="1"/>
        <v>121</v>
      </c>
      <c r="F12" s="3">
        <f t="shared" si="2"/>
        <v>156816</v>
      </c>
      <c r="G12" s="3">
        <f>C18+C17*B12</f>
        <v>453.89044289044296</v>
      </c>
    </row>
    <row r="13" spans="1:13" x14ac:dyDescent="0.3">
      <c r="A13" s="3"/>
      <c r="B13" s="3">
        <v>12</v>
      </c>
      <c r="C13" s="3">
        <v>450</v>
      </c>
      <c r="D13" s="3">
        <f t="shared" si="0"/>
        <v>5400</v>
      </c>
      <c r="E13" s="3">
        <f t="shared" si="1"/>
        <v>144</v>
      </c>
      <c r="F13" s="3">
        <f t="shared" si="2"/>
        <v>202500</v>
      </c>
      <c r="G13" s="3">
        <f>C18+C17*B13</f>
        <v>482.0512820512821</v>
      </c>
    </row>
    <row r="14" spans="1:13" x14ac:dyDescent="0.3">
      <c r="A14" s="3" t="s">
        <v>6</v>
      </c>
      <c r="B14" s="3">
        <f>AVERAGE(B2:B13)</f>
        <v>6.5</v>
      </c>
      <c r="C14" s="3">
        <f t="shared" ref="C14" si="3">AVERAGE(C2:C13)</f>
        <v>327.16666666666669</v>
      </c>
      <c r="D14" s="4"/>
      <c r="E14" s="4"/>
      <c r="F14" s="4"/>
      <c r="G14" s="3"/>
    </row>
    <row r="15" spans="1:13" x14ac:dyDescent="0.3">
      <c r="A15" s="3" t="s">
        <v>4</v>
      </c>
      <c r="B15" s="3"/>
      <c r="C15" s="3">
        <f>SUM(C2:C13)</f>
        <v>3926</v>
      </c>
      <c r="D15" s="3">
        <f>SUM(D2:D13)</f>
        <v>29546</v>
      </c>
      <c r="E15" s="3">
        <f>SUM(E2:E13)</f>
        <v>650</v>
      </c>
      <c r="F15" s="3">
        <f>SUM(F2:F13)</f>
        <v>1439316</v>
      </c>
      <c r="G15" s="3"/>
    </row>
    <row r="17" spans="2:7" x14ac:dyDescent="0.3">
      <c r="B17" s="1" t="s">
        <v>5</v>
      </c>
      <c r="C17">
        <f>(D15-(B13*B14*C14))/(E15-(B13*B14*B14))</f>
        <v>28.16083916083916</v>
      </c>
    </row>
    <row r="18" spans="2:7" x14ac:dyDescent="0.3">
      <c r="B18" s="1" t="s">
        <v>7</v>
      </c>
      <c r="C18">
        <f>C14-(C17*B14)</f>
        <v>144.12121212121215</v>
      </c>
    </row>
    <row r="20" spans="2:7" x14ac:dyDescent="0.3">
      <c r="B20">
        <v>13</v>
      </c>
      <c r="G20" s="2">
        <f>C18+(C17*B20)</f>
        <v>510.21212121212125</v>
      </c>
    </row>
    <row r="21" spans="2:7" x14ac:dyDescent="0.3">
      <c r="B21">
        <v>14</v>
      </c>
      <c r="G21" s="2">
        <f>C18+(C17*B21)</f>
        <v>538.37296037296039</v>
      </c>
    </row>
    <row r="22" spans="2:7" x14ac:dyDescent="0.3">
      <c r="B22">
        <v>15</v>
      </c>
      <c r="G22" s="2">
        <f>C18+(C17*B22)</f>
        <v>566.53379953379954</v>
      </c>
    </row>
    <row r="23" spans="2:7" x14ac:dyDescent="0.3">
      <c r="B23">
        <v>16</v>
      </c>
      <c r="G23" s="2">
        <f>C18+(C17*B23)</f>
        <v>594.69463869463868</v>
      </c>
    </row>
    <row r="24" spans="2:7" x14ac:dyDescent="0.3">
      <c r="B24">
        <v>17</v>
      </c>
      <c r="G24" s="2">
        <f>C18+(C17*B24)</f>
        <v>622.85547785547783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0AFB74EF5DAC4C9B5132C17A85D319" ma:contentTypeVersion="5" ma:contentTypeDescription="Crear nuevo documento." ma:contentTypeScope="" ma:versionID="489f2a3612a8bc53cafc9cee1d11a885">
  <xsd:schema xmlns:xsd="http://www.w3.org/2001/XMLSchema" xmlns:xs="http://www.w3.org/2001/XMLSchema" xmlns:p="http://schemas.microsoft.com/office/2006/metadata/properties" xmlns:ns2="be378549-80b3-475b-942e-f75a68181d38" targetNamespace="http://schemas.microsoft.com/office/2006/metadata/properties" ma:root="true" ma:fieldsID="fae3ee55d03b41f25eb374c36fdb6f9e" ns2:_="">
    <xsd:import namespace="be378549-80b3-475b-942e-f75a68181d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78549-80b3-475b-942e-f75a68181d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FBD7A-2C5E-455D-A7AC-6EC3954FBA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378549-80b3-475b-942e-f75a68181d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14399-4EBC-4FC8-A7F8-E0EDAF84AD2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22A9FBA-19D8-469B-A330-6B46F74EDE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Regresión 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Guerrero</dc:creator>
  <cp:lastModifiedBy>José Carlos Dávila Almazán</cp:lastModifiedBy>
  <dcterms:created xsi:type="dcterms:W3CDTF">2020-10-13T21:48:40Z</dcterms:created>
  <dcterms:modified xsi:type="dcterms:W3CDTF">2021-08-31T18:30:59Z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0x010100FF0AFB74EF5DAC4C9B5132C17A85D319</vt:lpwstr>
  </property>
</Properties>
</file>