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ocuments\UTEQ-SOFTWARE\Proyecto de titulación\Sistema\Evidencia del funcionamiento de Torddis\"/>
    </mc:Choice>
  </mc:AlternateContent>
  <xr:revisionPtr revIDLastSave="0" documentId="13_ncr:1_{B4888BD6-6CB2-482D-B1C2-013619DBD1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4" i="1" l="1"/>
  <c r="M54" i="1"/>
  <c r="K54" i="1"/>
  <c r="I54" i="1"/>
  <c r="H54" i="1"/>
  <c r="N54" i="1"/>
  <c r="L54" i="1"/>
  <c r="J54" i="1"/>
  <c r="G41" i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D21" i="1"/>
  <c r="R21" i="1"/>
  <c r="M21" i="1"/>
  <c r="H21" i="1"/>
  <c r="C21" i="1"/>
  <c r="S21" i="1"/>
  <c r="N21" i="1"/>
  <c r="I21" i="1"/>
  <c r="T21" i="1"/>
  <c r="O21" i="1"/>
  <c r="J21" i="1"/>
  <c r="E21" i="1"/>
  <c r="Q8" i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L8" i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G8" i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K57" i="1" l="1"/>
  <c r="O57" i="1"/>
  <c r="I57" i="1"/>
  <c r="M57" i="1"/>
  <c r="I56" i="1"/>
  <c r="O56" i="1"/>
  <c r="M56" i="1"/>
  <c r="K56" i="1"/>
</calcChain>
</file>

<file path=xl/sharedStrings.xml><?xml version="1.0" encoding="utf-8"?>
<sst xmlns="http://schemas.openxmlformats.org/spreadsheetml/2006/main" count="153" uniqueCount="17">
  <si>
    <t>Reconocimiento de expresiones faciales</t>
  </si>
  <si>
    <t>Reconocimiento de presencia de sueño</t>
  </si>
  <si>
    <t>Reconocimiento de objetos distractores</t>
  </si>
  <si>
    <t>Número de prueba</t>
  </si>
  <si>
    <t>Tiempo en reconocer (segundos)</t>
  </si>
  <si>
    <t>¿Reconoció?</t>
  </si>
  <si>
    <t>Si</t>
  </si>
  <si>
    <t>No</t>
  </si>
  <si>
    <t>X</t>
  </si>
  <si>
    <t>Sumario</t>
  </si>
  <si>
    <t xml:space="preserve">Reconocimiento de personas </t>
  </si>
  <si>
    <t>Yes</t>
  </si>
  <si>
    <t>Expresiones faciales</t>
  </si>
  <si>
    <t>No.</t>
  </si>
  <si>
    <t>Presencia de sueño</t>
  </si>
  <si>
    <t>Objetos distractores</t>
  </si>
  <si>
    <t>Personas desconocidas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</si>
</sst>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name val="Arial"/>
      <family val="2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rgb="FFD9D2E9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9">
    <xf numFmtId="0" fontId="0" fillId="0" borderId="0" xfId="0" applyFont="1" applyAlignment="1"/>
    <xf numFmtId="0" fontId="3" fillId="0" borderId="7" xfId="0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2" fontId="1" fillId="3" borderId="7" xfId="0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164" fontId="0" fillId="0" borderId="0" xfId="0" applyNumberFormat="1" applyFont="1" applyAlignment="1"/>
    <xf numFmtId="0" fontId="1" fillId="2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2" fontId="3" fillId="0" borderId="19" xfId="0" applyNumberFormat="1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2" fontId="3" fillId="0" borderId="20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2" fontId="3" fillId="0" borderId="8" xfId="0" applyNumberFormat="1" applyFont="1" applyFill="1" applyBorder="1" applyAlignment="1">
      <alignment horizontal="center"/>
    </xf>
    <xf numFmtId="10" fontId="0" fillId="0" borderId="0" xfId="0" applyNumberFormat="1" applyFont="1" applyAlignment="1"/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2" fontId="0" fillId="0" borderId="0" xfId="0" applyNumberFormat="1" applyFont="1" applyAlignment="1">
      <alignment horizontal="center"/>
    </xf>
    <xf numFmtId="10" fontId="6" fillId="5" borderId="0" xfId="1" applyNumberFormat="1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EC" b="0">
                <a:solidFill>
                  <a:srgbClr val="757575"/>
                </a:solidFill>
                <a:latin typeface="+mn-lt"/>
              </a:rPr>
              <a:t>Tasa Rec. Expresiones faciales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8572-454D-9A87-8FDD1162CFF5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8572-454D-9A87-8FDD1162CFF5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('Hoja 1'!$D$21:$E$21,'Hoja 1'!$D$5:$E$5)</c:f>
              <c:numCache>
                <c:formatCode>General</c:formatCode>
                <c:ptCount val="4"/>
                <c:pt idx="0">
                  <c:v>13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72-454D-9A87-8FDD1162C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lvl="0" rtl="0">
            <a:defRPr b="1" i="1">
              <a:solidFill>
                <a:schemeClr val="dk1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EC" b="0">
                <a:solidFill>
                  <a:srgbClr val="757575"/>
                </a:solidFill>
                <a:latin typeface="+mn-lt"/>
              </a:rPr>
              <a:t>Tasa Rec. Presencia sueño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E8AA-46E2-AC6D-FB3B61460549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E8AA-46E2-AC6D-FB3B61460549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('Hoja 1'!$I$21:$J$21,'Hoja 1'!$I$5:$J$5)</c:f>
              <c:numCache>
                <c:formatCode>General</c:formatCode>
                <c:ptCount val="4"/>
                <c:pt idx="0">
                  <c:v>12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AA-46E2-AC6D-FB3B61460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lvl="0" rtl="0">
            <a:defRPr b="1" i="1">
              <a:solidFill>
                <a:schemeClr val="dk1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EC" b="0">
                <a:solidFill>
                  <a:srgbClr val="757575"/>
                </a:solidFill>
                <a:latin typeface="+mn-lt"/>
              </a:rPr>
              <a:t>Tasa Rec. Objetos distractores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9983-489E-B8F7-0A41969129EC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9983-489E-B8F7-0A41969129EC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('Hoja 1'!$N$21:$O$21,'Hoja 1'!$N$5:$O$5)</c:f>
              <c:numCache>
                <c:formatCode>General</c:formatCode>
                <c:ptCount val="4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83-489E-B8F7-0A4196912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lvl="0" rtl="0">
            <a:defRPr b="1" i="1">
              <a:solidFill>
                <a:schemeClr val="dk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EC" b="0">
                <a:solidFill>
                  <a:srgbClr val="757575"/>
                </a:solidFill>
                <a:latin typeface="+mn-lt"/>
              </a:rPr>
              <a:t>Tasa Rec. Personas desconocidas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CED2-46F4-949F-D497641AD1D2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CED2-46F4-949F-D497641AD1D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('Hoja 1'!$S$21:$T$21,'Hoja 1'!$S$5:$T$5)</c:f>
              <c:numCache>
                <c:formatCode>General</c:formatCode>
                <c:ptCount val="4"/>
                <c:pt idx="0">
                  <c:v>13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D2-46F4-949F-D497641AD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lvl="0" rtl="0">
            <a:defRPr b="1" i="1">
              <a:solidFill>
                <a:schemeClr val="dk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725805</xdr:colOff>
      <xdr:row>24</xdr:row>
      <xdr:rowOff>0</xdr:rowOff>
    </xdr:from>
    <xdr:ext cx="3714750" cy="230505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793870</xdr:colOff>
      <xdr:row>24</xdr:row>
      <xdr:rowOff>0</xdr:rowOff>
    </xdr:from>
    <xdr:ext cx="3714750" cy="2305050"/>
    <xdr:graphicFrame macro="">
      <xdr:nvGraphicFramePr>
        <xdr:cNvPr id="3" name="Chart 2" title="Grá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10</xdr:col>
      <xdr:colOff>763383</xdr:colOff>
      <xdr:row>24</xdr:row>
      <xdr:rowOff>0</xdr:rowOff>
    </xdr:from>
    <xdr:ext cx="3714750" cy="2305050"/>
    <xdr:graphicFrame macro="">
      <xdr:nvGraphicFramePr>
        <xdr:cNvPr id="4" name="Chart 3" title="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15</xdr:col>
      <xdr:colOff>802005</xdr:colOff>
      <xdr:row>24</xdr:row>
      <xdr:rowOff>0</xdr:rowOff>
    </xdr:from>
    <xdr:ext cx="3714750" cy="2305050"/>
    <xdr:graphicFrame macro="">
      <xdr:nvGraphicFramePr>
        <xdr:cNvPr id="5" name="Chart 4" title="Gráfic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T57"/>
  <sheetViews>
    <sheetView tabSelected="1" topLeftCell="B1" zoomScale="59" zoomScaleNormal="100" workbookViewId="0">
      <selection activeCell="F30" sqref="F30"/>
    </sheetView>
  </sheetViews>
  <sheetFormatPr baseColWidth="10" defaultColWidth="12.6640625" defaultRowHeight="15.75" customHeight="1" x14ac:dyDescent="0.25"/>
  <cols>
    <col min="9" max="9" width="13.5546875" customWidth="1"/>
    <col min="11" max="11" width="13.5546875" customWidth="1"/>
    <col min="13" max="13" width="13.5546875" customWidth="1"/>
    <col min="15" max="15" width="13.5546875" customWidth="1"/>
  </cols>
  <sheetData>
    <row r="3" spans="2:20" ht="13.2" x14ac:dyDescent="0.25">
      <c r="B3" s="35" t="s">
        <v>0</v>
      </c>
      <c r="C3" s="36"/>
      <c r="D3" s="36"/>
      <c r="E3" s="34"/>
      <c r="G3" s="35" t="s">
        <v>1</v>
      </c>
      <c r="H3" s="36"/>
      <c r="I3" s="36"/>
      <c r="J3" s="34"/>
      <c r="L3" s="35" t="s">
        <v>2</v>
      </c>
      <c r="M3" s="36"/>
      <c r="N3" s="36"/>
      <c r="O3" s="34"/>
      <c r="Q3" s="35" t="s">
        <v>10</v>
      </c>
      <c r="R3" s="36"/>
      <c r="S3" s="36"/>
      <c r="T3" s="34"/>
    </row>
    <row r="4" spans="2:20" ht="15.75" customHeight="1" x14ac:dyDescent="0.25">
      <c r="B4" s="30" t="s">
        <v>3</v>
      </c>
      <c r="C4" s="30" t="s">
        <v>4</v>
      </c>
      <c r="D4" s="33" t="s">
        <v>5</v>
      </c>
      <c r="E4" s="34"/>
      <c r="G4" s="30" t="s">
        <v>3</v>
      </c>
      <c r="H4" s="30" t="s">
        <v>4</v>
      </c>
      <c r="I4" s="33" t="s">
        <v>5</v>
      </c>
      <c r="J4" s="34"/>
      <c r="L4" s="30" t="s">
        <v>3</v>
      </c>
      <c r="M4" s="30" t="s">
        <v>4</v>
      </c>
      <c r="N4" s="33" t="s">
        <v>5</v>
      </c>
      <c r="O4" s="45"/>
      <c r="Q4" s="30" t="s">
        <v>3</v>
      </c>
      <c r="R4" s="30" t="s">
        <v>4</v>
      </c>
      <c r="S4" s="33" t="s">
        <v>5</v>
      </c>
      <c r="T4" s="34"/>
    </row>
    <row r="5" spans="2:20" ht="13.2" x14ac:dyDescent="0.25">
      <c r="B5" s="31"/>
      <c r="C5" s="31"/>
      <c r="D5" s="30" t="s">
        <v>6</v>
      </c>
      <c r="E5" s="30" t="s">
        <v>7</v>
      </c>
      <c r="G5" s="31"/>
      <c r="H5" s="31"/>
      <c r="I5" s="30" t="s">
        <v>6</v>
      </c>
      <c r="J5" s="30" t="s">
        <v>7</v>
      </c>
      <c r="L5" s="31"/>
      <c r="M5" s="31"/>
      <c r="N5" s="30" t="s">
        <v>6</v>
      </c>
      <c r="O5" s="30" t="s">
        <v>7</v>
      </c>
      <c r="Q5" s="31"/>
      <c r="R5" s="31"/>
      <c r="S5" s="30" t="s">
        <v>6</v>
      </c>
      <c r="T5" s="30" t="s">
        <v>7</v>
      </c>
    </row>
    <row r="6" spans="2:20" ht="13.2" x14ac:dyDescent="0.25">
      <c r="B6" s="32"/>
      <c r="C6" s="32"/>
      <c r="D6" s="32"/>
      <c r="E6" s="32"/>
      <c r="G6" s="32"/>
      <c r="H6" s="32"/>
      <c r="I6" s="32"/>
      <c r="J6" s="32"/>
      <c r="L6" s="32"/>
      <c r="M6" s="32"/>
      <c r="N6" s="32"/>
      <c r="O6" s="32"/>
      <c r="Q6" s="32"/>
      <c r="R6" s="32"/>
      <c r="S6" s="32"/>
      <c r="T6" s="32"/>
    </row>
    <row r="7" spans="2:20" ht="13.2" x14ac:dyDescent="0.25">
      <c r="B7" s="1">
        <v>1</v>
      </c>
      <c r="C7" s="2">
        <v>1.5</v>
      </c>
      <c r="D7" s="1" t="s">
        <v>8</v>
      </c>
      <c r="E7" s="3"/>
      <c r="G7" s="1">
        <v>1</v>
      </c>
      <c r="H7" s="2">
        <v>5.0999999999999996</v>
      </c>
      <c r="I7" s="1" t="s">
        <v>8</v>
      </c>
      <c r="J7" s="3"/>
      <c r="L7" s="1">
        <v>1</v>
      </c>
      <c r="M7" s="2">
        <v>0</v>
      </c>
      <c r="N7" s="1"/>
      <c r="O7" s="1" t="s">
        <v>8</v>
      </c>
      <c r="Q7" s="1">
        <v>1</v>
      </c>
      <c r="R7" s="2">
        <v>0.56999999999999995</v>
      </c>
      <c r="S7" s="1" t="s">
        <v>8</v>
      </c>
      <c r="T7" s="3"/>
    </row>
    <row r="8" spans="2:20" ht="13.2" x14ac:dyDescent="0.25">
      <c r="B8" s="1">
        <f t="shared" ref="B8:B20" si="0">B7+1</f>
        <v>2</v>
      </c>
      <c r="C8" s="2">
        <v>1.2</v>
      </c>
      <c r="D8" s="1" t="s">
        <v>8</v>
      </c>
      <c r="E8" s="1"/>
      <c r="G8" s="1">
        <f t="shared" ref="G8:G20" si="1">G7+1</f>
        <v>2</v>
      </c>
      <c r="H8" s="2">
        <v>3.5</v>
      </c>
      <c r="I8" s="1" t="s">
        <v>8</v>
      </c>
      <c r="J8" s="1"/>
      <c r="L8" s="1">
        <f t="shared" ref="L8:L20" si="2">L7+1</f>
        <v>2</v>
      </c>
      <c r="M8" s="2">
        <v>1.68</v>
      </c>
      <c r="N8" s="1" t="s">
        <v>8</v>
      </c>
      <c r="O8" s="1"/>
      <c r="Q8" s="1">
        <f t="shared" ref="Q8:Q20" si="3">Q7+1</f>
        <v>2</v>
      </c>
      <c r="R8" s="2">
        <v>0.6</v>
      </c>
      <c r="S8" s="1" t="s">
        <v>8</v>
      </c>
      <c r="T8" s="1"/>
    </row>
    <row r="9" spans="2:20" ht="13.2" x14ac:dyDescent="0.25">
      <c r="B9" s="1">
        <f t="shared" si="0"/>
        <v>3</v>
      </c>
      <c r="C9" s="2">
        <v>0.7</v>
      </c>
      <c r="D9" s="1" t="s">
        <v>8</v>
      </c>
      <c r="E9" s="1"/>
      <c r="G9" s="1">
        <f t="shared" si="1"/>
        <v>3</v>
      </c>
      <c r="H9" s="2">
        <v>0</v>
      </c>
      <c r="I9" s="1"/>
      <c r="J9" s="1" t="s">
        <v>8</v>
      </c>
      <c r="L9" s="1">
        <f t="shared" si="2"/>
        <v>3</v>
      </c>
      <c r="M9" s="2">
        <v>0</v>
      </c>
      <c r="N9" s="1"/>
      <c r="O9" s="1" t="s">
        <v>8</v>
      </c>
      <c r="Q9" s="1">
        <f t="shared" si="3"/>
        <v>3</v>
      </c>
      <c r="R9" s="2">
        <v>0</v>
      </c>
      <c r="S9" s="1"/>
      <c r="T9" s="1" t="s">
        <v>8</v>
      </c>
    </row>
    <row r="10" spans="2:20" ht="13.2" x14ac:dyDescent="0.25">
      <c r="B10" s="1">
        <f t="shared" si="0"/>
        <v>4</v>
      </c>
      <c r="C10" s="2">
        <v>1.3</v>
      </c>
      <c r="D10" s="1" t="s">
        <v>8</v>
      </c>
      <c r="E10" s="1"/>
      <c r="G10" s="1">
        <f t="shared" si="1"/>
        <v>4</v>
      </c>
      <c r="H10" s="2">
        <v>3.68</v>
      </c>
      <c r="I10" s="1" t="s">
        <v>8</v>
      </c>
      <c r="J10" s="1"/>
      <c r="L10" s="1">
        <f t="shared" si="2"/>
        <v>4</v>
      </c>
      <c r="M10" s="2">
        <v>1.79</v>
      </c>
      <c r="N10" s="1" t="s">
        <v>8</v>
      </c>
      <c r="O10" s="1"/>
      <c r="Q10" s="1">
        <f t="shared" si="3"/>
        <v>4</v>
      </c>
      <c r="R10" s="2">
        <v>0.78</v>
      </c>
      <c r="S10" s="1" t="s">
        <v>8</v>
      </c>
      <c r="T10" s="1"/>
    </row>
    <row r="11" spans="2:20" ht="13.2" x14ac:dyDescent="0.25">
      <c r="B11" s="1">
        <f t="shared" si="0"/>
        <v>5</v>
      </c>
      <c r="C11" s="2">
        <v>0.78</v>
      </c>
      <c r="D11" s="1" t="s">
        <v>8</v>
      </c>
      <c r="E11" s="3"/>
      <c r="G11" s="1">
        <f t="shared" si="1"/>
        <v>5</v>
      </c>
      <c r="H11" s="2">
        <v>2.2400000000000002</v>
      </c>
      <c r="I11" s="1" t="s">
        <v>8</v>
      </c>
      <c r="J11" s="1"/>
      <c r="L11" s="1">
        <f t="shared" si="2"/>
        <v>5</v>
      </c>
      <c r="M11" s="2">
        <v>0</v>
      </c>
      <c r="N11" s="1"/>
      <c r="O11" s="1" t="s">
        <v>8</v>
      </c>
      <c r="Q11" s="1">
        <f t="shared" si="3"/>
        <v>5</v>
      </c>
      <c r="R11" s="2">
        <v>1.02</v>
      </c>
      <c r="S11" s="1" t="s">
        <v>8</v>
      </c>
      <c r="T11" s="1"/>
    </row>
    <row r="12" spans="2:20" ht="13.2" x14ac:dyDescent="0.25">
      <c r="B12" s="1">
        <f t="shared" si="0"/>
        <v>6</v>
      </c>
      <c r="C12" s="2">
        <v>1.01</v>
      </c>
      <c r="D12" s="1"/>
      <c r="E12" s="1" t="s">
        <v>8</v>
      </c>
      <c r="G12" s="1">
        <f t="shared" si="1"/>
        <v>6</v>
      </c>
      <c r="H12" s="2">
        <v>2.63</v>
      </c>
      <c r="I12" s="1" t="s">
        <v>8</v>
      </c>
      <c r="J12" s="1"/>
      <c r="L12" s="1">
        <f t="shared" si="2"/>
        <v>6</v>
      </c>
      <c r="M12" s="2">
        <v>1.98</v>
      </c>
      <c r="N12" s="1" t="s">
        <v>8</v>
      </c>
      <c r="O12" s="1"/>
      <c r="Q12" s="1">
        <f t="shared" si="3"/>
        <v>6</v>
      </c>
      <c r="R12" s="2">
        <v>0.88</v>
      </c>
      <c r="S12" s="1" t="s">
        <v>8</v>
      </c>
      <c r="T12" s="1"/>
    </row>
    <row r="13" spans="2:20" ht="13.2" x14ac:dyDescent="0.25">
      <c r="B13" s="1">
        <f t="shared" si="0"/>
        <v>7</v>
      </c>
      <c r="C13" s="2">
        <v>1.23</v>
      </c>
      <c r="D13" s="1" t="s">
        <v>8</v>
      </c>
      <c r="E13" s="3"/>
      <c r="G13" s="1">
        <f t="shared" si="1"/>
        <v>7</v>
      </c>
      <c r="H13" s="2">
        <v>0</v>
      </c>
      <c r="I13" s="1"/>
      <c r="J13" s="1" t="s">
        <v>8</v>
      </c>
      <c r="L13" s="1">
        <f t="shared" si="2"/>
        <v>7</v>
      </c>
      <c r="M13" s="2">
        <v>1.73</v>
      </c>
      <c r="N13" s="1" t="s">
        <v>8</v>
      </c>
      <c r="O13" s="1"/>
      <c r="Q13" s="1">
        <f t="shared" si="3"/>
        <v>7</v>
      </c>
      <c r="R13" s="2">
        <v>0.53</v>
      </c>
      <c r="S13" s="1" t="s">
        <v>8</v>
      </c>
      <c r="T13" s="1"/>
    </row>
    <row r="14" spans="2:20" ht="13.2" x14ac:dyDescent="0.25">
      <c r="B14" s="1">
        <f t="shared" si="0"/>
        <v>8</v>
      </c>
      <c r="C14" s="2">
        <v>0.97</v>
      </c>
      <c r="D14" s="1" t="s">
        <v>8</v>
      </c>
      <c r="E14" s="1"/>
      <c r="G14" s="1">
        <f t="shared" si="1"/>
        <v>8</v>
      </c>
      <c r="H14" s="2">
        <v>2.0299999999999998</v>
      </c>
      <c r="I14" s="1" t="s">
        <v>8</v>
      </c>
      <c r="J14" s="1"/>
      <c r="L14" s="1">
        <f t="shared" si="2"/>
        <v>8</v>
      </c>
      <c r="M14" s="2">
        <v>2.0499999999999998</v>
      </c>
      <c r="N14" s="1" t="s">
        <v>8</v>
      </c>
      <c r="O14" s="1"/>
      <c r="Q14" s="1">
        <f t="shared" si="3"/>
        <v>8</v>
      </c>
      <c r="R14" s="2">
        <v>1.2</v>
      </c>
      <c r="S14" s="1" t="s">
        <v>8</v>
      </c>
      <c r="T14" s="1"/>
    </row>
    <row r="15" spans="2:20" ht="13.2" x14ac:dyDescent="0.25">
      <c r="B15" s="1">
        <f t="shared" si="0"/>
        <v>9</v>
      </c>
      <c r="C15" s="2">
        <v>1.05</v>
      </c>
      <c r="D15" s="1" t="s">
        <v>8</v>
      </c>
      <c r="E15" s="1"/>
      <c r="G15" s="1">
        <f t="shared" si="1"/>
        <v>9</v>
      </c>
      <c r="H15" s="2">
        <v>4.09</v>
      </c>
      <c r="I15" s="1" t="s">
        <v>8</v>
      </c>
      <c r="J15" s="1"/>
      <c r="L15" s="1">
        <f t="shared" si="2"/>
        <v>9</v>
      </c>
      <c r="M15" s="2">
        <v>1.77</v>
      </c>
      <c r="N15" s="1" t="s">
        <v>8</v>
      </c>
      <c r="O15" s="1"/>
      <c r="Q15" s="1">
        <f t="shared" si="3"/>
        <v>9</v>
      </c>
      <c r="R15" s="2">
        <v>0.76</v>
      </c>
      <c r="S15" s="1" t="s">
        <v>8</v>
      </c>
      <c r="T15" s="1"/>
    </row>
    <row r="16" spans="2:20" ht="13.2" x14ac:dyDescent="0.25">
      <c r="B16" s="1">
        <f t="shared" si="0"/>
        <v>10</v>
      </c>
      <c r="C16" s="2">
        <v>0.7</v>
      </c>
      <c r="D16" s="1" t="s">
        <v>8</v>
      </c>
      <c r="E16" s="3"/>
      <c r="G16" s="1">
        <f t="shared" si="1"/>
        <v>10</v>
      </c>
      <c r="H16" s="2">
        <v>3.36</v>
      </c>
      <c r="I16" s="1" t="s">
        <v>8</v>
      </c>
      <c r="J16" s="3"/>
      <c r="L16" s="1">
        <f t="shared" si="2"/>
        <v>10</v>
      </c>
      <c r="M16" s="2">
        <v>1.91</v>
      </c>
      <c r="N16" s="1" t="s">
        <v>8</v>
      </c>
      <c r="O16" s="3"/>
      <c r="Q16" s="1">
        <f t="shared" si="3"/>
        <v>10</v>
      </c>
      <c r="R16" s="2">
        <v>1.2</v>
      </c>
      <c r="S16" s="1" t="s">
        <v>8</v>
      </c>
      <c r="T16" s="3"/>
    </row>
    <row r="17" spans="2:20" ht="13.2" x14ac:dyDescent="0.25">
      <c r="B17" s="3">
        <f t="shared" si="0"/>
        <v>11</v>
      </c>
      <c r="C17" s="7">
        <v>1.99</v>
      </c>
      <c r="D17" s="3" t="s">
        <v>8</v>
      </c>
      <c r="E17" s="3"/>
      <c r="G17" s="3">
        <f t="shared" si="1"/>
        <v>11</v>
      </c>
      <c r="H17" s="2">
        <v>4.6900000000000004</v>
      </c>
      <c r="I17" s="3" t="s">
        <v>8</v>
      </c>
      <c r="J17" s="3"/>
      <c r="L17" s="3">
        <f t="shared" si="2"/>
        <v>11</v>
      </c>
      <c r="M17" s="2">
        <v>4.2699999999999996</v>
      </c>
      <c r="N17" s="3" t="s">
        <v>8</v>
      </c>
      <c r="O17" s="3"/>
      <c r="Q17" s="3">
        <f t="shared" si="3"/>
        <v>11</v>
      </c>
      <c r="R17" s="27">
        <v>0.69</v>
      </c>
      <c r="S17" s="3" t="s">
        <v>8</v>
      </c>
      <c r="T17" s="3"/>
    </row>
    <row r="18" spans="2:20" ht="13.2" x14ac:dyDescent="0.25">
      <c r="B18" s="3">
        <f t="shared" si="0"/>
        <v>12</v>
      </c>
      <c r="C18" s="7">
        <v>1.83</v>
      </c>
      <c r="D18" s="3" t="s">
        <v>8</v>
      </c>
      <c r="E18" s="3"/>
      <c r="G18" s="3">
        <f t="shared" si="1"/>
        <v>12</v>
      </c>
      <c r="H18" s="2">
        <v>3.29</v>
      </c>
      <c r="I18" s="3" t="s">
        <v>8</v>
      </c>
      <c r="J18" s="3"/>
      <c r="L18" s="3">
        <f t="shared" si="2"/>
        <v>12</v>
      </c>
      <c r="M18" s="2">
        <v>2.69</v>
      </c>
      <c r="N18" s="3" t="s">
        <v>8</v>
      </c>
      <c r="O18" s="3"/>
      <c r="Q18" s="3">
        <f t="shared" si="3"/>
        <v>12</v>
      </c>
      <c r="R18" s="27">
        <v>0.82</v>
      </c>
      <c r="S18" s="3" t="s">
        <v>8</v>
      </c>
      <c r="T18" s="3"/>
    </row>
    <row r="19" spans="2:20" ht="13.2" x14ac:dyDescent="0.25">
      <c r="B19" s="3">
        <f t="shared" si="0"/>
        <v>13</v>
      </c>
      <c r="C19" s="7">
        <v>1.68</v>
      </c>
      <c r="D19" s="3" t="s">
        <v>8</v>
      </c>
      <c r="E19" s="3"/>
      <c r="G19" s="3">
        <f t="shared" si="1"/>
        <v>13</v>
      </c>
      <c r="H19" s="2">
        <v>3.14</v>
      </c>
      <c r="I19" s="3" t="s">
        <v>8</v>
      </c>
      <c r="J19" s="3"/>
      <c r="L19" s="3">
        <f t="shared" si="2"/>
        <v>13</v>
      </c>
      <c r="M19" s="2">
        <v>2.81</v>
      </c>
      <c r="N19" s="3" t="s">
        <v>8</v>
      </c>
      <c r="O19" s="3"/>
      <c r="Q19" s="3">
        <f t="shared" si="3"/>
        <v>13</v>
      </c>
      <c r="R19" s="27">
        <v>0.93</v>
      </c>
      <c r="S19" s="3" t="s">
        <v>8</v>
      </c>
      <c r="T19" s="3"/>
    </row>
    <row r="20" spans="2:20" ht="13.2" x14ac:dyDescent="0.25">
      <c r="B20" s="3">
        <f t="shared" si="0"/>
        <v>14</v>
      </c>
      <c r="C20" s="7">
        <v>1.76</v>
      </c>
      <c r="D20" s="3" t="s">
        <v>8</v>
      </c>
      <c r="E20" s="3"/>
      <c r="G20" s="3">
        <f t="shared" si="1"/>
        <v>14</v>
      </c>
      <c r="H20" s="2">
        <v>3.45</v>
      </c>
      <c r="I20" s="3" t="s">
        <v>8</v>
      </c>
      <c r="J20" s="3"/>
      <c r="L20" s="3">
        <f t="shared" si="2"/>
        <v>14</v>
      </c>
      <c r="M20" s="2">
        <v>2.94</v>
      </c>
      <c r="N20" s="3" t="s">
        <v>8</v>
      </c>
      <c r="O20" s="3"/>
      <c r="Q20" s="3">
        <f t="shared" si="3"/>
        <v>14</v>
      </c>
      <c r="R20" s="27">
        <v>0.57999999999999996</v>
      </c>
      <c r="S20" s="3" t="s">
        <v>8</v>
      </c>
      <c r="T20" s="3"/>
    </row>
    <row r="21" spans="2:20" ht="13.2" x14ac:dyDescent="0.25">
      <c r="B21" s="4" t="s">
        <v>9</v>
      </c>
      <c r="C21" s="5">
        <f>SUM(C7:C20)</f>
        <v>17.700000000000003</v>
      </c>
      <c r="D21" s="6">
        <f>COUNTIF(D7:D20,"X")</f>
        <v>13</v>
      </c>
      <c r="E21" s="6">
        <f t="shared" ref="E21" si="4">COUNTIF(E7:E16,"X")</f>
        <v>1</v>
      </c>
      <c r="G21" s="4" t="s">
        <v>9</v>
      </c>
      <c r="H21" s="5">
        <f>SUM(H7:H20)</f>
        <v>41.2</v>
      </c>
      <c r="I21" s="6">
        <f>COUNTIF(I7:I20,"X")</f>
        <v>12</v>
      </c>
      <c r="J21" s="6">
        <f t="shared" ref="J21" si="5">COUNTIF(J7:J16,"X")</f>
        <v>2</v>
      </c>
      <c r="L21" s="4" t="s">
        <v>9</v>
      </c>
      <c r="M21" s="5">
        <f>SUM(M7:M20)</f>
        <v>25.62</v>
      </c>
      <c r="N21" s="6">
        <f>COUNTIF(N7:N20,"X")</f>
        <v>11</v>
      </c>
      <c r="O21" s="6">
        <f t="shared" ref="O21" si="6">COUNTIF(O7:O16,"X")</f>
        <v>3</v>
      </c>
      <c r="Q21" s="4" t="s">
        <v>9</v>
      </c>
      <c r="R21" s="5">
        <f>SUM(R7:R20)</f>
        <v>10.56</v>
      </c>
      <c r="S21" s="6">
        <f>COUNTIF(S7:S20,"X")</f>
        <v>13</v>
      </c>
      <c r="T21" s="6">
        <f t="shared" ref="T21" si="7">COUNTIF(T7:T16,"X")</f>
        <v>1</v>
      </c>
    </row>
    <row r="38" spans="7:15" ht="15.75" customHeight="1" x14ac:dyDescent="0.25">
      <c r="G38" s="29" t="s">
        <v>13</v>
      </c>
      <c r="H38" s="37" t="s">
        <v>12</v>
      </c>
      <c r="I38" s="38"/>
      <c r="J38" s="39" t="s">
        <v>14</v>
      </c>
      <c r="K38" s="40"/>
      <c r="L38" s="41" t="s">
        <v>15</v>
      </c>
      <c r="M38" s="42"/>
      <c r="N38" s="41" t="s">
        <v>16</v>
      </c>
      <c r="O38" s="42"/>
    </row>
    <row r="39" spans="7:15" ht="51.6" customHeight="1" x14ac:dyDescent="0.25">
      <c r="G39" s="48"/>
      <c r="H39" s="8" t="s">
        <v>4</v>
      </c>
      <c r="I39" s="10" t="s">
        <v>5</v>
      </c>
      <c r="J39" s="8" t="s">
        <v>4</v>
      </c>
      <c r="K39" s="10" t="s">
        <v>5</v>
      </c>
      <c r="L39" s="8" t="s">
        <v>4</v>
      </c>
      <c r="M39" s="10" t="s">
        <v>5</v>
      </c>
      <c r="N39" s="46" t="s">
        <v>4</v>
      </c>
      <c r="O39" s="47" t="s">
        <v>5</v>
      </c>
    </row>
    <row r="40" spans="7:15" ht="15.75" customHeight="1" x14ac:dyDescent="0.25">
      <c r="G40" s="11">
        <v>1</v>
      </c>
      <c r="H40" s="12">
        <v>1.5</v>
      </c>
      <c r="I40" s="13" t="s">
        <v>11</v>
      </c>
      <c r="J40" s="12">
        <v>5.0999999999999996</v>
      </c>
      <c r="K40" s="13" t="s">
        <v>11</v>
      </c>
      <c r="L40" s="12">
        <v>0</v>
      </c>
      <c r="M40" s="13" t="s">
        <v>7</v>
      </c>
      <c r="N40" s="12">
        <v>0.56999999999999995</v>
      </c>
      <c r="O40" s="14" t="s">
        <v>11</v>
      </c>
    </row>
    <row r="41" spans="7:15" ht="15.75" customHeight="1" x14ac:dyDescent="0.25">
      <c r="G41" s="15">
        <f t="shared" ref="G41:G53" si="8">G40+1</f>
        <v>2</v>
      </c>
      <c r="H41" s="2">
        <v>1.2</v>
      </c>
      <c r="I41" s="3" t="s">
        <v>11</v>
      </c>
      <c r="J41" s="2">
        <v>3.5</v>
      </c>
      <c r="K41" s="3" t="s">
        <v>11</v>
      </c>
      <c r="L41" s="2">
        <v>1.68</v>
      </c>
      <c r="M41" s="3" t="s">
        <v>11</v>
      </c>
      <c r="N41" s="2">
        <v>0.6</v>
      </c>
      <c r="O41" s="16" t="s">
        <v>11</v>
      </c>
    </row>
    <row r="42" spans="7:15" ht="15.75" customHeight="1" x14ac:dyDescent="0.25">
      <c r="G42" s="15">
        <f t="shared" si="8"/>
        <v>3</v>
      </c>
      <c r="H42" s="2">
        <v>0.7</v>
      </c>
      <c r="I42" s="3" t="s">
        <v>11</v>
      </c>
      <c r="J42" s="2">
        <v>0</v>
      </c>
      <c r="K42" s="3" t="s">
        <v>7</v>
      </c>
      <c r="L42" s="2">
        <v>0</v>
      </c>
      <c r="M42" s="3" t="s">
        <v>7</v>
      </c>
      <c r="N42" s="2">
        <v>0</v>
      </c>
      <c r="O42" s="16" t="s">
        <v>7</v>
      </c>
    </row>
    <row r="43" spans="7:15" ht="15.75" customHeight="1" x14ac:dyDescent="0.25">
      <c r="G43" s="15">
        <f t="shared" si="8"/>
        <v>4</v>
      </c>
      <c r="H43" s="2">
        <v>1.3</v>
      </c>
      <c r="I43" s="3" t="s">
        <v>11</v>
      </c>
      <c r="J43" s="2">
        <v>3.68</v>
      </c>
      <c r="K43" s="3" t="s">
        <v>11</v>
      </c>
      <c r="L43" s="2">
        <v>1.79</v>
      </c>
      <c r="M43" s="3" t="s">
        <v>11</v>
      </c>
      <c r="N43" s="2">
        <v>0.78</v>
      </c>
      <c r="O43" s="16" t="s">
        <v>11</v>
      </c>
    </row>
    <row r="44" spans="7:15" ht="15.75" customHeight="1" x14ac:dyDescent="0.25">
      <c r="G44" s="15">
        <f t="shared" si="8"/>
        <v>5</v>
      </c>
      <c r="H44" s="2">
        <v>0.78</v>
      </c>
      <c r="I44" s="3" t="s">
        <v>11</v>
      </c>
      <c r="J44" s="2">
        <v>2.2400000000000002</v>
      </c>
      <c r="K44" s="3" t="s">
        <v>11</v>
      </c>
      <c r="L44" s="2">
        <v>0</v>
      </c>
      <c r="M44" s="3" t="s">
        <v>7</v>
      </c>
      <c r="N44" s="2">
        <v>1.02</v>
      </c>
      <c r="O44" s="16" t="s">
        <v>11</v>
      </c>
    </row>
    <row r="45" spans="7:15" ht="15.75" customHeight="1" x14ac:dyDescent="0.25">
      <c r="G45" s="15">
        <f t="shared" si="8"/>
        <v>6</v>
      </c>
      <c r="H45" s="2">
        <v>1.01</v>
      </c>
      <c r="I45" s="3" t="s">
        <v>7</v>
      </c>
      <c r="J45" s="2">
        <v>2.63</v>
      </c>
      <c r="K45" s="3" t="s">
        <v>11</v>
      </c>
      <c r="L45" s="2">
        <v>1.98</v>
      </c>
      <c r="M45" s="3" t="s">
        <v>11</v>
      </c>
      <c r="N45" s="2">
        <v>0.88</v>
      </c>
      <c r="O45" s="16" t="s">
        <v>11</v>
      </c>
    </row>
    <row r="46" spans="7:15" ht="15.75" customHeight="1" x14ac:dyDescent="0.25">
      <c r="G46" s="15">
        <f t="shared" si="8"/>
        <v>7</v>
      </c>
      <c r="H46" s="2">
        <v>1.23</v>
      </c>
      <c r="I46" s="3" t="s">
        <v>11</v>
      </c>
      <c r="J46" s="2">
        <v>0</v>
      </c>
      <c r="K46" s="3" t="s">
        <v>7</v>
      </c>
      <c r="L46" s="2">
        <v>1.73</v>
      </c>
      <c r="M46" s="3" t="s">
        <v>11</v>
      </c>
      <c r="N46" s="2">
        <v>0.53</v>
      </c>
      <c r="O46" s="16" t="s">
        <v>11</v>
      </c>
    </row>
    <row r="47" spans="7:15" ht="15.75" customHeight="1" x14ac:dyDescent="0.25">
      <c r="G47" s="15">
        <f t="shared" si="8"/>
        <v>8</v>
      </c>
      <c r="H47" s="2">
        <v>0.97</v>
      </c>
      <c r="I47" s="3" t="s">
        <v>11</v>
      </c>
      <c r="J47" s="2">
        <v>2.0299999999999998</v>
      </c>
      <c r="K47" s="3" t="s">
        <v>11</v>
      </c>
      <c r="L47" s="2">
        <v>2.0499999999999998</v>
      </c>
      <c r="M47" s="3" t="s">
        <v>11</v>
      </c>
      <c r="N47" s="25">
        <v>1.2</v>
      </c>
      <c r="O47" s="16" t="s">
        <v>11</v>
      </c>
    </row>
    <row r="48" spans="7:15" ht="15.75" customHeight="1" x14ac:dyDescent="0.25">
      <c r="G48" s="15">
        <f t="shared" si="8"/>
        <v>9</v>
      </c>
      <c r="H48" s="2">
        <v>1.05</v>
      </c>
      <c r="I48" s="3" t="s">
        <v>11</v>
      </c>
      <c r="J48" s="2">
        <v>4.09</v>
      </c>
      <c r="K48" s="3" t="s">
        <v>11</v>
      </c>
      <c r="L48" s="2">
        <v>1.77</v>
      </c>
      <c r="M48" s="21" t="s">
        <v>11</v>
      </c>
      <c r="N48" s="26">
        <v>0.76</v>
      </c>
      <c r="O48" s="23" t="s">
        <v>11</v>
      </c>
    </row>
    <row r="49" spans="7:15" ht="15.75" customHeight="1" x14ac:dyDescent="0.25">
      <c r="G49" s="15">
        <f t="shared" si="8"/>
        <v>10</v>
      </c>
      <c r="H49" s="2">
        <v>0.7</v>
      </c>
      <c r="I49" s="3" t="s">
        <v>11</v>
      </c>
      <c r="J49" s="2">
        <v>3.36</v>
      </c>
      <c r="K49" s="3" t="s">
        <v>11</v>
      </c>
      <c r="L49" s="2">
        <v>1.91</v>
      </c>
      <c r="M49" s="21" t="s">
        <v>11</v>
      </c>
      <c r="N49" s="26">
        <v>1.2</v>
      </c>
      <c r="O49" s="23" t="s">
        <v>11</v>
      </c>
    </row>
    <row r="50" spans="7:15" ht="15.75" customHeight="1" x14ac:dyDescent="0.25">
      <c r="G50" s="15">
        <f t="shared" si="8"/>
        <v>11</v>
      </c>
      <c r="H50" s="7">
        <v>1.99</v>
      </c>
      <c r="I50" s="3" t="s">
        <v>11</v>
      </c>
      <c r="J50" s="2">
        <v>4.6900000000000004</v>
      </c>
      <c r="K50" s="3" t="s">
        <v>11</v>
      </c>
      <c r="L50" s="2">
        <v>4.2699999999999996</v>
      </c>
      <c r="M50" s="21" t="s">
        <v>11</v>
      </c>
      <c r="N50" s="27">
        <v>0.69</v>
      </c>
      <c r="O50" s="23" t="s">
        <v>11</v>
      </c>
    </row>
    <row r="51" spans="7:15" ht="15.75" customHeight="1" x14ac:dyDescent="0.25">
      <c r="G51" s="15">
        <f t="shared" si="8"/>
        <v>12</v>
      </c>
      <c r="H51" s="7">
        <v>1.83</v>
      </c>
      <c r="I51" s="3" t="s">
        <v>11</v>
      </c>
      <c r="J51" s="2">
        <v>3.29</v>
      </c>
      <c r="K51" s="3" t="s">
        <v>11</v>
      </c>
      <c r="L51" s="2">
        <v>2.69</v>
      </c>
      <c r="M51" s="21" t="s">
        <v>11</v>
      </c>
      <c r="N51" s="27">
        <v>0.82</v>
      </c>
      <c r="O51" s="23" t="s">
        <v>11</v>
      </c>
    </row>
    <row r="52" spans="7:15" ht="15.75" customHeight="1" x14ac:dyDescent="0.25">
      <c r="G52" s="15">
        <f t="shared" si="8"/>
        <v>13</v>
      </c>
      <c r="H52" s="7">
        <v>1.68</v>
      </c>
      <c r="I52" s="3" t="s">
        <v>11</v>
      </c>
      <c r="J52" s="2">
        <v>3.14</v>
      </c>
      <c r="K52" s="3" t="s">
        <v>11</v>
      </c>
      <c r="L52" s="2">
        <v>2.81</v>
      </c>
      <c r="M52" s="21" t="s">
        <v>11</v>
      </c>
      <c r="N52" s="27">
        <v>0.93</v>
      </c>
      <c r="O52" s="23" t="s">
        <v>11</v>
      </c>
    </row>
    <row r="53" spans="7:15" ht="15.75" customHeight="1" x14ac:dyDescent="0.25">
      <c r="G53" s="17">
        <f t="shared" si="8"/>
        <v>14</v>
      </c>
      <c r="H53" s="18">
        <v>1.76</v>
      </c>
      <c r="I53" s="19" t="s">
        <v>11</v>
      </c>
      <c r="J53" s="20">
        <v>3.45</v>
      </c>
      <c r="K53" s="19" t="s">
        <v>11</v>
      </c>
      <c r="L53" s="20">
        <v>2.94</v>
      </c>
      <c r="M53" s="22" t="s">
        <v>11</v>
      </c>
      <c r="N53" s="27">
        <v>0.57999999999999996</v>
      </c>
      <c r="O53" s="24" t="s">
        <v>11</v>
      </c>
    </row>
    <row r="54" spans="7:15" ht="15.75" customHeight="1" x14ac:dyDescent="0.25">
      <c r="H54" s="43">
        <f>SUM(H40:H53)</f>
        <v>17.700000000000003</v>
      </c>
      <c r="I54" s="6">
        <f>COUNTIF(I40:I53,"Yes")</f>
        <v>13</v>
      </c>
      <c r="J54" s="43">
        <f>SUM(J40:J53)</f>
        <v>41.2</v>
      </c>
      <c r="K54" s="6">
        <f>COUNTIF(K40:K53,"Yes")</f>
        <v>12</v>
      </c>
      <c r="L54" s="43">
        <f>SUM(L40:L53)</f>
        <v>25.62</v>
      </c>
      <c r="M54" s="6">
        <f>COUNTIF(M40:M53,"Yes")</f>
        <v>11</v>
      </c>
      <c r="N54" s="43">
        <f>SUM(N40:N53)</f>
        <v>10.56</v>
      </c>
      <c r="O54" s="6">
        <f>COUNTIF(O40:O53,"Yes")</f>
        <v>13</v>
      </c>
    </row>
    <row r="55" spans="7:15" ht="15.75" customHeight="1" x14ac:dyDescent="0.25">
      <c r="N55" s="9"/>
    </row>
    <row r="56" spans="7:15" ht="15.75" customHeight="1" x14ac:dyDescent="0.25">
      <c r="I56">
        <f>H54/I54</f>
        <v>1.3615384615384618</v>
      </c>
      <c r="K56">
        <f>J54/K54</f>
        <v>3.4333333333333336</v>
      </c>
      <c r="M56">
        <f>L54/M54</f>
        <v>2.3290909090909091</v>
      </c>
      <c r="O56">
        <f>N54/O54</f>
        <v>0.8123076923076924</v>
      </c>
    </row>
    <row r="57" spans="7:15" ht="15.75" customHeight="1" x14ac:dyDescent="0.25">
      <c r="I57" s="44">
        <f>I54/$G$53</f>
        <v>0.9285714285714286</v>
      </c>
      <c r="J57" s="28"/>
      <c r="K57" s="44">
        <f>K54/$G$53</f>
        <v>0.8571428571428571</v>
      </c>
      <c r="L57" s="28"/>
      <c r="M57" s="44">
        <f>M54/$G$53</f>
        <v>0.7857142857142857</v>
      </c>
      <c r="N57" s="28"/>
      <c r="O57" s="44">
        <f>O54/$G$53</f>
        <v>0.9285714285714286</v>
      </c>
    </row>
  </sheetData>
  <mergeCells count="29">
    <mergeCell ref="H38:I38"/>
    <mergeCell ref="J38:K38"/>
    <mergeCell ref="L38:M38"/>
    <mergeCell ref="N4:O4"/>
    <mergeCell ref="G38:G39"/>
    <mergeCell ref="S4:T4"/>
    <mergeCell ref="S5:S6"/>
    <mergeCell ref="T5:T6"/>
    <mergeCell ref="B3:E3"/>
    <mergeCell ref="G3:J3"/>
    <mergeCell ref="Q3:T3"/>
    <mergeCell ref="B4:B6"/>
    <mergeCell ref="D4:E4"/>
    <mergeCell ref="E5:E6"/>
    <mergeCell ref="O5:O6"/>
    <mergeCell ref="L3:O3"/>
    <mergeCell ref="Q4:Q6"/>
    <mergeCell ref="R4:R6"/>
    <mergeCell ref="C4:C6"/>
    <mergeCell ref="D5:D6"/>
    <mergeCell ref="M4:M6"/>
    <mergeCell ref="N5:N6"/>
    <mergeCell ref="G4:G6"/>
    <mergeCell ref="H4:H6"/>
    <mergeCell ref="I4:J4"/>
    <mergeCell ref="L4:L6"/>
    <mergeCell ref="I5:I6"/>
    <mergeCell ref="J5:J6"/>
    <mergeCell ref="N38:O3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Almeida</cp:lastModifiedBy>
  <dcterms:created xsi:type="dcterms:W3CDTF">2024-06-05T13:34:33Z</dcterms:created>
  <dcterms:modified xsi:type="dcterms:W3CDTF">2024-06-06T03:59:14Z</dcterms:modified>
</cp:coreProperties>
</file>