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ocuments\UTEQ-SOFTWARE\10. Décimo Semestre-Software\Desarrollo de Trabajo de Titulación\Primer Corte\Tareas\Eval. Usabilidad\"/>
    </mc:Choice>
  </mc:AlternateContent>
  <xr:revisionPtr revIDLastSave="0" documentId="13_ncr:1_{B98F59AF-0239-4F20-95B8-87E203B775E1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uestionario Demografico" sheetId="1" r:id="rId1"/>
    <sheet name="Datos estudiantes" sheetId="4" r:id="rId2"/>
    <sheet name="Cuestionario de Efectividad" sheetId="5" r:id="rId3"/>
    <sheet name="SUS" sheetId="2" r:id="rId4"/>
    <sheet name="Preguntas abierta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41" i="1"/>
  <c r="F37" i="1"/>
  <c r="L15" i="2"/>
  <c r="L19" i="2" s="1"/>
  <c r="L5" i="2"/>
  <c r="L6" i="2"/>
  <c r="L7" i="2"/>
  <c r="L8" i="2"/>
  <c r="L9" i="2"/>
  <c r="L10" i="2"/>
  <c r="L11" i="2"/>
  <c r="L12" i="2"/>
  <c r="L13" i="2"/>
  <c r="L14" i="2"/>
  <c r="L4" i="2"/>
  <c r="B16" i="2"/>
  <c r="E16" i="2"/>
  <c r="F51" i="1"/>
  <c r="F50" i="1"/>
  <c r="F49" i="1"/>
  <c r="D53" i="1"/>
  <c r="D52" i="1"/>
  <c r="F39" i="1"/>
  <c r="D40" i="1"/>
  <c r="K16" i="2"/>
  <c r="C16" i="2"/>
  <c r="D16" i="2"/>
  <c r="F16" i="2"/>
  <c r="G16" i="2"/>
  <c r="H16" i="2"/>
  <c r="I16" i="2"/>
  <c r="J16" i="2"/>
  <c r="B21" i="1"/>
  <c r="N3" i="2" l="1"/>
  <c r="M9" i="2" l="1"/>
  <c r="M4" i="2"/>
  <c r="M7" i="2"/>
  <c r="M15" i="2"/>
  <c r="M6" i="2"/>
  <c r="M14" i="2"/>
  <c r="M5" i="2"/>
  <c r="M13" i="2"/>
  <c r="M12" i="2"/>
  <c r="M11" i="2"/>
  <c r="M10" i="2"/>
  <c r="M8" i="2"/>
</calcChain>
</file>

<file path=xl/sharedStrings.xml><?xml version="1.0" encoding="utf-8"?>
<sst xmlns="http://schemas.openxmlformats.org/spreadsheetml/2006/main" count="383" uniqueCount="206">
  <si>
    <t>Cuestionario demográfico</t>
  </si>
  <si>
    <t>Regular</t>
  </si>
  <si>
    <t>Edad</t>
  </si>
  <si>
    <t>Seleccione su nivel de educación</t>
  </si>
  <si>
    <t>¿Cómo ha sido su tarea como padre/madre en el proceso de monitorear la distracción de su hijo(a) cuando él/ella está realizando sus tareas escolares?</t>
  </si>
  <si>
    <t>¿Con qué frecuencia monitorea las actividades escolares de su hijo(a)?</t>
  </si>
  <si>
    <t>¿Qué estrategias ha aplicado para que su hijo(a) logre una concentración durante la realización de sus tareas escolares?</t>
  </si>
  <si>
    <t xml:space="preserve">Primer nivel - Primaria </t>
  </si>
  <si>
    <t>Siempre</t>
  </si>
  <si>
    <t>Hablandole con buena manera</t>
  </si>
  <si>
    <t>Complejo</t>
  </si>
  <si>
    <t>Con llamados de atención</t>
  </si>
  <si>
    <t>Fácil</t>
  </si>
  <si>
    <t>Casi Siempre</t>
  </si>
  <si>
    <t>Con buenas palabras</t>
  </si>
  <si>
    <t>Segundo nivel - Secundaria</t>
  </si>
  <si>
    <t>A veces</t>
  </si>
  <si>
    <t>Se le habla muchas veces</t>
  </si>
  <si>
    <t>Primer nivel - Primaria</t>
  </si>
  <si>
    <t>Muy complejo</t>
  </si>
  <si>
    <t xml:space="preserve">Nunca </t>
  </si>
  <si>
    <t>Casi siempre</t>
  </si>
  <si>
    <t xml:space="preserve">Siempre </t>
  </si>
  <si>
    <t>Promedio de edad</t>
  </si>
  <si>
    <t>P1</t>
  </si>
  <si>
    <t>P2</t>
  </si>
  <si>
    <t>P3</t>
  </si>
  <si>
    <t>P4</t>
  </si>
  <si>
    <t>P5</t>
  </si>
  <si>
    <t>Llamados de atención</t>
  </si>
  <si>
    <t xml:space="preserve">1. Me gustaría usar el sistema Torddis frecuentemente. </t>
  </si>
  <si>
    <t>2. Encontré el sistema innecesariamente complejo.</t>
  </si>
  <si>
    <t>3. Pienso que el sistema fue fácil de usar.</t>
  </si>
  <si>
    <t>4. Necesitaría el apoyo de un técnico/profesor para utilizar el sistema.</t>
  </si>
  <si>
    <t xml:space="preserve">5. Encontré que las diferentes funciones del sistema fueron bien integradas (constituyen un todo). </t>
  </si>
  <si>
    <t xml:space="preserve">6. Pienso que había demasiadas inconsistencias en el sistema. </t>
  </si>
  <si>
    <t xml:space="preserve">7. Imagino que la mayoría de las personas aprenderían a usar rápidamente el sistema.  </t>
  </si>
  <si>
    <t>8. Encontré un sistema muy difícil de usar.</t>
  </si>
  <si>
    <t>9. Me sentí muy seguro(a)/cómodo(a) usando el sistema.</t>
  </si>
  <si>
    <t>10. Necesito aprender muchas cosas antes de utilizar el sistema.</t>
  </si>
  <si>
    <t>En general, ¿cuál es su opinión del sistema?</t>
  </si>
  <si>
    <t>¿Le agradaron los sonidos y/o luces que contiene el dispositivo Torddis? Responda sí o no y el motivo.</t>
  </si>
  <si>
    <t>¿Le agradó el diseño de pantalla que contiene la aplicación móvil Torddis? Responda sí o no y el motivo.</t>
  </si>
  <si>
    <t>¿Le parece adecuada la forma de visualizar los datos del monitoreo de distracción de su hijo(a) en la aplicación móvil Torddis? Responda sí o no y las sugerencias.</t>
  </si>
  <si>
    <t>¿Cree usted que este sistema le ayudaría a mejorar la concentración de su hijo(a) de tal forma que usted se mantenga informado(a) cuando el menor se encuentre distraído? Responda sí o no y el motivo.</t>
  </si>
  <si>
    <t>¿Considera que hay algo que se debería mejorar en el sistema Torddis (Dispositivo y Aplicación móvil)? ¿Qué?</t>
  </si>
  <si>
    <t>¿Estaría usted dispuesto a continuar utilizando el sistema Torddis? Responda sí o no y el motivo.</t>
  </si>
  <si>
    <t>¿Les recomendaría este sistema a otras personas interesadas en monitorear la distracción de los niños(as) cuando realizan las tareas escolares? Responda sí o no y el motivo.</t>
  </si>
  <si>
    <t>Está bien hecho el sistema</t>
  </si>
  <si>
    <t>Si</t>
  </si>
  <si>
    <t>Si, por el diseño</t>
  </si>
  <si>
    <t>Si, porque estaban bien ordenado</t>
  </si>
  <si>
    <t>Si, porque está más concentrado</t>
  </si>
  <si>
    <t>Si, la cámara</t>
  </si>
  <si>
    <t>Si, porque el niño aprende mejor</t>
  </si>
  <si>
    <t>Si, porque es muy importante para la concentración de los niños</t>
  </si>
  <si>
    <t>Bien bonito</t>
  </si>
  <si>
    <t>Si, mucho me agradó</t>
  </si>
  <si>
    <t>Si, porque es muy bonito</t>
  </si>
  <si>
    <t xml:space="preserve">Si  </t>
  </si>
  <si>
    <t>Si, porque me gustó mucho</t>
  </si>
  <si>
    <t>Si, y mucho</t>
  </si>
  <si>
    <t>Qué está bien</t>
  </si>
  <si>
    <t>Si, porque no se duerme haciendo tareas</t>
  </si>
  <si>
    <t>Si, me gustaron</t>
  </si>
  <si>
    <t>Si, está bien</t>
  </si>
  <si>
    <t>Si, es bonito el uso</t>
  </si>
  <si>
    <t>Otro diseño del contenedor del dispositivo</t>
  </si>
  <si>
    <t>Claro que si</t>
  </si>
  <si>
    <t>Muy bonito</t>
  </si>
  <si>
    <t>Si, porque es algo muy bonito para que el niño esté pendiente</t>
  </si>
  <si>
    <t>Si, me gustó</t>
  </si>
  <si>
    <t>Si, bien la aplicación</t>
  </si>
  <si>
    <t>Si, para que el niño no se distraiga y aprenda mejor</t>
  </si>
  <si>
    <t>Está todo bien</t>
  </si>
  <si>
    <t>Si, porque me gustó</t>
  </si>
  <si>
    <t>Qué es muy buena</t>
  </si>
  <si>
    <t>Si, porque avisa cuando está distraído</t>
  </si>
  <si>
    <t xml:space="preserve">No   </t>
  </si>
  <si>
    <t>Si, porque ayuda mucho</t>
  </si>
  <si>
    <t>Promedio</t>
  </si>
  <si>
    <t>Consejos y motivación</t>
  </si>
  <si>
    <t>No le falta nada</t>
  </si>
  <si>
    <t>Una mejor cámara</t>
  </si>
  <si>
    <t>Sin mejoras</t>
  </si>
  <si>
    <t>Mejorar contenedor del dispositivo</t>
  </si>
  <si>
    <t>Valor del SUS</t>
  </si>
  <si>
    <t>Diseño agradable</t>
  </si>
  <si>
    <t>Apoya la concentración</t>
  </si>
  <si>
    <t>P6</t>
  </si>
  <si>
    <t>P7</t>
  </si>
  <si>
    <t>P8</t>
  </si>
  <si>
    <t>P9</t>
  </si>
  <si>
    <t>P10</t>
  </si>
  <si>
    <t>P11</t>
  </si>
  <si>
    <t>P12</t>
  </si>
  <si>
    <t>Tercer nivel - Universidad</t>
  </si>
  <si>
    <t>Sexo</t>
  </si>
  <si>
    <t>M</t>
  </si>
  <si>
    <t>F</t>
  </si>
  <si>
    <t>Salidas al parque cuando termine las tareas</t>
  </si>
  <si>
    <t>Con condiciones a salidas al parque</t>
  </si>
  <si>
    <t>3 Grupos</t>
  </si>
  <si>
    <t xml:space="preserve">Si, porque llama la atención </t>
  </si>
  <si>
    <t>Si, porque hace que el niño esté pendiente</t>
  </si>
  <si>
    <t xml:space="preserve">Si, porque hace que el niño se despierte </t>
  </si>
  <si>
    <t>Si, porque hace que el niño regrese a su lugar de estudio</t>
  </si>
  <si>
    <t>Ayuda a tener despierto al niño</t>
  </si>
  <si>
    <t>=</t>
  </si>
  <si>
    <t>Es de mucha ayuda para los padres</t>
  </si>
  <si>
    <t>Que es muy bonita</t>
  </si>
  <si>
    <t>que esta bien el sistema</t>
  </si>
  <si>
    <t>Me gusto la parte de ver el video en vivo</t>
  </si>
  <si>
    <t>Esta bonito</t>
  </si>
  <si>
    <t>Si, por los colores</t>
  </si>
  <si>
    <t>Si, los colores estaban bonitos</t>
  </si>
  <si>
    <t>Si, esta bonito</t>
  </si>
  <si>
    <t>Si, todo esta bien acomodado</t>
  </si>
  <si>
    <t>Si, por los colores de las opciones</t>
  </si>
  <si>
    <t>Si, esta agradable</t>
  </si>
  <si>
    <t>Si, porque se hace muy fácil</t>
  </si>
  <si>
    <t>Si, para saber todos los datos</t>
  </si>
  <si>
    <t>Si, me ayuda a ver como esta mi niña con las tareas</t>
  </si>
  <si>
    <t>Si, todo bien organizado</t>
  </si>
  <si>
    <t>Si, para saber cuando esta atento o no.</t>
  </si>
  <si>
    <t>Si, se entiende</t>
  </si>
  <si>
    <t>Si, por la alarma para saber si esta atento o no</t>
  </si>
  <si>
    <t>Si, para ponerle saber que esta pasando de porque no hace las tareas</t>
  </si>
  <si>
    <t>Si, cuando suena la alarma para que este atento</t>
  </si>
  <si>
    <t>Si, ayuda cuando no lo estoy vigilando</t>
  </si>
  <si>
    <t>Si, esta bonita la alerta</t>
  </si>
  <si>
    <t>Si, para saber cuando no esta poniendo atención.</t>
  </si>
  <si>
    <t>Si, para saber que esta haciendo y llamarle la atención</t>
  </si>
  <si>
    <t>Si, porque informa que está distraído</t>
  </si>
  <si>
    <t>Si, con la cámara que tiene</t>
  </si>
  <si>
    <t>Si, los gráficos están bonitos</t>
  </si>
  <si>
    <t>Si, porque es fácil</t>
  </si>
  <si>
    <t>La camara esta borrosa</t>
  </si>
  <si>
    <t>no, para mi esta bien</t>
  </si>
  <si>
    <t>Mejorar la cajita de camara</t>
  </si>
  <si>
    <t>La camara no se ve bien, se podria mejorar con una mejor.</t>
  </si>
  <si>
    <t>Más grande las letras</t>
  </si>
  <si>
    <t>Todo estab bien bonito</t>
  </si>
  <si>
    <t>La camara más clara</t>
  </si>
  <si>
    <t>Si, para estar atento a mi hijo</t>
  </si>
  <si>
    <t>Si, me ayudaria a tener en cuenta a mi hijo</t>
  </si>
  <si>
    <t>Si, me ayudaria mucho</t>
  </si>
  <si>
    <t>Si, para saber que esta pasando con mi niño</t>
  </si>
  <si>
    <t>Si, ayuda a saber  si mi hijo no esta haciendo deberes</t>
  </si>
  <si>
    <t>Si, para que suene la alarma y se ponga a hacer deberes</t>
  </si>
  <si>
    <t>Si, para que sus niños esten atentos a las tareas</t>
  </si>
  <si>
    <t>Si, para que los papás sepan que hacen sus hijos</t>
  </si>
  <si>
    <t>Si, porque esta bonita</t>
  </si>
  <si>
    <t>Si, porque ayuda a estar atento a las tareas</t>
  </si>
  <si>
    <t>Si, para que vean si hace deberes</t>
  </si>
  <si>
    <t>Si, ayuda a tener control de la dedicación a los deberes</t>
  </si>
  <si>
    <t>Si, para que ayude a los padres.</t>
  </si>
  <si>
    <t>Me avisa cuando mi hijo se desconcentra</t>
  </si>
  <si>
    <t>Si las 12 personas</t>
  </si>
  <si>
    <t>me notifica cuando el no está en su mesa</t>
  </si>
  <si>
    <t>Compensación con golosinas</t>
  </si>
  <si>
    <t>Compensación con juegos</t>
  </si>
  <si>
    <t>Compensación (dulces, juguetes, parque)</t>
  </si>
  <si>
    <t>Satistación al escuchar la alarma</t>
  </si>
  <si>
    <t xml:space="preserve">Apoya el monitoreo de distracción </t>
  </si>
  <si>
    <t>total participantes</t>
  </si>
  <si>
    <t>Desviación estándar</t>
  </si>
  <si>
    <t>Cuestionario SUS</t>
  </si>
  <si>
    <t>Preguntas abiertas</t>
  </si>
  <si>
    <t>Madres</t>
  </si>
  <si>
    <t>Padres</t>
  </si>
  <si>
    <t>por participante</t>
  </si>
  <si>
    <t>Primaria</t>
  </si>
  <si>
    <t>Secundaria</t>
  </si>
  <si>
    <t>Datos estudiantes</t>
  </si>
  <si>
    <t>Estudiantes</t>
  </si>
  <si>
    <t>Residencia zona rural o urbana</t>
  </si>
  <si>
    <t>Ocupación o Profesión</t>
  </si>
  <si>
    <t>Tipo de institución educativa (Fiscal, Particular o Fiscomisional)</t>
  </si>
  <si>
    <t>Tipo de servicio de Internet (Wifi, Móvil)</t>
  </si>
  <si>
    <t>Tipo de entorno (Real o Simulado)</t>
  </si>
  <si>
    <t>(1) El dispositivo fue tomado por su tutorado como algo atractivo</t>
  </si>
  <si>
    <t>(2) La aplicación móvil mostró correctamente los eventos que sucedieron</t>
  </si>
  <si>
    <t>(3) Su tutorado tomó desapercibida la presencia del dispositivo</t>
  </si>
  <si>
    <t>(4) Utilizó el dispositivo todo el tiempo efectivo dedicado para hacer las tareas.</t>
  </si>
  <si>
    <t>(5) Después de dejar de usar el dispositivo, su tutorado mejoró el nivel de autoregulación y concentración en la realización de tareas.</t>
  </si>
  <si>
    <t>(6) Aunque es poco tiempo de utilización del dispositivo, mejoraría considerablemente el cumplimiento de tareas, por ende el nivel de aprovechamiento de los estudios de su tutorado.</t>
  </si>
  <si>
    <t>(7) Está dispuesto a seguir utilizando el dispositivo</t>
  </si>
  <si>
    <t>En la escala de Likert (del 1: totalmente en desacuerdo al 5: totalmente de acuerdo)</t>
  </si>
  <si>
    <t>URBANA</t>
  </si>
  <si>
    <t>PRIMARIA</t>
  </si>
  <si>
    <t>Tiempo dedicado a la supervisión de tareas (Horas)</t>
  </si>
  <si>
    <t>AGRICULTOR</t>
  </si>
  <si>
    <t>FISCAL</t>
  </si>
  <si>
    <t>MOVIL DATOS</t>
  </si>
  <si>
    <t>SIMULADO</t>
  </si>
  <si>
    <t>AGRICULTORA</t>
  </si>
  <si>
    <t>Edad TUTOR</t>
  </si>
  <si>
    <t>Edad Estudiante</t>
  </si>
  <si>
    <t>Nivel educación TUTOR (Primaria, Secundaria)</t>
  </si>
  <si>
    <t>WIFI</t>
  </si>
  <si>
    <t>SECUNDARIA</t>
  </si>
  <si>
    <t>BACHILLER CIENCIAS</t>
  </si>
  <si>
    <t>BACHILLER AGROPECUARIA</t>
  </si>
  <si>
    <t>RURAL</t>
  </si>
  <si>
    <t>Cuestionario Efectividad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</si>
</sst>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1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7" borderId="0" xfId="0" applyFill="1"/>
    <xf numFmtId="0" fontId="5" fillId="7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8" borderId="4" xfId="0" applyFill="1" applyBorder="1" applyAlignment="1">
      <alignment horizontal="left" vertical="center" wrapText="1"/>
    </xf>
    <xf numFmtId="0" fontId="0" fillId="2" borderId="0" xfId="0" applyFill="1"/>
    <xf numFmtId="0" fontId="0" fillId="5" borderId="0" xfId="0" applyFill="1"/>
    <xf numFmtId="0" fontId="5" fillId="2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" fillId="6" borderId="1" xfId="0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2" fontId="3" fillId="9" borderId="0" xfId="0" applyNumberFormat="1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educación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12-4F31-9AAB-6BB2563F4A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Demografico'!$C$21:$C$22</c:f>
              <c:strCache>
                <c:ptCount val="2"/>
                <c:pt idx="0">
                  <c:v>Primer nivel - Primaria</c:v>
                </c:pt>
                <c:pt idx="1">
                  <c:v>Segundo nivel - Secundaria</c:v>
                </c:pt>
              </c:strCache>
            </c:strRef>
          </c:cat>
          <c:val>
            <c:numRef>
              <c:f>'Cuestionario Demografico'!$D$21:$D$22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2-4F31-9AAB-6BB2563F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32128"/>
        <c:axId val="376530464"/>
      </c:barChart>
      <c:catAx>
        <c:axId val="3765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0464"/>
        <c:crosses val="autoZero"/>
        <c:auto val="1"/>
        <c:lblAlgn val="ctr"/>
        <c:lblOffset val="100"/>
        <c:noMultiLvlLbl val="0"/>
      </c:catAx>
      <c:valAx>
        <c:axId val="376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Opiniones del sonido y</a:t>
            </a:r>
            <a:r>
              <a:rPr lang="en-US" baseline="0"/>
              <a:t> </a:t>
            </a:r>
            <a:r>
              <a:rPr lang="en-US"/>
              <a:t>luces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9-4346-91CC-D8E5E3BE6F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9-4346-91CC-D8E5E3BE6F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abiertas'!$C$21:$C$22</c:f>
              <c:strCache>
                <c:ptCount val="2"/>
                <c:pt idx="0">
                  <c:v>Ayuda a tener despierto al niño</c:v>
                </c:pt>
                <c:pt idx="1">
                  <c:v>Satistación al escuchar la alarma</c:v>
                </c:pt>
              </c:strCache>
            </c:strRef>
          </c:cat>
          <c:val>
            <c:numRef>
              <c:f>'Preguntas abiertas'!$D$21:$D$22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346-91CC-D8E5E3BE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8895"/>
        <c:axId val="303289311"/>
      </c:barChart>
      <c:catAx>
        <c:axId val="3032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311"/>
        <c:crosses val="autoZero"/>
        <c:auto val="1"/>
        <c:lblAlgn val="ctr"/>
        <c:lblOffset val="100"/>
        <c:noMultiLvlLbl val="0"/>
      </c:catAx>
      <c:valAx>
        <c:axId val="303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Opiniones del</a:t>
            </a:r>
            <a:r>
              <a:rPr lang="en-US" baseline="0"/>
              <a:t>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C-4F47-8E99-7E9842CBD1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abiertas'!$B$24:$B$25</c:f>
              <c:strCache>
                <c:ptCount val="2"/>
                <c:pt idx="0">
                  <c:v>Apoya la concentración</c:v>
                </c:pt>
                <c:pt idx="1">
                  <c:v>Diseño agradable</c:v>
                </c:pt>
              </c:strCache>
            </c:strRef>
          </c:cat>
          <c:val>
            <c:numRef>
              <c:f>'Preguntas abiertas'!$C$24:$C$25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C-4F47-8E99-7E9842CB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778991"/>
        <c:axId val="217780239"/>
      </c:barChart>
      <c:catAx>
        <c:axId val="2177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0239"/>
        <c:crosses val="autoZero"/>
        <c:auto val="1"/>
        <c:lblAlgn val="ctr"/>
        <c:lblOffset val="100"/>
        <c:noMultiLvlLbl val="0"/>
      </c:catAx>
      <c:valAx>
        <c:axId val="2177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de monitorear</a:t>
            </a:r>
            <a:r>
              <a:rPr lang="en-US" baseline="0"/>
              <a:t> distracción en los niños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4-4BC2-8AE9-8D31B77FB5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84-4BC2-8AE9-8D31B77FB53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4-4BC2-8AE9-8D31B77FB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Demografico'!$E$21:$E$23</c:f>
              <c:strCache>
                <c:ptCount val="3"/>
                <c:pt idx="0">
                  <c:v>Fácil</c:v>
                </c:pt>
                <c:pt idx="1">
                  <c:v>Regular</c:v>
                </c:pt>
                <c:pt idx="2">
                  <c:v>Complejo</c:v>
                </c:pt>
              </c:strCache>
            </c:strRef>
          </c:cat>
          <c:val>
            <c:numRef>
              <c:f>'Cuestionario Demografico'!$F$21:$F$23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4-4BC2-8AE9-8D31B77F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90672"/>
        <c:axId val="380955664"/>
      </c:barChart>
      <c:catAx>
        <c:axId val="3752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55664"/>
        <c:crosses val="autoZero"/>
        <c:auto val="1"/>
        <c:lblAlgn val="ctr"/>
        <c:lblOffset val="100"/>
        <c:noMultiLvlLbl val="0"/>
      </c:catAx>
      <c:valAx>
        <c:axId val="380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monitoreo a los niño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3-4F8E-B89C-E43404B6BD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6-43CB-A745-D5F2021D0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Demografico'!$G$22:$G$24</c:f>
              <c:strCache>
                <c:ptCount val="3"/>
                <c:pt idx="0">
                  <c:v>A veces</c:v>
                </c:pt>
                <c:pt idx="1">
                  <c:v>Casi siempre</c:v>
                </c:pt>
                <c:pt idx="2">
                  <c:v>Siempre </c:v>
                </c:pt>
              </c:strCache>
            </c:strRef>
          </c:cat>
          <c:val>
            <c:numRef>
              <c:f>'Cuestionario Demografico'!$H$22:$H$24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3CB-A745-D5F2021D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40832"/>
        <c:axId val="374435424"/>
      </c:barChart>
      <c:catAx>
        <c:axId val="3744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35424"/>
        <c:crosses val="autoZero"/>
        <c:auto val="1"/>
        <c:lblAlgn val="ctr"/>
        <c:lblOffset val="100"/>
        <c:noMultiLvlLbl val="0"/>
      </c:catAx>
      <c:valAx>
        <c:axId val="3744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Estrategias para lograr concentración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C-48FB-B4DB-B00C970F3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Demografico'!$I$21:$I$23</c:f>
              <c:strCache>
                <c:ptCount val="3"/>
                <c:pt idx="0">
                  <c:v>Llamados de atención</c:v>
                </c:pt>
                <c:pt idx="1">
                  <c:v>Consejos y motivación</c:v>
                </c:pt>
                <c:pt idx="2">
                  <c:v>Compensación (dulces, juguetes, parque)</c:v>
                </c:pt>
              </c:strCache>
            </c:strRef>
          </c:cat>
          <c:val>
            <c:numRef>
              <c:f>'Cuestionario Demografico'!$J$21:$J$23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C-48FB-B4DB-B00C970F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783151"/>
        <c:axId val="217781071"/>
      </c:barChart>
      <c:catAx>
        <c:axId val="2177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1071"/>
        <c:crosses val="autoZero"/>
        <c:auto val="1"/>
        <c:lblAlgn val="ctr"/>
        <c:lblOffset val="100"/>
        <c:noMultiLvlLbl val="0"/>
      </c:catAx>
      <c:valAx>
        <c:axId val="2177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participantes</a:t>
            </a:r>
            <a:r>
              <a:rPr lang="en-US" baseline="0"/>
              <a:t> padres y madres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4-423B-A8F7-CF4BFBA86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4-423B-A8F7-CF4BFBA86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'Cuestionario Demografico'!$E$37:$E$38</c:f>
              <c:strCache>
                <c:ptCount val="2"/>
                <c:pt idx="0">
                  <c:v>Madres</c:v>
                </c:pt>
                <c:pt idx="1">
                  <c:v>Padres</c:v>
                </c:pt>
              </c:strCache>
            </c:strRef>
          </c:cat>
          <c:val>
            <c:numRef>
              <c:f>'Cuestionario Demografico'!$F$37:$F$38</c:f>
              <c:numCache>
                <c:formatCode>0%</c:formatCode>
                <c:ptCount val="2"/>
                <c:pt idx="0">
                  <c:v>0.66666666666666674</c:v>
                </c:pt>
                <c:pt idx="1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198-8305-87485E8E7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estudio</a:t>
            </a:r>
            <a:r>
              <a:rPr lang="en-US" baseline="0"/>
              <a:t> obtenido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8-40CF-95CC-19476A9D4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8-40CF-95CC-19476A9D4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'Cuestionario Demografico'!$E$49:$E$50</c:f>
              <c:strCache>
                <c:ptCount val="2"/>
                <c:pt idx="0">
                  <c:v>Primaria</c:v>
                </c:pt>
                <c:pt idx="1">
                  <c:v>Secundaria</c:v>
                </c:pt>
              </c:strCache>
            </c:strRef>
          </c:cat>
          <c:val>
            <c:numRef>
              <c:f>'Cuestionario Demografico'!$F$49:$F$50</c:f>
              <c:numCache>
                <c:formatCode>0%</c:formatCode>
                <c:ptCount val="2"/>
                <c:pt idx="0">
                  <c:v>0.58333333333333337</c:v>
                </c:pt>
                <c:pt idx="1">
                  <c:v>0.41666666666666674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1B0-826D-DC5405A06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del cuestionario SUS</a:t>
            </a:r>
            <a:r>
              <a:rPr lang="en-US" baseline="0"/>
              <a:t> por participante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Participante</c:v>
          </c:tx>
          <c:spPr>
            <a:ln w="25400" cap="rnd">
              <a:noFill/>
              <a:round/>
            </a:ln>
            <a:effectLst>
              <a:glow rad="101600">
                <a:schemeClr val="accent1">
                  <a:alpha val="37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01600">
                  <a:schemeClr val="accent1">
                    <a:alpha val="37000"/>
                  </a:schemeClr>
                </a:glow>
                <a:softEdge rad="0"/>
              </a:effectLst>
            </c:spPr>
          </c:marker>
          <c:dLbls>
            <c:dLbl>
              <c:idx val="0"/>
              <c:layout>
                <c:manualLayout>
                  <c:x val="-3.9420763102165739E-3"/>
                  <c:y val="-8.48536274925753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D0-40BE-A904-F96D9A3BF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SUS!$A$4:$A$15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xVal>
          <c:yVal>
            <c:numRef>
              <c:f>SUS!$L$4:$L$15</c:f>
              <c:numCache>
                <c:formatCode>0.00</c:formatCode>
                <c:ptCount val="12"/>
                <c:pt idx="0">
                  <c:v>90</c:v>
                </c:pt>
                <c:pt idx="1">
                  <c:v>95</c:v>
                </c:pt>
                <c:pt idx="2">
                  <c:v>72.5</c:v>
                </c:pt>
                <c:pt idx="3">
                  <c:v>60</c:v>
                </c:pt>
                <c:pt idx="4">
                  <c:v>85</c:v>
                </c:pt>
                <c:pt idx="5">
                  <c:v>67.5</c:v>
                </c:pt>
                <c:pt idx="6">
                  <c:v>92.5</c:v>
                </c:pt>
                <c:pt idx="7">
                  <c:v>67.5</c:v>
                </c:pt>
                <c:pt idx="8">
                  <c:v>82.5</c:v>
                </c:pt>
                <c:pt idx="9">
                  <c:v>85</c:v>
                </c:pt>
                <c:pt idx="10">
                  <c:v>92.5</c:v>
                </c:pt>
                <c:pt idx="1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CF9-8B5E-807A6F538523}"/>
            </c:ext>
          </c:extLst>
        </c:ser>
        <c:ser>
          <c:idx val="1"/>
          <c:order val="1"/>
          <c:tx>
            <c:v>Promedio SUS</c:v>
          </c:tx>
          <c:spPr>
            <a:ln w="31750" cap="rnd">
              <a:solidFill>
                <a:schemeClr val="accent2"/>
              </a:solidFill>
              <a:round/>
            </a:ln>
            <a:effectLst>
              <a:glow rad="25400">
                <a:schemeClr val="accent1">
                  <a:alpha val="8000"/>
                </a:schemeClr>
              </a:glow>
              <a:softEdge rad="0"/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5-4DEC-AEF8-D6E3A3CE3B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A5-4DEC-AEF8-D6E3A3CE3B5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5-4DEC-AEF8-D6E3A3CE3B5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5-4DEC-AEF8-D6E3A3CE3B5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5-4DEC-AEF8-D6E3A3CE3B5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D0-40BE-A904-F96D9A3BFF3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D0-40BE-A904-F96D9A3BFF3F}"/>
                </c:ext>
              </c:extLst>
            </c:dLbl>
            <c:dLbl>
              <c:idx val="7"/>
              <c:layout>
                <c:manualLayout>
                  <c:x val="3.92173233459069E-3"/>
                  <c:y val="-4.2572085807521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0-40BE-A904-F96D9A3BFF3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D0-40BE-A904-F96D9A3BFF3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D0-40BE-A904-F96D9A3BFF3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D0-40BE-A904-F96D9A3BFF3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D0-40BE-A904-F96D9A3BF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SUS!$M$4:$M$15</c:f>
              <c:numCache>
                <c:formatCode>0.00</c:formatCode>
                <c:ptCount val="12"/>
                <c:pt idx="0">
                  <c:v>81.458333333333329</c:v>
                </c:pt>
                <c:pt idx="1">
                  <c:v>81.458333333333329</c:v>
                </c:pt>
                <c:pt idx="2">
                  <c:v>81.458333333333329</c:v>
                </c:pt>
                <c:pt idx="3">
                  <c:v>81.458333333333329</c:v>
                </c:pt>
                <c:pt idx="4">
                  <c:v>81.458333333333329</c:v>
                </c:pt>
                <c:pt idx="5">
                  <c:v>81.458333333333329</c:v>
                </c:pt>
                <c:pt idx="6">
                  <c:v>81.458333333333329</c:v>
                </c:pt>
                <c:pt idx="7">
                  <c:v>81.458333333333329</c:v>
                </c:pt>
                <c:pt idx="8">
                  <c:v>81.458333333333329</c:v>
                </c:pt>
                <c:pt idx="9">
                  <c:v>81.458333333333329</c:v>
                </c:pt>
                <c:pt idx="10">
                  <c:v>81.458333333333329</c:v>
                </c:pt>
                <c:pt idx="11">
                  <c:v>81.458333333333329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0-40BE-A904-F96D9A3B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9727"/>
        <c:axId val="191710143"/>
      </c:scatterChart>
      <c:valAx>
        <c:axId val="1917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0143"/>
        <c:crosses val="autoZero"/>
        <c:crossBetween val="midCat"/>
      </c:valAx>
      <c:valAx>
        <c:axId val="191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Motivos de recomendar el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3-4A4B-8694-8A42238B4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abiertas'!$I$21:$I$22</c:f>
              <c:strCache>
                <c:ptCount val="2"/>
                <c:pt idx="0">
                  <c:v>Apoya el monitoreo de distracción </c:v>
                </c:pt>
                <c:pt idx="1">
                  <c:v>Diseño agradable</c:v>
                </c:pt>
              </c:strCache>
            </c:strRef>
          </c:cat>
          <c:val>
            <c:numRef>
              <c:f>'Preguntas abiertas'!$J$21:$J$22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3-4A4B-8694-8A42238B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20959"/>
        <c:axId val="311219295"/>
      </c:barChart>
      <c:catAx>
        <c:axId val="3112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19295"/>
        <c:crosses val="autoZero"/>
        <c:auto val="1"/>
        <c:lblAlgn val="ctr"/>
        <c:lblOffset val="100"/>
        <c:noMultiLvlLbl val="0"/>
      </c:catAx>
      <c:valAx>
        <c:axId val="3112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Propuestas </a:t>
            </a:r>
            <a:r>
              <a:rPr lang="en-US" baseline="0"/>
              <a:t>de mejoras del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F1-4495-B3BD-97A8092556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F1-4495-B3BD-97A809255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abiertas'!$G$21:$G$23</c:f>
              <c:strCache>
                <c:ptCount val="3"/>
                <c:pt idx="0">
                  <c:v>Una mejor cámara</c:v>
                </c:pt>
                <c:pt idx="1">
                  <c:v>Mejorar contenedor del dispositivo</c:v>
                </c:pt>
                <c:pt idx="2">
                  <c:v>Sin mejoras</c:v>
                </c:pt>
              </c:strCache>
            </c:strRef>
          </c:cat>
          <c:val>
            <c:numRef>
              <c:f>'Preguntas abiertas'!$H$21:$H$23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1-4495-B3BD-97A80925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44431"/>
        <c:axId val="309945263"/>
      </c:barChart>
      <c:catAx>
        <c:axId val="3099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45263"/>
        <c:crosses val="autoZero"/>
        <c:auto val="1"/>
        <c:lblAlgn val="ctr"/>
        <c:lblOffset val="100"/>
        <c:noMultiLvlLbl val="0"/>
      </c:catAx>
      <c:valAx>
        <c:axId val="309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25</xdr:row>
      <xdr:rowOff>19050</xdr:rowOff>
    </xdr:from>
    <xdr:to>
      <xdr:col>3</xdr:col>
      <xdr:colOff>533400</xdr:colOff>
      <xdr:row>34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80BCF-0C53-0669-EEC7-C1F0ACE23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25</xdr:row>
      <xdr:rowOff>11430</xdr:rowOff>
    </xdr:from>
    <xdr:to>
      <xdr:col>6</xdr:col>
      <xdr:colOff>15240</xdr:colOff>
      <xdr:row>34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F8CD3D-70A0-4B5C-72FA-5B3F37A8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34066</xdr:colOff>
      <xdr:row>25</xdr:row>
      <xdr:rowOff>26670</xdr:rowOff>
    </xdr:from>
    <xdr:to>
      <xdr:col>7</xdr:col>
      <xdr:colOff>506506</xdr:colOff>
      <xdr:row>34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F2FABC-99AB-6A3E-D3CE-A841E5493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538732</xdr:colOff>
      <xdr:row>25</xdr:row>
      <xdr:rowOff>15094</xdr:rowOff>
    </xdr:from>
    <xdr:to>
      <xdr:col>9</xdr:col>
      <xdr:colOff>409903</xdr:colOff>
      <xdr:row>34</xdr:row>
      <xdr:rowOff>141889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63401-2690-42D6-EBED-05DB225F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349624</xdr:colOff>
      <xdr:row>34</xdr:row>
      <xdr:rowOff>406100</xdr:rowOff>
    </xdr:from>
    <xdr:to>
      <xdr:col>8</xdr:col>
      <xdr:colOff>1242060</xdr:colOff>
      <xdr:row>46</xdr:row>
      <xdr:rowOff>205740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A7E0AD-4D1E-DD13-2C37-4EAEF1AF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335280</xdr:colOff>
      <xdr:row>47</xdr:row>
      <xdr:rowOff>190500</xdr:rowOff>
    </xdr:from>
    <xdr:to>
      <xdr:col>8</xdr:col>
      <xdr:colOff>1318260</xdr:colOff>
      <xdr:row>61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81099-2641-EA29-F53C-B6D5597E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836741</xdr:colOff>
      <xdr:row>17</xdr:row>
      <xdr:rowOff>153876</xdr:rowOff>
    </xdr:from>
    <xdr:to>
      <xdr:col>10</xdr:col>
      <xdr:colOff>627529</xdr:colOff>
      <xdr:row>34</xdr:row>
      <xdr:rowOff>17929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19FDC9-19B2-C47A-C3AC-F2600C57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2202000</xdr:colOff>
      <xdr:row>23</xdr:row>
      <xdr:rowOff>22067</xdr:rowOff>
    </xdr:from>
    <xdr:to>
      <xdr:col>9</xdr:col>
      <xdr:colOff>260788</xdr:colOff>
      <xdr:row>32</xdr:row>
      <xdr:rowOff>121404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FC6046-3741-9375-CFDA-97F3D77D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2398057</xdr:colOff>
      <xdr:row>23</xdr:row>
      <xdr:rowOff>173019</xdr:rowOff>
    </xdr:from>
    <xdr:to>
      <xdr:col>7</xdr:col>
      <xdr:colOff>273705</xdr:colOff>
      <xdr:row>33</xdr:row>
      <xdr:rowOff>122492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8CEF99-B349-F113-6B6B-FBBCC769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21557</xdr:colOff>
      <xdr:row>26</xdr:row>
      <xdr:rowOff>113213</xdr:rowOff>
    </xdr:from>
    <xdr:to>
      <xdr:col>3</xdr:col>
      <xdr:colOff>334231</xdr:colOff>
      <xdr:row>36</xdr:row>
      <xdr:rowOff>29020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9CF072-EA32-07F6-E2FF-1DA001464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591639</xdr:colOff>
      <xdr:row>26</xdr:row>
      <xdr:rowOff>104457</xdr:rowOff>
    </xdr:from>
    <xdr:to>
      <xdr:col>1</xdr:col>
      <xdr:colOff>2611009</xdr:colOff>
      <xdr:row>36</xdr:row>
      <xdr:rowOff>28717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A3121D-C3EA-B7B8-61F4-A9589B58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4"/>
  <sheetViews>
    <sheetView zoomScale="98" zoomScaleNormal="85" workbookViewId="0">
      <selection activeCell="C10" sqref="C10"/>
    </sheetView>
  </sheetViews>
  <sheetFormatPr baseColWidth="10" defaultColWidth="9.109375" defaultRowHeight="14.4" x14ac:dyDescent="0.3"/>
  <cols>
    <col min="1" max="1" width="7.44140625" customWidth="1"/>
    <col min="2" max="2" width="9.44140625" bestFit="1" customWidth="1"/>
    <col min="3" max="3" width="33.109375" customWidth="1"/>
    <col min="4" max="4" width="8.44140625" customWidth="1"/>
    <col min="5" max="5" width="36.109375" customWidth="1"/>
    <col min="6" max="6" width="8.44140625" customWidth="1"/>
    <col min="7" max="7" width="36.109375" customWidth="1"/>
    <col min="8" max="8" width="8.44140625" customWidth="1"/>
    <col min="9" max="9" width="36.109375" customWidth="1"/>
    <col min="10" max="10" width="8.44140625" customWidth="1"/>
    <col min="40" max="40" width="12" bestFit="1" customWidth="1"/>
  </cols>
  <sheetData>
    <row r="1" spans="1:49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37.799999999999997" customHeight="1" x14ac:dyDescent="0.3">
      <c r="B2" s="60" t="s">
        <v>0</v>
      </c>
      <c r="C2" s="60"/>
      <c r="D2" s="60"/>
      <c r="E2" s="60"/>
      <c r="F2" s="60"/>
      <c r="G2" s="60"/>
      <c r="H2" s="60"/>
      <c r="I2" s="60"/>
      <c r="J2" s="60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01.4" customHeight="1" x14ac:dyDescent="0.3">
      <c r="A3" s="20"/>
      <c r="B3" s="17" t="s">
        <v>2</v>
      </c>
      <c r="C3" s="5" t="s">
        <v>3</v>
      </c>
      <c r="D3" s="5" t="s">
        <v>97</v>
      </c>
      <c r="E3" s="5" t="s">
        <v>4</v>
      </c>
      <c r="F3" s="5"/>
      <c r="G3" s="6" t="s">
        <v>5</v>
      </c>
      <c r="H3" s="6"/>
      <c r="I3" s="5" t="s">
        <v>6</v>
      </c>
      <c r="J3" s="6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32.25" customHeight="1" x14ac:dyDescent="0.3">
      <c r="A4" s="26" t="s">
        <v>24</v>
      </c>
      <c r="B4" s="8">
        <v>48</v>
      </c>
      <c r="C4" s="7" t="s">
        <v>7</v>
      </c>
      <c r="D4" s="10" t="s">
        <v>99</v>
      </c>
      <c r="E4" s="7" t="s">
        <v>1</v>
      </c>
      <c r="F4" s="7"/>
      <c r="G4" s="7" t="s">
        <v>8</v>
      </c>
      <c r="H4" s="7"/>
      <c r="I4" s="7" t="s">
        <v>9</v>
      </c>
      <c r="J4" s="7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32.25" customHeight="1" x14ac:dyDescent="0.3">
      <c r="A5" s="26" t="s">
        <v>25</v>
      </c>
      <c r="B5" s="9">
        <v>45</v>
      </c>
      <c r="C5" s="7" t="s">
        <v>7</v>
      </c>
      <c r="D5" s="10" t="s">
        <v>99</v>
      </c>
      <c r="E5" s="7" t="s">
        <v>10</v>
      </c>
      <c r="F5" s="7"/>
      <c r="G5" s="7" t="s">
        <v>8</v>
      </c>
      <c r="H5" s="7"/>
      <c r="I5" s="7" t="s">
        <v>11</v>
      </c>
      <c r="J5" s="7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32.25" customHeight="1" x14ac:dyDescent="0.3">
      <c r="A6" s="26" t="s">
        <v>26</v>
      </c>
      <c r="B6" s="9">
        <v>65</v>
      </c>
      <c r="C6" s="7" t="s">
        <v>7</v>
      </c>
      <c r="D6" s="10" t="s">
        <v>98</v>
      </c>
      <c r="E6" s="7" t="s">
        <v>12</v>
      </c>
      <c r="F6" s="7"/>
      <c r="G6" s="7" t="s">
        <v>8</v>
      </c>
      <c r="H6" s="7"/>
      <c r="I6" s="7" t="s">
        <v>11</v>
      </c>
      <c r="J6" s="7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32.25" customHeight="1" x14ac:dyDescent="0.3">
      <c r="A7" s="26" t="s">
        <v>27</v>
      </c>
      <c r="B7" s="9">
        <v>43</v>
      </c>
      <c r="C7" s="7" t="s">
        <v>7</v>
      </c>
      <c r="D7" s="10" t="s">
        <v>99</v>
      </c>
      <c r="E7" s="7" t="s">
        <v>1</v>
      </c>
      <c r="F7" s="7"/>
      <c r="G7" s="7" t="s">
        <v>13</v>
      </c>
      <c r="H7" s="7"/>
      <c r="I7" s="7" t="s">
        <v>14</v>
      </c>
      <c r="J7" s="7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32.25" customHeight="1" x14ac:dyDescent="0.3">
      <c r="A8" s="26" t="s">
        <v>28</v>
      </c>
      <c r="B8" s="9">
        <v>26</v>
      </c>
      <c r="C8" s="7" t="s">
        <v>15</v>
      </c>
      <c r="D8" s="10" t="s">
        <v>99</v>
      </c>
      <c r="E8" s="7" t="s">
        <v>10</v>
      </c>
      <c r="F8" s="7"/>
      <c r="G8" s="7" t="s">
        <v>8</v>
      </c>
      <c r="H8" s="7"/>
      <c r="I8" s="7" t="s">
        <v>14</v>
      </c>
      <c r="J8" s="7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31.95" customHeight="1" x14ac:dyDescent="0.3">
      <c r="A9" s="27" t="s">
        <v>89</v>
      </c>
      <c r="B9" s="9">
        <v>25</v>
      </c>
      <c r="C9" s="7" t="s">
        <v>15</v>
      </c>
      <c r="D9" s="10" t="s">
        <v>99</v>
      </c>
      <c r="E9" s="7" t="s">
        <v>10</v>
      </c>
      <c r="F9" s="7"/>
      <c r="G9" s="7" t="s">
        <v>13</v>
      </c>
      <c r="H9" s="7"/>
      <c r="I9" s="7" t="s">
        <v>101</v>
      </c>
      <c r="J9" s="7"/>
      <c r="K9" s="1"/>
      <c r="L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31.95" customHeight="1" x14ac:dyDescent="0.3">
      <c r="A10" s="27" t="s">
        <v>90</v>
      </c>
      <c r="B10" s="9">
        <v>29</v>
      </c>
      <c r="C10" s="7" t="s">
        <v>15</v>
      </c>
      <c r="D10" s="10" t="s">
        <v>99</v>
      </c>
      <c r="E10" s="7" t="s">
        <v>10</v>
      </c>
      <c r="F10" s="7"/>
      <c r="G10" s="7" t="s">
        <v>13</v>
      </c>
      <c r="H10" s="7"/>
      <c r="I10" s="7" t="s">
        <v>17</v>
      </c>
      <c r="J10" s="7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31.95" customHeight="1" x14ac:dyDescent="0.3">
      <c r="A11" s="27" t="s">
        <v>91</v>
      </c>
      <c r="B11" s="9">
        <v>44</v>
      </c>
      <c r="C11" s="7" t="s">
        <v>7</v>
      </c>
      <c r="D11" s="10" t="s">
        <v>98</v>
      </c>
      <c r="E11" s="7" t="s">
        <v>1</v>
      </c>
      <c r="F11" s="7"/>
      <c r="G11" s="7" t="s">
        <v>16</v>
      </c>
      <c r="H11" s="7"/>
      <c r="I11" s="7" t="s">
        <v>161</v>
      </c>
      <c r="J11" s="7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31.95" customHeight="1" x14ac:dyDescent="0.3">
      <c r="A12" s="28" t="s">
        <v>92</v>
      </c>
      <c r="B12" s="9">
        <v>39</v>
      </c>
      <c r="C12" s="7" t="s">
        <v>7</v>
      </c>
      <c r="D12" s="10" t="s">
        <v>98</v>
      </c>
      <c r="E12" s="7" t="s">
        <v>10</v>
      </c>
      <c r="F12" s="7"/>
      <c r="G12" s="7" t="s">
        <v>16</v>
      </c>
      <c r="H12" s="7"/>
      <c r="I12" s="7" t="s">
        <v>29</v>
      </c>
      <c r="J12" s="7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31.95" customHeight="1" x14ac:dyDescent="0.3">
      <c r="A13" s="28" t="s">
        <v>93</v>
      </c>
      <c r="B13" s="9">
        <v>46</v>
      </c>
      <c r="C13" s="7" t="s">
        <v>7</v>
      </c>
      <c r="D13" s="10" t="s">
        <v>98</v>
      </c>
      <c r="E13" s="7" t="s">
        <v>1</v>
      </c>
      <c r="F13" s="7"/>
      <c r="G13" s="7" t="s">
        <v>16</v>
      </c>
      <c r="H13" s="7"/>
      <c r="I13" s="7" t="s">
        <v>29</v>
      </c>
      <c r="J13" s="7"/>
      <c r="L13" s="3"/>
      <c r="Q13" s="3"/>
      <c r="R13" s="3"/>
      <c r="S13" s="3"/>
      <c r="U13" s="2"/>
      <c r="V13" s="2"/>
      <c r="W13" s="2"/>
      <c r="X13" s="2"/>
      <c r="Y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31.95" customHeight="1" x14ac:dyDescent="0.3">
      <c r="A14" s="28" t="s">
        <v>94</v>
      </c>
      <c r="B14" s="9">
        <v>32</v>
      </c>
      <c r="C14" s="7" t="s">
        <v>15</v>
      </c>
      <c r="D14" s="10" t="s">
        <v>99</v>
      </c>
      <c r="E14" s="7" t="s">
        <v>10</v>
      </c>
      <c r="F14" s="7"/>
      <c r="G14" s="7" t="s">
        <v>8</v>
      </c>
      <c r="H14" s="7"/>
      <c r="I14" s="7" t="s">
        <v>100</v>
      </c>
      <c r="J14" s="7"/>
      <c r="R14" s="4"/>
      <c r="Y14" s="4"/>
      <c r="AC14" s="4"/>
      <c r="AD14" s="4"/>
      <c r="AE14" s="4"/>
      <c r="AF14" s="4"/>
      <c r="AH14" s="4"/>
      <c r="AI14" s="4"/>
      <c r="AJ14" s="4"/>
      <c r="AK14" s="4"/>
      <c r="AL14" s="4"/>
      <c r="AM14" s="4"/>
      <c r="AQ14" s="1"/>
      <c r="AR14" s="1"/>
      <c r="AS14" s="1"/>
      <c r="AT14" s="1"/>
      <c r="AU14" s="1"/>
      <c r="AV14" s="1"/>
      <c r="AW14" s="1"/>
    </row>
    <row r="15" spans="1:49" ht="31.95" customHeight="1" x14ac:dyDescent="0.3">
      <c r="A15" s="28" t="s">
        <v>95</v>
      </c>
      <c r="B15" s="9">
        <v>28</v>
      </c>
      <c r="C15" s="7" t="s">
        <v>15</v>
      </c>
      <c r="D15" s="10" t="s">
        <v>99</v>
      </c>
      <c r="E15" s="7" t="s">
        <v>10</v>
      </c>
      <c r="F15" s="7"/>
      <c r="G15" s="7" t="s">
        <v>8</v>
      </c>
      <c r="H15" s="7"/>
      <c r="I15" s="7" t="s">
        <v>160</v>
      </c>
      <c r="J15" s="7"/>
      <c r="R15" s="4"/>
      <c r="Y15" s="4"/>
      <c r="AC15" s="4"/>
      <c r="AD15" s="4"/>
      <c r="AE15" s="4"/>
      <c r="AF15" s="4"/>
      <c r="AH15" s="4"/>
      <c r="AI15" s="4"/>
      <c r="AJ15" s="4"/>
      <c r="AK15" s="4"/>
      <c r="AL15" s="4"/>
      <c r="AM15" s="4"/>
      <c r="AQ15" s="1"/>
      <c r="AR15" s="1"/>
      <c r="AS15" s="1"/>
      <c r="AT15" s="1"/>
      <c r="AU15" s="1"/>
      <c r="AV15" s="1"/>
      <c r="AW15" s="1"/>
    </row>
    <row r="16" spans="1:49" x14ac:dyDescent="0.3">
      <c r="R16" s="4"/>
      <c r="Y16" s="4"/>
      <c r="AC16" s="4"/>
      <c r="AD16" s="4"/>
      <c r="AE16" s="4"/>
      <c r="AF16" s="4"/>
      <c r="AH16" s="4"/>
      <c r="AI16" s="4"/>
      <c r="AJ16" s="4"/>
      <c r="AK16" s="4"/>
      <c r="AL16" s="4"/>
      <c r="AM16" s="4"/>
      <c r="AQ16" s="1"/>
      <c r="AR16" s="1"/>
      <c r="AS16" s="1"/>
      <c r="AT16" s="1"/>
      <c r="AU16" s="1"/>
      <c r="AV16" s="1"/>
      <c r="AW16" s="1"/>
    </row>
    <row r="17" spans="2:49" x14ac:dyDescent="0.3">
      <c r="R17" s="4"/>
      <c r="Y17" s="4"/>
      <c r="AC17" s="4"/>
      <c r="AD17" s="4"/>
      <c r="AE17" s="4"/>
      <c r="AF17" s="4"/>
      <c r="AH17" s="4"/>
      <c r="AI17" s="4"/>
      <c r="AJ17" s="4"/>
      <c r="AK17" s="4"/>
      <c r="AL17" s="4"/>
      <c r="AM17" s="4"/>
      <c r="AQ17" s="1"/>
      <c r="AR17" s="1"/>
      <c r="AS17" s="1"/>
      <c r="AT17" s="1"/>
      <c r="AU17" s="1"/>
      <c r="AV17" s="1"/>
      <c r="AW17" s="1"/>
    </row>
    <row r="18" spans="2:49" x14ac:dyDescent="0.3">
      <c r="R18" s="4"/>
      <c r="Y18" s="4"/>
      <c r="AC18" s="4"/>
      <c r="AD18" s="4"/>
      <c r="AE18" s="4"/>
      <c r="AF18" s="4"/>
      <c r="AH18" s="4"/>
      <c r="AI18" s="4"/>
      <c r="AJ18" s="4"/>
      <c r="AK18" s="4"/>
      <c r="AL18" s="4"/>
      <c r="AM18" s="4"/>
      <c r="AQ18" s="1"/>
      <c r="AR18" s="1"/>
      <c r="AS18" s="1"/>
      <c r="AT18" s="1"/>
      <c r="AU18" s="1"/>
      <c r="AV18" s="1"/>
      <c r="AW18" s="1"/>
    </row>
    <row r="19" spans="2:49" x14ac:dyDescent="0.3">
      <c r="B19" s="61" t="s">
        <v>23</v>
      </c>
      <c r="R19" s="4"/>
      <c r="Y19" s="4"/>
      <c r="AC19" s="4"/>
      <c r="AD19" s="4"/>
      <c r="AE19" s="4"/>
      <c r="AF19" s="4"/>
      <c r="AH19" s="4"/>
      <c r="AI19" s="4"/>
      <c r="AJ19" s="4"/>
      <c r="AK19" s="4"/>
      <c r="AL19" s="4"/>
      <c r="AM19" s="4"/>
      <c r="AQ19" s="1"/>
      <c r="AR19" s="1"/>
      <c r="AS19" s="1"/>
      <c r="AT19" s="1"/>
      <c r="AU19" s="1"/>
      <c r="AV19" s="1"/>
      <c r="AW19" s="1"/>
    </row>
    <row r="20" spans="2:49" x14ac:dyDescent="0.3">
      <c r="B20" s="61"/>
      <c r="R20" s="4"/>
      <c r="Y20" s="4"/>
      <c r="AC20" s="4"/>
      <c r="AD20" s="4"/>
      <c r="AE20" s="4"/>
      <c r="AF20" s="4"/>
      <c r="AH20" s="4"/>
      <c r="AI20" s="4"/>
      <c r="AJ20" s="4"/>
      <c r="AK20" s="4"/>
      <c r="AL20" s="4"/>
      <c r="AM20" s="4"/>
      <c r="AQ20" s="1"/>
      <c r="AR20" s="1"/>
      <c r="AS20" s="1"/>
      <c r="AT20" s="1"/>
      <c r="AU20" s="1"/>
      <c r="AV20" s="1"/>
      <c r="AW20" s="1"/>
    </row>
    <row r="21" spans="2:49" ht="15.6" x14ac:dyDescent="0.3">
      <c r="B21" s="25">
        <f>AVERAGE(B4:B15)</f>
        <v>39.166666666666664</v>
      </c>
      <c r="C21" s="18" t="s">
        <v>18</v>
      </c>
      <c r="D21" s="18">
        <v>7</v>
      </c>
      <c r="E21" s="18" t="s">
        <v>12</v>
      </c>
      <c r="F21" s="19">
        <v>1</v>
      </c>
      <c r="G21" s="18" t="s">
        <v>20</v>
      </c>
      <c r="H21" s="19">
        <v>0</v>
      </c>
      <c r="I21" s="19" t="s">
        <v>29</v>
      </c>
      <c r="J21" s="19">
        <v>5</v>
      </c>
      <c r="R21" s="4"/>
      <c r="Y21" s="4"/>
      <c r="AC21" s="4"/>
      <c r="AD21" s="4"/>
      <c r="AE21" s="4"/>
      <c r="AF21" s="4"/>
      <c r="AH21" s="4"/>
      <c r="AI21" s="4"/>
      <c r="AJ21" s="4"/>
      <c r="AK21" s="4"/>
      <c r="AL21" s="4"/>
      <c r="AM21" s="4"/>
      <c r="AQ21" s="1"/>
      <c r="AR21" s="1"/>
      <c r="AS21" s="1"/>
      <c r="AT21" s="1"/>
      <c r="AU21" s="1"/>
      <c r="AV21" s="1"/>
      <c r="AW21" s="1"/>
    </row>
    <row r="22" spans="2:49" ht="15.6" x14ac:dyDescent="0.3">
      <c r="C22" s="18" t="s">
        <v>15</v>
      </c>
      <c r="D22" s="18">
        <v>5</v>
      </c>
      <c r="E22" s="18" t="s">
        <v>1</v>
      </c>
      <c r="F22" s="19">
        <v>4</v>
      </c>
      <c r="G22" s="18" t="s">
        <v>16</v>
      </c>
      <c r="H22" s="19">
        <v>3</v>
      </c>
      <c r="I22" s="19" t="s">
        <v>81</v>
      </c>
      <c r="J22" s="19">
        <v>3</v>
      </c>
      <c r="R22" s="4"/>
      <c r="Y22" s="4"/>
      <c r="AC22" s="4"/>
      <c r="AD22" s="4"/>
      <c r="AE22" s="4"/>
      <c r="AF22" s="4"/>
      <c r="AH22" s="4"/>
      <c r="AI22" s="4"/>
      <c r="AJ22" s="4"/>
      <c r="AK22" s="4"/>
      <c r="AL22" s="4"/>
      <c r="AM22" s="4"/>
      <c r="AQ22" s="1"/>
      <c r="AR22" s="1"/>
      <c r="AS22" s="1"/>
      <c r="AT22" s="1"/>
      <c r="AU22" s="1"/>
      <c r="AV22" s="1"/>
      <c r="AW22" s="1"/>
    </row>
    <row r="23" spans="2:49" ht="15.6" x14ac:dyDescent="0.3">
      <c r="B23" s="19"/>
      <c r="C23" s="18" t="s">
        <v>96</v>
      </c>
      <c r="D23" s="18">
        <v>0</v>
      </c>
      <c r="E23" s="18" t="s">
        <v>10</v>
      </c>
      <c r="F23" s="19">
        <v>7</v>
      </c>
      <c r="G23" s="18" t="s">
        <v>21</v>
      </c>
      <c r="H23" s="19">
        <v>3</v>
      </c>
      <c r="I23" s="19" t="s">
        <v>162</v>
      </c>
      <c r="J23" s="19">
        <v>4</v>
      </c>
      <c r="R23" s="4"/>
      <c r="Y23" s="4"/>
      <c r="AC23" s="4"/>
      <c r="AD23" s="4"/>
      <c r="AE23" s="4"/>
      <c r="AF23" s="4"/>
      <c r="AH23" s="4"/>
      <c r="AI23" s="4"/>
      <c r="AJ23" s="4"/>
      <c r="AK23" s="4"/>
      <c r="AL23" s="4"/>
      <c r="AM23" s="4"/>
      <c r="AQ23" s="1"/>
      <c r="AR23" s="1"/>
      <c r="AS23" s="1"/>
      <c r="AT23" s="1"/>
      <c r="AU23" s="1"/>
      <c r="AV23" s="1"/>
      <c r="AW23" s="1"/>
    </row>
    <row r="24" spans="2:49" ht="15.6" x14ac:dyDescent="0.3">
      <c r="B24" s="19"/>
      <c r="C24" s="19"/>
      <c r="D24" s="19"/>
      <c r="E24" s="18" t="s">
        <v>19</v>
      </c>
      <c r="F24" s="19">
        <v>0</v>
      </c>
      <c r="G24" s="18" t="s">
        <v>22</v>
      </c>
      <c r="H24" s="19">
        <v>6</v>
      </c>
      <c r="I24" s="19"/>
      <c r="J24" s="19"/>
      <c r="R24" s="4"/>
      <c r="Y24" s="4"/>
      <c r="AC24" s="4"/>
      <c r="AD24" s="4"/>
      <c r="AE24" s="4"/>
      <c r="AF24" s="4"/>
      <c r="AH24" s="4"/>
      <c r="AI24" s="4"/>
      <c r="AJ24" s="4"/>
      <c r="AK24" s="4"/>
      <c r="AL24" s="4"/>
      <c r="AM24" s="4"/>
      <c r="AQ24" s="1"/>
      <c r="AR24" s="1"/>
      <c r="AS24" s="1"/>
      <c r="AT24" s="1"/>
      <c r="AU24" s="1"/>
      <c r="AV24" s="1"/>
      <c r="AW24" s="1"/>
    </row>
    <row r="25" spans="2:49" x14ac:dyDescent="0.3">
      <c r="B25" s="19"/>
      <c r="C25" s="19"/>
      <c r="D25" s="19"/>
      <c r="E25" s="19"/>
      <c r="F25" s="19"/>
      <c r="G25" s="19"/>
      <c r="H25" s="19"/>
      <c r="I25" s="19"/>
      <c r="J25" s="19"/>
      <c r="R25" s="4"/>
      <c r="Y25" s="4"/>
      <c r="AC25" s="4"/>
      <c r="AD25" s="4"/>
      <c r="AE25" s="4"/>
      <c r="AF25" s="4"/>
      <c r="AH25" s="4"/>
      <c r="AI25" s="4"/>
      <c r="AJ25" s="4"/>
      <c r="AK25" s="4"/>
      <c r="AL25" s="4"/>
      <c r="AM25" s="4"/>
      <c r="AQ25" s="1"/>
      <c r="AR25" s="1"/>
      <c r="AS25" s="1"/>
      <c r="AT25" s="1"/>
      <c r="AU25" s="1"/>
      <c r="AV25" s="1"/>
      <c r="AW25" s="1"/>
    </row>
    <row r="26" spans="2:49" x14ac:dyDescent="0.3">
      <c r="B26" s="19"/>
      <c r="C26" s="19"/>
      <c r="D26" s="19"/>
      <c r="E26" s="19"/>
      <c r="F26" s="19"/>
      <c r="G26" s="19"/>
      <c r="H26" s="19"/>
      <c r="I26" s="19"/>
      <c r="J26" s="19"/>
      <c r="R26" s="4"/>
      <c r="Y26" s="4"/>
      <c r="AC26" s="4"/>
      <c r="AD26" s="4"/>
      <c r="AE26" s="4"/>
      <c r="AF26" s="4"/>
      <c r="AH26" s="4"/>
      <c r="AI26" s="4"/>
      <c r="AJ26" s="4"/>
      <c r="AK26" s="4"/>
      <c r="AL26" s="4"/>
      <c r="AM26" s="4"/>
      <c r="AQ26" s="1"/>
      <c r="AR26" s="1"/>
      <c r="AS26" s="1"/>
      <c r="AT26" s="1"/>
      <c r="AU26" s="1"/>
      <c r="AV26" s="1"/>
      <c r="AW26" s="1"/>
    </row>
    <row r="27" spans="2:49" x14ac:dyDescent="0.3">
      <c r="B27" s="19"/>
      <c r="C27" s="19"/>
      <c r="D27" s="19"/>
      <c r="E27" s="19"/>
      <c r="F27" s="19"/>
      <c r="G27" s="19"/>
      <c r="H27" s="19"/>
      <c r="I27" s="19"/>
      <c r="J27" s="19"/>
      <c r="R27" s="4"/>
      <c r="Y27" s="4"/>
      <c r="AC27" s="4"/>
      <c r="AD27" s="4"/>
      <c r="AE27" s="4"/>
      <c r="AF27" s="4"/>
      <c r="AH27" s="4"/>
      <c r="AI27" s="4"/>
      <c r="AJ27" s="4"/>
      <c r="AK27" s="4"/>
      <c r="AL27" s="4"/>
      <c r="AM27" s="4"/>
      <c r="AQ27" s="1"/>
      <c r="AR27" s="1"/>
      <c r="AS27" s="1"/>
      <c r="AT27" s="1"/>
      <c r="AU27" s="1"/>
      <c r="AV27" s="1"/>
      <c r="AW27" s="1"/>
    </row>
    <row r="28" spans="2:49" x14ac:dyDescent="0.3">
      <c r="B28" s="19"/>
      <c r="C28" s="19"/>
      <c r="D28" s="19"/>
      <c r="E28" s="19"/>
      <c r="F28" s="19"/>
      <c r="G28" s="19"/>
      <c r="H28" s="19"/>
      <c r="I28" s="19"/>
      <c r="J28" s="19"/>
      <c r="R28" s="4"/>
      <c r="Y28" s="4"/>
      <c r="AC28" s="4"/>
      <c r="AD28" s="4"/>
      <c r="AE28" s="4"/>
      <c r="AF28" s="4"/>
      <c r="AH28" s="4"/>
      <c r="AI28" s="4"/>
      <c r="AJ28" s="4"/>
      <c r="AK28" s="4"/>
      <c r="AL28" s="4"/>
      <c r="AM28" s="4"/>
      <c r="AQ28" s="1"/>
      <c r="AR28" s="1"/>
      <c r="AS28" s="1"/>
      <c r="AT28" s="1"/>
      <c r="AU28" s="1"/>
      <c r="AV28" s="1"/>
      <c r="AW28" s="1"/>
    </row>
    <row r="29" spans="2:49" x14ac:dyDescent="0.3">
      <c r="B29" s="19"/>
      <c r="C29" s="19"/>
      <c r="D29" s="19"/>
      <c r="E29" s="19"/>
      <c r="F29" s="19"/>
      <c r="G29" s="19"/>
      <c r="H29" s="19"/>
      <c r="I29" s="19"/>
      <c r="J29" s="19"/>
      <c r="R29" s="4"/>
      <c r="Y29" s="4"/>
      <c r="AC29" s="4"/>
      <c r="AD29" s="4"/>
      <c r="AE29" s="4"/>
      <c r="AF29" s="4"/>
      <c r="AH29" s="4"/>
      <c r="AI29" s="4"/>
      <c r="AJ29" s="4"/>
      <c r="AK29" s="4"/>
      <c r="AL29" s="4"/>
      <c r="AM29" s="4"/>
      <c r="AQ29" s="1"/>
      <c r="AR29" s="1"/>
      <c r="AS29" s="1"/>
      <c r="AT29" s="1"/>
      <c r="AU29" s="1"/>
      <c r="AV29" s="1"/>
      <c r="AW29" s="1"/>
    </row>
    <row r="30" spans="2:49" x14ac:dyDescent="0.3">
      <c r="B30" s="19"/>
      <c r="C30" s="19"/>
      <c r="D30" s="19"/>
      <c r="E30" s="19"/>
      <c r="F30" s="19"/>
      <c r="G30" s="19"/>
      <c r="H30" s="19"/>
      <c r="I30" s="19"/>
      <c r="J30" s="19"/>
      <c r="R30" s="4"/>
      <c r="Y30" s="4"/>
      <c r="AC30" s="4"/>
      <c r="AD30" s="4"/>
      <c r="AE30" s="4"/>
      <c r="AF30" s="4"/>
      <c r="AH30" s="4"/>
      <c r="AI30" s="4"/>
      <c r="AJ30" s="4"/>
      <c r="AK30" s="4"/>
      <c r="AL30" s="4"/>
      <c r="AM30" s="4"/>
      <c r="AQ30" s="1"/>
      <c r="AR30" s="1"/>
      <c r="AS30" s="1"/>
      <c r="AT30" s="1"/>
      <c r="AU30" s="1"/>
      <c r="AV30" s="1"/>
      <c r="AW30" s="1"/>
    </row>
    <row r="31" spans="2:49" x14ac:dyDescent="0.3">
      <c r="R31" s="4"/>
      <c r="Y31" s="4"/>
      <c r="AC31" s="4"/>
      <c r="AD31" s="4"/>
      <c r="AE31" s="4"/>
      <c r="AF31" s="4"/>
      <c r="AH31" s="4"/>
      <c r="AI31" s="4"/>
      <c r="AJ31" s="4"/>
      <c r="AK31" s="4"/>
      <c r="AL31" s="4"/>
      <c r="AM31" s="4"/>
      <c r="AQ31" s="1"/>
      <c r="AR31" s="1"/>
      <c r="AS31" s="1"/>
      <c r="AT31" s="1"/>
      <c r="AU31" s="1"/>
      <c r="AV31" s="1"/>
      <c r="AW31" s="1"/>
    </row>
    <row r="32" spans="2:49" x14ac:dyDescent="0.3">
      <c r="L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Q32" s="1"/>
      <c r="AR32" s="1"/>
      <c r="AS32" s="1"/>
      <c r="AT32" s="1"/>
      <c r="AU32" s="1"/>
      <c r="AV32" s="1"/>
      <c r="AW32" s="1"/>
    </row>
    <row r="33" spans="4:49" x14ac:dyDescent="0.3">
      <c r="L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4:49" x14ac:dyDescent="0.3">
      <c r="AV34" s="1"/>
      <c r="AW34" s="1"/>
    </row>
    <row r="35" spans="4:49" ht="36.75" customHeight="1" x14ac:dyDescent="0.3">
      <c r="AV35" s="1"/>
      <c r="AW35" s="1"/>
    </row>
    <row r="36" spans="4:49" ht="17.25" customHeight="1" x14ac:dyDescent="0.3">
      <c r="AV36" s="1"/>
      <c r="AW36" s="1"/>
    </row>
    <row r="37" spans="4:49" ht="17.25" customHeight="1" x14ac:dyDescent="0.3">
      <c r="D37">
        <v>8</v>
      </c>
      <c r="E37" t="s">
        <v>169</v>
      </c>
      <c r="F37" s="54">
        <f>D37*D41</f>
        <v>0.66666666666666674</v>
      </c>
      <c r="AV37" s="1"/>
      <c r="AW37" s="1"/>
    </row>
    <row r="38" spans="4:49" ht="17.25" customHeight="1" x14ac:dyDescent="0.3">
      <c r="D38">
        <v>4</v>
      </c>
      <c r="E38" t="s">
        <v>170</v>
      </c>
      <c r="F38" s="54">
        <f>D38*D41</f>
        <v>0.33333333333333337</v>
      </c>
      <c r="AV38" s="1"/>
      <c r="AW38" s="1"/>
    </row>
    <row r="39" spans="4:49" ht="17.25" customHeight="1" x14ac:dyDescent="0.3">
      <c r="F39" s="56">
        <f>SUM(F37:F38)</f>
        <v>1</v>
      </c>
      <c r="AV39" s="1"/>
      <c r="AW39" s="1"/>
    </row>
    <row r="40" spans="4:49" ht="17.25" customHeight="1" x14ac:dyDescent="0.3">
      <c r="D40">
        <f>SUM(D37:D38)</f>
        <v>12</v>
      </c>
      <c r="E40" t="s">
        <v>165</v>
      </c>
      <c r="AV40" s="1"/>
      <c r="AW40" s="1"/>
    </row>
    <row r="41" spans="4:49" ht="17.25" customHeight="1" x14ac:dyDescent="0.3">
      <c r="D41" s="55">
        <f>(100/D40)/100</f>
        <v>8.3333333333333343E-2</v>
      </c>
      <c r="E41" t="s">
        <v>171</v>
      </c>
      <c r="AV41" s="4"/>
      <c r="AW41" s="4"/>
    </row>
    <row r="42" spans="4:49" ht="17.25" customHeight="1" x14ac:dyDescent="0.3">
      <c r="AV42" s="4"/>
      <c r="AW42" s="4"/>
    </row>
    <row r="43" spans="4:49" ht="17.25" customHeight="1" x14ac:dyDescent="0.3">
      <c r="AV43" s="4"/>
      <c r="AW43" s="4"/>
    </row>
    <row r="44" spans="4:49" ht="17.25" customHeight="1" x14ac:dyDescent="0.3">
      <c r="AV44" s="4"/>
      <c r="AW44" s="4"/>
    </row>
    <row r="45" spans="4:49" ht="17.25" customHeight="1" x14ac:dyDescent="0.3">
      <c r="AV45" s="4"/>
      <c r="AW45" s="4"/>
    </row>
    <row r="46" spans="4:49" ht="17.25" customHeight="1" x14ac:dyDescent="0.3">
      <c r="AV46" s="1"/>
      <c r="AW46" s="1"/>
    </row>
    <row r="47" spans="4:49" ht="17.25" customHeight="1" x14ac:dyDescent="0.3">
      <c r="K47" s="1"/>
      <c r="AV47" s="1"/>
      <c r="AW47" s="1"/>
    </row>
    <row r="48" spans="4:49" ht="17.25" customHeight="1" x14ac:dyDescent="0.3">
      <c r="K48" s="1"/>
      <c r="AV48" s="1"/>
      <c r="AW48" s="1"/>
    </row>
    <row r="49" spans="4:49" ht="17.25" customHeight="1" x14ac:dyDescent="0.3">
      <c r="D49">
        <v>7</v>
      </c>
      <c r="E49" t="s">
        <v>172</v>
      </c>
      <c r="F49" s="54">
        <f>D49*D53</f>
        <v>0.58333333333333337</v>
      </c>
      <c r="K49" s="2"/>
      <c r="AV49" s="1"/>
      <c r="AW49" s="1"/>
    </row>
    <row r="50" spans="4:49" ht="17.25" customHeight="1" x14ac:dyDescent="0.3">
      <c r="D50">
        <v>5</v>
      </c>
      <c r="E50" t="s">
        <v>173</v>
      </c>
      <c r="F50" s="54">
        <f>D50*D53</f>
        <v>0.41666666666666674</v>
      </c>
      <c r="AV50" s="1"/>
      <c r="AW50" s="1"/>
    </row>
    <row r="51" spans="4:49" ht="17.25" customHeight="1" x14ac:dyDescent="0.3">
      <c r="F51" s="54">
        <f>SUM(F49:F50)</f>
        <v>1</v>
      </c>
      <c r="AV51" s="1"/>
      <c r="AW51" s="1"/>
    </row>
    <row r="52" spans="4:49" ht="17.25" customHeight="1" x14ac:dyDescent="0.3">
      <c r="D52">
        <f>SUM(D49:D50)</f>
        <v>12</v>
      </c>
      <c r="E52" t="s">
        <v>165</v>
      </c>
      <c r="AV52" s="1"/>
      <c r="AW52" s="1"/>
    </row>
    <row r="53" spans="4:49" ht="17.25" customHeight="1" x14ac:dyDescent="0.3">
      <c r="D53" s="55">
        <f>(100/D52)/100</f>
        <v>8.3333333333333343E-2</v>
      </c>
      <c r="E53" t="s">
        <v>171</v>
      </c>
      <c r="AV53" s="1"/>
      <c r="AW53" s="1"/>
    </row>
    <row r="54" spans="4:49" ht="17.25" customHeight="1" x14ac:dyDescent="0.3">
      <c r="AV54" s="1"/>
      <c r="AW54" s="1"/>
    </row>
  </sheetData>
  <mergeCells count="2">
    <mergeCell ref="B2:J2"/>
    <mergeCell ref="B19:B20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273-3C9A-4104-A104-2A8F15ACF467}">
  <dimension ref="B4:K17"/>
  <sheetViews>
    <sheetView topLeftCell="A5" zoomScale="110" workbookViewId="0">
      <selection activeCell="M14" sqref="M14"/>
    </sheetView>
  </sheetViews>
  <sheetFormatPr baseColWidth="10" defaultRowHeight="14.4" x14ac:dyDescent="0.3"/>
  <cols>
    <col min="8" max="8" width="14.33203125" customWidth="1"/>
  </cols>
  <sheetData>
    <row r="4" spans="2:11" ht="15.6" x14ac:dyDescent="0.3">
      <c r="C4" s="60" t="s">
        <v>174</v>
      </c>
      <c r="D4" s="60"/>
      <c r="E4" s="60"/>
      <c r="F4" s="60"/>
      <c r="G4" s="60"/>
      <c r="H4" s="60"/>
      <c r="I4" s="60"/>
      <c r="J4" s="60"/>
      <c r="K4" s="60"/>
    </row>
    <row r="5" spans="2:11" ht="92.4" x14ac:dyDescent="0.3">
      <c r="B5" s="58" t="s">
        <v>175</v>
      </c>
      <c r="C5" s="17" t="s">
        <v>198</v>
      </c>
      <c r="D5" s="17" t="s">
        <v>176</v>
      </c>
      <c r="E5" s="17" t="s">
        <v>199</v>
      </c>
      <c r="F5" s="17" t="s">
        <v>197</v>
      </c>
      <c r="G5" s="17" t="s">
        <v>191</v>
      </c>
      <c r="H5" s="17" t="s">
        <v>177</v>
      </c>
      <c r="I5" s="17" t="s">
        <v>178</v>
      </c>
      <c r="J5" s="17" t="s">
        <v>179</v>
      </c>
      <c r="K5" s="17" t="s">
        <v>180</v>
      </c>
    </row>
    <row r="6" spans="2:11" ht="26.4" x14ac:dyDescent="0.3">
      <c r="B6" s="26" t="s">
        <v>24</v>
      </c>
      <c r="C6" s="68">
        <v>10</v>
      </c>
      <c r="D6" s="10" t="s">
        <v>204</v>
      </c>
      <c r="E6" s="10" t="s">
        <v>190</v>
      </c>
      <c r="F6" s="8">
        <v>48</v>
      </c>
      <c r="G6" s="10">
        <v>2</v>
      </c>
      <c r="H6" s="10" t="s">
        <v>196</v>
      </c>
      <c r="I6" s="10" t="s">
        <v>193</v>
      </c>
      <c r="J6" s="10" t="s">
        <v>194</v>
      </c>
      <c r="K6" s="10" t="s">
        <v>195</v>
      </c>
    </row>
    <row r="7" spans="2:11" ht="26.4" x14ac:dyDescent="0.3">
      <c r="B7" s="26" t="s">
        <v>25</v>
      </c>
      <c r="C7" s="68">
        <v>8</v>
      </c>
      <c r="D7" s="10" t="s">
        <v>204</v>
      </c>
      <c r="E7" s="10" t="s">
        <v>190</v>
      </c>
      <c r="F7" s="9">
        <v>45</v>
      </c>
      <c r="G7" s="10">
        <v>3</v>
      </c>
      <c r="H7" s="10" t="s">
        <v>196</v>
      </c>
      <c r="I7" s="10" t="s">
        <v>193</v>
      </c>
      <c r="J7" s="10" t="s">
        <v>194</v>
      </c>
      <c r="K7" s="10" t="s">
        <v>195</v>
      </c>
    </row>
    <row r="8" spans="2:11" x14ac:dyDescent="0.3">
      <c r="B8" s="26" t="s">
        <v>26</v>
      </c>
      <c r="C8" s="68">
        <v>12</v>
      </c>
      <c r="D8" s="10" t="s">
        <v>204</v>
      </c>
      <c r="E8" s="10" t="s">
        <v>190</v>
      </c>
      <c r="F8" s="9">
        <v>65</v>
      </c>
      <c r="G8" s="10">
        <v>2</v>
      </c>
      <c r="H8" s="10" t="s">
        <v>192</v>
      </c>
      <c r="I8" s="10" t="s">
        <v>193</v>
      </c>
      <c r="J8" s="10" t="s">
        <v>200</v>
      </c>
      <c r="K8" s="10" t="s">
        <v>195</v>
      </c>
    </row>
    <row r="9" spans="2:11" x14ac:dyDescent="0.3">
      <c r="B9" s="26" t="s">
        <v>27</v>
      </c>
      <c r="C9" s="68">
        <v>9</v>
      </c>
      <c r="D9" s="10" t="s">
        <v>204</v>
      </c>
      <c r="E9" s="10" t="s">
        <v>190</v>
      </c>
      <c r="F9" s="9">
        <v>43</v>
      </c>
      <c r="G9" s="10">
        <v>2</v>
      </c>
      <c r="H9" s="10" t="s">
        <v>196</v>
      </c>
      <c r="I9" s="10" t="s">
        <v>193</v>
      </c>
      <c r="J9" s="10" t="s">
        <v>200</v>
      </c>
      <c r="K9" s="10" t="s">
        <v>195</v>
      </c>
    </row>
    <row r="10" spans="2:11" ht="26.4" x14ac:dyDescent="0.3">
      <c r="B10" s="26" t="s">
        <v>28</v>
      </c>
      <c r="C10" s="68">
        <v>7</v>
      </c>
      <c r="D10" s="10" t="s">
        <v>189</v>
      </c>
      <c r="E10" s="10" t="s">
        <v>201</v>
      </c>
      <c r="F10" s="9">
        <v>26</v>
      </c>
      <c r="G10" s="10">
        <v>1</v>
      </c>
      <c r="H10" s="10" t="s">
        <v>202</v>
      </c>
      <c r="I10" s="10" t="s">
        <v>193</v>
      </c>
      <c r="J10" s="10" t="s">
        <v>194</v>
      </c>
      <c r="K10" s="10" t="s">
        <v>195</v>
      </c>
    </row>
    <row r="11" spans="2:11" ht="39.6" x14ac:dyDescent="0.3">
      <c r="B11" s="27" t="s">
        <v>89</v>
      </c>
      <c r="C11" s="68">
        <v>7</v>
      </c>
      <c r="D11" s="10" t="s">
        <v>189</v>
      </c>
      <c r="E11" s="10" t="s">
        <v>201</v>
      </c>
      <c r="F11" s="9">
        <v>25</v>
      </c>
      <c r="G11" s="10">
        <v>2</v>
      </c>
      <c r="H11" s="10" t="s">
        <v>203</v>
      </c>
      <c r="I11" s="10" t="s">
        <v>193</v>
      </c>
      <c r="J11" s="10" t="s">
        <v>200</v>
      </c>
      <c r="K11" s="10" t="s">
        <v>195</v>
      </c>
    </row>
    <row r="12" spans="2:11" ht="26.4" x14ac:dyDescent="0.3">
      <c r="B12" s="27" t="s">
        <v>90</v>
      </c>
      <c r="C12" s="68">
        <v>8</v>
      </c>
      <c r="D12" s="10" t="s">
        <v>189</v>
      </c>
      <c r="E12" s="10" t="s">
        <v>201</v>
      </c>
      <c r="F12" s="9">
        <v>29</v>
      </c>
      <c r="G12" s="10">
        <v>2</v>
      </c>
      <c r="H12" s="10" t="s">
        <v>202</v>
      </c>
      <c r="I12" s="10" t="s">
        <v>193</v>
      </c>
      <c r="J12" s="10" t="s">
        <v>200</v>
      </c>
      <c r="K12" s="10" t="s">
        <v>195</v>
      </c>
    </row>
    <row r="13" spans="2:11" x14ac:dyDescent="0.3">
      <c r="B13" s="27" t="s">
        <v>91</v>
      </c>
      <c r="C13" s="68">
        <v>9</v>
      </c>
      <c r="D13" s="10" t="s">
        <v>204</v>
      </c>
      <c r="E13" s="10" t="s">
        <v>190</v>
      </c>
      <c r="F13" s="9">
        <v>44</v>
      </c>
      <c r="G13" s="10">
        <v>3</v>
      </c>
      <c r="H13" s="10" t="s">
        <v>192</v>
      </c>
      <c r="I13" s="10" t="s">
        <v>193</v>
      </c>
      <c r="J13" s="10" t="s">
        <v>200</v>
      </c>
      <c r="K13" s="10" t="s">
        <v>195</v>
      </c>
    </row>
    <row r="14" spans="2:11" x14ac:dyDescent="0.3">
      <c r="B14" s="28" t="s">
        <v>92</v>
      </c>
      <c r="C14" s="68">
        <v>8</v>
      </c>
      <c r="D14" s="10" t="s">
        <v>204</v>
      </c>
      <c r="E14" s="10" t="s">
        <v>190</v>
      </c>
      <c r="F14" s="9">
        <v>39</v>
      </c>
      <c r="G14" s="10">
        <v>2</v>
      </c>
      <c r="H14" s="10" t="s">
        <v>192</v>
      </c>
      <c r="I14" s="10" t="s">
        <v>193</v>
      </c>
      <c r="J14" s="10" t="s">
        <v>200</v>
      </c>
      <c r="K14" s="10" t="s">
        <v>195</v>
      </c>
    </row>
    <row r="15" spans="2:11" x14ac:dyDescent="0.3">
      <c r="B15" s="28" t="s">
        <v>93</v>
      </c>
      <c r="C15" s="68">
        <v>11</v>
      </c>
      <c r="D15" s="10" t="s">
        <v>204</v>
      </c>
      <c r="E15" s="10" t="s">
        <v>190</v>
      </c>
      <c r="F15" s="9">
        <v>46</v>
      </c>
      <c r="G15" s="10">
        <v>1</v>
      </c>
      <c r="H15" s="10" t="s">
        <v>192</v>
      </c>
      <c r="I15" s="10" t="s">
        <v>193</v>
      </c>
      <c r="J15" s="10" t="s">
        <v>200</v>
      </c>
      <c r="K15" s="10" t="s">
        <v>195</v>
      </c>
    </row>
    <row r="16" spans="2:11" ht="26.4" x14ac:dyDescent="0.3">
      <c r="B16" s="28" t="s">
        <v>94</v>
      </c>
      <c r="C16" s="68">
        <v>12</v>
      </c>
      <c r="D16" s="10" t="s">
        <v>189</v>
      </c>
      <c r="E16" s="10" t="s">
        <v>201</v>
      </c>
      <c r="F16" s="9">
        <v>32</v>
      </c>
      <c r="G16" s="10">
        <v>2</v>
      </c>
      <c r="H16" s="10" t="s">
        <v>202</v>
      </c>
      <c r="I16" s="10" t="s">
        <v>193</v>
      </c>
      <c r="J16" s="10" t="s">
        <v>194</v>
      </c>
      <c r="K16" s="10" t="s">
        <v>195</v>
      </c>
    </row>
    <row r="17" spans="2:11" ht="39.6" x14ac:dyDescent="0.3">
      <c r="B17" s="28" t="s">
        <v>95</v>
      </c>
      <c r="C17" s="68">
        <v>9</v>
      </c>
      <c r="D17" s="10" t="s">
        <v>189</v>
      </c>
      <c r="E17" s="10" t="s">
        <v>201</v>
      </c>
      <c r="F17" s="9">
        <v>28</v>
      </c>
      <c r="G17" s="10">
        <v>1</v>
      </c>
      <c r="H17" s="10" t="s">
        <v>203</v>
      </c>
      <c r="I17" s="10" t="s">
        <v>193</v>
      </c>
      <c r="J17" s="10" t="s">
        <v>200</v>
      </c>
      <c r="K17" s="10" t="s">
        <v>195</v>
      </c>
    </row>
  </sheetData>
  <mergeCells count="1">
    <mergeCell ref="C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7F3-D3A2-4E5F-825F-A36E212C5CED}">
  <dimension ref="B3:J16"/>
  <sheetViews>
    <sheetView tabSelected="1" topLeftCell="A3" zoomScale="110" workbookViewId="0">
      <selection activeCell="E12" sqref="E12"/>
    </sheetView>
  </sheetViews>
  <sheetFormatPr baseColWidth="10" defaultRowHeight="14.4" x14ac:dyDescent="0.3"/>
  <cols>
    <col min="3" max="9" width="18.44140625" customWidth="1"/>
  </cols>
  <sheetData>
    <row r="3" spans="2:10" x14ac:dyDescent="0.3">
      <c r="C3" s="62" t="s">
        <v>205</v>
      </c>
      <c r="D3" s="63"/>
      <c r="E3" s="63"/>
      <c r="F3" s="63"/>
      <c r="G3" s="63"/>
      <c r="H3" s="63"/>
      <c r="I3" s="63"/>
    </row>
    <row r="4" spans="2:10" ht="125.4" customHeight="1" x14ac:dyDescent="0.3">
      <c r="B4" s="30"/>
      <c r="C4" s="12" t="s">
        <v>181</v>
      </c>
      <c r="D4" s="12" t="s">
        <v>182</v>
      </c>
      <c r="E4" s="12" t="s">
        <v>183</v>
      </c>
      <c r="F4" s="12" t="s">
        <v>184</v>
      </c>
      <c r="G4" s="12" t="s">
        <v>185</v>
      </c>
      <c r="H4" s="12" t="s">
        <v>186</v>
      </c>
      <c r="I4" s="12" t="s">
        <v>187</v>
      </c>
      <c r="J4" s="59" t="s">
        <v>188</v>
      </c>
    </row>
    <row r="5" spans="2:10" x14ac:dyDescent="0.3">
      <c r="B5" s="26" t="s">
        <v>24</v>
      </c>
      <c r="C5" s="14">
        <v>5</v>
      </c>
      <c r="D5" s="14">
        <v>4</v>
      </c>
      <c r="E5" s="14">
        <v>3</v>
      </c>
      <c r="F5" s="14">
        <v>4</v>
      </c>
      <c r="G5" s="14">
        <v>4</v>
      </c>
      <c r="H5" s="14">
        <v>5</v>
      </c>
      <c r="I5" s="14">
        <v>5</v>
      </c>
    </row>
    <row r="6" spans="2:10" x14ac:dyDescent="0.3">
      <c r="B6" s="26" t="s">
        <v>25</v>
      </c>
      <c r="C6" s="14">
        <v>4</v>
      </c>
      <c r="D6" s="14">
        <v>4</v>
      </c>
      <c r="E6" s="14">
        <v>2</v>
      </c>
      <c r="F6" s="14">
        <v>4</v>
      </c>
      <c r="G6" s="14">
        <v>4</v>
      </c>
      <c r="H6" s="14">
        <v>4</v>
      </c>
      <c r="I6" s="14">
        <v>4</v>
      </c>
    </row>
    <row r="7" spans="2:10" x14ac:dyDescent="0.3">
      <c r="B7" s="26" t="s">
        <v>26</v>
      </c>
      <c r="C7" s="14">
        <v>3</v>
      </c>
      <c r="D7" s="14">
        <v>3</v>
      </c>
      <c r="E7" s="14">
        <v>1</v>
      </c>
      <c r="F7" s="14">
        <v>2</v>
      </c>
      <c r="G7" s="14">
        <v>3</v>
      </c>
      <c r="H7" s="14">
        <v>3</v>
      </c>
      <c r="I7" s="14">
        <v>3</v>
      </c>
    </row>
    <row r="8" spans="2:10" x14ac:dyDescent="0.3">
      <c r="B8" s="26" t="s">
        <v>27</v>
      </c>
      <c r="C8" s="14">
        <v>5</v>
      </c>
      <c r="D8" s="14">
        <v>5</v>
      </c>
      <c r="E8" s="14">
        <v>3</v>
      </c>
      <c r="F8" s="14">
        <v>5</v>
      </c>
      <c r="G8" s="14">
        <v>5</v>
      </c>
      <c r="H8" s="14">
        <v>5</v>
      </c>
      <c r="I8" s="14">
        <v>5</v>
      </c>
    </row>
    <row r="9" spans="2:10" x14ac:dyDescent="0.3">
      <c r="B9" s="26" t="s">
        <v>28</v>
      </c>
      <c r="C9" s="14">
        <v>4</v>
      </c>
      <c r="D9" s="14">
        <v>4</v>
      </c>
      <c r="E9" s="14">
        <v>3</v>
      </c>
      <c r="F9" s="14">
        <v>4</v>
      </c>
      <c r="G9" s="14">
        <v>4</v>
      </c>
      <c r="H9" s="14">
        <v>5</v>
      </c>
      <c r="I9" s="14">
        <v>5</v>
      </c>
    </row>
    <row r="10" spans="2:10" x14ac:dyDescent="0.3">
      <c r="B10" s="27" t="s">
        <v>89</v>
      </c>
      <c r="C10" s="14">
        <v>5</v>
      </c>
      <c r="D10" s="14">
        <v>5</v>
      </c>
      <c r="E10" s="14">
        <v>2</v>
      </c>
      <c r="F10" s="14">
        <v>3</v>
      </c>
      <c r="G10" s="14">
        <v>4</v>
      </c>
      <c r="H10" s="14">
        <v>4</v>
      </c>
      <c r="I10" s="14">
        <v>4</v>
      </c>
    </row>
    <row r="11" spans="2:10" x14ac:dyDescent="0.3">
      <c r="B11" s="27" t="s">
        <v>90</v>
      </c>
      <c r="C11" s="14">
        <v>4</v>
      </c>
      <c r="D11" s="14">
        <v>4</v>
      </c>
      <c r="E11" s="14">
        <v>3</v>
      </c>
      <c r="F11" s="14">
        <v>2</v>
      </c>
      <c r="G11" s="14">
        <v>3</v>
      </c>
      <c r="H11" s="14">
        <v>4</v>
      </c>
      <c r="I11" s="14">
        <v>4</v>
      </c>
    </row>
    <row r="12" spans="2:10" x14ac:dyDescent="0.3">
      <c r="B12" s="27" t="s">
        <v>91</v>
      </c>
      <c r="C12" s="14">
        <v>5</v>
      </c>
      <c r="D12" s="14">
        <v>5</v>
      </c>
      <c r="E12" s="14">
        <v>3</v>
      </c>
      <c r="F12" s="14">
        <v>3</v>
      </c>
      <c r="G12" s="14">
        <v>4</v>
      </c>
      <c r="H12" s="14">
        <v>5</v>
      </c>
      <c r="I12" s="14">
        <v>5</v>
      </c>
    </row>
    <row r="13" spans="2:10" x14ac:dyDescent="0.3">
      <c r="B13" s="28" t="s">
        <v>92</v>
      </c>
      <c r="C13" s="14">
        <v>5</v>
      </c>
      <c r="D13" s="14">
        <v>5</v>
      </c>
      <c r="E13" s="14">
        <v>4</v>
      </c>
      <c r="F13" s="14">
        <v>4</v>
      </c>
      <c r="G13" s="14">
        <v>5</v>
      </c>
      <c r="H13" s="14">
        <v>5</v>
      </c>
      <c r="I13" s="14">
        <v>5</v>
      </c>
    </row>
    <row r="14" spans="2:10" x14ac:dyDescent="0.3">
      <c r="B14" s="28" t="s">
        <v>93</v>
      </c>
      <c r="C14" s="14">
        <v>3</v>
      </c>
      <c r="D14" s="14">
        <v>4</v>
      </c>
      <c r="E14" s="14">
        <v>1</v>
      </c>
      <c r="F14" s="14">
        <v>3</v>
      </c>
      <c r="G14" s="14">
        <v>3</v>
      </c>
      <c r="H14" s="14">
        <v>3</v>
      </c>
      <c r="I14" s="14">
        <v>3</v>
      </c>
    </row>
    <row r="15" spans="2:10" x14ac:dyDescent="0.3">
      <c r="B15" s="28" t="s">
        <v>94</v>
      </c>
      <c r="C15" s="14">
        <v>5</v>
      </c>
      <c r="D15" s="14">
        <v>4</v>
      </c>
      <c r="E15" s="14">
        <v>4</v>
      </c>
      <c r="F15" s="14">
        <v>4</v>
      </c>
      <c r="G15" s="14">
        <v>5</v>
      </c>
      <c r="H15" s="14">
        <v>5</v>
      </c>
      <c r="I15" s="14">
        <v>5</v>
      </c>
    </row>
    <row r="16" spans="2:10" x14ac:dyDescent="0.3">
      <c r="B16" s="28" t="s">
        <v>95</v>
      </c>
      <c r="C16" s="14">
        <v>5</v>
      </c>
      <c r="D16" s="14">
        <v>5</v>
      </c>
      <c r="E16" s="14">
        <v>3</v>
      </c>
      <c r="F16" s="14">
        <v>4</v>
      </c>
      <c r="G16" s="14">
        <v>4</v>
      </c>
      <c r="H16" s="14">
        <v>5</v>
      </c>
      <c r="I16" s="14">
        <v>5</v>
      </c>
    </row>
  </sheetData>
  <mergeCells count="1">
    <mergeCell ref="C3:I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9"/>
  <sheetViews>
    <sheetView zoomScale="85" zoomScaleNormal="85" workbookViewId="0">
      <selection activeCell="O7" sqref="O7"/>
    </sheetView>
  </sheetViews>
  <sheetFormatPr baseColWidth="10" defaultRowHeight="14.4" x14ac:dyDescent="0.3"/>
  <cols>
    <col min="2" max="2" width="14" customWidth="1"/>
    <col min="3" max="4" width="13.44140625" customWidth="1"/>
    <col min="5" max="5" width="14" customWidth="1"/>
    <col min="6" max="6" width="21.44140625" customWidth="1"/>
    <col min="7" max="7" width="15" customWidth="1"/>
    <col min="8" max="8" width="20.33203125" customWidth="1"/>
    <col min="9" max="10" width="13.109375" customWidth="1"/>
    <col min="11" max="11" width="17.5546875" customWidth="1"/>
  </cols>
  <sheetData>
    <row r="2" spans="1:17" ht="37.950000000000003" customHeight="1" x14ac:dyDescent="0.3">
      <c r="B2" s="62" t="s">
        <v>167</v>
      </c>
      <c r="C2" s="63"/>
      <c r="D2" s="63"/>
      <c r="E2" s="63"/>
      <c r="F2" s="63"/>
      <c r="G2" s="63"/>
      <c r="H2" s="63"/>
      <c r="I2" s="63"/>
      <c r="J2" s="63"/>
      <c r="K2" s="63"/>
      <c r="L2" s="2"/>
      <c r="M2" s="2"/>
      <c r="N2" s="2"/>
      <c r="O2" s="2"/>
      <c r="P2" s="2"/>
      <c r="Q2" s="2"/>
    </row>
    <row r="3" spans="1:17" ht="69" customHeight="1" x14ac:dyDescent="0.3">
      <c r="A3" s="30"/>
      <c r="B3" s="12" t="s">
        <v>30</v>
      </c>
      <c r="C3" s="12" t="s">
        <v>31</v>
      </c>
      <c r="D3" s="12" t="s">
        <v>32</v>
      </c>
      <c r="E3" s="12" t="s">
        <v>33</v>
      </c>
      <c r="F3" s="12" t="s">
        <v>34</v>
      </c>
      <c r="G3" s="12" t="s">
        <v>35</v>
      </c>
      <c r="H3" s="12" t="s">
        <v>36</v>
      </c>
      <c r="I3" s="12" t="s">
        <v>37</v>
      </c>
      <c r="J3" s="12" t="s">
        <v>38</v>
      </c>
      <c r="K3" s="13" t="s">
        <v>39</v>
      </c>
      <c r="L3" s="24" t="s">
        <v>86</v>
      </c>
      <c r="M3" s="21" t="s">
        <v>80</v>
      </c>
      <c r="N3" s="57">
        <f>AVERAGE(L4:L15)</f>
        <v>81.458333333333329</v>
      </c>
    </row>
    <row r="4" spans="1:17" ht="18" customHeight="1" x14ac:dyDescent="0.3">
      <c r="A4" s="26" t="s">
        <v>24</v>
      </c>
      <c r="B4" s="14">
        <v>5</v>
      </c>
      <c r="C4" s="14">
        <v>1</v>
      </c>
      <c r="D4" s="14">
        <v>4</v>
      </c>
      <c r="E4" s="14">
        <v>1</v>
      </c>
      <c r="F4" s="14">
        <v>4</v>
      </c>
      <c r="G4" s="14">
        <v>1</v>
      </c>
      <c r="H4" s="14">
        <v>4</v>
      </c>
      <c r="I4" s="14">
        <v>1</v>
      </c>
      <c r="J4" s="14">
        <v>4</v>
      </c>
      <c r="K4" s="10">
        <v>1</v>
      </c>
      <c r="L4" s="29">
        <f>((B4 - 1) + (5 - C4) + (D4 - 1) + (5 - E4) + (F4 - 1) + (5 - G4) + (H4 - 1) + (5 - I4) + (J4 - 1) + (5 - K4))*2.5</f>
        <v>90</v>
      </c>
      <c r="M4" s="50">
        <f>$N$3</f>
        <v>81.458333333333329</v>
      </c>
      <c r="N4" s="1"/>
    </row>
    <row r="5" spans="1:17" ht="19.2" customHeight="1" x14ac:dyDescent="0.3">
      <c r="A5" s="26" t="s">
        <v>25</v>
      </c>
      <c r="B5" s="31">
        <v>5</v>
      </c>
      <c r="C5" s="31">
        <v>2</v>
      </c>
      <c r="D5" s="31">
        <v>5</v>
      </c>
      <c r="E5" s="31">
        <v>1</v>
      </c>
      <c r="F5" s="31">
        <v>5</v>
      </c>
      <c r="G5" s="31">
        <v>1</v>
      </c>
      <c r="H5" s="31">
        <v>5</v>
      </c>
      <c r="I5" s="31">
        <v>1</v>
      </c>
      <c r="J5" s="31">
        <v>5</v>
      </c>
      <c r="K5" s="53">
        <v>2</v>
      </c>
      <c r="L5" s="29">
        <f t="shared" ref="L5:L14" si="0">((B5 - 1) + (5 - C5) + (D5 - 1) + (5 - E5) + (F5 - 1) + (5 - G5) + (H5 - 1) + (5 - I5) + (J5 - 1) + (5 - K5))*2.5</f>
        <v>95</v>
      </c>
      <c r="M5" s="50">
        <f>$N$3</f>
        <v>81.458333333333329</v>
      </c>
      <c r="N5" s="1"/>
    </row>
    <row r="6" spans="1:17" ht="18" customHeight="1" x14ac:dyDescent="0.3">
      <c r="A6" s="26" t="s">
        <v>26</v>
      </c>
      <c r="B6" s="31">
        <v>5</v>
      </c>
      <c r="C6" s="31">
        <v>3</v>
      </c>
      <c r="D6" s="31">
        <v>3</v>
      </c>
      <c r="E6" s="31">
        <v>3</v>
      </c>
      <c r="F6" s="31">
        <v>5</v>
      </c>
      <c r="G6" s="31">
        <v>1</v>
      </c>
      <c r="H6" s="31">
        <v>4</v>
      </c>
      <c r="I6" s="31">
        <v>3</v>
      </c>
      <c r="J6" s="31">
        <v>4</v>
      </c>
      <c r="K6" s="53">
        <v>2</v>
      </c>
      <c r="L6" s="29">
        <f t="shared" si="0"/>
        <v>72.5</v>
      </c>
      <c r="M6" s="50">
        <f>$N$3</f>
        <v>81.458333333333329</v>
      </c>
      <c r="N6" s="1"/>
    </row>
    <row r="7" spans="1:17" ht="18" customHeight="1" x14ac:dyDescent="0.3">
      <c r="A7" s="26" t="s">
        <v>27</v>
      </c>
      <c r="B7" s="31">
        <v>4</v>
      </c>
      <c r="C7" s="31">
        <v>3</v>
      </c>
      <c r="D7" s="31">
        <v>3</v>
      </c>
      <c r="E7" s="31">
        <v>2</v>
      </c>
      <c r="F7" s="31">
        <v>4</v>
      </c>
      <c r="G7" s="31">
        <v>2</v>
      </c>
      <c r="H7" s="31">
        <v>3</v>
      </c>
      <c r="I7" s="31">
        <v>3</v>
      </c>
      <c r="J7" s="31">
        <v>3</v>
      </c>
      <c r="K7" s="53">
        <v>3</v>
      </c>
      <c r="L7" s="29">
        <f t="shared" si="0"/>
        <v>60</v>
      </c>
      <c r="M7" s="50">
        <f>$N$3</f>
        <v>81.458333333333329</v>
      </c>
      <c r="N7" s="51"/>
    </row>
    <row r="8" spans="1:17" ht="18" customHeight="1" x14ac:dyDescent="0.3">
      <c r="A8" s="26" t="s">
        <v>28</v>
      </c>
      <c r="B8" s="31">
        <v>4</v>
      </c>
      <c r="C8" s="31">
        <v>2</v>
      </c>
      <c r="D8" s="31">
        <v>5</v>
      </c>
      <c r="E8" s="31">
        <v>1</v>
      </c>
      <c r="F8" s="31">
        <v>4</v>
      </c>
      <c r="G8" s="31">
        <v>2</v>
      </c>
      <c r="H8" s="31">
        <v>5</v>
      </c>
      <c r="I8" s="31">
        <v>1</v>
      </c>
      <c r="J8" s="31">
        <v>4</v>
      </c>
      <c r="K8" s="53">
        <v>2</v>
      </c>
      <c r="L8" s="29">
        <f t="shared" si="0"/>
        <v>85</v>
      </c>
      <c r="M8" s="50">
        <f>$N$3</f>
        <v>81.458333333333329</v>
      </c>
      <c r="N8" s="52"/>
    </row>
    <row r="9" spans="1:17" ht="18.600000000000001" customHeight="1" x14ac:dyDescent="0.3">
      <c r="A9" s="27" t="s">
        <v>89</v>
      </c>
      <c r="B9" s="31">
        <v>4</v>
      </c>
      <c r="C9" s="31">
        <v>2</v>
      </c>
      <c r="D9" s="31">
        <v>3</v>
      </c>
      <c r="E9" s="31">
        <v>2</v>
      </c>
      <c r="F9" s="31">
        <v>4</v>
      </c>
      <c r="G9" s="31">
        <v>2</v>
      </c>
      <c r="H9" s="31">
        <v>3</v>
      </c>
      <c r="I9" s="31">
        <v>3</v>
      </c>
      <c r="J9" s="31">
        <v>4</v>
      </c>
      <c r="K9" s="53">
        <v>2</v>
      </c>
      <c r="L9" s="29">
        <f t="shared" si="0"/>
        <v>67.5</v>
      </c>
      <c r="M9" s="50">
        <f t="shared" ref="M9:M15" si="1">$N$3</f>
        <v>81.458333333333329</v>
      </c>
      <c r="P9" s="1"/>
      <c r="Q9" s="1"/>
    </row>
    <row r="10" spans="1:17" ht="18.600000000000001" customHeight="1" x14ac:dyDescent="0.3">
      <c r="A10" s="27" t="s">
        <v>90</v>
      </c>
      <c r="B10" s="31">
        <v>5</v>
      </c>
      <c r="C10" s="31">
        <v>2</v>
      </c>
      <c r="D10" s="31">
        <v>5</v>
      </c>
      <c r="E10" s="31">
        <v>1</v>
      </c>
      <c r="F10" s="31">
        <v>5</v>
      </c>
      <c r="G10" s="31">
        <v>1</v>
      </c>
      <c r="H10" s="31">
        <v>5</v>
      </c>
      <c r="I10" s="31">
        <v>1</v>
      </c>
      <c r="J10" s="31">
        <v>4</v>
      </c>
      <c r="K10" s="53">
        <v>2</v>
      </c>
      <c r="L10" s="29">
        <f t="shared" si="0"/>
        <v>92.5</v>
      </c>
      <c r="M10" s="50">
        <f t="shared" si="1"/>
        <v>81.458333333333329</v>
      </c>
    </row>
    <row r="11" spans="1:17" ht="18.600000000000001" customHeight="1" x14ac:dyDescent="0.3">
      <c r="A11" s="27" t="s">
        <v>91</v>
      </c>
      <c r="B11" s="31">
        <v>4</v>
      </c>
      <c r="C11" s="31">
        <v>2</v>
      </c>
      <c r="D11" s="31">
        <v>3</v>
      </c>
      <c r="E11" s="31">
        <v>2</v>
      </c>
      <c r="F11" s="31">
        <v>4</v>
      </c>
      <c r="G11" s="31">
        <v>2</v>
      </c>
      <c r="H11" s="31">
        <v>4</v>
      </c>
      <c r="I11" s="31">
        <v>3</v>
      </c>
      <c r="J11" s="31">
        <v>3</v>
      </c>
      <c r="K11" s="53">
        <v>2</v>
      </c>
      <c r="L11" s="29">
        <f t="shared" si="0"/>
        <v>67.5</v>
      </c>
      <c r="M11" s="50">
        <f t="shared" si="1"/>
        <v>81.458333333333329</v>
      </c>
    </row>
    <row r="12" spans="1:17" ht="18.600000000000001" customHeight="1" x14ac:dyDescent="0.3">
      <c r="A12" s="28" t="s">
        <v>92</v>
      </c>
      <c r="B12" s="31">
        <v>4</v>
      </c>
      <c r="C12" s="31">
        <v>1</v>
      </c>
      <c r="D12" s="31">
        <v>4</v>
      </c>
      <c r="E12" s="31">
        <v>2</v>
      </c>
      <c r="F12" s="31">
        <v>4</v>
      </c>
      <c r="G12" s="31">
        <v>2</v>
      </c>
      <c r="H12" s="31">
        <v>4</v>
      </c>
      <c r="I12" s="31">
        <v>1</v>
      </c>
      <c r="J12" s="31">
        <v>4</v>
      </c>
      <c r="K12" s="53">
        <v>1</v>
      </c>
      <c r="L12" s="29">
        <f t="shared" si="0"/>
        <v>82.5</v>
      </c>
      <c r="M12" s="50">
        <f t="shared" si="1"/>
        <v>81.458333333333329</v>
      </c>
    </row>
    <row r="13" spans="1:17" ht="18.600000000000001" customHeight="1" x14ac:dyDescent="0.3">
      <c r="A13" s="28" t="s">
        <v>93</v>
      </c>
      <c r="B13" s="31">
        <v>4</v>
      </c>
      <c r="C13" s="31">
        <v>1</v>
      </c>
      <c r="D13" s="31">
        <v>4</v>
      </c>
      <c r="E13" s="31">
        <v>2</v>
      </c>
      <c r="F13" s="31">
        <v>4</v>
      </c>
      <c r="G13" s="31">
        <v>2</v>
      </c>
      <c r="H13" s="31">
        <v>5</v>
      </c>
      <c r="I13" s="31">
        <v>1</v>
      </c>
      <c r="J13" s="31">
        <v>5</v>
      </c>
      <c r="K13" s="53">
        <v>2</v>
      </c>
      <c r="L13" s="29">
        <f t="shared" si="0"/>
        <v>85</v>
      </c>
      <c r="M13" s="50">
        <f t="shared" si="1"/>
        <v>81.458333333333329</v>
      </c>
    </row>
    <row r="14" spans="1:17" ht="18.600000000000001" customHeight="1" x14ac:dyDescent="0.3">
      <c r="A14" s="28" t="s">
        <v>94</v>
      </c>
      <c r="B14" s="31">
        <v>5</v>
      </c>
      <c r="C14" s="31">
        <v>2</v>
      </c>
      <c r="D14" s="31">
        <v>5</v>
      </c>
      <c r="E14" s="31">
        <v>1</v>
      </c>
      <c r="F14" s="31">
        <v>5</v>
      </c>
      <c r="G14" s="31">
        <v>1</v>
      </c>
      <c r="H14" s="31">
        <v>4</v>
      </c>
      <c r="I14" s="31">
        <v>1</v>
      </c>
      <c r="J14" s="31">
        <v>5</v>
      </c>
      <c r="K14" s="53">
        <v>2</v>
      </c>
      <c r="L14" s="29">
        <f t="shared" si="0"/>
        <v>92.5</v>
      </c>
      <c r="M14" s="50">
        <f t="shared" si="1"/>
        <v>81.458333333333329</v>
      </c>
    </row>
    <row r="15" spans="1:17" ht="18.600000000000001" customHeight="1" x14ac:dyDescent="0.3">
      <c r="A15" s="28" t="s">
        <v>95</v>
      </c>
      <c r="B15" s="31">
        <v>4</v>
      </c>
      <c r="C15" s="31">
        <v>1</v>
      </c>
      <c r="D15" s="31">
        <v>4</v>
      </c>
      <c r="E15" s="31">
        <v>1</v>
      </c>
      <c r="F15" s="31">
        <v>5</v>
      </c>
      <c r="G15" s="31">
        <v>1</v>
      </c>
      <c r="H15" s="31">
        <v>4</v>
      </c>
      <c r="I15" s="31">
        <v>2</v>
      </c>
      <c r="J15" s="31">
        <v>4</v>
      </c>
      <c r="K15" s="53">
        <v>1</v>
      </c>
      <c r="L15" s="29">
        <f>((B15 - 1) + (5 - C15) + (D15 - 1) + (5 - E15) + (F15 - 1) + (5 - G15) + (H15 - 1) + (5 - I15) + (J15 - 1) + (5 - K15))*2.5</f>
        <v>87.5</v>
      </c>
      <c r="M15" s="50">
        <f t="shared" si="1"/>
        <v>81.458333333333329</v>
      </c>
    </row>
    <row r="16" spans="1:17" ht="18.600000000000001" customHeight="1" x14ac:dyDescent="0.3">
      <c r="B16" s="20">
        <f>SUM(B4:B15)</f>
        <v>53</v>
      </c>
      <c r="C16" s="20">
        <f t="shared" ref="C16:J16" si="2">SUM(C4:C15)</f>
        <v>22</v>
      </c>
      <c r="D16" s="20">
        <f t="shared" si="2"/>
        <v>48</v>
      </c>
      <c r="E16" s="20">
        <f>SUM(E4:E15)</f>
        <v>19</v>
      </c>
      <c r="F16" s="20">
        <f t="shared" si="2"/>
        <v>53</v>
      </c>
      <c r="G16" s="20">
        <f t="shared" si="2"/>
        <v>18</v>
      </c>
      <c r="H16" s="20">
        <f t="shared" si="2"/>
        <v>50</v>
      </c>
      <c r="I16" s="20">
        <f t="shared" si="2"/>
        <v>21</v>
      </c>
      <c r="J16" s="20">
        <f t="shared" si="2"/>
        <v>49</v>
      </c>
      <c r="K16" s="20">
        <f>SUM(K4:K15)</f>
        <v>22</v>
      </c>
    </row>
    <row r="18" spans="12:13" x14ac:dyDescent="0.3">
      <c r="L18" s="64" t="s">
        <v>166</v>
      </c>
      <c r="M18" s="64"/>
    </row>
    <row r="19" spans="12:13" x14ac:dyDescent="0.3">
      <c r="L19" s="65">
        <f>STDEVA(L4:L15)</f>
        <v>11.651098920728744</v>
      </c>
      <c r="M19" s="65"/>
    </row>
  </sheetData>
  <mergeCells count="3">
    <mergeCell ref="B2:K2"/>
    <mergeCell ref="L18:M18"/>
    <mergeCell ref="L19:M19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F3" zoomScale="97" zoomScaleNormal="70" workbookViewId="0">
      <selection activeCell="H6" sqref="H6"/>
    </sheetView>
  </sheetViews>
  <sheetFormatPr baseColWidth="10" defaultRowHeight="14.4" x14ac:dyDescent="0.3"/>
  <cols>
    <col min="2" max="2" width="38.33203125" customWidth="1"/>
    <col min="3" max="3" width="36.44140625" customWidth="1"/>
    <col min="4" max="4" width="37.88671875" customWidth="1"/>
    <col min="5" max="5" width="37.33203125" customWidth="1"/>
    <col min="6" max="6" width="36.44140625" customWidth="1"/>
    <col min="7" max="7" width="35.5546875" customWidth="1"/>
    <col min="8" max="8" width="36.44140625" customWidth="1"/>
    <col min="9" max="9" width="34.6640625" customWidth="1"/>
  </cols>
  <sheetData>
    <row r="1" spans="1:9" x14ac:dyDescent="0.3">
      <c r="B1" s="11"/>
      <c r="C1" s="11"/>
      <c r="D1" s="11"/>
      <c r="E1" s="11"/>
      <c r="F1" s="11"/>
      <c r="G1" s="11"/>
      <c r="H1" s="11"/>
      <c r="I1" s="11"/>
    </row>
    <row r="2" spans="1:9" ht="39" customHeight="1" thickBot="1" x14ac:dyDescent="0.35">
      <c r="B2" s="66" t="s">
        <v>168</v>
      </c>
      <c r="C2" s="67"/>
      <c r="D2" s="67"/>
      <c r="E2" s="67"/>
      <c r="F2" s="67"/>
      <c r="G2" s="67"/>
      <c r="H2" s="67"/>
      <c r="I2" s="67"/>
    </row>
    <row r="3" spans="1:9" ht="88.95" customHeight="1" thickBot="1" x14ac:dyDescent="0.35">
      <c r="A3" s="32" t="s">
        <v>102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47</v>
      </c>
    </row>
    <row r="4" spans="1:9" ht="37.200000000000003" customHeight="1" x14ac:dyDescent="0.3">
      <c r="A4" s="26" t="s">
        <v>24</v>
      </c>
      <c r="B4" s="38" t="s">
        <v>48</v>
      </c>
      <c r="C4" s="37" t="s">
        <v>49</v>
      </c>
      <c r="D4" s="15" t="s">
        <v>50</v>
      </c>
      <c r="E4" s="15" t="s">
        <v>51</v>
      </c>
      <c r="F4" s="15" t="s">
        <v>52</v>
      </c>
      <c r="G4" s="35" t="s">
        <v>53</v>
      </c>
      <c r="H4" s="15" t="s">
        <v>54</v>
      </c>
      <c r="I4" s="37" t="s">
        <v>55</v>
      </c>
    </row>
    <row r="5" spans="1:9" ht="37.200000000000003" customHeight="1" x14ac:dyDescent="0.3">
      <c r="A5" s="26" t="s">
        <v>25</v>
      </c>
      <c r="B5" s="38" t="s">
        <v>56</v>
      </c>
      <c r="C5" s="37" t="s">
        <v>57</v>
      </c>
      <c r="D5" s="15" t="s">
        <v>58</v>
      </c>
      <c r="E5" s="15" t="s">
        <v>59</v>
      </c>
      <c r="F5" s="45" t="s">
        <v>60</v>
      </c>
      <c r="G5" s="38" t="s">
        <v>82</v>
      </c>
      <c r="H5" s="15" t="s">
        <v>61</v>
      </c>
      <c r="I5" s="49" t="s">
        <v>58</v>
      </c>
    </row>
    <row r="6" spans="1:9" ht="36.6" customHeight="1" x14ac:dyDescent="0.3">
      <c r="A6" s="26" t="s">
        <v>26</v>
      </c>
      <c r="B6" s="38" t="s">
        <v>62</v>
      </c>
      <c r="C6" s="36" t="s">
        <v>63</v>
      </c>
      <c r="D6" s="15" t="s">
        <v>64</v>
      </c>
      <c r="E6" s="15" t="s">
        <v>65</v>
      </c>
      <c r="F6" s="45" t="s">
        <v>66</v>
      </c>
      <c r="G6" s="37" t="s">
        <v>67</v>
      </c>
      <c r="H6" s="15" t="s">
        <v>49</v>
      </c>
      <c r="I6" s="48" t="s">
        <v>68</v>
      </c>
    </row>
    <row r="7" spans="1:9" ht="36.6" customHeight="1" x14ac:dyDescent="0.3">
      <c r="A7" s="26" t="s">
        <v>27</v>
      </c>
      <c r="B7" s="38" t="s">
        <v>69</v>
      </c>
      <c r="C7" s="36" t="s">
        <v>70</v>
      </c>
      <c r="D7" s="15" t="s">
        <v>71</v>
      </c>
      <c r="E7" s="15" t="s">
        <v>72</v>
      </c>
      <c r="F7" s="15" t="s">
        <v>73</v>
      </c>
      <c r="G7" s="38" t="s">
        <v>74</v>
      </c>
      <c r="H7" s="15" t="s">
        <v>75</v>
      </c>
      <c r="I7" s="35" t="s">
        <v>58</v>
      </c>
    </row>
    <row r="8" spans="1:9" ht="36.6" customHeight="1" x14ac:dyDescent="0.3">
      <c r="A8" s="26" t="s">
        <v>28</v>
      </c>
      <c r="B8" s="35" t="s">
        <v>76</v>
      </c>
      <c r="C8" s="37" t="s">
        <v>49</v>
      </c>
      <c r="D8" s="15" t="s">
        <v>49</v>
      </c>
      <c r="E8" s="15" t="s">
        <v>120</v>
      </c>
      <c r="F8" s="15" t="s">
        <v>77</v>
      </c>
      <c r="G8" s="38" t="s">
        <v>78</v>
      </c>
      <c r="H8" s="15" t="s">
        <v>49</v>
      </c>
      <c r="I8" s="35" t="s">
        <v>79</v>
      </c>
    </row>
    <row r="9" spans="1:9" ht="36.6" customHeight="1" x14ac:dyDescent="0.3">
      <c r="A9" s="27" t="s">
        <v>89</v>
      </c>
      <c r="B9" s="35" t="s">
        <v>109</v>
      </c>
      <c r="C9" s="36" t="s">
        <v>103</v>
      </c>
      <c r="D9" s="15" t="s">
        <v>114</v>
      </c>
      <c r="E9" s="15" t="s">
        <v>136</v>
      </c>
      <c r="F9" s="15" t="s">
        <v>126</v>
      </c>
      <c r="G9" s="35" t="s">
        <v>137</v>
      </c>
      <c r="H9" s="15" t="s">
        <v>144</v>
      </c>
      <c r="I9" s="37" t="s">
        <v>150</v>
      </c>
    </row>
    <row r="10" spans="1:9" ht="36.6" customHeight="1" x14ac:dyDescent="0.3">
      <c r="A10" s="27" t="s">
        <v>90</v>
      </c>
      <c r="B10" s="38" t="s">
        <v>110</v>
      </c>
      <c r="C10" s="37" t="s">
        <v>49</v>
      </c>
      <c r="D10" s="15" t="s">
        <v>115</v>
      </c>
      <c r="E10" s="15" t="s">
        <v>121</v>
      </c>
      <c r="F10" s="15" t="s">
        <v>127</v>
      </c>
      <c r="G10" s="38" t="s">
        <v>138</v>
      </c>
      <c r="H10" s="15" t="s">
        <v>145</v>
      </c>
      <c r="I10" s="37" t="s">
        <v>151</v>
      </c>
    </row>
    <row r="11" spans="1:9" ht="36.6" customHeight="1" x14ac:dyDescent="0.3">
      <c r="A11" s="27" t="s">
        <v>91</v>
      </c>
      <c r="B11" s="38" t="s">
        <v>112</v>
      </c>
      <c r="C11" s="36" t="s">
        <v>133</v>
      </c>
      <c r="D11" s="15" t="s">
        <v>116</v>
      </c>
      <c r="E11" s="15" t="s">
        <v>134</v>
      </c>
      <c r="F11" s="15" t="s">
        <v>128</v>
      </c>
      <c r="G11" s="37" t="s">
        <v>139</v>
      </c>
      <c r="H11" s="15" t="s">
        <v>49</v>
      </c>
      <c r="I11" s="35" t="s">
        <v>152</v>
      </c>
    </row>
    <row r="12" spans="1:9" ht="36.6" customHeight="1" x14ac:dyDescent="0.3">
      <c r="A12" s="28" t="s">
        <v>92</v>
      </c>
      <c r="B12" s="35" t="s">
        <v>157</v>
      </c>
      <c r="C12" s="36" t="s">
        <v>105</v>
      </c>
      <c r="D12" s="15" t="s">
        <v>135</v>
      </c>
      <c r="E12" s="15" t="s">
        <v>122</v>
      </c>
      <c r="F12" s="15" t="s">
        <v>129</v>
      </c>
      <c r="G12" s="35" t="s">
        <v>140</v>
      </c>
      <c r="H12" s="15" t="s">
        <v>146</v>
      </c>
      <c r="I12" s="37" t="s">
        <v>153</v>
      </c>
    </row>
    <row r="13" spans="1:9" ht="36.6" customHeight="1" x14ac:dyDescent="0.3">
      <c r="A13" s="28" t="s">
        <v>93</v>
      </c>
      <c r="B13" s="38" t="s">
        <v>111</v>
      </c>
      <c r="C13" s="37" t="s">
        <v>49</v>
      </c>
      <c r="D13" s="15" t="s">
        <v>117</v>
      </c>
      <c r="E13" s="15" t="s">
        <v>123</v>
      </c>
      <c r="F13" s="15" t="s">
        <v>130</v>
      </c>
      <c r="G13" s="38" t="s">
        <v>142</v>
      </c>
      <c r="H13" s="15" t="s">
        <v>147</v>
      </c>
      <c r="I13" s="37" t="s">
        <v>154</v>
      </c>
    </row>
    <row r="14" spans="1:9" ht="36.6" customHeight="1" x14ac:dyDescent="0.3">
      <c r="A14" s="28" t="s">
        <v>94</v>
      </c>
      <c r="B14" s="38" t="s">
        <v>113</v>
      </c>
      <c r="C14" s="36" t="s">
        <v>104</v>
      </c>
      <c r="D14" s="15" t="s">
        <v>118</v>
      </c>
      <c r="E14" s="15" t="s">
        <v>124</v>
      </c>
      <c r="F14" s="15" t="s">
        <v>131</v>
      </c>
      <c r="G14" s="35" t="s">
        <v>143</v>
      </c>
      <c r="H14" s="15" t="s">
        <v>148</v>
      </c>
      <c r="I14" s="37" t="s">
        <v>155</v>
      </c>
    </row>
    <row r="15" spans="1:9" ht="36.6" customHeight="1" x14ac:dyDescent="0.3">
      <c r="A15" s="28" t="s">
        <v>95</v>
      </c>
      <c r="B15" s="35" t="s">
        <v>159</v>
      </c>
      <c r="C15" s="36" t="s">
        <v>106</v>
      </c>
      <c r="D15" s="15" t="s">
        <v>119</v>
      </c>
      <c r="E15" s="15" t="s">
        <v>125</v>
      </c>
      <c r="F15" s="15" t="s">
        <v>132</v>
      </c>
      <c r="G15" s="38" t="s">
        <v>141</v>
      </c>
      <c r="H15" s="15" t="s">
        <v>149</v>
      </c>
      <c r="I15" s="37" t="s">
        <v>156</v>
      </c>
    </row>
    <row r="17" spans="2:10" ht="23.4" x14ac:dyDescent="0.3">
      <c r="B17" s="33" t="s">
        <v>108</v>
      </c>
      <c r="C17" s="33" t="s">
        <v>108</v>
      </c>
      <c r="D17" s="33" t="s">
        <v>108</v>
      </c>
      <c r="E17" s="33" t="s">
        <v>108</v>
      </c>
      <c r="F17" s="33" t="s">
        <v>108</v>
      </c>
      <c r="G17" s="33" t="s">
        <v>108</v>
      </c>
      <c r="H17" s="33" t="s">
        <v>108</v>
      </c>
      <c r="I17" s="33" t="s">
        <v>108</v>
      </c>
    </row>
    <row r="18" spans="2:10" x14ac:dyDescent="0.3">
      <c r="B18" s="22"/>
      <c r="C18" s="22"/>
      <c r="D18" s="22" t="s">
        <v>158</v>
      </c>
      <c r="E18" s="22" t="s">
        <v>158</v>
      </c>
      <c r="F18" s="22" t="s">
        <v>158</v>
      </c>
      <c r="H18" s="22" t="s">
        <v>158</v>
      </c>
      <c r="I18" s="22"/>
    </row>
    <row r="21" spans="2:10" x14ac:dyDescent="0.3">
      <c r="C21" s="42" t="s">
        <v>107</v>
      </c>
      <c r="D21" s="23">
        <v>7</v>
      </c>
      <c r="G21" s="39" t="s">
        <v>83</v>
      </c>
      <c r="H21" s="23">
        <v>4</v>
      </c>
      <c r="I21" s="46" t="s">
        <v>164</v>
      </c>
      <c r="J21" s="23">
        <v>7</v>
      </c>
    </row>
    <row r="22" spans="2:10" x14ac:dyDescent="0.3">
      <c r="C22" s="41" t="s">
        <v>163</v>
      </c>
      <c r="D22" s="23">
        <v>5</v>
      </c>
      <c r="G22" s="43" t="s">
        <v>85</v>
      </c>
      <c r="H22" s="23">
        <v>2</v>
      </c>
      <c r="I22" s="47" t="s">
        <v>87</v>
      </c>
      <c r="J22" s="23">
        <v>5</v>
      </c>
    </row>
    <row r="23" spans="2:10" x14ac:dyDescent="0.3">
      <c r="G23" s="44" t="s">
        <v>84</v>
      </c>
      <c r="H23" s="23">
        <v>6</v>
      </c>
    </row>
    <row r="24" spans="2:10" x14ac:dyDescent="0.3">
      <c r="B24" s="34" t="s">
        <v>88</v>
      </c>
      <c r="C24" s="23">
        <v>4</v>
      </c>
    </row>
    <row r="25" spans="2:10" x14ac:dyDescent="0.3">
      <c r="B25" s="40" t="s">
        <v>87</v>
      </c>
      <c r="C25" s="23">
        <v>8</v>
      </c>
    </row>
  </sheetData>
  <mergeCells count="1">
    <mergeCell ref="B2:I2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Cuestionario Demografico</vt:lpstr>
      <vt:lpstr>Datos estudiantes</vt:lpstr>
      <vt:lpstr>Cuestionario de Efectividad</vt:lpstr>
      <vt:lpstr>SUS</vt:lpstr>
      <vt:lpstr>Preguntas abiertas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Almeida</cp:lastModifiedBy>
  <dcterms:created xsi:type="dcterms:W3CDTF">2015-06-05T18:19:34Z</dcterms:created>
  <dcterms:modified xsi:type="dcterms:W3CDTF">2024-12-08T21:07:00Z</dcterms:modified>
</cp:coreProperties>
</file>