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rlosalvarado/Desktop/DataWrangling/Laboratorio_4/"/>
    </mc:Choice>
  </mc:AlternateContent>
  <xr:revisionPtr revIDLastSave="0" documentId="13_ncr:1_{55E9D8BC-20BA-444E-B91A-50EAA9A9D4EB}" xr6:coauthVersionLast="47" xr6:coauthVersionMax="47" xr10:uidLastSave="{00000000-0000-0000-0000-000000000000}"/>
  <bookViews>
    <workbookView xWindow="-1560" yWindow="-21100" windowWidth="33380" windowHeight="19460" xr2:uid="{51160D5C-A24D-2448-946B-42F1D9E6363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00" i="1" l="1"/>
  <c r="I99" i="1"/>
  <c r="I98" i="1"/>
  <c r="J98" i="1"/>
  <c r="K98" i="1"/>
  <c r="J99" i="1"/>
  <c r="K99" i="1"/>
  <c r="J100" i="1"/>
  <c r="K100" i="1"/>
  <c r="I97" i="1"/>
  <c r="K97" i="1"/>
  <c r="J97" i="1"/>
  <c r="E98" i="1"/>
  <c r="E99" i="1"/>
  <c r="E100" i="1"/>
  <c r="E97" i="1"/>
  <c r="I42" i="1"/>
  <c r="I41" i="1"/>
  <c r="I40" i="1"/>
  <c r="I39" i="1"/>
  <c r="I38" i="1"/>
  <c r="I37" i="1"/>
  <c r="H38" i="1"/>
  <c r="H39" i="1"/>
  <c r="H40" i="1"/>
  <c r="H41" i="1"/>
  <c r="H37" i="1"/>
  <c r="F68" i="1"/>
  <c r="F67" i="1"/>
  <c r="F65" i="1"/>
  <c r="F39" i="1"/>
  <c r="F40" i="1"/>
  <c r="F41" i="1"/>
  <c r="F42" i="1"/>
  <c r="F38" i="1"/>
  <c r="F43" i="1" s="1"/>
  <c r="F31" i="1"/>
  <c r="F33" i="1" s="1"/>
  <c r="F25" i="1"/>
  <c r="F26" i="1" s="1"/>
  <c r="F21" i="1"/>
  <c r="F19" i="1"/>
  <c r="F20" i="1" s="1"/>
  <c r="F15" i="1"/>
  <c r="F16" i="1"/>
  <c r="F13" i="1"/>
  <c r="F14" i="1" s="1"/>
  <c r="F32" i="1" l="1"/>
  <c r="F28" i="1"/>
  <c r="F22" i="1"/>
  <c r="F27" i="1"/>
  <c r="F34" i="1"/>
</calcChain>
</file>

<file path=xl/sharedStrings.xml><?xml version="1.0" encoding="utf-8"?>
<sst xmlns="http://schemas.openxmlformats.org/spreadsheetml/2006/main" count="76" uniqueCount="42">
  <si>
    <t>Faltante</t>
  </si>
  <si>
    <t>Devolucion</t>
  </si>
  <si>
    <t>Tipo</t>
  </si>
  <si>
    <t>Viajes</t>
  </si>
  <si>
    <t>Camion grande</t>
  </si>
  <si>
    <t>Camion pequeño</t>
  </si>
  <si>
    <t>Panel</t>
  </si>
  <si>
    <t>Transporte para cada tipo</t>
  </si>
  <si>
    <t>Local</t>
  </si>
  <si>
    <t>Bodega</t>
  </si>
  <si>
    <t>Cliente</t>
  </si>
  <si>
    <t>EL PINCHE OBLEISCO</t>
  </si>
  <si>
    <t>TAQUERIA EL CHINITO</t>
  </si>
  <si>
    <t>POLLO PINULITO</t>
  </si>
  <si>
    <t>UBIQUO LABS</t>
  </si>
  <si>
    <t>Ventas</t>
  </si>
  <si>
    <t>ElGALLONEGRO</t>
  </si>
  <si>
    <t>Faltantes</t>
  </si>
  <si>
    <t>Devolución</t>
  </si>
  <si>
    <t>Total</t>
  </si>
  <si>
    <t>Porcentaje</t>
  </si>
  <si>
    <t>Ubicaciones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</si>
  <si>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</si>
  <si>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</si>
  <si>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</si>
  <si>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</si>
  <si>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</si>
  <si>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</si>
  <si>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</si>
  <si>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</si>
  <si>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</si>
  <si>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</si>
  <si>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</si>
  <si>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Meses</t>
  </si>
  <si>
    <t>Crédito 30</t>
  </si>
  <si>
    <t>Crédito 60</t>
  </si>
  <si>
    <t>EL PINCHE OBELISCO</t>
  </si>
  <si>
    <t>Porcentaje 30</t>
  </si>
  <si>
    <t>Porcentaje 60</t>
  </si>
  <si>
    <t>Porcentaje 90</t>
  </si>
  <si>
    <t>Crédito 90</t>
  </si>
  <si>
    <t>Total de viajes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</si>
</sst>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9" fontId="0" fillId="0" borderId="0" xfId="1" applyFont="1"/>
    <xf numFmtId="4" fontId="0" fillId="0" borderId="0" xfId="0" applyNumberFormat="1"/>
    <xf numFmtId="0" fontId="0" fillId="0" borderId="0" xfId="0" applyAlignment="1">
      <alignment horizontal="center"/>
    </xf>
    <xf numFmtId="164" fontId="0" fillId="0" borderId="0" xfId="1" applyNumberFormat="1" applyFont="1"/>
    <xf numFmtId="10" fontId="0" fillId="0" borderId="0" xfId="1" applyNumberFormat="1" applyFont="1"/>
    <xf numFmtId="164" fontId="0" fillId="0" borderId="0" xfId="0" applyNumberFormat="1"/>
    <xf numFmtId="10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Sheet1!$E$2</c:f>
              <c:strCache>
                <c:ptCount val="1"/>
                <c:pt idx="0">
                  <c:v>Viajes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E08-F845-A11D-6C3F88AF750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E08-F845-A11D-6C3F88AF750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E08-F845-A11D-6C3F88AF750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7E08-F845-A11D-6C3F88AF75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Sheet1!$D$3:$D$6</c:f>
              <c:strCache>
                <c:ptCount val="4"/>
                <c:pt idx="0">
                  <c:v>Faltante</c:v>
                </c:pt>
                <c:pt idx="1">
                  <c:v>Bodega</c:v>
                </c:pt>
                <c:pt idx="2">
                  <c:v>Devolucion</c:v>
                </c:pt>
                <c:pt idx="3">
                  <c:v>Local</c:v>
                </c:pt>
              </c:strCache>
            </c:strRef>
          </c:cat>
          <c:val>
            <c:numRef>
              <c:f>Sheet1!$E$3:$E$6</c:f>
              <c:numCache>
                <c:formatCode>General</c:formatCode>
                <c:ptCount val="4"/>
                <c:pt idx="0">
                  <c:v>588</c:v>
                </c:pt>
                <c:pt idx="1">
                  <c:v>857</c:v>
                </c:pt>
                <c:pt idx="2">
                  <c:v>119</c:v>
                </c:pt>
                <c:pt idx="3">
                  <c:v>492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CB-7B43-B78C-99E846132673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Ventas</a:t>
            </a:r>
            <a:r>
              <a:rPr lang="en-US" baseline="0"/>
              <a:t> y procentaje del negocio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Sheet1!$E$37</c:f>
              <c:strCache>
                <c:ptCount val="1"/>
                <c:pt idx="0">
                  <c:v>Ventas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Sheet1!$D$38:$D$42</c:f>
              <c:strCache>
                <c:ptCount val="5"/>
                <c:pt idx="0">
                  <c:v>EL PINCHE OBLEISCO</c:v>
                </c:pt>
                <c:pt idx="1">
                  <c:v>TAQUERIA EL CHINITO</c:v>
                </c:pt>
                <c:pt idx="2">
                  <c:v>POLLO PINULITO</c:v>
                </c:pt>
                <c:pt idx="3">
                  <c:v>UBIQUO LABS</c:v>
                </c:pt>
                <c:pt idx="4">
                  <c:v>ElGALLONEGRO</c:v>
                </c:pt>
              </c:strCache>
            </c:strRef>
          </c:cat>
          <c:val>
            <c:numRef>
              <c:f>Sheet1!$E$38:$E$42</c:f>
              <c:numCache>
                <c:formatCode>#,##0.00</c:formatCode>
                <c:ptCount val="5"/>
                <c:pt idx="0">
                  <c:v>71079</c:v>
                </c:pt>
                <c:pt idx="1">
                  <c:v>69136</c:v>
                </c:pt>
                <c:pt idx="2">
                  <c:v>65106</c:v>
                </c:pt>
                <c:pt idx="3">
                  <c:v>64251</c:v>
                </c:pt>
                <c:pt idx="4">
                  <c:v>34485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BD-F54B-988E-81883BD98F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0939599"/>
        <c:axId val="571211551"/>
      </c:barChart>
      <c:lineChart>
        <c:grouping val="standard"/>
        <c:varyColors val="0"/>
        <c:ser>
          <c:idx val="1"/>
          <c:order val="1"/>
          <c:tx>
            <c:strRef>
              <c:f>Sheet1!$F$37</c:f>
              <c:strCache>
                <c:ptCount val="1"/>
                <c:pt idx="0">
                  <c:v>Porcentaje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Sheet1!$D$38:$D$42</c:f>
              <c:strCache>
                <c:ptCount val="5"/>
                <c:pt idx="0">
                  <c:v>EL PINCHE OBLEISCO</c:v>
                </c:pt>
                <c:pt idx="1">
                  <c:v>TAQUERIA EL CHINITO</c:v>
                </c:pt>
                <c:pt idx="2">
                  <c:v>POLLO PINULITO</c:v>
                </c:pt>
                <c:pt idx="3">
                  <c:v>UBIQUO LABS</c:v>
                </c:pt>
                <c:pt idx="4">
                  <c:v>ElGALLONEGRO</c:v>
                </c:pt>
              </c:strCache>
            </c:strRef>
          </c:cat>
          <c:val>
            <c:numRef>
              <c:f>Sheet1!$F$38:$F$42</c:f>
              <c:numCache>
                <c:formatCode>0%</c:formatCode>
                <c:ptCount val="5"/>
                <c:pt idx="0">
                  <c:v>0.11869285070907787</c:v>
                </c:pt>
                <c:pt idx="1">
                  <c:v>0.115448288898589</c:v>
                </c:pt>
                <c:pt idx="2">
                  <c:v>0.10871870367148136</c:v>
                </c:pt>
                <c:pt idx="3">
                  <c:v>0.10729096288508508</c:v>
                </c:pt>
                <c:pt idx="4">
                  <c:v>5.7585545051316848E-2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BD-F54B-988E-81883BD98F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1226351"/>
        <c:axId val="571465855"/>
      </c:lineChart>
      <c:catAx>
        <c:axId val="570939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211551"/>
        <c:crosses val="autoZero"/>
        <c:auto val="1"/>
        <c:lblAlgn val="ctr"/>
        <c:lblOffset val="100"/>
        <c:noMultiLvlLbl val="0"/>
      </c:catAx>
      <c:valAx>
        <c:axId val="571211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939599"/>
        <c:crosses val="autoZero"/>
        <c:crossBetween val="between"/>
      </c:valAx>
      <c:valAx>
        <c:axId val="571465855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226351"/>
        <c:crosses val="max"/>
        <c:crossBetween val="between"/>
      </c:valAx>
      <c:catAx>
        <c:axId val="57122635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7146585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Tipos de viaje por cliente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Sheet1!$D$45</c:f>
              <c:strCache>
                <c:ptCount val="1"/>
                <c:pt idx="0">
                  <c:v>EL PINCHE OBLEISCO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2.7777777777777779E-3"/>
                  <c:y val="1.379629629629629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266-8E40-A8C9-97C50888CD14}"/>
                </c:ext>
              </c:extLst>
            </c:dLbl>
            <c:dLbl>
              <c:idx val="1"/>
              <c:layout>
                <c:manualLayout>
                  <c:x val="0"/>
                  <c:y val="1.379629629629629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266-8E40-A8C9-97C50888CD14}"/>
                </c:ext>
              </c:extLst>
            </c:dLbl>
            <c:dLbl>
              <c:idx val="2"/>
              <c:layout>
                <c:manualLayout>
                  <c:x val="-5.0925337632079971E-17"/>
                  <c:y val="1.842592592592592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5266-8E40-A8C9-97C50888CD1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Sheet1!$E$44:$I$44</c:f>
              <c:strCache>
                <c:ptCount val="5"/>
                <c:pt idx="0">
                  <c:v>Viajes</c:v>
                </c:pt>
                <c:pt idx="1">
                  <c:v>Faltantes</c:v>
                </c:pt>
                <c:pt idx="2">
                  <c:v>Bodega</c:v>
                </c:pt>
                <c:pt idx="3">
                  <c:v>Devolución</c:v>
                </c:pt>
                <c:pt idx="4">
                  <c:v>Local</c:v>
                </c:pt>
              </c:strCache>
            </c:strRef>
          </c:cat>
          <c:val>
            <c:numRef>
              <c:f>Sheet1!$E$45:$I$45</c:f>
              <c:numCache>
                <c:formatCode>General</c:formatCode>
                <c:ptCount val="5"/>
                <c:pt idx="0">
                  <c:v>256</c:v>
                </c:pt>
                <c:pt idx="1">
                  <c:v>133</c:v>
                </c:pt>
                <c:pt idx="2">
                  <c:v>123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4B-6241-919D-028D1DD619E4}"/>
            </c:ext>
          </c:extLst>
        </c:ser>
        <c:ser>
          <c:idx val="1"/>
          <c:order val="1"/>
          <c:tx>
            <c:strRef>
              <c:f>Sheet1!$D$46</c:f>
              <c:strCache>
                <c:ptCount val="1"/>
                <c:pt idx="0">
                  <c:v>TAQUERIA EL CHINITO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1.2731334408019993E-17"/>
                  <c:y val="1.842592592592588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266-8E40-A8C9-97C50888CD14}"/>
                </c:ext>
              </c:extLst>
            </c:dLbl>
            <c:dLbl>
              <c:idx val="1"/>
              <c:layout>
                <c:manualLayout>
                  <c:x val="-5.0925337632079971E-17"/>
                  <c:y val="1.842592592592592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266-8E40-A8C9-97C50888CD14}"/>
                </c:ext>
              </c:extLst>
            </c:dLbl>
            <c:dLbl>
              <c:idx val="4"/>
              <c:layout>
                <c:manualLayout>
                  <c:x val="0"/>
                  <c:y val="1.379629629629629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5266-8E40-A8C9-97C50888CD1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Sheet1!$E$44:$I$44</c:f>
              <c:strCache>
                <c:ptCount val="5"/>
                <c:pt idx="0">
                  <c:v>Viajes</c:v>
                </c:pt>
                <c:pt idx="1">
                  <c:v>Faltantes</c:v>
                </c:pt>
                <c:pt idx="2">
                  <c:v>Bodega</c:v>
                </c:pt>
                <c:pt idx="3">
                  <c:v>Devolución</c:v>
                </c:pt>
                <c:pt idx="4">
                  <c:v>Local</c:v>
                </c:pt>
              </c:strCache>
            </c:strRef>
          </c:cat>
          <c:val>
            <c:numRef>
              <c:f>Sheet1!$E$46:$I$46</c:f>
              <c:numCache>
                <c:formatCode>General</c:formatCode>
                <c:ptCount val="5"/>
                <c:pt idx="0">
                  <c:v>247</c:v>
                </c:pt>
                <c:pt idx="1">
                  <c:v>108</c:v>
                </c:pt>
                <c:pt idx="2">
                  <c:v>0</c:v>
                </c:pt>
                <c:pt idx="3">
                  <c:v>0</c:v>
                </c:pt>
                <c:pt idx="4">
                  <c:v>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4B-6241-919D-028D1DD619E4}"/>
            </c:ext>
          </c:extLst>
        </c:ser>
        <c:ser>
          <c:idx val="2"/>
          <c:order val="2"/>
          <c:tx>
            <c:strRef>
              <c:f>Sheet1!$D$47</c:f>
              <c:strCache>
                <c:ptCount val="1"/>
                <c:pt idx="0">
                  <c:v>POLLO PINULITO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2.7777777777777779E-3"/>
                  <c:y val="2.768518518518518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266-8E40-A8C9-97C50888CD14}"/>
                </c:ext>
              </c:extLst>
            </c:dLbl>
            <c:dLbl>
              <c:idx val="1"/>
              <c:layout>
                <c:manualLayout>
                  <c:x val="0"/>
                  <c:y val="1.379629629629629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266-8E40-A8C9-97C50888CD14}"/>
                </c:ext>
              </c:extLst>
            </c:dLbl>
            <c:dLbl>
              <c:idx val="2"/>
              <c:layout>
                <c:manualLayout>
                  <c:x val="0"/>
                  <c:y val="2.305555555555547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5266-8E40-A8C9-97C50888CD1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Sheet1!$E$44:$I$44</c:f>
              <c:strCache>
                <c:ptCount val="5"/>
                <c:pt idx="0">
                  <c:v>Viajes</c:v>
                </c:pt>
                <c:pt idx="1">
                  <c:v>Faltantes</c:v>
                </c:pt>
                <c:pt idx="2">
                  <c:v>Bodega</c:v>
                </c:pt>
                <c:pt idx="3">
                  <c:v>Devolución</c:v>
                </c:pt>
                <c:pt idx="4">
                  <c:v>Local</c:v>
                </c:pt>
              </c:strCache>
            </c:strRef>
          </c:cat>
          <c:val>
            <c:numRef>
              <c:f>Sheet1!$E$47:$I$47</c:f>
              <c:numCache>
                <c:formatCode>General</c:formatCode>
                <c:ptCount val="5"/>
                <c:pt idx="0">
                  <c:v>228</c:v>
                </c:pt>
                <c:pt idx="1">
                  <c:v>119</c:v>
                </c:pt>
                <c:pt idx="2">
                  <c:v>109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94B-6241-919D-028D1DD619E4}"/>
            </c:ext>
          </c:extLst>
        </c:ser>
        <c:ser>
          <c:idx val="3"/>
          <c:order val="3"/>
          <c:tx>
            <c:strRef>
              <c:f>Sheet1!$D$48</c:f>
              <c:strCache>
                <c:ptCount val="1"/>
                <c:pt idx="0">
                  <c:v>UBIQUO LABS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2.5462668816039986E-17"/>
                  <c:y val="9.1666666666666667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266-8E40-A8C9-97C50888CD14}"/>
                </c:ext>
              </c:extLst>
            </c:dLbl>
            <c:dLbl>
              <c:idx val="1"/>
              <c:layout>
                <c:manualLayout>
                  <c:x val="0"/>
                  <c:y val="3.694444444444444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266-8E40-A8C9-97C50888CD14}"/>
                </c:ext>
              </c:extLst>
            </c:dLbl>
            <c:dLbl>
              <c:idx val="4"/>
              <c:layout>
                <c:manualLayout>
                  <c:x val="0"/>
                  <c:y val="2.768518518518518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5266-8E40-A8C9-97C50888CD1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Sheet1!$E$44:$I$44</c:f>
              <c:strCache>
                <c:ptCount val="5"/>
                <c:pt idx="0">
                  <c:v>Viajes</c:v>
                </c:pt>
                <c:pt idx="1">
                  <c:v>Faltantes</c:v>
                </c:pt>
                <c:pt idx="2">
                  <c:v>Bodega</c:v>
                </c:pt>
                <c:pt idx="3">
                  <c:v>Devolución</c:v>
                </c:pt>
                <c:pt idx="4">
                  <c:v>Local</c:v>
                </c:pt>
              </c:strCache>
            </c:strRef>
          </c:cat>
          <c:val>
            <c:numRef>
              <c:f>Sheet1!$E$48:$I$48</c:f>
              <c:numCache>
                <c:formatCode>General</c:formatCode>
                <c:ptCount val="5"/>
                <c:pt idx="0">
                  <c:v>241</c:v>
                </c:pt>
                <c:pt idx="1">
                  <c:v>114</c:v>
                </c:pt>
                <c:pt idx="2">
                  <c:v>0</c:v>
                </c:pt>
                <c:pt idx="3">
                  <c:v>0</c:v>
                </c:pt>
                <c:pt idx="4">
                  <c:v>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94B-6241-919D-028D1DD619E4}"/>
            </c:ext>
          </c:extLst>
        </c:ser>
        <c:ser>
          <c:idx val="4"/>
          <c:order val="4"/>
          <c:tx>
            <c:strRef>
              <c:f>Sheet1!$D$49</c:f>
              <c:strCache>
                <c:ptCount val="1"/>
                <c:pt idx="0">
                  <c:v>ElGALLONEGRO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2.7777777777777523E-3"/>
                  <c:y val="2.305555555555555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5266-8E40-A8C9-97C50888CD14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266-8E40-A8C9-97C50888CD14}"/>
                </c:ext>
              </c:extLst>
            </c:dLbl>
            <c:dLbl>
              <c:idx val="2"/>
              <c:layout>
                <c:manualLayout>
                  <c:x val="-2.7777777777777779E-3"/>
                  <c:y val="1.842592592592584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5266-8E40-A8C9-97C50888CD14}"/>
                </c:ext>
              </c:extLst>
            </c:dLbl>
            <c:dLbl>
              <c:idx val="3"/>
              <c:layout>
                <c:manualLayout>
                  <c:x val="-1.0185067526415994E-16"/>
                  <c:y val="2.768518518518510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5266-8E40-A8C9-97C50888CD1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Sheet1!$E$44:$I$44</c:f>
              <c:strCache>
                <c:ptCount val="5"/>
                <c:pt idx="0">
                  <c:v>Viajes</c:v>
                </c:pt>
                <c:pt idx="1">
                  <c:v>Faltantes</c:v>
                </c:pt>
                <c:pt idx="2">
                  <c:v>Bodega</c:v>
                </c:pt>
                <c:pt idx="3">
                  <c:v>Devolución</c:v>
                </c:pt>
                <c:pt idx="4">
                  <c:v>Local</c:v>
                </c:pt>
              </c:strCache>
            </c:strRef>
          </c:cat>
          <c:val>
            <c:numRef>
              <c:f>Sheet1!$E$49:$I$49</c:f>
              <c:numCache>
                <c:formatCode>General</c:formatCode>
                <c:ptCount val="5"/>
                <c:pt idx="0">
                  <c:v>245</c:v>
                </c:pt>
                <c:pt idx="1">
                  <c:v>0</c:v>
                </c:pt>
                <c:pt idx="2">
                  <c:v>126</c:v>
                </c:pt>
                <c:pt idx="3">
                  <c:v>119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94B-6241-919D-028D1DD619E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82818575"/>
        <c:axId val="580874399"/>
      </c:barChart>
      <c:catAx>
        <c:axId val="582818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874399"/>
        <c:crosses val="autoZero"/>
        <c:auto val="1"/>
        <c:lblAlgn val="ctr"/>
        <c:lblOffset val="100"/>
        <c:noMultiLvlLbl val="0"/>
      </c:catAx>
      <c:valAx>
        <c:axId val="580874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818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Viajes por Ubicación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Sheet1!$E$66</c:f>
              <c:strCache>
                <c:ptCount val="1"/>
                <c:pt idx="0">
                  <c:v>Viajes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6469-A847-B593-D2E6B725FFF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6469-A847-B593-D2E6B725FFF7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49.77%</a:t>
                    </a:r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6469-A847-B593-D2E6B725FFF7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50.23%</a:t>
                    </a:r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6469-A847-B593-D2E6B725FFF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Sheet1!$D$67:$D$68</c:f>
              <c:numCache>
                <c:formatCode>General</c:formatCode>
                <c:ptCount val="2"/>
                <c:pt idx="0">
                  <c:v>76001</c:v>
                </c:pt>
                <c:pt idx="1">
                  <c:v>76002</c:v>
                </c:pt>
              </c:numCache>
            </c:numRef>
          </c:cat>
          <c:val>
            <c:numRef>
              <c:f>Sheet1!$E$67:$E$68</c:f>
              <c:numCache>
                <c:formatCode>General</c:formatCode>
                <c:ptCount val="2"/>
                <c:pt idx="0">
                  <c:v>1085</c:v>
                </c:pt>
                <c:pt idx="1">
                  <c:v>1095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69-A847-B593-D2E6B725FFF7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Viajes por 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996949888257945E-2"/>
          <c:y val="0.21507050052220122"/>
          <c:w val="0.89885344250357013"/>
          <c:h val="0.5468218120584919"/>
        </c:manualLayout>
      </c:layout>
      <c:lineChart>
        <c:grouping val="standard"/>
        <c:varyColors val="0"/>
        <c:ser>
          <c:idx val="0"/>
          <c:order val="0"/>
          <c:tx>
            <c:strRef>
              <c:f>Sheet1!$E$81</c:f>
              <c:strCache>
                <c:ptCount val="1"/>
                <c:pt idx="0">
                  <c:v>Viajes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dLbl>
              <c:idx val="0"/>
              <c:layout>
                <c:manualLayout>
                  <c:x val="-4.6777777777777793E-2"/>
                  <c:y val="-7.40740740740740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D98-9649-A9AE-528F5984B798}"/>
                </c:ext>
              </c:extLst>
            </c:dLbl>
            <c:dLbl>
              <c:idx val="1"/>
              <c:layout>
                <c:manualLayout>
                  <c:x val="-4.4000000000000025E-2"/>
                  <c:y val="-5.55555555555555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D98-9649-A9AE-528F5984B798}"/>
                </c:ext>
              </c:extLst>
            </c:dLbl>
            <c:dLbl>
              <c:idx val="2"/>
              <c:layout>
                <c:manualLayout>
                  <c:x val="-4.3999999999999997E-2"/>
                  <c:y val="-7.40740740740740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D98-9649-A9AE-528F5984B798}"/>
                </c:ext>
              </c:extLst>
            </c:dLbl>
            <c:dLbl>
              <c:idx val="3"/>
              <c:layout>
                <c:manualLayout>
                  <c:x val="-4.4000000000000053E-2"/>
                  <c:y val="-7.40740740740740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D98-9649-A9AE-528F5984B798}"/>
                </c:ext>
              </c:extLst>
            </c:dLbl>
            <c:dLbl>
              <c:idx val="4"/>
              <c:layout>
                <c:manualLayout>
                  <c:x val="-4.3999999999999997E-2"/>
                  <c:y val="-6.481481481481483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D98-9649-A9AE-528F5984B798}"/>
                </c:ext>
              </c:extLst>
            </c:dLbl>
            <c:dLbl>
              <c:idx val="5"/>
              <c:layout>
                <c:manualLayout>
                  <c:x val="-4.3999999999999997E-2"/>
                  <c:y val="-6.94444444444444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D98-9649-A9AE-528F5984B798}"/>
                </c:ext>
              </c:extLst>
            </c:dLbl>
            <c:dLbl>
              <c:idx val="6"/>
              <c:layout>
                <c:manualLayout>
                  <c:x val="-4.4000000000000102E-2"/>
                  <c:y val="-5.55555555555555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D98-9649-A9AE-528F5984B798}"/>
                </c:ext>
              </c:extLst>
            </c:dLbl>
            <c:dLbl>
              <c:idx val="7"/>
              <c:layout>
                <c:manualLayout>
                  <c:x val="-4.3999999999999997E-2"/>
                  <c:y val="-5.55555555555555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D98-9649-A9AE-528F5984B798}"/>
                </c:ext>
              </c:extLst>
            </c:dLbl>
            <c:dLbl>
              <c:idx val="8"/>
              <c:layout>
                <c:manualLayout>
                  <c:x val="-4.4000000000000102E-2"/>
                  <c:y val="-5.55555555555555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5D98-9649-A9AE-528F5984B798}"/>
                </c:ext>
              </c:extLst>
            </c:dLbl>
            <c:dLbl>
              <c:idx val="9"/>
              <c:layout>
                <c:manualLayout>
                  <c:x val="-4.4000000000000102E-2"/>
                  <c:y val="-4.629629629629629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5D98-9649-A9AE-528F5984B798}"/>
                </c:ext>
              </c:extLst>
            </c:dLbl>
            <c:dLbl>
              <c:idx val="10"/>
              <c:layout>
                <c:manualLayout>
                  <c:x val="-4.3686132983377181E-2"/>
                  <c:y val="-4.166666666666670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5D98-9649-A9AE-528F5984B79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Sheet1!$D$82:$D$92</c:f>
              <c:strCache>
                <c:ptCount val="11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</c:strCache>
            </c:strRef>
          </c:cat>
          <c:val>
            <c:numRef>
              <c:f>Sheet1!$E$82:$E$92</c:f>
              <c:numCache>
                <c:formatCode>General</c:formatCode>
                <c:ptCount val="11"/>
                <c:pt idx="0">
                  <c:v>192</c:v>
                </c:pt>
                <c:pt idx="1">
                  <c:v>203</c:v>
                </c:pt>
                <c:pt idx="2">
                  <c:v>182</c:v>
                </c:pt>
                <c:pt idx="3">
                  <c:v>196</c:v>
                </c:pt>
                <c:pt idx="4">
                  <c:v>215</c:v>
                </c:pt>
                <c:pt idx="5">
                  <c:v>197</c:v>
                </c:pt>
                <c:pt idx="6">
                  <c:v>211</c:v>
                </c:pt>
                <c:pt idx="7">
                  <c:v>199</c:v>
                </c:pt>
                <c:pt idx="8">
                  <c:v>188</c:v>
                </c:pt>
                <c:pt idx="9">
                  <c:v>200</c:v>
                </c:pt>
                <c:pt idx="10">
                  <c:v>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98-9649-A9AE-528F5984B79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24736592"/>
        <c:axId val="1865070208"/>
      </c:lineChart>
      <c:catAx>
        <c:axId val="1824736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070208"/>
        <c:crosses val="autoZero"/>
        <c:auto val="1"/>
        <c:lblAlgn val="ctr"/>
        <c:lblOffset val="100"/>
        <c:noMultiLvlLbl val="0"/>
      </c:catAx>
      <c:valAx>
        <c:axId val="18650702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4736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Crédito a clientes con más viajes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Sheet1!$D$97</c:f>
              <c:strCache>
                <c:ptCount val="1"/>
                <c:pt idx="0">
                  <c:v>EL PINCHE OBELISCO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Sheet1!$E$96:$H$96</c:f>
              <c:strCache>
                <c:ptCount val="4"/>
                <c:pt idx="0">
                  <c:v>Total de viajes</c:v>
                </c:pt>
                <c:pt idx="1">
                  <c:v>Crédito 30</c:v>
                </c:pt>
                <c:pt idx="2">
                  <c:v>Crédito 60</c:v>
                </c:pt>
                <c:pt idx="3">
                  <c:v>Crédito 90</c:v>
                </c:pt>
              </c:strCache>
            </c:strRef>
          </c:cat>
          <c:val>
            <c:numRef>
              <c:f>Sheet1!$E$97:$H$97</c:f>
              <c:numCache>
                <c:formatCode>General</c:formatCode>
                <c:ptCount val="4"/>
                <c:pt idx="0">
                  <c:v>274</c:v>
                </c:pt>
                <c:pt idx="1">
                  <c:v>98</c:v>
                </c:pt>
                <c:pt idx="2">
                  <c:v>96</c:v>
                </c:pt>
                <c:pt idx="3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CD-9D40-846C-31F7E59CA7FB}"/>
            </c:ext>
          </c:extLst>
        </c:ser>
        <c:ser>
          <c:idx val="1"/>
          <c:order val="1"/>
          <c:tx>
            <c:strRef>
              <c:f>Sheet1!$D$98</c:f>
              <c:strCache>
                <c:ptCount val="1"/>
                <c:pt idx="0">
                  <c:v>TAQUERIA EL CHINITO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Sheet1!$E$96:$H$96</c:f>
              <c:strCache>
                <c:ptCount val="4"/>
                <c:pt idx="0">
                  <c:v>Total de viajes</c:v>
                </c:pt>
                <c:pt idx="1">
                  <c:v>Crédito 30</c:v>
                </c:pt>
                <c:pt idx="2">
                  <c:v>Crédito 60</c:v>
                </c:pt>
                <c:pt idx="3">
                  <c:v>Crédito 90</c:v>
                </c:pt>
              </c:strCache>
            </c:strRef>
          </c:cat>
          <c:val>
            <c:numRef>
              <c:f>Sheet1!$E$98:$H$98</c:f>
              <c:numCache>
                <c:formatCode>General</c:formatCode>
                <c:ptCount val="4"/>
                <c:pt idx="0">
                  <c:v>244</c:v>
                </c:pt>
                <c:pt idx="1">
                  <c:v>96</c:v>
                </c:pt>
                <c:pt idx="2">
                  <c:v>76</c:v>
                </c:pt>
                <c:pt idx="3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CD-9D40-846C-31F7E59CA7FB}"/>
            </c:ext>
          </c:extLst>
        </c:ser>
        <c:ser>
          <c:idx val="2"/>
          <c:order val="2"/>
          <c:tx>
            <c:strRef>
              <c:f>Sheet1!$D$99</c:f>
              <c:strCache>
                <c:ptCount val="1"/>
                <c:pt idx="0">
                  <c:v>POLLO PINULITO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Sheet1!$E$96:$H$96</c:f>
              <c:strCache>
                <c:ptCount val="4"/>
                <c:pt idx="0">
                  <c:v>Total de viajes</c:v>
                </c:pt>
                <c:pt idx="1">
                  <c:v>Crédito 30</c:v>
                </c:pt>
                <c:pt idx="2">
                  <c:v>Crédito 60</c:v>
                </c:pt>
                <c:pt idx="3">
                  <c:v>Crédito 90</c:v>
                </c:pt>
              </c:strCache>
            </c:strRef>
          </c:cat>
          <c:val>
            <c:numRef>
              <c:f>Sheet1!$E$99:$H$99</c:f>
              <c:numCache>
                <c:formatCode>General</c:formatCode>
                <c:ptCount val="4"/>
                <c:pt idx="0">
                  <c:v>228</c:v>
                </c:pt>
                <c:pt idx="1">
                  <c:v>76</c:v>
                </c:pt>
                <c:pt idx="2">
                  <c:v>91</c:v>
                </c:pt>
                <c:pt idx="3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3CD-9D40-846C-31F7E59CA7FB}"/>
            </c:ext>
          </c:extLst>
        </c:ser>
        <c:ser>
          <c:idx val="3"/>
          <c:order val="3"/>
          <c:tx>
            <c:strRef>
              <c:f>Sheet1!$D$100</c:f>
              <c:strCache>
                <c:ptCount val="1"/>
                <c:pt idx="0">
                  <c:v>UBIQUO LABS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Sheet1!$E$96:$H$96</c:f>
              <c:strCache>
                <c:ptCount val="4"/>
                <c:pt idx="0">
                  <c:v>Total de viajes</c:v>
                </c:pt>
                <c:pt idx="1">
                  <c:v>Crédito 30</c:v>
                </c:pt>
                <c:pt idx="2">
                  <c:v>Crédito 60</c:v>
                </c:pt>
                <c:pt idx="3">
                  <c:v>Crédito 90</c:v>
                </c:pt>
              </c:strCache>
            </c:strRef>
          </c:cat>
          <c:val>
            <c:numRef>
              <c:f>Sheet1!$E$100:$H$100</c:f>
              <c:numCache>
                <c:formatCode>General</c:formatCode>
                <c:ptCount val="4"/>
                <c:pt idx="0">
                  <c:v>241</c:v>
                </c:pt>
                <c:pt idx="1">
                  <c:v>71</c:v>
                </c:pt>
                <c:pt idx="2">
                  <c:v>90</c:v>
                </c:pt>
                <c:pt idx="3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3CD-9D40-846C-31F7E59CA7F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901231376"/>
        <c:axId val="1901233024"/>
      </c:barChart>
      <c:catAx>
        <c:axId val="1901231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1233024"/>
        <c:crosses val="autoZero"/>
        <c:auto val="1"/>
        <c:lblAlgn val="ctr"/>
        <c:lblOffset val="100"/>
        <c:noMultiLvlLbl val="0"/>
      </c:catAx>
      <c:valAx>
        <c:axId val="190123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1231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png"/><Relationship Id="rId13" Type="http://schemas.openxmlformats.org/officeDocument/2006/relationships/image" Target="../media/image8.png"/><Relationship Id="rId3" Type="http://schemas.openxmlformats.org/officeDocument/2006/relationships/chart" Target="../charts/chart2.xml"/><Relationship Id="rId7" Type="http://schemas.openxmlformats.org/officeDocument/2006/relationships/chart" Target="../charts/chart6.xml"/><Relationship Id="rId12" Type="http://schemas.openxmlformats.org/officeDocument/2006/relationships/image" Target="../media/image7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11" Type="http://schemas.openxmlformats.org/officeDocument/2006/relationships/image" Target="../media/image6.png"/><Relationship Id="rId5" Type="http://schemas.openxmlformats.org/officeDocument/2006/relationships/chart" Target="../charts/chart4.xml"/><Relationship Id="rId10" Type="http://schemas.openxmlformats.org/officeDocument/2006/relationships/image" Target="../media/image5.png"/><Relationship Id="rId4" Type="http://schemas.openxmlformats.org/officeDocument/2006/relationships/chart" Target="../charts/chart3.xml"/><Relationship Id="rId9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814104</xdr:colOff>
      <xdr:row>0</xdr:row>
      <xdr:rowOff>30122</xdr:rowOff>
    </xdr:from>
    <xdr:to>
      <xdr:col>9</xdr:col>
      <xdr:colOff>455898</xdr:colOff>
      <xdr:row>10</xdr:row>
      <xdr:rowOff>122116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996797-8210-31BD-BA09-5EDB3E627C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472180</xdr:colOff>
      <xdr:row>11</xdr:row>
      <xdr:rowOff>98711</xdr:rowOff>
    </xdr:from>
    <xdr:to>
      <xdr:col>11</xdr:col>
      <xdr:colOff>615135</xdr:colOff>
      <xdr:row>26</xdr:row>
      <xdr:rowOff>21492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E6935B2F-785C-D083-7B74-1384359E14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53398" y="2337493"/>
          <a:ext cx="4644942" cy="2975666"/>
        </a:xfrm>
        <a:prstGeom prst="rect">
          <a:avLst/>
        </a:prstGeom>
      </xdr:spPr>
    </xdr:pic>
    <xdr:clientData/>
  </xdr:twoCellAnchor>
  <xdr:twoCellAnchor>
    <xdr:from>
      <xdr:col>9</xdr:col>
      <xdr:colOff>99320</xdr:colOff>
      <xdr:row>34</xdr:row>
      <xdr:rowOff>187243</xdr:rowOff>
    </xdr:from>
    <xdr:to>
      <xdr:col>14</xdr:col>
      <xdr:colOff>560102</xdr:colOff>
      <xdr:row>52</xdr:row>
      <xdr:rowOff>81410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DFB48883-D322-A128-9768-216597AEEF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1076243</xdr:colOff>
      <xdr:row>49</xdr:row>
      <xdr:rowOff>150772</xdr:rowOff>
    </xdr:from>
    <xdr:to>
      <xdr:col>8</xdr:col>
      <xdr:colOff>771769</xdr:colOff>
      <xdr:row>63</xdr:row>
      <xdr:rowOff>44613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B0BE801E-9EB5-2BAF-26DB-A81E471641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323199</xdr:colOff>
      <xdr:row>65</xdr:row>
      <xdr:rowOff>36798</xdr:rowOff>
    </xdr:from>
    <xdr:to>
      <xdr:col>9</xdr:col>
      <xdr:colOff>480321</xdr:colOff>
      <xdr:row>78</xdr:row>
      <xdr:rowOff>134165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44ED4A0-5FE8-C7FE-854E-AB510DF036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518584</xdr:colOff>
      <xdr:row>78</xdr:row>
      <xdr:rowOff>122115</xdr:rowOff>
    </xdr:from>
    <xdr:to>
      <xdr:col>11</xdr:col>
      <xdr:colOff>157122</xdr:colOff>
      <xdr:row>93</xdr:row>
      <xdr:rowOff>52754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3F35396-7572-931B-8987-81A62731A2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oneCellAnchor>
    <xdr:from>
      <xdr:col>10</xdr:col>
      <xdr:colOff>651282</xdr:colOff>
      <xdr:row>36</xdr:row>
      <xdr:rowOff>40705</xdr:rowOff>
    </xdr:from>
    <xdr:ext cx="1733488" cy="233141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56E7F0A1-41F1-17E2-37DE-F5E062F8321E}"/>
            </a:ext>
          </a:extLst>
        </xdr:cNvPr>
        <xdr:cNvSpPr txBox="1"/>
      </xdr:nvSpPr>
      <xdr:spPr>
        <a:xfrm>
          <a:off x="9638974" y="7367628"/>
          <a:ext cx="1733488" cy="233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900"/>
            <a:t>Clientes del 50.77%</a:t>
          </a:r>
          <a:r>
            <a:rPr lang="en-US" sz="900" baseline="0"/>
            <a:t> de las ventas</a:t>
          </a:r>
          <a:endParaRPr lang="en-US" sz="900"/>
        </a:p>
      </xdr:txBody>
    </xdr:sp>
    <xdr:clientData/>
  </xdr:oneCellAnchor>
  <xdr:twoCellAnchor>
    <xdr:from>
      <xdr:col>5</xdr:col>
      <xdr:colOff>282494</xdr:colOff>
      <xdr:row>100</xdr:row>
      <xdr:rowOff>191476</xdr:rowOff>
    </xdr:from>
    <xdr:to>
      <xdr:col>10</xdr:col>
      <xdr:colOff>743276</xdr:colOff>
      <xdr:row>114</xdr:row>
      <xdr:rowOff>85317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2FC0FD2-EA17-DF51-1BC1-2187E051E4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oneCellAnchor>
    <xdr:from>
      <xdr:col>7</xdr:col>
      <xdr:colOff>97692</xdr:colOff>
      <xdr:row>102</xdr:row>
      <xdr:rowOff>73270</xdr:rowOff>
    </xdr:from>
    <xdr:ext cx="1580561" cy="23314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20CBB677-6E0B-4664-2215-38010E7F6622}"/>
            </a:ext>
          </a:extLst>
        </xdr:cNvPr>
        <xdr:cNvSpPr txBox="1"/>
      </xdr:nvSpPr>
      <xdr:spPr>
        <a:xfrm>
          <a:off x="6618654" y="20832885"/>
          <a:ext cx="1580561" cy="233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900"/>
            <a:t>Todo crédito tiene 30%</a:t>
          </a:r>
          <a:r>
            <a:rPr lang="en-US" sz="900" baseline="0"/>
            <a:t> o más</a:t>
          </a:r>
          <a:endParaRPr lang="en-US" sz="900"/>
        </a:p>
      </xdr:txBody>
    </xdr:sp>
    <xdr:clientData/>
  </xdr:oneCellAnchor>
  <xdr:twoCellAnchor editAs="oneCell">
    <xdr:from>
      <xdr:col>10</xdr:col>
      <xdr:colOff>0</xdr:colOff>
      <xdr:row>3</xdr:row>
      <xdr:rowOff>0</xdr:rowOff>
    </xdr:from>
    <xdr:to>
      <xdr:col>12</xdr:col>
      <xdr:colOff>600156</xdr:colOff>
      <xdr:row>11</xdr:row>
      <xdr:rowOff>10095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6D59DC83-CF13-1FCA-43B2-2E42372C26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48205" y="610577"/>
          <a:ext cx="2374900" cy="1638300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31</xdr:row>
      <xdr:rowOff>0</xdr:rowOff>
    </xdr:from>
    <xdr:to>
      <xdr:col>13</xdr:col>
      <xdr:colOff>209713</xdr:colOff>
      <xdr:row>44</xdr:row>
      <xdr:rowOff>110067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2CC6F4FB-61C5-B919-A0BB-349A8453E0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95705" y="6309295"/>
          <a:ext cx="3759200" cy="2755900"/>
        </a:xfrm>
        <a:prstGeom prst="rect">
          <a:avLst/>
        </a:prstGeom>
      </xdr:spPr>
    </xdr:pic>
    <xdr:clientData/>
  </xdr:twoCellAnchor>
  <xdr:twoCellAnchor editAs="oneCell">
    <xdr:from>
      <xdr:col>9</xdr:col>
      <xdr:colOff>814102</xdr:colOff>
      <xdr:row>53</xdr:row>
      <xdr:rowOff>81410</xdr:rowOff>
    </xdr:from>
    <xdr:to>
      <xdr:col>13</xdr:col>
      <xdr:colOff>820615</xdr:colOff>
      <xdr:row>63</xdr:row>
      <xdr:rowOff>179754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4B4EDE07-6BA1-6383-0678-399E935BBF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09807" y="10868269"/>
          <a:ext cx="3556000" cy="2133600"/>
        </a:xfrm>
        <a:prstGeom prst="rect">
          <a:avLst/>
        </a:prstGeom>
      </xdr:spPr>
    </xdr:pic>
    <xdr:clientData/>
  </xdr:twoCellAnchor>
  <xdr:oneCellAnchor>
    <xdr:from>
      <xdr:col>7</xdr:col>
      <xdr:colOff>301218</xdr:colOff>
      <xdr:row>80</xdr:row>
      <xdr:rowOff>24423</xdr:rowOff>
    </xdr:from>
    <xdr:ext cx="1966692" cy="26443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92ABE83B-6CA2-7780-81AF-21C8F8A5957F}"/>
            </a:ext>
          </a:extLst>
        </xdr:cNvPr>
        <xdr:cNvSpPr txBox="1"/>
      </xdr:nvSpPr>
      <xdr:spPr>
        <a:xfrm>
          <a:off x="6822180" y="16306474"/>
          <a:ext cx="1966692" cy="2644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Meses pico por encima de: 200</a:t>
          </a:r>
        </a:p>
      </xdr:txBody>
    </xdr:sp>
    <xdr:clientData/>
  </xdr:oneCellAnchor>
  <xdr:twoCellAnchor editAs="oneCell">
    <xdr:from>
      <xdr:col>12</xdr:col>
      <xdr:colOff>0</xdr:colOff>
      <xdr:row>82</xdr:row>
      <xdr:rowOff>0</xdr:rowOff>
    </xdr:from>
    <xdr:to>
      <xdr:col>16</xdr:col>
      <xdr:colOff>559126</xdr:colOff>
      <xdr:row>93</xdr:row>
      <xdr:rowOff>59918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88758C89-667D-1169-5296-E75B036488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22949" y="16689103"/>
          <a:ext cx="3848100" cy="2298700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66</xdr:row>
      <xdr:rowOff>0</xdr:rowOff>
    </xdr:from>
    <xdr:to>
      <xdr:col>12</xdr:col>
      <xdr:colOff>358856</xdr:colOff>
      <xdr:row>76</xdr:row>
      <xdr:rowOff>98343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CE3C2652-756E-A7C9-8D55-623E4BD14F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48205" y="13432692"/>
          <a:ext cx="2133600" cy="21336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</xdr:row>
      <xdr:rowOff>203525</xdr:rowOff>
    </xdr:from>
    <xdr:to>
      <xdr:col>9</xdr:col>
      <xdr:colOff>298939</xdr:colOff>
      <xdr:row>28</xdr:row>
      <xdr:rowOff>140952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4891B949-BF8B-5857-752B-70F87EBD56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2244" y="1424679"/>
          <a:ext cx="7772400" cy="4414991"/>
        </a:xfrm>
        <a:prstGeom prst="rect">
          <a:avLst/>
        </a:prstGeom>
      </xdr:spPr>
    </xdr:pic>
    <xdr:clientData/>
  </xdr:twoCellAnchor>
  <xdr:twoCellAnchor>
    <xdr:from>
      <xdr:col>3</xdr:col>
      <xdr:colOff>325641</xdr:colOff>
      <xdr:row>118</xdr:row>
      <xdr:rowOff>122115</xdr:rowOff>
    </xdr:from>
    <xdr:to>
      <xdr:col>8</xdr:col>
      <xdr:colOff>903655</xdr:colOff>
      <xdr:row>135</xdr:row>
      <xdr:rowOff>56987</xdr:rowOff>
    </xdr:to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5D4DD7F8-DDB0-E05F-B2E9-7B52CCFB2CB6}"/>
            </a:ext>
          </a:extLst>
        </xdr:cNvPr>
        <xdr:cNvSpPr/>
      </xdr:nvSpPr>
      <xdr:spPr>
        <a:xfrm>
          <a:off x="2792372" y="24138141"/>
          <a:ext cx="5454488" cy="3394808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1237436</xdr:colOff>
      <xdr:row>118</xdr:row>
      <xdr:rowOff>195386</xdr:rowOff>
    </xdr:from>
    <xdr:to>
      <xdr:col>4</xdr:col>
      <xdr:colOff>301219</xdr:colOff>
      <xdr:row>124</xdr:row>
      <xdr:rowOff>73271</xdr:rowOff>
    </xdr:to>
    <xdr:sp macro="" textlink="">
      <xdr:nvSpPr>
        <xdr:cNvPr id="30" name="Down Arrow 29">
          <a:extLst>
            <a:ext uri="{FF2B5EF4-FFF2-40B4-BE49-F238E27FC236}">
              <a16:creationId xmlns:a16="http://schemas.microsoft.com/office/drawing/2014/main" id="{DA61ABAE-710D-B2AF-ABF8-A3B019A6955B}"/>
            </a:ext>
          </a:extLst>
        </xdr:cNvPr>
        <xdr:cNvSpPr/>
      </xdr:nvSpPr>
      <xdr:spPr>
        <a:xfrm>
          <a:off x="3704167" y="24211412"/>
          <a:ext cx="561731" cy="1099038"/>
        </a:xfrm>
        <a:prstGeom prst="down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3</xdr:col>
      <xdr:colOff>390769</xdr:colOff>
      <xdr:row>124</xdr:row>
      <xdr:rowOff>81411</xdr:rowOff>
    </xdr:from>
    <xdr:ext cx="2295500" cy="436530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9629568D-78FD-5EB8-799E-3A5EBCF1A7CD}"/>
            </a:ext>
          </a:extLst>
        </xdr:cNvPr>
        <xdr:cNvSpPr txBox="1"/>
      </xdr:nvSpPr>
      <xdr:spPr>
        <a:xfrm>
          <a:off x="2857500" y="25318590"/>
          <a:ext cx="2295500" cy="43653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Reducir los viajes de tipo: Faltante</a:t>
          </a:r>
        </a:p>
        <a:p>
          <a:r>
            <a:rPr lang="en-US" sz="1100"/>
            <a:t>Reducir</a:t>
          </a:r>
          <a:r>
            <a:rPr lang="en-US" sz="1100" baseline="0"/>
            <a:t> la cantidad de crédito: 60-90</a:t>
          </a:r>
          <a:endParaRPr lang="en-US" sz="1100"/>
        </a:p>
      </xdr:txBody>
    </xdr:sp>
    <xdr:clientData/>
  </xdr:oneCellAnchor>
  <xdr:twoCellAnchor>
    <xdr:from>
      <xdr:col>7</xdr:col>
      <xdr:colOff>195386</xdr:colOff>
      <xdr:row>119</xdr:row>
      <xdr:rowOff>40707</xdr:rowOff>
    </xdr:from>
    <xdr:to>
      <xdr:col>8</xdr:col>
      <xdr:colOff>293079</xdr:colOff>
      <xdr:row>123</xdr:row>
      <xdr:rowOff>179104</xdr:rowOff>
    </xdr:to>
    <xdr:sp macro="" textlink="">
      <xdr:nvSpPr>
        <xdr:cNvPr id="33" name="Triangle 32">
          <a:extLst>
            <a:ext uri="{FF2B5EF4-FFF2-40B4-BE49-F238E27FC236}">
              <a16:creationId xmlns:a16="http://schemas.microsoft.com/office/drawing/2014/main" id="{5E4856C8-9E03-4486-983B-48D1A9C35EAB}"/>
            </a:ext>
          </a:extLst>
        </xdr:cNvPr>
        <xdr:cNvSpPr/>
      </xdr:nvSpPr>
      <xdr:spPr>
        <a:xfrm>
          <a:off x="6716348" y="24260258"/>
          <a:ext cx="919936" cy="952500"/>
        </a:xfrm>
        <a:prstGeom prst="triangl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6</xdr:col>
      <xdr:colOff>233810</xdr:colOff>
      <xdr:row>124</xdr:row>
      <xdr:rowOff>111696</xdr:rowOff>
    </xdr:from>
    <xdr:ext cx="2351926" cy="264431"/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71D5B5B0-8324-5C4A-9CF2-DC1B2F5465A4}"/>
            </a:ext>
          </a:extLst>
        </xdr:cNvPr>
        <xdr:cNvSpPr txBox="1"/>
      </xdr:nvSpPr>
      <xdr:spPr>
        <a:xfrm>
          <a:off x="5932528" y="25348875"/>
          <a:ext cx="2351926" cy="2644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Considerar abrir</a:t>
          </a:r>
          <a:r>
            <a:rPr lang="en-US" sz="1100" baseline="0"/>
            <a:t> una nueva ubicación </a:t>
          </a:r>
          <a:endParaRPr lang="en-US" sz="1100"/>
        </a:p>
      </xdr:txBody>
    </xdr:sp>
    <xdr:clientData/>
  </xdr:oneCellAnchor>
  <xdr:twoCellAnchor>
    <xdr:from>
      <xdr:col>4</xdr:col>
      <xdr:colOff>691988</xdr:colOff>
      <xdr:row>128</xdr:row>
      <xdr:rowOff>122115</xdr:rowOff>
    </xdr:from>
    <xdr:to>
      <xdr:col>5</xdr:col>
      <xdr:colOff>561732</xdr:colOff>
      <xdr:row>130</xdr:row>
      <xdr:rowOff>56987</xdr:rowOff>
    </xdr:to>
    <xdr:sp macro="" textlink="">
      <xdr:nvSpPr>
        <xdr:cNvPr id="35" name="Rectangle 34">
          <a:extLst>
            <a:ext uri="{FF2B5EF4-FFF2-40B4-BE49-F238E27FC236}">
              <a16:creationId xmlns:a16="http://schemas.microsoft.com/office/drawing/2014/main" id="{C4C5C15F-C8FD-5A5C-9E7C-A0EE5F9F9098}"/>
            </a:ext>
          </a:extLst>
        </xdr:cNvPr>
        <xdr:cNvSpPr/>
      </xdr:nvSpPr>
      <xdr:spPr>
        <a:xfrm>
          <a:off x="4656667" y="26173397"/>
          <a:ext cx="781539" cy="341923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700129</xdr:colOff>
      <xdr:row>130</xdr:row>
      <xdr:rowOff>32564</xdr:rowOff>
    </xdr:from>
    <xdr:to>
      <xdr:col>5</xdr:col>
      <xdr:colOff>1</xdr:colOff>
      <xdr:row>131</xdr:row>
      <xdr:rowOff>16282</xdr:rowOff>
    </xdr:to>
    <xdr:sp macro="" textlink="">
      <xdr:nvSpPr>
        <xdr:cNvPr id="36" name="Oval 35">
          <a:extLst>
            <a:ext uri="{FF2B5EF4-FFF2-40B4-BE49-F238E27FC236}">
              <a16:creationId xmlns:a16="http://schemas.microsoft.com/office/drawing/2014/main" id="{82DE2187-A3DE-1ED9-08A1-E24B3E850AC6}"/>
            </a:ext>
          </a:extLst>
        </xdr:cNvPr>
        <xdr:cNvSpPr/>
      </xdr:nvSpPr>
      <xdr:spPr>
        <a:xfrm>
          <a:off x="4664808" y="26490897"/>
          <a:ext cx="211667" cy="187244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315221</xdr:colOff>
      <xdr:row>130</xdr:row>
      <xdr:rowOff>46566</xdr:rowOff>
    </xdr:from>
    <xdr:to>
      <xdr:col>5</xdr:col>
      <xdr:colOff>526888</xdr:colOff>
      <xdr:row>131</xdr:row>
      <xdr:rowOff>30284</xdr:rowOff>
    </xdr:to>
    <xdr:sp macro="" textlink="">
      <xdr:nvSpPr>
        <xdr:cNvPr id="37" name="Oval 36">
          <a:extLst>
            <a:ext uri="{FF2B5EF4-FFF2-40B4-BE49-F238E27FC236}">
              <a16:creationId xmlns:a16="http://schemas.microsoft.com/office/drawing/2014/main" id="{07E8B91A-4CDD-2245-ACEF-9EAAEB409F99}"/>
            </a:ext>
          </a:extLst>
        </xdr:cNvPr>
        <xdr:cNvSpPr/>
      </xdr:nvSpPr>
      <xdr:spPr>
        <a:xfrm>
          <a:off x="5191695" y="26504899"/>
          <a:ext cx="211667" cy="187244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545450</xdr:colOff>
      <xdr:row>129</xdr:row>
      <xdr:rowOff>40704</xdr:rowOff>
    </xdr:from>
    <xdr:to>
      <xdr:col>5</xdr:col>
      <xdr:colOff>797822</xdr:colOff>
      <xdr:row>130</xdr:row>
      <xdr:rowOff>56987</xdr:rowOff>
    </xdr:to>
    <xdr:sp macro="" textlink="">
      <xdr:nvSpPr>
        <xdr:cNvPr id="38" name="Rounded Rectangle 37">
          <a:extLst>
            <a:ext uri="{FF2B5EF4-FFF2-40B4-BE49-F238E27FC236}">
              <a16:creationId xmlns:a16="http://schemas.microsoft.com/office/drawing/2014/main" id="{1ECD1DD0-4F92-262B-ED21-E91BEBEAC29D}"/>
            </a:ext>
          </a:extLst>
        </xdr:cNvPr>
        <xdr:cNvSpPr/>
      </xdr:nvSpPr>
      <xdr:spPr>
        <a:xfrm>
          <a:off x="5421924" y="26295512"/>
          <a:ext cx="252372" cy="219808"/>
        </a:xfrm>
        <a:prstGeom prst="round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4</xdr:col>
      <xdr:colOff>372209</xdr:colOff>
      <xdr:row>131</xdr:row>
      <xdr:rowOff>14002</xdr:rowOff>
    </xdr:from>
    <xdr:ext cx="2265428" cy="436530"/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4C56D44F-94F0-6348-A72C-7C4DF3E4D5B0}"/>
            </a:ext>
          </a:extLst>
        </xdr:cNvPr>
        <xdr:cNvSpPr txBox="1"/>
      </xdr:nvSpPr>
      <xdr:spPr>
        <a:xfrm>
          <a:off x="4336888" y="26675861"/>
          <a:ext cx="2265428" cy="43653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Aumento</a:t>
          </a:r>
          <a:r>
            <a:rPr lang="en-US" sz="1100" baseline="0"/>
            <a:t> de unidades de transporte</a:t>
          </a:r>
        </a:p>
        <a:p>
          <a:r>
            <a:rPr lang="en-US" sz="1100" baseline="0"/>
            <a:t>    - Camión grande</a:t>
          </a:r>
          <a:endParaRPr lang="en-US" sz="1100"/>
        </a:p>
      </xdr:txBody>
    </xdr:sp>
    <xdr:clientData/>
  </xdr:oneCellAnchor>
  <xdr:twoCellAnchor>
    <xdr:from>
      <xdr:col>6</xdr:col>
      <xdr:colOff>89551</xdr:colOff>
      <xdr:row>127</xdr:row>
      <xdr:rowOff>24422</xdr:rowOff>
    </xdr:from>
    <xdr:to>
      <xdr:col>6</xdr:col>
      <xdr:colOff>478041</xdr:colOff>
      <xdr:row>131</xdr:row>
      <xdr:rowOff>5862</xdr:rowOff>
    </xdr:to>
    <xdr:sp macro="" textlink="">
      <xdr:nvSpPr>
        <xdr:cNvPr id="40" name="Down Arrow 39">
          <a:extLst>
            <a:ext uri="{FF2B5EF4-FFF2-40B4-BE49-F238E27FC236}">
              <a16:creationId xmlns:a16="http://schemas.microsoft.com/office/drawing/2014/main" id="{7F938E0A-A50B-D646-9C27-DDEC54459886}"/>
            </a:ext>
          </a:extLst>
        </xdr:cNvPr>
        <xdr:cNvSpPr/>
      </xdr:nvSpPr>
      <xdr:spPr>
        <a:xfrm rot="10800000">
          <a:off x="5788269" y="25872178"/>
          <a:ext cx="388490" cy="795543"/>
        </a:xfrm>
        <a:prstGeom prst="down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4</xdr:col>
      <xdr:colOff>378071</xdr:colOff>
      <xdr:row>132</xdr:row>
      <xdr:rowOff>158261</xdr:rowOff>
    </xdr:from>
    <xdr:ext cx="2385846" cy="436530"/>
    <xdr:sp macro="" textlink="">
      <xdr:nvSpPr>
        <xdr:cNvPr id="41" name="TextBox 40">
          <a:extLst>
            <a:ext uri="{FF2B5EF4-FFF2-40B4-BE49-F238E27FC236}">
              <a16:creationId xmlns:a16="http://schemas.microsoft.com/office/drawing/2014/main" id="{D86438E3-923C-B04D-AD8D-E8C47AE1ABB0}"/>
            </a:ext>
          </a:extLst>
        </xdr:cNvPr>
        <xdr:cNvSpPr txBox="1"/>
      </xdr:nvSpPr>
      <xdr:spPr>
        <a:xfrm>
          <a:off x="4342750" y="27023646"/>
          <a:ext cx="2385846" cy="43653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Aumento</a:t>
          </a:r>
          <a:r>
            <a:rPr lang="en-US" sz="1100" baseline="0"/>
            <a:t> de producción de materiales</a:t>
          </a:r>
        </a:p>
        <a:p>
          <a:r>
            <a:rPr lang="en-US" sz="1100" baseline="0"/>
            <a:t>Posible aumento de personal</a:t>
          </a:r>
          <a:endParaRPr lang="en-US" sz="1100"/>
        </a:p>
      </xdr:txBody>
    </xdr:sp>
    <xdr:clientData/>
  </xdr:one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0.29879</cdr:x>
      <cdr:y>0.10529</cdr:y>
    </cdr:from>
    <cdr:to>
      <cdr:x>0.69587</cdr:x>
      <cdr:y>0.20026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21492425-E1FE-A07C-8368-14A550E213FB}"/>
            </a:ext>
          </a:extLst>
        </cdr:cNvPr>
        <cdr:cNvSpPr txBox="1"/>
      </cdr:nvSpPr>
      <cdr:spPr>
        <a:xfrm xmlns:a="http://schemas.openxmlformats.org/drawingml/2006/main">
          <a:off x="1366063" y="288844"/>
          <a:ext cx="1815449" cy="26051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ctr"/>
          <a:r>
            <a:rPr lang="en-US" sz="900"/>
            <a:t>Clientes del 55.8% de los viajes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0.75748</cdr:x>
      <cdr:y>0.71087</cdr:y>
    </cdr:to>
    <cdr:pic>
      <cdr:nvPicPr>
        <cdr:cNvPr id="3" name="Picture 2">
          <a:extLst xmlns:a="http://schemas.openxmlformats.org/drawingml/2006/main">
            <a:ext uri="{FF2B5EF4-FFF2-40B4-BE49-F238E27FC236}">
              <a16:creationId xmlns:a16="http://schemas.microsoft.com/office/drawing/2014/main" id="{9728E907-13C6-4C25-2757-C5233601BBAF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0" y="0"/>
          <a:ext cx="3759200" cy="2120900"/>
        </a:xfrm>
        <a:prstGeom xmlns:a="http://schemas.openxmlformats.org/drawingml/2006/main" prst="rect">
          <a:avLst/>
        </a:prstGeom>
      </cdr:spPr>
    </cdr:pic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774BE-2C54-1B41-9D95-181642CE8A5E}">
  <dimension ref="D2:K100"/>
  <sheetViews>
    <sheetView tabSelected="1" topLeftCell="B114" zoomScale="156" zoomScaleNormal="156" workbookViewId="0">
      <selection activeCell="I139" sqref="I139"/>
    </sheetView>
  </sheetViews>
  <sheetFormatPr baseColWidth="10" defaultRowHeight="16" x14ac:dyDescent="0.2"/>
  <cols>
    <col min="4" max="4" width="19.6640625" bestFit="1" customWidth="1"/>
    <col min="5" max="5" width="12" bestFit="1" customWidth="1"/>
    <col min="9" max="11" width="12.5" bestFit="1" customWidth="1"/>
  </cols>
  <sheetData>
    <row r="2" spans="4:6" x14ac:dyDescent="0.2">
      <c r="D2" t="s">
        <v>2</v>
      </c>
      <c r="E2" t="s">
        <v>3</v>
      </c>
    </row>
    <row r="3" spans="4:6" x14ac:dyDescent="0.2">
      <c r="D3" t="s">
        <v>0</v>
      </c>
      <c r="E3">
        <v>588</v>
      </c>
    </row>
    <row r="4" spans="4:6" x14ac:dyDescent="0.2">
      <c r="D4" t="s">
        <v>9</v>
      </c>
      <c r="E4">
        <v>857</v>
      </c>
    </row>
    <row r="5" spans="4:6" x14ac:dyDescent="0.2">
      <c r="D5" t="s">
        <v>1</v>
      </c>
      <c r="E5">
        <v>119</v>
      </c>
    </row>
    <row r="6" spans="4:6" x14ac:dyDescent="0.2">
      <c r="D6" t="s">
        <v>8</v>
      </c>
      <c r="E6">
        <v>492</v>
      </c>
    </row>
    <row r="11" spans="4:6" x14ac:dyDescent="0.2">
      <c r="D11" s="3" t="s">
        <v>7</v>
      </c>
      <c r="E11" s="3"/>
    </row>
    <row r="12" spans="4:6" x14ac:dyDescent="0.2">
      <c r="D12" s="3"/>
      <c r="E12" s="3"/>
    </row>
    <row r="13" spans="4:6" x14ac:dyDescent="0.2">
      <c r="D13" t="s">
        <v>0</v>
      </c>
      <c r="E13" t="s">
        <v>3</v>
      </c>
      <c r="F13">
        <f>E3</f>
        <v>588</v>
      </c>
    </row>
    <row r="14" spans="4:6" x14ac:dyDescent="0.2">
      <c r="D14" t="s">
        <v>4</v>
      </c>
      <c r="E14">
        <v>338</v>
      </c>
      <c r="F14" s="1">
        <f>E14/$F$13</f>
        <v>0.57482993197278909</v>
      </c>
    </row>
    <row r="15" spans="4:6" x14ac:dyDescent="0.2">
      <c r="D15" t="s">
        <v>5</v>
      </c>
      <c r="E15">
        <v>158</v>
      </c>
      <c r="F15" s="1">
        <f t="shared" ref="F15:F16" si="0">E15/$F$13</f>
        <v>0.2687074829931973</v>
      </c>
    </row>
    <row r="16" spans="4:6" x14ac:dyDescent="0.2">
      <c r="D16" t="s">
        <v>6</v>
      </c>
      <c r="E16">
        <v>92</v>
      </c>
      <c r="F16" s="1">
        <f t="shared" si="0"/>
        <v>0.15646258503401361</v>
      </c>
    </row>
    <row r="18" spans="4:6" x14ac:dyDescent="0.2">
      <c r="D18" s="3"/>
      <c r="E18" s="3"/>
    </row>
    <row r="19" spans="4:6" x14ac:dyDescent="0.2">
      <c r="D19" t="s">
        <v>9</v>
      </c>
      <c r="E19" t="s">
        <v>3</v>
      </c>
      <c r="F19">
        <f>E4</f>
        <v>857</v>
      </c>
    </row>
    <row r="20" spans="4:6" x14ac:dyDescent="0.2">
      <c r="D20" t="s">
        <v>4</v>
      </c>
      <c r="E20">
        <v>482</v>
      </c>
      <c r="F20" s="1">
        <f>E20/$F$19</f>
        <v>0.56242707117852975</v>
      </c>
    </row>
    <row r="21" spans="4:6" x14ac:dyDescent="0.2">
      <c r="D21" t="s">
        <v>5</v>
      </c>
      <c r="E21">
        <v>238</v>
      </c>
      <c r="F21" s="1">
        <f t="shared" ref="F21:F22" si="1">E21/$F$19</f>
        <v>0.27771295215869313</v>
      </c>
    </row>
    <row r="22" spans="4:6" x14ac:dyDescent="0.2">
      <c r="D22" t="s">
        <v>6</v>
      </c>
      <c r="E22">
        <v>137</v>
      </c>
      <c r="F22" s="1">
        <f t="shared" si="1"/>
        <v>0.15985997666277713</v>
      </c>
    </row>
    <row r="24" spans="4:6" x14ac:dyDescent="0.2">
      <c r="D24" s="3"/>
      <c r="E24" s="3"/>
    </row>
    <row r="25" spans="4:6" x14ac:dyDescent="0.2">
      <c r="D25" t="s">
        <v>1</v>
      </c>
      <c r="E25" t="s">
        <v>3</v>
      </c>
      <c r="F25">
        <f>E5</f>
        <v>119</v>
      </c>
    </row>
    <row r="26" spans="4:6" x14ac:dyDescent="0.2">
      <c r="D26" t="s">
        <v>4</v>
      </c>
      <c r="E26">
        <v>70</v>
      </c>
      <c r="F26" s="1">
        <f>E26/$F$25</f>
        <v>0.58823529411764708</v>
      </c>
    </row>
    <row r="27" spans="4:6" x14ac:dyDescent="0.2">
      <c r="D27" t="s">
        <v>5</v>
      </c>
      <c r="E27">
        <v>26</v>
      </c>
      <c r="F27" s="1">
        <f t="shared" ref="F27:F28" si="2">E27/$F$25</f>
        <v>0.21848739495798319</v>
      </c>
    </row>
    <row r="28" spans="4:6" x14ac:dyDescent="0.2">
      <c r="D28" t="s">
        <v>6</v>
      </c>
      <c r="E28">
        <v>23</v>
      </c>
      <c r="F28" s="1">
        <f t="shared" si="2"/>
        <v>0.19327731092436976</v>
      </c>
    </row>
    <row r="30" spans="4:6" x14ac:dyDescent="0.2">
      <c r="D30" s="3"/>
      <c r="E30" s="3"/>
    </row>
    <row r="31" spans="4:6" x14ac:dyDescent="0.2">
      <c r="D31" t="s">
        <v>8</v>
      </c>
      <c r="E31" t="s">
        <v>3</v>
      </c>
      <c r="F31">
        <f>E6</f>
        <v>492</v>
      </c>
    </row>
    <row r="32" spans="4:6" x14ac:dyDescent="0.2">
      <c r="D32" t="s">
        <v>4</v>
      </c>
      <c r="E32">
        <v>247</v>
      </c>
      <c r="F32" s="1">
        <f>E32/$F$31</f>
        <v>0.50203252032520329</v>
      </c>
    </row>
    <row r="33" spans="4:9" x14ac:dyDescent="0.2">
      <c r="D33" t="s">
        <v>5</v>
      </c>
      <c r="E33">
        <v>152</v>
      </c>
      <c r="F33" s="1">
        <f t="shared" ref="F33:F34" si="3">E33/$F$31</f>
        <v>0.30894308943089432</v>
      </c>
    </row>
    <row r="34" spans="4:9" x14ac:dyDescent="0.2">
      <c r="D34" t="s">
        <v>6</v>
      </c>
      <c r="E34">
        <v>93</v>
      </c>
      <c r="F34" s="1">
        <f t="shared" si="3"/>
        <v>0.18902439024390244</v>
      </c>
    </row>
    <row r="36" spans="4:9" x14ac:dyDescent="0.2">
      <c r="E36" t="s">
        <v>19</v>
      </c>
      <c r="F36">
        <v>598848.19999999995</v>
      </c>
      <c r="I36">
        <v>2180</v>
      </c>
    </row>
    <row r="37" spans="4:9" x14ac:dyDescent="0.2">
      <c r="D37" t="s">
        <v>10</v>
      </c>
      <c r="E37" t="s">
        <v>15</v>
      </c>
      <c r="F37" t="s">
        <v>20</v>
      </c>
      <c r="H37">
        <f>E45</f>
        <v>256</v>
      </c>
      <c r="I37" s="4">
        <f>H37/I36</f>
        <v>0.11743119266055047</v>
      </c>
    </row>
    <row r="38" spans="4:9" x14ac:dyDescent="0.2">
      <c r="D38" t="s">
        <v>11</v>
      </c>
      <c r="E38" s="2">
        <v>71079</v>
      </c>
      <c r="F38" s="1">
        <f>E38/$F$36</f>
        <v>0.11869285070907787</v>
      </c>
      <c r="H38">
        <f t="shared" ref="H38:H42" si="4">E46</f>
        <v>247</v>
      </c>
      <c r="I38" s="4">
        <f>H38/I36</f>
        <v>0.11330275229357799</v>
      </c>
    </row>
    <row r="39" spans="4:9" x14ac:dyDescent="0.2">
      <c r="D39" t="s">
        <v>12</v>
      </c>
      <c r="E39" s="2">
        <v>69136</v>
      </c>
      <c r="F39" s="1">
        <f t="shared" ref="F39:F42" si="5">E39/$F$36</f>
        <v>0.115448288898589</v>
      </c>
      <c r="H39">
        <f t="shared" si="4"/>
        <v>228</v>
      </c>
      <c r="I39" s="4">
        <f>H39/I36</f>
        <v>0.10458715596330276</v>
      </c>
    </row>
    <row r="40" spans="4:9" x14ac:dyDescent="0.2">
      <c r="D40" t="s">
        <v>13</v>
      </c>
      <c r="E40" s="2">
        <v>65106</v>
      </c>
      <c r="F40" s="1">
        <f t="shared" si="5"/>
        <v>0.10871870367148136</v>
      </c>
      <c r="H40">
        <f t="shared" si="4"/>
        <v>241</v>
      </c>
      <c r="I40" s="4">
        <f>H40/I36</f>
        <v>0.11055045871559634</v>
      </c>
    </row>
    <row r="41" spans="4:9" x14ac:dyDescent="0.2">
      <c r="D41" t="s">
        <v>14</v>
      </c>
      <c r="E41" s="2">
        <v>64251</v>
      </c>
      <c r="F41" s="1">
        <f t="shared" si="5"/>
        <v>0.10729096288508508</v>
      </c>
      <c r="H41">
        <f t="shared" si="4"/>
        <v>245</v>
      </c>
      <c r="I41" s="4">
        <f>H41/I36</f>
        <v>0.11238532110091744</v>
      </c>
    </row>
    <row r="42" spans="4:9" x14ac:dyDescent="0.2">
      <c r="D42" t="s">
        <v>16</v>
      </c>
      <c r="E42" s="2">
        <v>34485</v>
      </c>
      <c r="F42" s="1">
        <f t="shared" si="5"/>
        <v>5.7585545051316848E-2</v>
      </c>
      <c r="I42" s="6">
        <f>SUM(I37:I41)</f>
        <v>0.55825688073394497</v>
      </c>
    </row>
    <row r="43" spans="4:9" x14ac:dyDescent="0.2">
      <c r="D43" t="s">
        <v>19</v>
      </c>
      <c r="F43" s="7">
        <f>SUM(F38:F42)</f>
        <v>0.50773635121555016</v>
      </c>
    </row>
    <row r="44" spans="4:9" x14ac:dyDescent="0.2">
      <c r="D44" t="s">
        <v>10</v>
      </c>
      <c r="E44" t="s">
        <v>3</v>
      </c>
      <c r="F44" t="s">
        <v>17</v>
      </c>
      <c r="G44" t="s">
        <v>9</v>
      </c>
      <c r="H44" t="s">
        <v>18</v>
      </c>
      <c r="I44" t="s">
        <v>8</v>
      </c>
    </row>
    <row r="45" spans="4:9" x14ac:dyDescent="0.2">
      <c r="D45" t="s">
        <v>11</v>
      </c>
      <c r="E45">
        <v>256</v>
      </c>
      <c r="F45">
        <v>133</v>
      </c>
      <c r="G45">
        <v>123</v>
      </c>
      <c r="H45">
        <v>0</v>
      </c>
      <c r="I45">
        <v>0</v>
      </c>
    </row>
    <row r="46" spans="4:9" x14ac:dyDescent="0.2">
      <c r="D46" t="s">
        <v>12</v>
      </c>
      <c r="E46">
        <v>247</v>
      </c>
      <c r="F46">
        <v>108</v>
      </c>
      <c r="G46">
        <v>0</v>
      </c>
      <c r="H46">
        <v>0</v>
      </c>
      <c r="I46">
        <v>139</v>
      </c>
    </row>
    <row r="47" spans="4:9" x14ac:dyDescent="0.2">
      <c r="D47" t="s">
        <v>13</v>
      </c>
      <c r="E47">
        <v>228</v>
      </c>
      <c r="F47">
        <v>119</v>
      </c>
      <c r="G47">
        <v>109</v>
      </c>
      <c r="H47">
        <v>0</v>
      </c>
      <c r="I47">
        <v>0</v>
      </c>
    </row>
    <row r="48" spans="4:9" x14ac:dyDescent="0.2">
      <c r="D48" t="s">
        <v>14</v>
      </c>
      <c r="E48">
        <v>241</v>
      </c>
      <c r="F48">
        <v>114</v>
      </c>
      <c r="G48">
        <v>0</v>
      </c>
      <c r="H48">
        <v>0</v>
      </c>
      <c r="I48">
        <v>127</v>
      </c>
    </row>
    <row r="49" spans="4:9" x14ac:dyDescent="0.2">
      <c r="D49" t="s">
        <v>16</v>
      </c>
      <c r="E49">
        <v>245</v>
      </c>
      <c r="F49">
        <v>0</v>
      </c>
      <c r="G49">
        <v>126</v>
      </c>
      <c r="H49">
        <v>119</v>
      </c>
      <c r="I49">
        <v>0</v>
      </c>
    </row>
    <row r="65" spans="4:6" x14ac:dyDescent="0.2">
      <c r="F65">
        <f>E67+E68</f>
        <v>2180</v>
      </c>
    </row>
    <row r="66" spans="4:6" x14ac:dyDescent="0.2">
      <c r="D66" t="s">
        <v>21</v>
      </c>
      <c r="E66" t="s">
        <v>3</v>
      </c>
      <c r="F66" s="5" t="s">
        <v>20</v>
      </c>
    </row>
    <row r="67" spans="4:6" x14ac:dyDescent="0.2">
      <c r="D67">
        <v>76001</v>
      </c>
      <c r="E67">
        <v>1085</v>
      </c>
      <c r="F67" s="5">
        <f>E67/F65</f>
        <v>0.49770642201834864</v>
      </c>
    </row>
    <row r="68" spans="4:6" x14ac:dyDescent="0.2">
      <c r="D68">
        <v>76002</v>
      </c>
      <c r="E68">
        <v>1095</v>
      </c>
      <c r="F68" s="5">
        <f>E68/F65</f>
        <v>0.50229357798165142</v>
      </c>
    </row>
    <row r="81" spans="4:11" x14ac:dyDescent="0.2">
      <c r="D81" t="s">
        <v>33</v>
      </c>
      <c r="E81" t="s">
        <v>3</v>
      </c>
    </row>
    <row r="82" spans="4:11" x14ac:dyDescent="0.2">
      <c r="D82" t="s">
        <v>22</v>
      </c>
      <c r="E82">
        <v>192</v>
      </c>
    </row>
    <row r="83" spans="4:11" x14ac:dyDescent="0.2">
      <c r="D83" t="s">
        <v>23</v>
      </c>
      <c r="E83">
        <v>203</v>
      </c>
    </row>
    <row r="84" spans="4:11" x14ac:dyDescent="0.2">
      <c r="D84" t="s">
        <v>24</v>
      </c>
      <c r="E84">
        <v>182</v>
      </c>
    </row>
    <row r="85" spans="4:11" x14ac:dyDescent="0.2">
      <c r="D85" t="s">
        <v>25</v>
      </c>
      <c r="E85">
        <v>196</v>
      </c>
    </row>
    <row r="86" spans="4:11" x14ac:dyDescent="0.2">
      <c r="D86" t="s">
        <v>26</v>
      </c>
      <c r="E86">
        <v>215</v>
      </c>
    </row>
    <row r="87" spans="4:11" x14ac:dyDescent="0.2">
      <c r="D87" t="s">
        <v>27</v>
      </c>
      <c r="E87">
        <v>197</v>
      </c>
    </row>
    <row r="88" spans="4:11" x14ac:dyDescent="0.2">
      <c r="D88" t="s">
        <v>28</v>
      </c>
      <c r="E88">
        <v>211</v>
      </c>
    </row>
    <row r="89" spans="4:11" x14ac:dyDescent="0.2">
      <c r="D89" t="s">
        <v>29</v>
      </c>
      <c r="E89">
        <v>199</v>
      </c>
    </row>
    <row r="90" spans="4:11" x14ac:dyDescent="0.2">
      <c r="D90" t="s">
        <v>30</v>
      </c>
      <c r="E90">
        <v>188</v>
      </c>
    </row>
    <row r="91" spans="4:11" x14ac:dyDescent="0.2">
      <c r="D91" t="s">
        <v>31</v>
      </c>
      <c r="E91">
        <v>200</v>
      </c>
    </row>
    <row r="92" spans="4:11" x14ac:dyDescent="0.2">
      <c r="D92" t="s">
        <v>32</v>
      </c>
      <c r="E92">
        <v>197</v>
      </c>
    </row>
    <row r="96" spans="4:11" x14ac:dyDescent="0.2">
      <c r="D96" t="s">
        <v>10</v>
      </c>
      <c r="E96" t="s">
        <v>41</v>
      </c>
      <c r="F96" t="s">
        <v>34</v>
      </c>
      <c r="G96" t="s">
        <v>35</v>
      </c>
      <c r="H96" t="s">
        <v>40</v>
      </c>
      <c r="I96" t="s">
        <v>37</v>
      </c>
      <c r="J96" t="s">
        <v>38</v>
      </c>
      <c r="K96" t="s">
        <v>39</v>
      </c>
    </row>
    <row r="97" spans="4:11" x14ac:dyDescent="0.2">
      <c r="D97" t="s">
        <v>36</v>
      </c>
      <c r="E97">
        <f>SUM(F97:H97)</f>
        <v>274</v>
      </c>
      <c r="F97">
        <v>98</v>
      </c>
      <c r="G97">
        <v>96</v>
      </c>
      <c r="H97">
        <v>80</v>
      </c>
      <c r="I97" s="5">
        <f>F97/E97</f>
        <v>0.35766423357664234</v>
      </c>
      <c r="J97" s="5">
        <f>G97/E97</f>
        <v>0.35036496350364965</v>
      </c>
      <c r="K97" s="5">
        <f>H97/E97</f>
        <v>0.29197080291970801</v>
      </c>
    </row>
    <row r="98" spans="4:11" x14ac:dyDescent="0.2">
      <c r="D98" t="s">
        <v>12</v>
      </c>
      <c r="E98">
        <f t="shared" ref="E98:E100" si="6">SUM(F98:H98)</f>
        <v>244</v>
      </c>
      <c r="F98">
        <v>96</v>
      </c>
      <c r="G98">
        <v>76</v>
      </c>
      <c r="H98">
        <v>72</v>
      </c>
      <c r="I98" s="5">
        <f>F98/E98</f>
        <v>0.39344262295081966</v>
      </c>
      <c r="J98" s="5">
        <f t="shared" ref="J98:J100" si="7">G98/E98</f>
        <v>0.31147540983606559</v>
      </c>
      <c r="K98" s="5">
        <f t="shared" ref="K98:K100" si="8">H98/E98</f>
        <v>0.29508196721311475</v>
      </c>
    </row>
    <row r="99" spans="4:11" x14ac:dyDescent="0.2">
      <c r="D99" t="s">
        <v>13</v>
      </c>
      <c r="E99">
        <f t="shared" si="6"/>
        <v>228</v>
      </c>
      <c r="F99">
        <v>76</v>
      </c>
      <c r="G99">
        <v>91</v>
      </c>
      <c r="H99">
        <v>61</v>
      </c>
      <c r="I99" s="5">
        <f>F99/E99</f>
        <v>0.33333333333333331</v>
      </c>
      <c r="J99" s="5">
        <f t="shared" si="7"/>
        <v>0.39912280701754388</v>
      </c>
      <c r="K99" s="5">
        <f t="shared" si="8"/>
        <v>0.26754385964912281</v>
      </c>
    </row>
    <row r="100" spans="4:11" x14ac:dyDescent="0.2">
      <c r="D100" t="s">
        <v>14</v>
      </c>
      <c r="E100">
        <f t="shared" si="6"/>
        <v>241</v>
      </c>
      <c r="F100">
        <v>71</v>
      </c>
      <c r="G100">
        <v>90</v>
      </c>
      <c r="H100">
        <v>80</v>
      </c>
      <c r="I100" s="5">
        <f>F100/E100</f>
        <v>0.29460580912863071</v>
      </c>
      <c r="J100" s="5">
        <f t="shared" si="7"/>
        <v>0.37344398340248963</v>
      </c>
      <c r="K100" s="5">
        <f t="shared" si="8"/>
        <v>0.33195020746887965</v>
      </c>
    </row>
  </sheetData>
  <mergeCells count="5">
    <mergeCell ref="D12:E12"/>
    <mergeCell ref="D18:E18"/>
    <mergeCell ref="D24:E24"/>
    <mergeCell ref="D30:E30"/>
    <mergeCell ref="D11:E1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2022-09-03T23:20:07Z</dcterms:created>
  <dcterms:modified xsi:type="dcterms:W3CDTF">2022-09-04T18:07:42Z</dcterms:modified>
</cp:coreProperties>
</file>