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des\Desktop\Curso de Excel\"/>
    </mc:Choice>
  </mc:AlternateContent>
  <bookViews>
    <workbookView xWindow="600" yWindow="75" windowWidth="14115" windowHeight="7995" activeTab="1"/>
  </bookViews>
  <sheets>
    <sheet name="Productos" sheetId="1" r:id="rId1"/>
    <sheet name="Clientes" sheetId="7" r:id="rId2"/>
    <sheet name="Factura" sheetId="4" r:id="rId3"/>
    <sheet name="Hoja1" sheetId="5" r:id="rId4"/>
  </sheets>
  <definedNames>
    <definedName name="_xlnm._FilterDatabase" localSheetId="1" hidden="1">Clientes!$E:$E</definedName>
    <definedName name="_xlnm.Extract" localSheetId="1">Clientes!$M$7</definedName>
    <definedName name="C_IRPF">Hoja1!$B$3</definedName>
    <definedName name="Cod_Product">Productos!$C$2:$XFD$2</definedName>
    <definedName name="IRPF">Hoja1!$B$3</definedName>
    <definedName name="R_Cod_Cli">#REF!</definedName>
    <definedName name="Resultado">Hoja1!$D$3:$D$5</definedName>
    <definedName name="T_Product">Productos!$B$2:$AH$11</definedName>
  </definedNames>
  <calcPr calcId="162913"/>
</workbook>
</file>

<file path=xl/calcChain.xml><?xml version="1.0" encoding="utf-8"?>
<calcChain xmlns="http://schemas.openxmlformats.org/spreadsheetml/2006/main">
  <c r="C11" i="4" l="1"/>
  <c r="C10" i="4"/>
  <c r="C9" i="4"/>
  <c r="C8" i="4"/>
  <c r="C7" i="4"/>
  <c r="C6" i="4"/>
  <c r="C5" i="4"/>
  <c r="C4" i="4"/>
  <c r="D5" i="5"/>
  <c r="D4" i="5"/>
  <c r="D3" i="5"/>
  <c r="H24" i="4"/>
  <c r="H25" i="4"/>
  <c r="H26" i="4"/>
  <c r="H27" i="4"/>
  <c r="H28" i="4"/>
  <c r="H29" i="4"/>
  <c r="H30" i="4"/>
  <c r="H31" i="4"/>
  <c r="H32" i="4"/>
  <c r="H33" i="4"/>
  <c r="H34" i="4"/>
  <c r="H35" i="4"/>
  <c r="G24" i="4"/>
  <c r="G25" i="4"/>
  <c r="G26" i="4"/>
  <c r="G27" i="4"/>
  <c r="G28" i="4"/>
  <c r="G29" i="4"/>
  <c r="G30" i="4"/>
  <c r="G31" i="4"/>
  <c r="G32" i="4"/>
  <c r="G33" i="4"/>
  <c r="G34" i="4"/>
  <c r="G35" i="4"/>
  <c r="E24" i="4"/>
  <c r="E25" i="4"/>
  <c r="E26" i="4"/>
  <c r="E27" i="4"/>
  <c r="E28" i="4"/>
  <c r="E29" i="4"/>
  <c r="E30" i="4"/>
  <c r="E31" i="4"/>
  <c r="E32" i="4"/>
  <c r="E33" i="4"/>
  <c r="E34" i="4"/>
  <c r="E35" i="4"/>
  <c r="G21" i="4"/>
  <c r="H21" i="4" s="1"/>
  <c r="G22" i="4"/>
  <c r="H22" i="4" s="1"/>
  <c r="G23" i="4"/>
  <c r="H23" i="4" s="1"/>
  <c r="G19" i="4"/>
  <c r="H19" i="4" s="1"/>
  <c r="G20" i="4"/>
  <c r="H20" i="4" s="1"/>
  <c r="E23" i="4"/>
  <c r="E22" i="4"/>
  <c r="E21" i="4"/>
  <c r="E19" i="4"/>
  <c r="E20" i="4"/>
  <c r="I3" i="4"/>
  <c r="H36" i="4" l="1"/>
  <c r="H37" i="4" s="1"/>
  <c r="H38" i="4" s="1"/>
</calcChain>
</file>

<file path=xl/sharedStrings.xml><?xml version="1.0" encoding="utf-8"?>
<sst xmlns="http://schemas.openxmlformats.org/spreadsheetml/2006/main" count="872" uniqueCount="392">
  <si>
    <t>Codigo Producto</t>
  </si>
  <si>
    <t>Producto</t>
  </si>
  <si>
    <t>Marca</t>
  </si>
  <si>
    <t>Talla</t>
  </si>
  <si>
    <t>Color</t>
  </si>
  <si>
    <t>Loc. En almacen</t>
  </si>
  <si>
    <t>PVC</t>
  </si>
  <si>
    <t>PVP</t>
  </si>
  <si>
    <t>Beneficios</t>
  </si>
  <si>
    <t>EXISTENCIAS</t>
  </si>
  <si>
    <t>Pantalon</t>
  </si>
  <si>
    <t>ADIDAS</t>
  </si>
  <si>
    <t>XS</t>
  </si>
  <si>
    <t>Blanca</t>
  </si>
  <si>
    <t>ESTANTERIA/A</t>
  </si>
  <si>
    <t>EN STOCK</t>
  </si>
  <si>
    <t>Camiseta</t>
  </si>
  <si>
    <t>PUMA</t>
  </si>
  <si>
    <t>S</t>
  </si>
  <si>
    <t>Granate</t>
  </si>
  <si>
    <t>ESTANTERIA/B</t>
  </si>
  <si>
    <t>Gorro</t>
  </si>
  <si>
    <t>UNDERARMOUR</t>
  </si>
  <si>
    <t>M</t>
  </si>
  <si>
    <t>Verde</t>
  </si>
  <si>
    <t>ESTANTERIA/C</t>
  </si>
  <si>
    <t>Bañador</t>
  </si>
  <si>
    <t>REEBOOK</t>
  </si>
  <si>
    <t>L</t>
  </si>
  <si>
    <t>Roja</t>
  </si>
  <si>
    <t>ESTANTERIA/D</t>
  </si>
  <si>
    <t>AGOTADO</t>
  </si>
  <si>
    <t>Sudadera</t>
  </si>
  <si>
    <t>NEWBALANCE</t>
  </si>
  <si>
    <t>XL</t>
  </si>
  <si>
    <t>Azul</t>
  </si>
  <si>
    <t>ESTANTERIA/E</t>
  </si>
  <si>
    <t>Chandal</t>
  </si>
  <si>
    <t>NIKE</t>
  </si>
  <si>
    <t>XXL</t>
  </si>
  <si>
    <t>ESTANTERIA/F</t>
  </si>
  <si>
    <t>Codigo_Cliente</t>
  </si>
  <si>
    <t>Nombre_Cliente</t>
  </si>
  <si>
    <t>Apellidos_Cliente</t>
  </si>
  <si>
    <t>Direccion_Cliente</t>
  </si>
  <si>
    <t>Poblacion</t>
  </si>
  <si>
    <t>Codigo_Postal</t>
  </si>
  <si>
    <t>Provincia</t>
  </si>
  <si>
    <t>Telefono</t>
  </si>
  <si>
    <t>Fecha_Nacimiento</t>
  </si>
  <si>
    <t>ESTHER</t>
  </si>
  <si>
    <t>PASCUAL ALOY</t>
  </si>
  <si>
    <t>JACINT VERDAGUER , 43</t>
  </si>
  <si>
    <t>Girona</t>
  </si>
  <si>
    <t>ALEX</t>
  </si>
  <si>
    <t>BARROSO D'HAENE</t>
  </si>
  <si>
    <t>FONERIA , 12</t>
  </si>
  <si>
    <t>Valencia</t>
  </si>
  <si>
    <t>BERTA</t>
  </si>
  <si>
    <t>LÓPEZ GARRIGASSAIT</t>
  </si>
  <si>
    <t>BELLAVISTA , 30</t>
  </si>
  <si>
    <t>Zaragoza</t>
  </si>
  <si>
    <t>GERARD</t>
  </si>
  <si>
    <t>AGUILAR MASANA</t>
  </si>
  <si>
    <t>PUIG , 1</t>
  </si>
  <si>
    <t>Madrid</t>
  </si>
  <si>
    <t>MARC</t>
  </si>
  <si>
    <t>BAJONA GARCIA</t>
  </si>
  <si>
    <t>BERTRAND I SERRA , 11, 3R.</t>
  </si>
  <si>
    <t>MARIO</t>
  </si>
  <si>
    <t>PASCUAL FLORES</t>
  </si>
  <si>
    <t>ÀNGEL GUIMERÀ , 43, 2N</t>
  </si>
  <si>
    <t>BEGONYA</t>
  </si>
  <si>
    <t>ARPA MORENO</t>
  </si>
  <si>
    <t>SANT VALENTÍ , 11</t>
  </si>
  <si>
    <t>Lleida</t>
  </si>
  <si>
    <t>VIRGINIA</t>
  </si>
  <si>
    <t>ALVAREZ ARMENTEROS</t>
  </si>
  <si>
    <t>PROL. PADRÓ , 1, 3R., 2A.</t>
  </si>
  <si>
    <t>Barcelona</t>
  </si>
  <si>
    <t>MIQUEL</t>
  </si>
  <si>
    <t>LUQUE GARRIGASAIT</t>
  </si>
  <si>
    <t>VIC , 30 (TORROELLA)</t>
  </si>
  <si>
    <t>JÚLIA</t>
  </si>
  <si>
    <t>AREVALO SANCHEZ</t>
  </si>
  <si>
    <t>JAUME I , 10</t>
  </si>
  <si>
    <t>JOSÉ ANTONIO</t>
  </si>
  <si>
    <t>BARALDÉS PARDO</t>
  </si>
  <si>
    <t>ESPORTS , 12</t>
  </si>
  <si>
    <t>VERÒNICA</t>
  </si>
  <si>
    <t>ARMENCOT PUIG</t>
  </si>
  <si>
    <t>MONTSERRAT , 10</t>
  </si>
  <si>
    <t>MARTA</t>
  </si>
  <si>
    <t>AGUILAR RAMOS</t>
  </si>
  <si>
    <t>DE LA PAU , 1</t>
  </si>
  <si>
    <t>Tarragona</t>
  </si>
  <si>
    <t>LAURA</t>
  </si>
  <si>
    <t>AGUILERA TATJÉ</t>
  </si>
  <si>
    <t>JOSEP BOIXADERAS , 1</t>
  </si>
  <si>
    <t>CRISTIAN</t>
  </si>
  <si>
    <t>BADIA CASTILLO</t>
  </si>
  <si>
    <t>JOAN XXIII , 11, 1R., 1A.</t>
  </si>
  <si>
    <t>GEMMA</t>
  </si>
  <si>
    <t>LISTAN FIGUERAS</t>
  </si>
  <si>
    <t>AVINGUDA TRES , 3, 1R., 1A.</t>
  </si>
  <si>
    <t>ADRIÀ</t>
  </si>
  <si>
    <t>CASAS ANDRÉS</t>
  </si>
  <si>
    <t>JAUME GALOBART , 14</t>
  </si>
  <si>
    <t>ALEJANDRO</t>
  </si>
  <si>
    <t>ALOY COMPTE</t>
  </si>
  <si>
    <t>PROL. JACINT VERDAGUER , 1, 2N., 2A.</t>
  </si>
  <si>
    <t>LLUÍS</t>
  </si>
  <si>
    <t>ZAMBUDIO FIGULS</t>
  </si>
  <si>
    <t xml:space="preserve">CASA NOVA , </t>
  </si>
  <si>
    <t>CANO GÓMEZ</t>
  </si>
  <si>
    <t>ALBÉNIZ , 13, 2N., 1A.</t>
  </si>
  <si>
    <t>JOAN</t>
  </si>
  <si>
    <t>AYALA FERRERAS</t>
  </si>
  <si>
    <t>DOCTOR FLEMING , 11</t>
  </si>
  <si>
    <t>ANNA</t>
  </si>
  <si>
    <t>RIVERO FLORIDO</t>
  </si>
  <si>
    <t>VILATORRADA , 6</t>
  </si>
  <si>
    <t>JORDI</t>
  </si>
  <si>
    <t>BELMONTE SÁNCHEZ</t>
  </si>
  <si>
    <t>JOAN XXIII , 12, 1R, 2A.</t>
  </si>
  <si>
    <t>ALEIX</t>
  </si>
  <si>
    <t>ALBERICH RODRIGUEZ</t>
  </si>
  <si>
    <t>SANT ISCLE , 1</t>
  </si>
  <si>
    <t>AMIGO MODREGO</t>
  </si>
  <si>
    <t>VALENTÍ</t>
  </si>
  <si>
    <t>GARCIA GARCÍA</t>
  </si>
  <si>
    <t>ALBÉNIZ , 22, 2N.</t>
  </si>
  <si>
    <t>ALCAIDE MOLINA</t>
  </si>
  <si>
    <t>FONT DEL GAT , 1</t>
  </si>
  <si>
    <t>CARLOS</t>
  </si>
  <si>
    <t>ACUÑA TORT</t>
  </si>
  <si>
    <t>SANT JOAN , 0, C, 3R. A</t>
  </si>
  <si>
    <t>DAVID</t>
  </si>
  <si>
    <t>BIDAULT PUEYO</t>
  </si>
  <si>
    <t>LLUÍS CASTELLS , 12, 2N.</t>
  </si>
  <si>
    <t>IVAN</t>
  </si>
  <si>
    <t>LIBORI FIGUERAS</t>
  </si>
  <si>
    <t>JOAN MIRÓ , 3</t>
  </si>
  <si>
    <t>AGUSTÍ</t>
  </si>
  <si>
    <t>RIDÓ GÓMEZ</t>
  </si>
  <si>
    <t>SANT ISCLE , 6</t>
  </si>
  <si>
    <t>DOUNYA</t>
  </si>
  <si>
    <t>ZAFRA FIGULS</t>
  </si>
  <si>
    <t xml:space="preserve">CASA SARA , </t>
  </si>
  <si>
    <t>RAQUEL</t>
  </si>
  <si>
    <t>RAYA GARCIA</t>
  </si>
  <si>
    <t>JACINT VERDAGUER , 52, 3R, 1A.</t>
  </si>
  <si>
    <t>JORDINA</t>
  </si>
  <si>
    <t>AGUILAR RODRIGUEZ</t>
  </si>
  <si>
    <t>LA SARDANA , 1</t>
  </si>
  <si>
    <t>JOSEP</t>
  </si>
  <si>
    <t>ANGUERA VILAFRANCA</t>
  </si>
  <si>
    <t>PIRINEUS , 10</t>
  </si>
  <si>
    <t>CRISTINA</t>
  </si>
  <si>
    <t>ALINS GONZÁLEZ</t>
  </si>
  <si>
    <t>PROL. PADRÓ , 1, 2N., 1A.</t>
  </si>
  <si>
    <t>XAVIER</t>
  </si>
  <si>
    <t>BENITEZ JOSE</t>
  </si>
  <si>
    <t>SANT VALENTÍ , 12, 1R.</t>
  </si>
  <si>
    <t>MARIA NOELIA</t>
  </si>
  <si>
    <t>ALVAREZ TROYANO</t>
  </si>
  <si>
    <t>AVINGUDA TRES , 1, 3R., 1A.</t>
  </si>
  <si>
    <t>RICARD</t>
  </si>
  <si>
    <t>AGUILERA BAENA</t>
  </si>
  <si>
    <t>MANELIC , 1</t>
  </si>
  <si>
    <t>MARIA JOSÉ</t>
  </si>
  <si>
    <t>BARRIGA SOTO</t>
  </si>
  <si>
    <t>GALILEU , 12</t>
  </si>
  <si>
    <t>ALONSO RODRIGUEZ</t>
  </si>
  <si>
    <t>SUAREZ GARZÓN</t>
  </si>
  <si>
    <t>DE LA PAU , 8</t>
  </si>
  <si>
    <t>ALGUÉ TRANCHO</t>
  </si>
  <si>
    <t>PROL. JACINT VERDAGUER , 1, 1R., 1A.</t>
  </si>
  <si>
    <t>RAMON</t>
  </si>
  <si>
    <t>MORALES GESE</t>
  </si>
  <si>
    <t>CAU DE LA GUINEU , 4</t>
  </si>
  <si>
    <t>ANTONI</t>
  </si>
  <si>
    <t>SANTAMARIA FLOTATS</t>
  </si>
  <si>
    <t>JAUME BALMES , 70, 3R, 1A.</t>
  </si>
  <si>
    <t>BAREA D'HAENE</t>
  </si>
  <si>
    <t>TRABUCAIRES , 12</t>
  </si>
  <si>
    <t>MIREIA</t>
  </si>
  <si>
    <t>AGUILERA PRAT</t>
  </si>
  <si>
    <t>MONTCAU , 1</t>
  </si>
  <si>
    <t>SANDRA</t>
  </si>
  <si>
    <t>ALTIMIRAS ARMENTEROS</t>
  </si>
  <si>
    <t>ARTÈS , 1, 2N., 2A.</t>
  </si>
  <si>
    <t>ANDREU CRUZ</t>
  </si>
  <si>
    <t>JOAN MIRÓ , 10</t>
  </si>
  <si>
    <t>TONI</t>
  </si>
  <si>
    <t>MAS FRANCH</t>
  </si>
  <si>
    <t>PIRINEUS , 34</t>
  </si>
  <si>
    <t>JULIO ALBERTO</t>
  </si>
  <si>
    <t>BENITEZ FLORES</t>
  </si>
  <si>
    <t>LLUÍS CASTELLS , 12, 1R.</t>
  </si>
  <si>
    <t>SÁNCHEZ GÓMEZ</t>
  </si>
  <si>
    <t>NOU , 7, 2N.</t>
  </si>
  <si>
    <t>MARIA</t>
  </si>
  <si>
    <t>MOLINER GARRIDO</t>
  </si>
  <si>
    <t>VIC , 39, 1R., 2A.</t>
  </si>
  <si>
    <t>NATÀLIA</t>
  </si>
  <si>
    <t>BARRIGA TARDÀ</t>
  </si>
  <si>
    <t>IVET</t>
  </si>
  <si>
    <t>ABADIAS MASANA</t>
  </si>
  <si>
    <t>ALFONS XII , 9, 4T 1A</t>
  </si>
  <si>
    <t>ABEL</t>
  </si>
  <si>
    <t>GARCIA GONZÁLEZ</t>
  </si>
  <si>
    <t>PIRINEUS , 22</t>
  </si>
  <si>
    <t>MARIONA</t>
  </si>
  <si>
    <t>ALIGUÉ RIVERA</t>
  </si>
  <si>
    <t>PROL. JACINT VERDAGUER , 1, 1R., 2A.</t>
  </si>
  <si>
    <t>BIDAULT CULLERÉS</t>
  </si>
  <si>
    <t>DE LA CAÇA , 12, 1R., C</t>
  </si>
  <si>
    <t>ERIC</t>
  </si>
  <si>
    <t>FERRER GASSET</t>
  </si>
  <si>
    <t>VERGE DE FÀTIMA , 2, 3R., 1A.</t>
  </si>
  <si>
    <t>AGUILERA MERINO</t>
  </si>
  <si>
    <t>MORAGUES , 1</t>
  </si>
  <si>
    <t>DANIEL</t>
  </si>
  <si>
    <t>ALINS MULET</t>
  </si>
  <si>
    <t>DE LA PESCA , 1, 1R., 2A.</t>
  </si>
  <si>
    <t>ESTEFANIA</t>
  </si>
  <si>
    <t>AROCAS PASADAS</t>
  </si>
  <si>
    <t>PADRÓ , 109</t>
  </si>
  <si>
    <t>MARIA ISABEL</t>
  </si>
  <si>
    <t>BARALDÉS COMAS</t>
  </si>
  <si>
    <t>JAUME GALOBART , 12</t>
  </si>
  <si>
    <t>JULIO</t>
  </si>
  <si>
    <t>ALEU ICART</t>
  </si>
  <si>
    <t>ARTÈS , 1, 1R, 1A.</t>
  </si>
  <si>
    <t>VALLÉS GIRVENT</t>
  </si>
  <si>
    <t>NOU , 9, 2N.</t>
  </si>
  <si>
    <t>DAMIÀ</t>
  </si>
  <si>
    <t>BARALDÉS TARRAGÓ</t>
  </si>
  <si>
    <t>FRANCESC DE VITÒRIA , 11, 4T 2A</t>
  </si>
  <si>
    <t>CARLA</t>
  </si>
  <si>
    <t>AYALA ALSINA</t>
  </si>
  <si>
    <t>SANT ANTONI MARIA CLARET , 11</t>
  </si>
  <si>
    <t>BARALDÉS MARTORELL</t>
  </si>
  <si>
    <t>VIC , 119, 3R., 2A.</t>
  </si>
  <si>
    <t>JESUS</t>
  </si>
  <si>
    <t>AYALA TORNÉ</t>
  </si>
  <si>
    <t>JAUME GALOBART , 11</t>
  </si>
  <si>
    <t>JAIRO</t>
  </si>
  <si>
    <t>SANT JOAN, EDIFICI D , 3R A</t>
  </si>
  <si>
    <t>DAVID-JESE</t>
  </si>
  <si>
    <t>BLANCO FONTANET</t>
  </si>
  <si>
    <t>JOAN SANMARTÍ , 12, 2N., 2A.</t>
  </si>
  <si>
    <t>BAEZ TEJADO</t>
  </si>
  <si>
    <t>SILVIA</t>
  </si>
  <si>
    <t>RASERO GAVILAN</t>
  </si>
  <si>
    <t>JACINT VERDAGUER , 52, 2N., 1A.</t>
  </si>
  <si>
    <t>ABDIN TATJÈ</t>
  </si>
  <si>
    <t>SANT JOAN , 0, C, 1R., B</t>
  </si>
  <si>
    <t>ELOI</t>
  </si>
  <si>
    <t>ALAPONT ICART</t>
  </si>
  <si>
    <t>MONTURIOL , 1</t>
  </si>
  <si>
    <t>PORTELLA GISPETS</t>
  </si>
  <si>
    <t>JACINT VERDAGUER , 49, 4T., 2A.</t>
  </si>
  <si>
    <t>GALOBART GARCIA</t>
  </si>
  <si>
    <t>GERMAN DURAN , 21</t>
  </si>
  <si>
    <t>INGRID</t>
  </si>
  <si>
    <t>BIDAULT PÉREZ</t>
  </si>
  <si>
    <t>SANT BENET , 12, 2N.</t>
  </si>
  <si>
    <t>GRANADOS ANDRÉS</t>
  </si>
  <si>
    <t>SANT GENÍS , 25</t>
  </si>
  <si>
    <t>BERENGUERAS CULLERÉS</t>
  </si>
  <si>
    <t>PINTOR SERT , 12, 1R., 1A.</t>
  </si>
  <si>
    <t>ALTIMIRAS SERAROLS</t>
  </si>
  <si>
    <t>JUAN</t>
  </si>
  <si>
    <t>RODRIGUEZ GARCÍA</t>
  </si>
  <si>
    <t>VERGE DE FÀTIMA , 6, BX., 2A.</t>
  </si>
  <si>
    <t>AINA</t>
  </si>
  <si>
    <t>AROCA GÓMEZ</t>
  </si>
  <si>
    <t>TRES ROURES , 10, 4T 2A</t>
  </si>
  <si>
    <t>ELIOT</t>
  </si>
  <si>
    <t>ARNAU MORENO</t>
  </si>
  <si>
    <t>MONTURIOL , 10, 1R.</t>
  </si>
  <si>
    <t>MÒNICA</t>
  </si>
  <si>
    <t>ARTIGAS MATURANO</t>
  </si>
  <si>
    <t>SANT JOAN , 11</t>
  </si>
  <si>
    <t>IRENE</t>
  </si>
  <si>
    <t>ALVAREZ PARCERISA</t>
  </si>
  <si>
    <t>PROL. JACINT VERDAGUER , 1, 3R., 2A.</t>
  </si>
  <si>
    <t>BARRIGA RIU</t>
  </si>
  <si>
    <t>DIMAS</t>
  </si>
  <si>
    <t>HIDALGO ALTIMIRAS</t>
  </si>
  <si>
    <t>SANT BENET , 28, 2N., 2A.</t>
  </si>
  <si>
    <t>ANDREU</t>
  </si>
  <si>
    <t>BADIA TORNÉ</t>
  </si>
  <si>
    <t>GENERAL PRIM , 11, 2N.</t>
  </si>
  <si>
    <t>ORIOL</t>
  </si>
  <si>
    <t>ARIZA PUIGBÓ</t>
  </si>
  <si>
    <t>MORAGUES , 10</t>
  </si>
  <si>
    <t>ALOY FARRANDO</t>
  </si>
  <si>
    <t>PROL. PADRÓ , 1, 2N., 2A.</t>
  </si>
  <si>
    <t>JOAN MARTÍ</t>
  </si>
  <si>
    <t>ASENSIO VEGA</t>
  </si>
  <si>
    <t>MALLORCA , 11</t>
  </si>
  <si>
    <t>FERRAN</t>
  </si>
  <si>
    <t>MOLINA GARRIDO</t>
  </si>
  <si>
    <t>JOAN XXIII , 39</t>
  </si>
  <si>
    <t>HERMS GÓMEZ</t>
  </si>
  <si>
    <t>GERMAN DURAN , 27, 3R., 1A.</t>
  </si>
  <si>
    <t>BIOSCA FONTANET</t>
  </si>
  <si>
    <t>PINTOR SERT , 12, 2N., 1A.</t>
  </si>
  <si>
    <t>ARISSA HERMOSO</t>
  </si>
  <si>
    <t>DOCTOR BARNARD , 10</t>
  </si>
  <si>
    <t>BOIX GONZÁLEZ</t>
  </si>
  <si>
    <t>DE LA CAÇA , 12, 2N., C</t>
  </si>
  <si>
    <t>BASTARDES SOTO</t>
  </si>
  <si>
    <t>CARRIÓ , 12, 5È A</t>
  </si>
  <si>
    <t>ALBERT</t>
  </si>
  <si>
    <t>ARNALOT PUIG</t>
  </si>
  <si>
    <t>DIPUTACIÓ , 10</t>
  </si>
  <si>
    <t>ALEU PRAT</t>
  </si>
  <si>
    <t>CERVANTES , 1, 1R.</t>
  </si>
  <si>
    <t>BARCONS LARA</t>
  </si>
  <si>
    <t>GARCIA ALMOGUERA</t>
  </si>
  <si>
    <t>SALLENT , 22, 2N.</t>
  </si>
  <si>
    <t>ARAN</t>
  </si>
  <si>
    <t>ALVAREZ FERNÁNDEZ</t>
  </si>
  <si>
    <t>PROL. PADRÓ , 1, 3R. 1A.</t>
  </si>
  <si>
    <t>RUEDA ALVAREZ</t>
  </si>
  <si>
    <t>JAUME BALMES , 67, 2N.</t>
  </si>
  <si>
    <t>AGUILAR SUNYÉ</t>
  </si>
  <si>
    <t>SANT JOAN , 0, D, 3R. A</t>
  </si>
  <si>
    <t>ALBA</t>
  </si>
  <si>
    <t>AVILA MASJUAN</t>
  </si>
  <si>
    <t>ALIGUÉ BONVEHÍ</t>
  </si>
  <si>
    <t>DE LA PESCA , 1, 1R., 1A.</t>
  </si>
  <si>
    <t>OLIVER</t>
  </si>
  <si>
    <t>ALOY CODINACHS</t>
  </si>
  <si>
    <t>QUERALT</t>
  </si>
  <si>
    <t>VISO GILABERT</t>
  </si>
  <si>
    <t xml:space="preserve">CASA CORDELLAS , </t>
  </si>
  <si>
    <t>BARALDÉS MONRÓS</t>
  </si>
  <si>
    <t>VIC , 119, 2N., 1A.</t>
  </si>
  <si>
    <t>ENRIC</t>
  </si>
  <si>
    <t>PARRAMON FLORES</t>
  </si>
  <si>
    <t>JOAN XXIII , 43</t>
  </si>
  <si>
    <t>LÓPEZ DE PABLO GARCIA UCEDA</t>
  </si>
  <si>
    <t>SERGI</t>
  </si>
  <si>
    <t>TORRUELLA GARCIA</t>
  </si>
  <si>
    <t>PADRÓ , 83</t>
  </si>
  <si>
    <t>ANA INÉS</t>
  </si>
  <si>
    <t>BASTARDAS FRANCH</t>
  </si>
  <si>
    <t>CARLES BUÏGAS , 10, 1R., 1A.</t>
  </si>
  <si>
    <t>ALEXIA</t>
  </si>
  <si>
    <t>CERVANTES , 9, 1R.</t>
  </si>
  <si>
    <t>ALAVEDRA SUNYÉ</t>
  </si>
  <si>
    <t>GUILLEM</t>
  </si>
  <si>
    <t>CANELLAS GOMEZ</t>
  </si>
  <si>
    <t>JACINT VERDAGUER , 13</t>
  </si>
  <si>
    <t>RAYA GAVILAN</t>
  </si>
  <si>
    <t>JACINT VERDAGUER , 52, 2N., 4A.</t>
  </si>
  <si>
    <t>TORRESCASANA GARCIA</t>
  </si>
  <si>
    <t>RAMON I CAJAL , 81, 2N.</t>
  </si>
  <si>
    <t>LUCIA</t>
  </si>
  <si>
    <t>ALVAREZ DOMENECH</t>
  </si>
  <si>
    <t>Unidades</t>
  </si>
  <si>
    <t>Precio/Unidad</t>
  </si>
  <si>
    <t>Total</t>
  </si>
  <si>
    <t>Total Bruto</t>
  </si>
  <si>
    <t>IVA</t>
  </si>
  <si>
    <t>Total Neto</t>
  </si>
  <si>
    <t>Descripción Producto</t>
  </si>
  <si>
    <t>ROCIO</t>
  </si>
  <si>
    <t>GOMEZ ALVAREZ</t>
  </si>
  <si>
    <t>PALENQUE, 23, 4º A</t>
  </si>
  <si>
    <t>Caceres</t>
  </si>
  <si>
    <t>OSCAR</t>
  </si>
  <si>
    <t>MAYO GARRIDO</t>
  </si>
  <si>
    <t>VILLAVICIOSA 34, 3º A</t>
  </si>
  <si>
    <t>negro</t>
  </si>
  <si>
    <t>MARINA</t>
  </si>
  <si>
    <t>PALOMO PERDIZ</t>
  </si>
  <si>
    <t>LA ALBERCA 23, 5º 1</t>
  </si>
  <si>
    <t>FELIPE</t>
  </si>
  <si>
    <t>HERRANZ GOMEZ</t>
  </si>
  <si>
    <t>ALPEDRETE, 67 4º E</t>
  </si>
  <si>
    <t>Fecha factura</t>
  </si>
  <si>
    <t>Nº factura</t>
  </si>
  <si>
    <t>Código Producto</t>
  </si>
  <si>
    <t>Chandal NIKE XXL Blanca</t>
  </si>
  <si>
    <t>Pantalon ADIDAS XL Azul</t>
  </si>
  <si>
    <t>Celeste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</si>
</sst>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0" fillId="0" borderId="12" xfId="0" applyBorder="1"/>
    <xf numFmtId="0" fontId="0" fillId="4" borderId="13" xfId="0" applyFill="1" applyBorder="1"/>
    <xf numFmtId="0" fontId="0" fillId="4" borderId="1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44" fontId="0" fillId="0" borderId="0" xfId="1" applyFont="1" applyBorder="1"/>
    <xf numFmtId="0" fontId="0" fillId="4" borderId="4" xfId="0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44" fontId="0" fillId="0" borderId="11" xfId="1" applyFont="1" applyBorder="1"/>
    <xf numFmtId="44" fontId="0" fillId="0" borderId="3" xfId="1" applyFont="1" applyBorder="1"/>
    <xf numFmtId="44" fontId="0" fillId="4" borderId="14" xfId="1" applyFont="1" applyFill="1" applyBorder="1"/>
    <xf numFmtId="44" fontId="0" fillId="0" borderId="5" xfId="1" applyNumberFormat="1" applyFont="1" applyBorder="1"/>
    <xf numFmtId="0" fontId="0" fillId="4" borderId="15" xfId="0" applyFill="1" applyBorder="1"/>
    <xf numFmtId="0" fontId="0" fillId="4" borderId="16" xfId="0" applyFill="1" applyBorder="1" applyAlignment="1">
      <alignment horizontal="center"/>
    </xf>
    <xf numFmtId="44" fontId="0" fillId="4" borderId="16" xfId="1" applyFont="1" applyFill="1" applyBorder="1"/>
    <xf numFmtId="44" fontId="0" fillId="0" borderId="10" xfId="1" applyFont="1" applyBorder="1"/>
    <xf numFmtId="44" fontId="0" fillId="0" borderId="6" xfId="1" applyNumberFormat="1" applyFont="1" applyBorder="1"/>
    <xf numFmtId="44" fontId="1" fillId="0" borderId="11" xfId="1" applyFont="1" applyBorder="1"/>
    <xf numFmtId="0" fontId="0" fillId="0" borderId="17" xfId="0" applyBorder="1"/>
    <xf numFmtId="0" fontId="0" fillId="0" borderId="18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_Clientes" displayName="Tabla_Clientes" ref="A1:I127" totalsRowShown="0">
  <tableColumns count="9">
    <tableColumn id="1" name="Codigo_Cliente"/>
    <tableColumn id="2" name="Nombre_Cliente"/>
    <tableColumn id="3" name="Apellidos_Cliente"/>
    <tableColumn id="4" name="Direccion_Cliente"/>
    <tableColumn id="5" name="Poblacion"/>
    <tableColumn id="6" name="Codigo_Postal"/>
    <tableColumn id="7" name="Provincia"/>
    <tableColumn id="8" name="Telefono"/>
    <tableColumn id="9" name="Fecha_Nacimient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1"/>
  <sheetViews>
    <sheetView workbookViewId="0">
      <selection activeCell="F7" sqref="F7"/>
    </sheetView>
  </sheetViews>
  <sheetFormatPr baseColWidth="10" defaultRowHeight="15" x14ac:dyDescent="0.25"/>
  <cols>
    <col min="2" max="2" width="15.5703125" bestFit="1" customWidth="1"/>
  </cols>
  <sheetData>
    <row r="2" spans="2:34" x14ac:dyDescent="0.25">
      <c r="B2" s="2" t="s">
        <v>0</v>
      </c>
      <c r="C2">
        <v>167</v>
      </c>
      <c r="D2">
        <v>179</v>
      </c>
      <c r="E2">
        <v>184</v>
      </c>
      <c r="F2">
        <v>187</v>
      </c>
      <c r="G2">
        <v>203</v>
      </c>
      <c r="H2">
        <v>209</v>
      </c>
      <c r="I2">
        <v>216</v>
      </c>
      <c r="J2">
        <v>219</v>
      </c>
      <c r="K2">
        <v>224</v>
      </c>
      <c r="L2">
        <v>232</v>
      </c>
      <c r="M2">
        <v>234</v>
      </c>
      <c r="N2">
        <v>236</v>
      </c>
      <c r="O2">
        <v>239</v>
      </c>
      <c r="P2">
        <v>241</v>
      </c>
      <c r="Q2">
        <v>246</v>
      </c>
      <c r="R2">
        <v>249</v>
      </c>
      <c r="S2">
        <v>250</v>
      </c>
      <c r="T2">
        <v>251</v>
      </c>
      <c r="U2">
        <v>255</v>
      </c>
      <c r="V2">
        <v>257</v>
      </c>
      <c r="W2">
        <v>271</v>
      </c>
      <c r="X2">
        <v>273</v>
      </c>
      <c r="Y2">
        <v>279</v>
      </c>
      <c r="Z2">
        <v>291</v>
      </c>
      <c r="AA2">
        <v>295</v>
      </c>
      <c r="AB2">
        <v>296</v>
      </c>
      <c r="AC2">
        <v>297</v>
      </c>
      <c r="AD2">
        <v>298</v>
      </c>
      <c r="AE2">
        <v>300</v>
      </c>
      <c r="AF2">
        <v>310</v>
      </c>
      <c r="AG2">
        <v>312</v>
      </c>
      <c r="AH2">
        <v>315</v>
      </c>
    </row>
    <row r="3" spans="2:34" x14ac:dyDescent="0.25">
      <c r="B3" s="2" t="s">
        <v>1</v>
      </c>
      <c r="C3" t="s">
        <v>10</v>
      </c>
      <c r="D3" t="s">
        <v>16</v>
      </c>
      <c r="E3" t="s">
        <v>21</v>
      </c>
      <c r="F3" t="s">
        <v>26</v>
      </c>
      <c r="G3" t="s">
        <v>32</v>
      </c>
      <c r="H3" t="s">
        <v>37</v>
      </c>
      <c r="I3" t="s">
        <v>10</v>
      </c>
      <c r="J3" t="s">
        <v>16</v>
      </c>
      <c r="K3" t="s">
        <v>21</v>
      </c>
      <c r="L3" t="s">
        <v>26</v>
      </c>
      <c r="M3" t="s">
        <v>32</v>
      </c>
      <c r="N3" t="s">
        <v>37</v>
      </c>
      <c r="O3" t="s">
        <v>10</v>
      </c>
      <c r="P3" t="s">
        <v>16</v>
      </c>
      <c r="Q3" t="s">
        <v>21</v>
      </c>
      <c r="R3" t="s">
        <v>26</v>
      </c>
      <c r="S3" t="s">
        <v>32</v>
      </c>
      <c r="T3" t="s">
        <v>37</v>
      </c>
      <c r="U3" t="s">
        <v>10</v>
      </c>
      <c r="V3" t="s">
        <v>16</v>
      </c>
      <c r="W3" t="s">
        <v>21</v>
      </c>
      <c r="X3" t="s">
        <v>26</v>
      </c>
      <c r="Y3" t="s">
        <v>32</v>
      </c>
      <c r="Z3" t="s">
        <v>37</v>
      </c>
      <c r="AA3" t="s">
        <v>10</v>
      </c>
      <c r="AB3" t="s">
        <v>16</v>
      </c>
      <c r="AC3" t="s">
        <v>21</v>
      </c>
      <c r="AD3" t="s">
        <v>26</v>
      </c>
      <c r="AE3" t="s">
        <v>32</v>
      </c>
      <c r="AF3" t="s">
        <v>37</v>
      </c>
      <c r="AG3" t="s">
        <v>21</v>
      </c>
      <c r="AH3" t="s">
        <v>10</v>
      </c>
    </row>
    <row r="4" spans="2:34" x14ac:dyDescent="0.25">
      <c r="B4" s="2" t="s">
        <v>2</v>
      </c>
      <c r="C4" t="s">
        <v>11</v>
      </c>
      <c r="D4" t="s">
        <v>17</v>
      </c>
      <c r="E4" t="s">
        <v>22</v>
      </c>
      <c r="F4" t="s">
        <v>27</v>
      </c>
      <c r="G4" t="s">
        <v>33</v>
      </c>
      <c r="H4" t="s">
        <v>38</v>
      </c>
      <c r="I4" t="s">
        <v>11</v>
      </c>
      <c r="J4" t="s">
        <v>17</v>
      </c>
      <c r="K4" t="s">
        <v>22</v>
      </c>
      <c r="L4" t="s">
        <v>27</v>
      </c>
      <c r="M4" t="s">
        <v>33</v>
      </c>
      <c r="N4" t="s">
        <v>38</v>
      </c>
      <c r="O4" t="s">
        <v>11</v>
      </c>
      <c r="P4" t="s">
        <v>17</v>
      </c>
      <c r="Q4" t="s">
        <v>22</v>
      </c>
      <c r="R4" t="s">
        <v>27</v>
      </c>
      <c r="S4" t="s">
        <v>33</v>
      </c>
      <c r="T4" t="s">
        <v>38</v>
      </c>
      <c r="U4" t="s">
        <v>11</v>
      </c>
      <c r="V4" t="s">
        <v>17</v>
      </c>
      <c r="W4" t="s">
        <v>22</v>
      </c>
      <c r="X4" t="s">
        <v>27</v>
      </c>
      <c r="Y4" t="s">
        <v>33</v>
      </c>
      <c r="Z4" t="s">
        <v>38</v>
      </c>
      <c r="AA4" t="s">
        <v>11</v>
      </c>
      <c r="AB4" t="s">
        <v>17</v>
      </c>
      <c r="AC4" t="s">
        <v>22</v>
      </c>
      <c r="AD4" t="s">
        <v>27</v>
      </c>
      <c r="AE4" t="s">
        <v>33</v>
      </c>
      <c r="AF4" t="s">
        <v>38</v>
      </c>
      <c r="AG4" t="s">
        <v>38</v>
      </c>
      <c r="AH4" t="s">
        <v>27</v>
      </c>
    </row>
    <row r="5" spans="2:34" x14ac:dyDescent="0.25">
      <c r="B5" s="2" t="s">
        <v>3</v>
      </c>
      <c r="C5" t="s">
        <v>12</v>
      </c>
      <c r="D5" t="s">
        <v>18</v>
      </c>
      <c r="E5" t="s">
        <v>23</v>
      </c>
      <c r="F5" t="s">
        <v>28</v>
      </c>
      <c r="G5" t="s">
        <v>34</v>
      </c>
      <c r="H5" t="s">
        <v>39</v>
      </c>
      <c r="I5" t="s">
        <v>34</v>
      </c>
      <c r="J5" t="s">
        <v>23</v>
      </c>
      <c r="K5" t="s">
        <v>28</v>
      </c>
      <c r="L5" t="s">
        <v>34</v>
      </c>
      <c r="M5" t="s">
        <v>39</v>
      </c>
      <c r="N5" t="s">
        <v>18</v>
      </c>
      <c r="O5" t="s">
        <v>23</v>
      </c>
      <c r="P5" t="s">
        <v>28</v>
      </c>
      <c r="Q5" t="s">
        <v>34</v>
      </c>
      <c r="R5" t="s">
        <v>39</v>
      </c>
      <c r="S5" t="s">
        <v>18</v>
      </c>
      <c r="T5" t="s">
        <v>23</v>
      </c>
      <c r="U5" t="s">
        <v>28</v>
      </c>
      <c r="V5" t="s">
        <v>34</v>
      </c>
      <c r="W5" t="s">
        <v>39</v>
      </c>
      <c r="X5" t="s">
        <v>18</v>
      </c>
      <c r="Y5" t="s">
        <v>23</v>
      </c>
      <c r="Z5" t="s">
        <v>28</v>
      </c>
      <c r="AA5" t="s">
        <v>18</v>
      </c>
      <c r="AB5" t="s">
        <v>39</v>
      </c>
      <c r="AC5" t="s">
        <v>12</v>
      </c>
      <c r="AD5" t="s">
        <v>23</v>
      </c>
      <c r="AE5" t="s">
        <v>28</v>
      </c>
      <c r="AF5" t="s">
        <v>34</v>
      </c>
      <c r="AG5" t="s">
        <v>23</v>
      </c>
      <c r="AH5" t="s">
        <v>34</v>
      </c>
    </row>
    <row r="6" spans="2:34" x14ac:dyDescent="0.25">
      <c r="B6" s="2" t="s">
        <v>4</v>
      </c>
      <c r="C6" t="s">
        <v>13</v>
      </c>
      <c r="D6" t="s">
        <v>19</v>
      </c>
      <c r="E6" t="s">
        <v>24</v>
      </c>
      <c r="F6" t="s">
        <v>29</v>
      </c>
      <c r="G6" t="s">
        <v>35</v>
      </c>
      <c r="H6" t="s">
        <v>13</v>
      </c>
      <c r="I6" t="s">
        <v>35</v>
      </c>
      <c r="J6" t="s">
        <v>13</v>
      </c>
      <c r="K6" t="s">
        <v>19</v>
      </c>
      <c r="L6" t="s">
        <v>24</v>
      </c>
      <c r="M6" t="s">
        <v>29</v>
      </c>
      <c r="N6" t="s">
        <v>35</v>
      </c>
      <c r="O6" t="s">
        <v>29</v>
      </c>
      <c r="P6" t="s">
        <v>35</v>
      </c>
      <c r="Q6" t="s">
        <v>13</v>
      </c>
      <c r="R6" t="s">
        <v>19</v>
      </c>
      <c r="S6" t="s">
        <v>24</v>
      </c>
      <c r="T6" t="s">
        <v>29</v>
      </c>
      <c r="U6" t="s">
        <v>24</v>
      </c>
      <c r="V6" t="s">
        <v>29</v>
      </c>
      <c r="W6" t="s">
        <v>35</v>
      </c>
      <c r="X6" t="s">
        <v>13</v>
      </c>
      <c r="Y6" t="s">
        <v>19</v>
      </c>
      <c r="Z6" t="s">
        <v>24</v>
      </c>
      <c r="AA6" t="s">
        <v>19</v>
      </c>
      <c r="AB6" t="s">
        <v>24</v>
      </c>
      <c r="AC6" t="s">
        <v>29</v>
      </c>
      <c r="AD6" t="s">
        <v>35</v>
      </c>
      <c r="AE6" t="s">
        <v>13</v>
      </c>
      <c r="AF6" t="s">
        <v>19</v>
      </c>
      <c r="AG6" t="s">
        <v>379</v>
      </c>
      <c r="AH6" t="s">
        <v>391</v>
      </c>
    </row>
    <row r="7" spans="2:34" x14ac:dyDescent="0.25">
      <c r="B7" s="2" t="s">
        <v>5</v>
      </c>
      <c r="C7" t="s">
        <v>14</v>
      </c>
      <c r="D7" t="s">
        <v>20</v>
      </c>
      <c r="E7" t="s">
        <v>25</v>
      </c>
      <c r="F7" t="s">
        <v>30</v>
      </c>
      <c r="G7" t="s">
        <v>36</v>
      </c>
      <c r="H7" t="s">
        <v>40</v>
      </c>
      <c r="I7" t="s">
        <v>14</v>
      </c>
      <c r="J7" t="s">
        <v>20</v>
      </c>
      <c r="K7" t="s">
        <v>25</v>
      </c>
      <c r="L7" t="s">
        <v>30</v>
      </c>
      <c r="M7" t="s">
        <v>36</v>
      </c>
      <c r="N7" t="s">
        <v>40</v>
      </c>
      <c r="O7" t="s">
        <v>14</v>
      </c>
      <c r="P7" t="s">
        <v>20</v>
      </c>
      <c r="Q7" t="s">
        <v>25</v>
      </c>
      <c r="R7" t="s">
        <v>30</v>
      </c>
      <c r="S7" t="s">
        <v>36</v>
      </c>
      <c r="T7" t="s">
        <v>40</v>
      </c>
      <c r="U7" t="s">
        <v>14</v>
      </c>
      <c r="V7" t="s">
        <v>20</v>
      </c>
      <c r="W7" t="s">
        <v>25</v>
      </c>
      <c r="X7" t="s">
        <v>30</v>
      </c>
      <c r="Y7" t="s">
        <v>36</v>
      </c>
      <c r="Z7" t="s">
        <v>40</v>
      </c>
      <c r="AA7" t="s">
        <v>14</v>
      </c>
      <c r="AB7" t="s">
        <v>20</v>
      </c>
      <c r="AC7" t="s">
        <v>25</v>
      </c>
      <c r="AD7" t="s">
        <v>30</v>
      </c>
      <c r="AE7" t="s">
        <v>36</v>
      </c>
      <c r="AF7" t="s">
        <v>40</v>
      </c>
      <c r="AG7" t="s">
        <v>40</v>
      </c>
      <c r="AH7" t="s">
        <v>40</v>
      </c>
    </row>
    <row r="8" spans="2:34" x14ac:dyDescent="0.25">
      <c r="B8" s="2" t="s">
        <v>6</v>
      </c>
      <c r="C8">
        <v>20</v>
      </c>
      <c r="D8">
        <v>20</v>
      </c>
      <c r="E8">
        <v>6</v>
      </c>
      <c r="F8">
        <v>16</v>
      </c>
      <c r="G8">
        <v>15</v>
      </c>
      <c r="H8">
        <v>19</v>
      </c>
      <c r="I8">
        <v>15</v>
      </c>
      <c r="J8">
        <v>18</v>
      </c>
      <c r="K8">
        <v>6</v>
      </c>
      <c r="L8">
        <v>17</v>
      </c>
      <c r="M8">
        <v>20</v>
      </c>
      <c r="N8">
        <v>15</v>
      </c>
      <c r="O8">
        <v>20</v>
      </c>
      <c r="P8">
        <v>20</v>
      </c>
      <c r="Q8">
        <v>6</v>
      </c>
      <c r="R8">
        <v>18</v>
      </c>
      <c r="S8">
        <v>20</v>
      </c>
      <c r="T8">
        <v>17</v>
      </c>
      <c r="U8">
        <v>15</v>
      </c>
      <c r="V8">
        <v>17</v>
      </c>
      <c r="W8">
        <v>6</v>
      </c>
      <c r="X8">
        <v>20</v>
      </c>
      <c r="Y8">
        <v>18</v>
      </c>
      <c r="Z8">
        <v>17</v>
      </c>
      <c r="AA8">
        <v>15</v>
      </c>
      <c r="AB8">
        <v>19</v>
      </c>
      <c r="AC8">
        <v>6</v>
      </c>
      <c r="AD8">
        <v>16</v>
      </c>
      <c r="AE8">
        <v>19</v>
      </c>
      <c r="AF8">
        <v>19</v>
      </c>
      <c r="AG8">
        <v>11</v>
      </c>
      <c r="AH8">
        <v>21</v>
      </c>
    </row>
    <row r="9" spans="2:34" x14ac:dyDescent="0.25">
      <c r="B9" s="2" t="s">
        <v>7</v>
      </c>
      <c r="C9">
        <v>37</v>
      </c>
      <c r="D9">
        <v>43</v>
      </c>
      <c r="E9">
        <v>20</v>
      </c>
      <c r="F9">
        <v>70</v>
      </c>
      <c r="G9">
        <v>59</v>
      </c>
      <c r="H9">
        <v>41</v>
      </c>
      <c r="I9">
        <v>70</v>
      </c>
      <c r="J9">
        <v>64</v>
      </c>
      <c r="K9">
        <v>20</v>
      </c>
      <c r="L9">
        <v>43</v>
      </c>
      <c r="M9">
        <v>55</v>
      </c>
      <c r="N9">
        <v>42</v>
      </c>
      <c r="O9">
        <v>57</v>
      </c>
      <c r="P9">
        <v>66</v>
      </c>
      <c r="Q9">
        <v>15</v>
      </c>
      <c r="R9">
        <v>34</v>
      </c>
      <c r="S9">
        <v>30</v>
      </c>
      <c r="T9">
        <v>42</v>
      </c>
      <c r="U9">
        <v>48</v>
      </c>
      <c r="V9">
        <v>51</v>
      </c>
      <c r="W9">
        <v>15</v>
      </c>
      <c r="X9">
        <v>32</v>
      </c>
      <c r="Y9">
        <v>36</v>
      </c>
      <c r="Z9">
        <v>58</v>
      </c>
      <c r="AA9">
        <v>60</v>
      </c>
      <c r="AB9">
        <v>52</v>
      </c>
      <c r="AC9">
        <v>15</v>
      </c>
      <c r="AD9">
        <v>49</v>
      </c>
      <c r="AE9">
        <v>51</v>
      </c>
      <c r="AF9">
        <v>51</v>
      </c>
      <c r="AG9">
        <v>56</v>
      </c>
      <c r="AH9">
        <v>50</v>
      </c>
    </row>
    <row r="10" spans="2:34" x14ac:dyDescent="0.25">
      <c r="B10" s="2" t="s">
        <v>8</v>
      </c>
      <c r="C10">
        <v>17</v>
      </c>
      <c r="D10">
        <v>23</v>
      </c>
      <c r="E10">
        <v>14</v>
      </c>
      <c r="F10">
        <v>54</v>
      </c>
      <c r="G10">
        <v>44</v>
      </c>
      <c r="H10">
        <v>22</v>
      </c>
      <c r="I10">
        <v>55</v>
      </c>
      <c r="J10">
        <v>46</v>
      </c>
      <c r="K10">
        <v>14</v>
      </c>
      <c r="L10">
        <v>26</v>
      </c>
      <c r="M10">
        <v>35</v>
      </c>
      <c r="N10">
        <v>27</v>
      </c>
      <c r="O10">
        <v>37</v>
      </c>
      <c r="P10">
        <v>46</v>
      </c>
      <c r="Q10">
        <v>9</v>
      </c>
      <c r="R10">
        <v>16</v>
      </c>
      <c r="S10">
        <v>10</v>
      </c>
      <c r="T10">
        <v>25</v>
      </c>
      <c r="U10">
        <v>33</v>
      </c>
      <c r="V10">
        <v>34</v>
      </c>
      <c r="W10">
        <v>9</v>
      </c>
      <c r="X10">
        <v>12</v>
      </c>
      <c r="Y10">
        <v>18</v>
      </c>
      <c r="Z10">
        <v>41</v>
      </c>
      <c r="AA10">
        <v>45</v>
      </c>
      <c r="AB10">
        <v>33</v>
      </c>
      <c r="AC10">
        <v>9</v>
      </c>
      <c r="AD10">
        <v>33</v>
      </c>
      <c r="AE10">
        <v>32</v>
      </c>
      <c r="AF10">
        <v>32</v>
      </c>
      <c r="AG10">
        <v>44</v>
      </c>
      <c r="AH10">
        <v>29</v>
      </c>
    </row>
    <row r="11" spans="2:34" x14ac:dyDescent="0.25">
      <c r="B11" s="2" t="s">
        <v>9</v>
      </c>
      <c r="C11" t="s">
        <v>15</v>
      </c>
      <c r="D11" t="s">
        <v>15</v>
      </c>
      <c r="E11" t="s">
        <v>15</v>
      </c>
      <c r="F11" t="s">
        <v>31</v>
      </c>
      <c r="G11" t="s">
        <v>15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31</v>
      </c>
      <c r="O11" t="s">
        <v>15</v>
      </c>
      <c r="P11" t="s">
        <v>15</v>
      </c>
      <c r="Q11" t="s">
        <v>15</v>
      </c>
      <c r="R11" t="s">
        <v>31</v>
      </c>
      <c r="S11" t="s">
        <v>15</v>
      </c>
      <c r="T11" t="s">
        <v>15</v>
      </c>
      <c r="U11" t="s">
        <v>15</v>
      </c>
      <c r="V11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B11" t="s">
        <v>15</v>
      </c>
      <c r="AC11" t="s">
        <v>15</v>
      </c>
      <c r="AD11" t="s">
        <v>15</v>
      </c>
      <c r="AE11" t="s">
        <v>15</v>
      </c>
      <c r="AF11" t="s">
        <v>31</v>
      </c>
      <c r="AG11" t="s">
        <v>15</v>
      </c>
      <c r="AH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D24" sqref="D24"/>
    </sheetView>
  </sheetViews>
  <sheetFormatPr baseColWidth="10" defaultRowHeight="15" x14ac:dyDescent="0.25"/>
  <cols>
    <col min="1" max="1" width="16.7109375" customWidth="1"/>
    <col min="2" max="2" width="17.85546875" customWidth="1"/>
    <col min="3" max="3" width="29.42578125" bestFit="1" customWidth="1"/>
    <col min="4" max="4" width="34.7109375" bestFit="1" customWidth="1"/>
    <col min="5" max="5" width="11.85546875" customWidth="1"/>
    <col min="6" max="6" width="15.7109375" customWidth="1"/>
    <col min="7" max="7" width="11.28515625" customWidth="1"/>
    <col min="8" max="8" width="11.140625" customWidth="1"/>
    <col min="9" max="9" width="19.5703125" customWidth="1"/>
  </cols>
  <sheetData>
    <row r="1" spans="1:13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13" x14ac:dyDescent="0.25">
      <c r="A2">
        <v>104</v>
      </c>
      <c r="B2" t="s">
        <v>50</v>
      </c>
      <c r="C2" t="s">
        <v>51</v>
      </c>
      <c r="D2" t="s">
        <v>52</v>
      </c>
      <c r="E2" t="s">
        <v>53</v>
      </c>
      <c r="F2">
        <v>12091</v>
      </c>
      <c r="G2" t="s">
        <v>53</v>
      </c>
      <c r="H2">
        <v>936520547</v>
      </c>
      <c r="I2">
        <v>24551</v>
      </c>
    </row>
    <row r="3" spans="1:13" x14ac:dyDescent="0.25">
      <c r="A3">
        <v>107</v>
      </c>
      <c r="B3" t="s">
        <v>54</v>
      </c>
      <c r="C3" t="s">
        <v>55</v>
      </c>
      <c r="D3" t="s">
        <v>56</v>
      </c>
      <c r="E3" t="s">
        <v>57</v>
      </c>
      <c r="F3">
        <v>12433</v>
      </c>
      <c r="G3" t="s">
        <v>57</v>
      </c>
      <c r="H3">
        <v>938320537</v>
      </c>
      <c r="I3">
        <v>22537</v>
      </c>
    </row>
    <row r="4" spans="1:13" x14ac:dyDescent="0.25">
      <c r="A4">
        <v>118</v>
      </c>
      <c r="B4" t="s">
        <v>58</v>
      </c>
      <c r="C4" t="s">
        <v>59</v>
      </c>
      <c r="D4" t="s">
        <v>60</v>
      </c>
      <c r="E4" t="s">
        <v>61</v>
      </c>
      <c r="F4">
        <v>10581</v>
      </c>
      <c r="G4" t="s">
        <v>61</v>
      </c>
      <c r="H4">
        <v>935687444</v>
      </c>
      <c r="I4">
        <v>23934</v>
      </c>
    </row>
    <row r="5" spans="1:13" x14ac:dyDescent="0.25">
      <c r="A5">
        <v>135</v>
      </c>
      <c r="B5" t="s">
        <v>62</v>
      </c>
      <c r="C5" t="s">
        <v>63</v>
      </c>
      <c r="D5" t="s">
        <v>64</v>
      </c>
      <c r="E5" t="s">
        <v>65</v>
      </c>
      <c r="F5">
        <v>11415</v>
      </c>
      <c r="G5" t="s">
        <v>65</v>
      </c>
      <c r="H5">
        <v>938208558</v>
      </c>
      <c r="I5">
        <v>22424</v>
      </c>
    </row>
    <row r="6" spans="1:13" x14ac:dyDescent="0.25">
      <c r="A6">
        <v>137</v>
      </c>
      <c r="B6" t="s">
        <v>66</v>
      </c>
      <c r="C6" t="s">
        <v>67</v>
      </c>
      <c r="D6" t="s">
        <v>68</v>
      </c>
      <c r="E6" t="s">
        <v>61</v>
      </c>
      <c r="F6">
        <v>10970</v>
      </c>
      <c r="G6" t="s">
        <v>61</v>
      </c>
      <c r="H6">
        <v>938727589</v>
      </c>
      <c r="I6">
        <v>24893</v>
      </c>
    </row>
    <row r="7" spans="1:13" x14ac:dyDescent="0.25">
      <c r="A7">
        <v>141</v>
      </c>
      <c r="B7" t="s">
        <v>69</v>
      </c>
      <c r="C7" t="s">
        <v>70</v>
      </c>
      <c r="D7" t="s">
        <v>71</v>
      </c>
      <c r="E7" t="s">
        <v>53</v>
      </c>
      <c r="F7">
        <v>11443</v>
      </c>
      <c r="G7" t="s">
        <v>53</v>
      </c>
      <c r="H7">
        <v>936512105</v>
      </c>
      <c r="I7">
        <v>21764</v>
      </c>
      <c r="M7" t="s">
        <v>45</v>
      </c>
    </row>
    <row r="8" spans="1:13" x14ac:dyDescent="0.25">
      <c r="A8">
        <v>144</v>
      </c>
      <c r="B8" t="s">
        <v>72</v>
      </c>
      <c r="C8" t="s">
        <v>73</v>
      </c>
      <c r="D8" t="s">
        <v>74</v>
      </c>
      <c r="E8" t="s">
        <v>75</v>
      </c>
      <c r="F8">
        <v>10570</v>
      </c>
      <c r="G8" t="s">
        <v>75</v>
      </c>
      <c r="H8">
        <v>938205011</v>
      </c>
      <c r="I8">
        <v>23678</v>
      </c>
      <c r="M8" t="s">
        <v>79</v>
      </c>
    </row>
    <row r="9" spans="1:13" x14ac:dyDescent="0.25">
      <c r="A9">
        <v>149</v>
      </c>
      <c r="B9" t="s">
        <v>76</v>
      </c>
      <c r="C9" t="s">
        <v>77</v>
      </c>
      <c r="D9" t="s">
        <v>78</v>
      </c>
      <c r="E9" t="s">
        <v>79</v>
      </c>
      <c r="F9">
        <v>12191</v>
      </c>
      <c r="G9" t="s">
        <v>79</v>
      </c>
      <c r="H9">
        <v>938300214</v>
      </c>
      <c r="I9">
        <v>24045</v>
      </c>
      <c r="M9" t="s">
        <v>375</v>
      </c>
    </row>
    <row r="10" spans="1:13" x14ac:dyDescent="0.25">
      <c r="A10">
        <v>155</v>
      </c>
      <c r="B10" t="s">
        <v>80</v>
      </c>
      <c r="C10" t="s">
        <v>81</v>
      </c>
      <c r="D10" t="s">
        <v>82</v>
      </c>
      <c r="E10" t="s">
        <v>75</v>
      </c>
      <c r="F10">
        <v>12290</v>
      </c>
      <c r="G10" t="s">
        <v>75</v>
      </c>
      <c r="H10">
        <v>933256844</v>
      </c>
      <c r="I10">
        <v>24735</v>
      </c>
      <c r="M10" t="s">
        <v>53</v>
      </c>
    </row>
    <row r="11" spans="1:13" x14ac:dyDescent="0.25">
      <c r="A11">
        <v>161</v>
      </c>
      <c r="B11" t="s">
        <v>83</v>
      </c>
      <c r="C11" t="s">
        <v>84</v>
      </c>
      <c r="D11" t="s">
        <v>85</v>
      </c>
      <c r="E11" t="s">
        <v>57</v>
      </c>
      <c r="F11">
        <v>11030</v>
      </c>
      <c r="G11" t="s">
        <v>57</v>
      </c>
      <c r="H11">
        <v>938755603</v>
      </c>
      <c r="I11">
        <v>25098</v>
      </c>
      <c r="M11" t="s">
        <v>75</v>
      </c>
    </row>
    <row r="12" spans="1:13" x14ac:dyDescent="0.25">
      <c r="A12">
        <v>166</v>
      </c>
      <c r="B12" t="s">
        <v>86</v>
      </c>
      <c r="C12" t="s">
        <v>87</v>
      </c>
      <c r="D12" t="s">
        <v>88</v>
      </c>
      <c r="E12" t="s">
        <v>79</v>
      </c>
      <c r="F12">
        <v>11236</v>
      </c>
      <c r="G12" t="s">
        <v>79</v>
      </c>
      <c r="H12">
        <v>938722096</v>
      </c>
      <c r="I12">
        <v>24441</v>
      </c>
      <c r="M12" t="s">
        <v>65</v>
      </c>
    </row>
    <row r="13" spans="1:13" x14ac:dyDescent="0.25">
      <c r="A13">
        <v>186</v>
      </c>
      <c r="B13" t="s">
        <v>89</v>
      </c>
      <c r="C13" t="s">
        <v>90</v>
      </c>
      <c r="D13" t="s">
        <v>91</v>
      </c>
      <c r="E13" t="s">
        <v>61</v>
      </c>
      <c r="F13">
        <v>12290</v>
      </c>
      <c r="G13" t="s">
        <v>61</v>
      </c>
      <c r="H13">
        <v>938206766</v>
      </c>
      <c r="I13">
        <v>22158</v>
      </c>
      <c r="M13" t="s">
        <v>95</v>
      </c>
    </row>
    <row r="14" spans="1:13" x14ac:dyDescent="0.25">
      <c r="A14">
        <v>187</v>
      </c>
      <c r="B14" t="s">
        <v>92</v>
      </c>
      <c r="C14" t="s">
        <v>93</v>
      </c>
      <c r="D14" t="s">
        <v>94</v>
      </c>
      <c r="E14" t="s">
        <v>95</v>
      </c>
      <c r="F14">
        <v>11114</v>
      </c>
      <c r="G14" t="s">
        <v>95</v>
      </c>
      <c r="H14">
        <v>938208502</v>
      </c>
      <c r="I14">
        <v>22331</v>
      </c>
      <c r="M14" t="s">
        <v>57</v>
      </c>
    </row>
    <row r="15" spans="1:13" x14ac:dyDescent="0.25">
      <c r="A15">
        <v>188</v>
      </c>
      <c r="B15" t="s">
        <v>96</v>
      </c>
      <c r="C15" t="s">
        <v>97</v>
      </c>
      <c r="D15" t="s">
        <v>98</v>
      </c>
      <c r="E15" t="s">
        <v>57</v>
      </c>
      <c r="F15">
        <v>11072</v>
      </c>
      <c r="G15" t="s">
        <v>57</v>
      </c>
      <c r="H15">
        <v>938208380</v>
      </c>
      <c r="I15">
        <v>23052</v>
      </c>
      <c r="M15" t="s">
        <v>61</v>
      </c>
    </row>
    <row r="16" spans="1:13" x14ac:dyDescent="0.25">
      <c r="A16">
        <v>197</v>
      </c>
      <c r="B16" t="s">
        <v>99</v>
      </c>
      <c r="C16" t="s">
        <v>100</v>
      </c>
      <c r="D16" t="s">
        <v>101</v>
      </c>
      <c r="E16" t="s">
        <v>53</v>
      </c>
      <c r="F16">
        <v>10993</v>
      </c>
      <c r="G16" t="s">
        <v>53</v>
      </c>
      <c r="H16">
        <v>938200713</v>
      </c>
      <c r="I16">
        <v>21969</v>
      </c>
    </row>
    <row r="17" spans="1:13" x14ac:dyDescent="0.25">
      <c r="A17">
        <v>201</v>
      </c>
      <c r="B17" t="s">
        <v>102</v>
      </c>
      <c r="C17" t="s">
        <v>103</v>
      </c>
      <c r="D17" t="s">
        <v>104</v>
      </c>
      <c r="E17" t="s">
        <v>65</v>
      </c>
      <c r="F17">
        <v>11731</v>
      </c>
      <c r="G17" t="s">
        <v>65</v>
      </c>
      <c r="H17">
        <v>939965585</v>
      </c>
      <c r="I17">
        <v>25171</v>
      </c>
    </row>
    <row r="18" spans="1:13" x14ac:dyDescent="0.25">
      <c r="A18">
        <v>208</v>
      </c>
      <c r="B18" t="s">
        <v>105</v>
      </c>
      <c r="C18" t="s">
        <v>106</v>
      </c>
      <c r="D18" t="s">
        <v>107</v>
      </c>
      <c r="E18" t="s">
        <v>65</v>
      </c>
      <c r="F18">
        <v>10871</v>
      </c>
      <c r="G18" t="s">
        <v>65</v>
      </c>
      <c r="H18">
        <v>936505455</v>
      </c>
      <c r="I18">
        <v>21794</v>
      </c>
      <c r="M18" t="s">
        <v>375</v>
      </c>
    </row>
    <row r="19" spans="1:13" x14ac:dyDescent="0.25">
      <c r="A19">
        <v>225</v>
      </c>
      <c r="B19" t="s">
        <v>108</v>
      </c>
      <c r="C19" t="s">
        <v>109</v>
      </c>
      <c r="D19" t="s">
        <v>110</v>
      </c>
      <c r="E19" t="s">
        <v>65</v>
      </c>
      <c r="F19">
        <v>12256</v>
      </c>
      <c r="G19" t="s">
        <v>65</v>
      </c>
      <c r="H19">
        <v>938305551</v>
      </c>
      <c r="I19">
        <v>21420</v>
      </c>
    </row>
    <row r="20" spans="1:13" x14ac:dyDescent="0.25">
      <c r="A20">
        <v>227</v>
      </c>
      <c r="B20" t="s">
        <v>111</v>
      </c>
      <c r="C20" t="s">
        <v>112</v>
      </c>
      <c r="D20" t="s">
        <v>113</v>
      </c>
      <c r="E20" t="s">
        <v>75</v>
      </c>
      <c r="F20">
        <v>11606</v>
      </c>
      <c r="G20" t="s">
        <v>75</v>
      </c>
      <c r="H20">
        <v>936875544</v>
      </c>
      <c r="I20">
        <v>25233</v>
      </c>
    </row>
    <row r="21" spans="1:13" x14ac:dyDescent="0.25">
      <c r="A21">
        <v>235</v>
      </c>
      <c r="B21" t="s">
        <v>62</v>
      </c>
      <c r="C21" t="s">
        <v>114</v>
      </c>
      <c r="D21" t="s">
        <v>115</v>
      </c>
      <c r="E21" t="s">
        <v>61</v>
      </c>
      <c r="F21">
        <v>10935</v>
      </c>
      <c r="G21" t="s">
        <v>61</v>
      </c>
      <c r="H21">
        <v>936577225</v>
      </c>
      <c r="I21">
        <v>24415</v>
      </c>
    </row>
    <row r="22" spans="1:13" x14ac:dyDescent="0.25">
      <c r="A22">
        <v>268</v>
      </c>
      <c r="B22" t="s">
        <v>116</v>
      </c>
      <c r="C22" t="s">
        <v>117</v>
      </c>
      <c r="D22" t="s">
        <v>118</v>
      </c>
      <c r="E22" t="s">
        <v>61</v>
      </c>
      <c r="F22">
        <v>11314</v>
      </c>
      <c r="G22" t="s">
        <v>61</v>
      </c>
      <c r="H22">
        <v>938202768</v>
      </c>
      <c r="I22">
        <v>25404</v>
      </c>
    </row>
    <row r="23" spans="1:13" x14ac:dyDescent="0.25">
      <c r="A23">
        <v>272</v>
      </c>
      <c r="B23" t="s">
        <v>119</v>
      </c>
      <c r="C23" t="s">
        <v>120</v>
      </c>
      <c r="D23" t="s">
        <v>121</v>
      </c>
      <c r="E23" t="s">
        <v>57</v>
      </c>
      <c r="F23">
        <v>11002</v>
      </c>
      <c r="G23" t="s">
        <v>57</v>
      </c>
      <c r="H23">
        <v>930712563</v>
      </c>
      <c r="I23">
        <v>25285</v>
      </c>
    </row>
    <row r="24" spans="1:13" x14ac:dyDescent="0.25">
      <c r="A24">
        <v>274</v>
      </c>
      <c r="B24" t="s">
        <v>122</v>
      </c>
      <c r="C24" t="s">
        <v>123</v>
      </c>
      <c r="D24" t="s">
        <v>124</v>
      </c>
      <c r="E24" t="s">
        <v>65</v>
      </c>
      <c r="F24">
        <v>11385</v>
      </c>
      <c r="G24" t="s">
        <v>65</v>
      </c>
      <c r="H24">
        <v>938350511</v>
      </c>
      <c r="I24">
        <v>24304</v>
      </c>
    </row>
    <row r="25" spans="1:13" x14ac:dyDescent="0.25">
      <c r="A25">
        <v>276</v>
      </c>
      <c r="B25" t="s">
        <v>125</v>
      </c>
      <c r="C25" t="s">
        <v>126</v>
      </c>
      <c r="D25" t="s">
        <v>127</v>
      </c>
      <c r="E25" t="s">
        <v>95</v>
      </c>
      <c r="F25">
        <v>11264</v>
      </c>
      <c r="G25" t="s">
        <v>95</v>
      </c>
      <c r="H25">
        <v>938773933</v>
      </c>
      <c r="I25">
        <v>24239</v>
      </c>
    </row>
    <row r="26" spans="1:13" x14ac:dyDescent="0.25">
      <c r="A26">
        <v>277</v>
      </c>
      <c r="B26" t="s">
        <v>111</v>
      </c>
      <c r="C26" t="s">
        <v>128</v>
      </c>
      <c r="D26" t="s">
        <v>85</v>
      </c>
      <c r="E26" t="s">
        <v>61</v>
      </c>
      <c r="F26">
        <v>10600</v>
      </c>
      <c r="G26" t="s">
        <v>61</v>
      </c>
      <c r="H26">
        <v>938300065</v>
      </c>
      <c r="I26">
        <v>24064</v>
      </c>
    </row>
    <row r="27" spans="1:13" x14ac:dyDescent="0.25">
      <c r="A27">
        <v>280</v>
      </c>
      <c r="B27" t="s">
        <v>129</v>
      </c>
      <c r="C27" t="s">
        <v>130</v>
      </c>
      <c r="D27" t="s">
        <v>131</v>
      </c>
      <c r="E27" t="s">
        <v>79</v>
      </c>
      <c r="F27">
        <v>11460</v>
      </c>
      <c r="G27" t="s">
        <v>79</v>
      </c>
      <c r="H27">
        <v>936565874</v>
      </c>
      <c r="I27">
        <v>23572</v>
      </c>
    </row>
    <row r="28" spans="1:13" x14ac:dyDescent="0.25">
      <c r="A28">
        <v>296</v>
      </c>
      <c r="B28" t="s">
        <v>92</v>
      </c>
      <c r="C28" t="s">
        <v>132</v>
      </c>
      <c r="D28" t="s">
        <v>133</v>
      </c>
      <c r="E28" t="s">
        <v>75</v>
      </c>
      <c r="F28">
        <v>10995</v>
      </c>
      <c r="G28" t="s">
        <v>75</v>
      </c>
      <c r="H28">
        <v>938773647</v>
      </c>
      <c r="I28">
        <v>24670</v>
      </c>
    </row>
    <row r="29" spans="1:13" x14ac:dyDescent="0.25">
      <c r="A29">
        <v>299</v>
      </c>
      <c r="B29" t="s">
        <v>134</v>
      </c>
      <c r="C29" t="s">
        <v>135</v>
      </c>
      <c r="D29" t="s">
        <v>136</v>
      </c>
      <c r="E29" t="s">
        <v>57</v>
      </c>
      <c r="F29">
        <v>12067</v>
      </c>
      <c r="G29" t="s">
        <v>57</v>
      </c>
      <c r="H29">
        <v>938208614</v>
      </c>
      <c r="I29">
        <v>22168</v>
      </c>
    </row>
    <row r="30" spans="1:13" x14ac:dyDescent="0.25">
      <c r="A30">
        <v>306</v>
      </c>
      <c r="B30" t="s">
        <v>137</v>
      </c>
      <c r="C30" t="s">
        <v>138</v>
      </c>
      <c r="D30" t="s">
        <v>139</v>
      </c>
      <c r="E30" t="s">
        <v>79</v>
      </c>
      <c r="F30">
        <v>12304</v>
      </c>
      <c r="G30" t="s">
        <v>79</v>
      </c>
      <c r="H30">
        <v>934500611</v>
      </c>
      <c r="I30">
        <v>25336</v>
      </c>
    </row>
    <row r="31" spans="1:13" x14ac:dyDescent="0.25">
      <c r="A31">
        <v>317</v>
      </c>
      <c r="B31" t="s">
        <v>140</v>
      </c>
      <c r="C31" t="s">
        <v>141</v>
      </c>
      <c r="D31" t="s">
        <v>142</v>
      </c>
      <c r="E31" t="s">
        <v>53</v>
      </c>
      <c r="F31">
        <v>11104</v>
      </c>
      <c r="G31" t="s">
        <v>53</v>
      </c>
      <c r="H31">
        <v>936012445</v>
      </c>
      <c r="I31">
        <v>23946</v>
      </c>
    </row>
    <row r="32" spans="1:13" x14ac:dyDescent="0.25">
      <c r="A32">
        <v>329</v>
      </c>
      <c r="B32" t="s">
        <v>143</v>
      </c>
      <c r="C32" t="s">
        <v>144</v>
      </c>
      <c r="D32" t="s">
        <v>145</v>
      </c>
      <c r="E32" t="s">
        <v>95</v>
      </c>
      <c r="F32">
        <v>12247</v>
      </c>
      <c r="G32" t="s">
        <v>95</v>
      </c>
      <c r="H32">
        <v>936528779</v>
      </c>
      <c r="I32">
        <v>24251</v>
      </c>
    </row>
    <row r="33" spans="1:9" x14ac:dyDescent="0.25">
      <c r="A33">
        <v>330</v>
      </c>
      <c r="B33" t="s">
        <v>146</v>
      </c>
      <c r="C33" t="s">
        <v>147</v>
      </c>
      <c r="D33" t="s">
        <v>148</v>
      </c>
      <c r="E33" t="s">
        <v>95</v>
      </c>
      <c r="F33">
        <v>12174</v>
      </c>
      <c r="G33" t="s">
        <v>95</v>
      </c>
      <c r="H33">
        <v>936542775</v>
      </c>
      <c r="I33">
        <v>24258</v>
      </c>
    </row>
    <row r="34" spans="1:9" x14ac:dyDescent="0.25">
      <c r="A34">
        <v>337</v>
      </c>
      <c r="B34" t="s">
        <v>149</v>
      </c>
      <c r="C34" t="s">
        <v>150</v>
      </c>
      <c r="D34" t="s">
        <v>151</v>
      </c>
      <c r="E34" t="s">
        <v>79</v>
      </c>
      <c r="F34">
        <v>11141</v>
      </c>
      <c r="G34" t="s">
        <v>79</v>
      </c>
      <c r="H34">
        <v>936752156</v>
      </c>
      <c r="I34">
        <v>24755</v>
      </c>
    </row>
    <row r="35" spans="1:9" x14ac:dyDescent="0.25">
      <c r="A35">
        <v>343</v>
      </c>
      <c r="B35" t="s">
        <v>152</v>
      </c>
      <c r="C35" t="s">
        <v>153</v>
      </c>
      <c r="D35" t="s">
        <v>154</v>
      </c>
      <c r="E35" t="s">
        <v>79</v>
      </c>
      <c r="F35">
        <v>12019</v>
      </c>
      <c r="G35" t="s">
        <v>79</v>
      </c>
      <c r="H35">
        <v>938208488</v>
      </c>
      <c r="I35">
        <v>22875</v>
      </c>
    </row>
    <row r="36" spans="1:9" x14ac:dyDescent="0.25">
      <c r="A36">
        <v>348</v>
      </c>
      <c r="B36" t="s">
        <v>155</v>
      </c>
      <c r="C36" t="s">
        <v>156</v>
      </c>
      <c r="D36" t="s">
        <v>157</v>
      </c>
      <c r="E36" t="s">
        <v>57</v>
      </c>
      <c r="F36">
        <v>10662</v>
      </c>
      <c r="G36" t="s">
        <v>57</v>
      </c>
      <c r="H36">
        <v>938755645</v>
      </c>
      <c r="I36">
        <v>21505</v>
      </c>
    </row>
    <row r="37" spans="1:9" x14ac:dyDescent="0.25">
      <c r="A37">
        <v>349</v>
      </c>
      <c r="B37" t="s">
        <v>158</v>
      </c>
      <c r="C37" t="s">
        <v>159</v>
      </c>
      <c r="D37" t="s">
        <v>160</v>
      </c>
      <c r="E37" t="s">
        <v>79</v>
      </c>
      <c r="F37">
        <v>10701</v>
      </c>
      <c r="G37" t="s">
        <v>79</v>
      </c>
      <c r="H37">
        <v>938305576</v>
      </c>
      <c r="I37">
        <v>22002</v>
      </c>
    </row>
    <row r="38" spans="1:9" x14ac:dyDescent="0.25">
      <c r="A38">
        <v>354</v>
      </c>
      <c r="B38" t="s">
        <v>161</v>
      </c>
      <c r="C38" t="s">
        <v>162</v>
      </c>
      <c r="D38" t="s">
        <v>163</v>
      </c>
      <c r="E38" t="s">
        <v>53</v>
      </c>
      <c r="F38">
        <v>11512</v>
      </c>
      <c r="G38" t="s">
        <v>53</v>
      </c>
      <c r="H38">
        <v>937885544</v>
      </c>
      <c r="I38">
        <v>24244</v>
      </c>
    </row>
    <row r="39" spans="1:9" x14ac:dyDescent="0.25">
      <c r="A39">
        <v>360</v>
      </c>
      <c r="B39" t="s">
        <v>164</v>
      </c>
      <c r="C39" t="s">
        <v>165</v>
      </c>
      <c r="D39" t="s">
        <v>166</v>
      </c>
      <c r="E39" t="s">
        <v>95</v>
      </c>
      <c r="F39">
        <v>12284</v>
      </c>
      <c r="G39" t="s">
        <v>95</v>
      </c>
      <c r="H39">
        <v>938300374</v>
      </c>
      <c r="I39">
        <v>23670</v>
      </c>
    </row>
    <row r="40" spans="1:9" x14ac:dyDescent="0.25">
      <c r="A40">
        <v>366</v>
      </c>
      <c r="B40" t="s">
        <v>167</v>
      </c>
      <c r="C40" t="s">
        <v>168</v>
      </c>
      <c r="D40" t="s">
        <v>169</v>
      </c>
      <c r="E40" t="s">
        <v>65</v>
      </c>
      <c r="F40">
        <v>11705</v>
      </c>
      <c r="G40" t="s">
        <v>65</v>
      </c>
      <c r="H40">
        <v>938208360</v>
      </c>
      <c r="I40">
        <v>23062</v>
      </c>
    </row>
    <row r="41" spans="1:9" x14ac:dyDescent="0.25">
      <c r="A41">
        <v>373</v>
      </c>
      <c r="B41" t="s">
        <v>170</v>
      </c>
      <c r="C41" t="s">
        <v>171</v>
      </c>
      <c r="D41" t="s">
        <v>172</v>
      </c>
      <c r="E41" t="s">
        <v>95</v>
      </c>
      <c r="F41">
        <v>12046</v>
      </c>
      <c r="G41" t="s">
        <v>95</v>
      </c>
      <c r="H41">
        <v>938320587</v>
      </c>
      <c r="I41">
        <v>22478</v>
      </c>
    </row>
    <row r="42" spans="1:9" x14ac:dyDescent="0.25">
      <c r="A42">
        <v>376</v>
      </c>
      <c r="B42" t="s">
        <v>137</v>
      </c>
      <c r="C42" t="s">
        <v>173</v>
      </c>
      <c r="D42" t="s">
        <v>160</v>
      </c>
      <c r="E42" t="s">
        <v>53</v>
      </c>
      <c r="F42">
        <v>11591</v>
      </c>
      <c r="G42" t="s">
        <v>53</v>
      </c>
      <c r="H42">
        <v>938305551</v>
      </c>
      <c r="I42">
        <v>21267</v>
      </c>
    </row>
    <row r="43" spans="1:9" x14ac:dyDescent="0.25">
      <c r="A43">
        <v>377</v>
      </c>
      <c r="B43" t="s">
        <v>122</v>
      </c>
      <c r="C43" t="s">
        <v>174</v>
      </c>
      <c r="D43" t="s">
        <v>175</v>
      </c>
      <c r="E43" t="s">
        <v>57</v>
      </c>
      <c r="F43">
        <v>11161</v>
      </c>
      <c r="G43" t="s">
        <v>57</v>
      </c>
      <c r="H43">
        <v>934512544</v>
      </c>
      <c r="I43">
        <v>22162</v>
      </c>
    </row>
    <row r="44" spans="1:9" x14ac:dyDescent="0.25">
      <c r="A44">
        <v>387</v>
      </c>
      <c r="B44" t="s">
        <v>137</v>
      </c>
      <c r="C44" t="s">
        <v>176</v>
      </c>
      <c r="D44" t="s">
        <v>177</v>
      </c>
      <c r="E44" t="s">
        <v>65</v>
      </c>
      <c r="F44">
        <v>12483</v>
      </c>
      <c r="G44" t="s">
        <v>65</v>
      </c>
      <c r="H44">
        <v>938770077</v>
      </c>
      <c r="I44">
        <v>24414</v>
      </c>
    </row>
    <row r="45" spans="1:9" x14ac:dyDescent="0.25">
      <c r="A45">
        <v>390</v>
      </c>
      <c r="B45" t="s">
        <v>178</v>
      </c>
      <c r="C45" t="s">
        <v>179</v>
      </c>
      <c r="D45" t="s">
        <v>180</v>
      </c>
      <c r="E45" t="s">
        <v>95</v>
      </c>
      <c r="F45">
        <v>11421</v>
      </c>
      <c r="G45" t="s">
        <v>95</v>
      </c>
      <c r="H45">
        <v>936512545</v>
      </c>
      <c r="I45">
        <v>21211</v>
      </c>
    </row>
    <row r="46" spans="1:9" x14ac:dyDescent="0.25">
      <c r="A46">
        <v>396</v>
      </c>
      <c r="B46" t="s">
        <v>181</v>
      </c>
      <c r="C46" t="s">
        <v>182</v>
      </c>
      <c r="D46" t="s">
        <v>183</v>
      </c>
      <c r="E46" t="s">
        <v>53</v>
      </c>
      <c r="F46">
        <v>11791</v>
      </c>
      <c r="G46" t="s">
        <v>53</v>
      </c>
      <c r="H46">
        <v>931021886</v>
      </c>
      <c r="I46">
        <v>24623</v>
      </c>
    </row>
    <row r="47" spans="1:9" x14ac:dyDescent="0.25">
      <c r="A47">
        <v>396</v>
      </c>
      <c r="B47" t="s">
        <v>66</v>
      </c>
      <c r="C47" t="s">
        <v>184</v>
      </c>
      <c r="D47" t="s">
        <v>185</v>
      </c>
      <c r="E47" t="s">
        <v>57</v>
      </c>
      <c r="F47">
        <v>11326</v>
      </c>
      <c r="G47" t="s">
        <v>57</v>
      </c>
      <c r="H47">
        <v>938360213</v>
      </c>
      <c r="I47">
        <v>21312</v>
      </c>
    </row>
    <row r="48" spans="1:9" x14ac:dyDescent="0.25">
      <c r="A48">
        <v>399</v>
      </c>
      <c r="B48" t="s">
        <v>186</v>
      </c>
      <c r="C48" t="s">
        <v>187</v>
      </c>
      <c r="D48" t="s">
        <v>188</v>
      </c>
      <c r="E48" t="s">
        <v>75</v>
      </c>
      <c r="F48">
        <v>11315</v>
      </c>
      <c r="G48" t="s">
        <v>75</v>
      </c>
      <c r="H48">
        <v>938208054</v>
      </c>
      <c r="I48">
        <v>24154</v>
      </c>
    </row>
    <row r="49" spans="1:9" x14ac:dyDescent="0.25">
      <c r="A49">
        <v>402</v>
      </c>
      <c r="B49" t="s">
        <v>189</v>
      </c>
      <c r="C49" t="s">
        <v>190</v>
      </c>
      <c r="D49" t="s">
        <v>191</v>
      </c>
      <c r="E49" t="s">
        <v>79</v>
      </c>
      <c r="F49">
        <v>11844</v>
      </c>
      <c r="G49" t="s">
        <v>79</v>
      </c>
      <c r="H49">
        <v>938300422</v>
      </c>
      <c r="I49">
        <v>21938</v>
      </c>
    </row>
    <row r="50" spans="1:9" x14ac:dyDescent="0.25">
      <c r="A50">
        <v>415</v>
      </c>
      <c r="B50" t="s">
        <v>116</v>
      </c>
      <c r="C50" t="s">
        <v>192</v>
      </c>
      <c r="D50" t="s">
        <v>193</v>
      </c>
      <c r="E50" t="s">
        <v>95</v>
      </c>
      <c r="F50">
        <v>10770</v>
      </c>
      <c r="G50" t="s">
        <v>95</v>
      </c>
      <c r="H50">
        <v>938300025</v>
      </c>
      <c r="I50">
        <v>22065</v>
      </c>
    </row>
    <row r="51" spans="1:9" x14ac:dyDescent="0.25">
      <c r="A51">
        <v>451</v>
      </c>
      <c r="B51" t="s">
        <v>194</v>
      </c>
      <c r="C51" t="s">
        <v>195</v>
      </c>
      <c r="D51" t="s">
        <v>196</v>
      </c>
      <c r="E51" t="s">
        <v>75</v>
      </c>
      <c r="F51">
        <v>10532</v>
      </c>
      <c r="G51" t="s">
        <v>75</v>
      </c>
      <c r="H51">
        <v>936524446</v>
      </c>
      <c r="I51">
        <v>25408</v>
      </c>
    </row>
    <row r="52" spans="1:9" x14ac:dyDescent="0.25">
      <c r="A52">
        <v>455</v>
      </c>
      <c r="B52" t="s">
        <v>197</v>
      </c>
      <c r="C52" t="s">
        <v>198</v>
      </c>
      <c r="D52" t="s">
        <v>199</v>
      </c>
      <c r="E52" t="s">
        <v>79</v>
      </c>
      <c r="F52">
        <v>11773</v>
      </c>
      <c r="G52" t="s">
        <v>79</v>
      </c>
      <c r="H52">
        <v>938270685</v>
      </c>
      <c r="I52">
        <v>22939</v>
      </c>
    </row>
    <row r="53" spans="1:9" x14ac:dyDescent="0.25">
      <c r="A53">
        <v>463</v>
      </c>
      <c r="B53" t="s">
        <v>186</v>
      </c>
      <c r="C53" t="s">
        <v>200</v>
      </c>
      <c r="D53" t="s">
        <v>201</v>
      </c>
      <c r="E53" t="s">
        <v>75</v>
      </c>
      <c r="F53">
        <v>11977</v>
      </c>
      <c r="G53" t="s">
        <v>75</v>
      </c>
      <c r="H53">
        <v>936658711</v>
      </c>
      <c r="I53">
        <v>22989</v>
      </c>
    </row>
    <row r="54" spans="1:9" x14ac:dyDescent="0.25">
      <c r="A54">
        <v>467</v>
      </c>
      <c r="B54" t="s">
        <v>202</v>
      </c>
      <c r="C54" t="s">
        <v>203</v>
      </c>
      <c r="D54" t="s">
        <v>204</v>
      </c>
      <c r="E54" t="s">
        <v>95</v>
      </c>
      <c r="F54">
        <v>12241</v>
      </c>
      <c r="G54" t="s">
        <v>95</v>
      </c>
      <c r="H54">
        <v>936584541</v>
      </c>
      <c r="I54">
        <v>24432</v>
      </c>
    </row>
    <row r="55" spans="1:9" x14ac:dyDescent="0.25">
      <c r="A55">
        <v>475</v>
      </c>
      <c r="B55" t="s">
        <v>205</v>
      </c>
      <c r="C55" t="s">
        <v>206</v>
      </c>
      <c r="D55" t="s">
        <v>172</v>
      </c>
      <c r="E55" t="s">
        <v>65</v>
      </c>
      <c r="F55">
        <v>10882</v>
      </c>
      <c r="G55" t="s">
        <v>65</v>
      </c>
      <c r="H55">
        <v>938325558</v>
      </c>
      <c r="I55">
        <v>21872</v>
      </c>
    </row>
    <row r="56" spans="1:9" x14ac:dyDescent="0.25">
      <c r="A56">
        <v>482</v>
      </c>
      <c r="B56" t="s">
        <v>207</v>
      </c>
      <c r="C56" t="s">
        <v>208</v>
      </c>
      <c r="D56" t="s">
        <v>209</v>
      </c>
      <c r="E56" t="s">
        <v>61</v>
      </c>
      <c r="F56">
        <v>10887</v>
      </c>
      <c r="G56" t="s">
        <v>61</v>
      </c>
      <c r="H56">
        <v>939962045</v>
      </c>
      <c r="I56">
        <v>21692</v>
      </c>
    </row>
    <row r="57" spans="1:9" x14ac:dyDescent="0.25">
      <c r="A57">
        <v>486</v>
      </c>
      <c r="B57" t="s">
        <v>210</v>
      </c>
      <c r="C57" t="s">
        <v>211</v>
      </c>
      <c r="D57" t="s">
        <v>212</v>
      </c>
      <c r="E57" t="s">
        <v>57</v>
      </c>
      <c r="F57">
        <v>11182</v>
      </c>
      <c r="G57" t="s">
        <v>57</v>
      </c>
      <c r="H57">
        <v>936571974</v>
      </c>
      <c r="I57">
        <v>24683</v>
      </c>
    </row>
    <row r="58" spans="1:9" x14ac:dyDescent="0.25">
      <c r="A58">
        <v>487</v>
      </c>
      <c r="B58" t="s">
        <v>213</v>
      </c>
      <c r="C58" t="s">
        <v>214</v>
      </c>
      <c r="D58" t="s">
        <v>215</v>
      </c>
      <c r="E58" t="s">
        <v>61</v>
      </c>
      <c r="F58">
        <v>11155</v>
      </c>
      <c r="G58" t="s">
        <v>61</v>
      </c>
      <c r="H58">
        <v>938305223</v>
      </c>
      <c r="I58">
        <v>22799</v>
      </c>
    </row>
    <row r="59" spans="1:9" x14ac:dyDescent="0.25">
      <c r="A59">
        <v>498</v>
      </c>
      <c r="B59" t="s">
        <v>96</v>
      </c>
      <c r="C59" t="s">
        <v>216</v>
      </c>
      <c r="D59" t="s">
        <v>217</v>
      </c>
      <c r="E59" t="s">
        <v>57</v>
      </c>
      <c r="F59">
        <v>12148</v>
      </c>
      <c r="G59" t="s">
        <v>57</v>
      </c>
      <c r="H59">
        <v>935880712</v>
      </c>
      <c r="I59">
        <v>24564</v>
      </c>
    </row>
    <row r="60" spans="1:9" x14ac:dyDescent="0.25">
      <c r="A60">
        <v>507</v>
      </c>
      <c r="B60" t="s">
        <v>218</v>
      </c>
      <c r="C60" t="s">
        <v>219</v>
      </c>
      <c r="D60" t="s">
        <v>220</v>
      </c>
      <c r="E60" t="s">
        <v>57</v>
      </c>
      <c r="F60">
        <v>12190</v>
      </c>
      <c r="G60" t="s">
        <v>57</v>
      </c>
      <c r="H60">
        <v>938745211</v>
      </c>
      <c r="I60">
        <v>22021</v>
      </c>
    </row>
    <row r="61" spans="1:9" x14ac:dyDescent="0.25">
      <c r="A61">
        <v>515</v>
      </c>
      <c r="B61" t="s">
        <v>92</v>
      </c>
      <c r="C61" t="s">
        <v>221</v>
      </c>
      <c r="D61" t="s">
        <v>222</v>
      </c>
      <c r="E61" t="s">
        <v>57</v>
      </c>
      <c r="F61">
        <v>12402</v>
      </c>
      <c r="G61" t="s">
        <v>57</v>
      </c>
      <c r="H61">
        <v>938208303</v>
      </c>
      <c r="I61">
        <v>23647</v>
      </c>
    </row>
    <row r="62" spans="1:9" x14ac:dyDescent="0.25">
      <c r="A62">
        <v>521</v>
      </c>
      <c r="B62" t="s">
        <v>223</v>
      </c>
      <c r="C62" t="s">
        <v>224</v>
      </c>
      <c r="D62" t="s">
        <v>225</v>
      </c>
      <c r="E62" t="s">
        <v>79</v>
      </c>
      <c r="F62">
        <v>10901</v>
      </c>
      <c r="G62" t="s">
        <v>79</v>
      </c>
      <c r="H62">
        <v>938305524</v>
      </c>
      <c r="I62">
        <v>21246</v>
      </c>
    </row>
    <row r="63" spans="1:9" x14ac:dyDescent="0.25">
      <c r="A63">
        <v>531</v>
      </c>
      <c r="B63" t="s">
        <v>226</v>
      </c>
      <c r="C63" t="s">
        <v>227</v>
      </c>
      <c r="D63" t="s">
        <v>228</v>
      </c>
      <c r="E63" t="s">
        <v>61</v>
      </c>
      <c r="F63">
        <v>10996</v>
      </c>
      <c r="G63" t="s">
        <v>61</v>
      </c>
      <c r="H63">
        <v>938205580</v>
      </c>
      <c r="I63">
        <v>23456</v>
      </c>
    </row>
    <row r="64" spans="1:9" x14ac:dyDescent="0.25">
      <c r="A64">
        <v>533</v>
      </c>
      <c r="B64" t="s">
        <v>229</v>
      </c>
      <c r="C64" t="s">
        <v>230</v>
      </c>
      <c r="D64" t="s">
        <v>231</v>
      </c>
      <c r="E64" t="s">
        <v>75</v>
      </c>
      <c r="F64">
        <v>10735</v>
      </c>
      <c r="G64" t="s">
        <v>75</v>
      </c>
      <c r="H64">
        <v>938385567</v>
      </c>
      <c r="I64">
        <v>24908</v>
      </c>
    </row>
    <row r="65" spans="1:9" x14ac:dyDescent="0.25">
      <c r="A65">
        <v>552</v>
      </c>
      <c r="B65" t="s">
        <v>232</v>
      </c>
      <c r="C65" t="s">
        <v>233</v>
      </c>
      <c r="D65" t="s">
        <v>234</v>
      </c>
      <c r="E65" t="s">
        <v>79</v>
      </c>
      <c r="F65">
        <v>12302</v>
      </c>
      <c r="G65" t="s">
        <v>79</v>
      </c>
      <c r="H65">
        <v>938773545</v>
      </c>
      <c r="I65">
        <v>24736</v>
      </c>
    </row>
    <row r="66" spans="1:9" x14ac:dyDescent="0.25">
      <c r="A66">
        <v>555</v>
      </c>
      <c r="B66" t="s">
        <v>96</v>
      </c>
      <c r="C66" t="s">
        <v>235</v>
      </c>
      <c r="D66" t="s">
        <v>236</v>
      </c>
      <c r="E66" t="s">
        <v>95</v>
      </c>
      <c r="F66">
        <v>11588</v>
      </c>
      <c r="G66" t="s">
        <v>95</v>
      </c>
      <c r="H66">
        <v>936565656</v>
      </c>
      <c r="I66">
        <v>24367</v>
      </c>
    </row>
    <row r="67" spans="1:9" x14ac:dyDescent="0.25">
      <c r="A67">
        <v>556</v>
      </c>
      <c r="B67" t="s">
        <v>237</v>
      </c>
      <c r="C67" t="s">
        <v>238</v>
      </c>
      <c r="D67" t="s">
        <v>239</v>
      </c>
      <c r="E67" t="s">
        <v>95</v>
      </c>
      <c r="F67">
        <v>11181</v>
      </c>
      <c r="G67" t="s">
        <v>95</v>
      </c>
      <c r="H67">
        <v>938727244</v>
      </c>
      <c r="I67">
        <v>25342</v>
      </c>
    </row>
    <row r="68" spans="1:9" x14ac:dyDescent="0.25">
      <c r="A68">
        <v>559</v>
      </c>
      <c r="B68" t="s">
        <v>240</v>
      </c>
      <c r="C68" t="s">
        <v>241</v>
      </c>
      <c r="D68" t="s">
        <v>242</v>
      </c>
      <c r="E68" t="s">
        <v>61</v>
      </c>
      <c r="F68">
        <v>11013</v>
      </c>
      <c r="G68" t="s">
        <v>61</v>
      </c>
      <c r="H68">
        <v>938205245</v>
      </c>
      <c r="I68">
        <v>21660</v>
      </c>
    </row>
    <row r="69" spans="1:9" x14ac:dyDescent="0.25">
      <c r="A69">
        <v>563</v>
      </c>
      <c r="B69" t="s">
        <v>158</v>
      </c>
      <c r="C69" t="s">
        <v>243</v>
      </c>
      <c r="D69" t="s">
        <v>244</v>
      </c>
      <c r="E69" t="s">
        <v>57</v>
      </c>
      <c r="F69">
        <v>11002</v>
      </c>
      <c r="G69" t="s">
        <v>57</v>
      </c>
      <c r="H69">
        <v>938725845</v>
      </c>
      <c r="I69">
        <v>23314</v>
      </c>
    </row>
    <row r="70" spans="1:9" x14ac:dyDescent="0.25">
      <c r="A70">
        <v>565</v>
      </c>
      <c r="B70" t="s">
        <v>245</v>
      </c>
      <c r="C70" t="s">
        <v>246</v>
      </c>
      <c r="D70" t="s">
        <v>247</v>
      </c>
      <c r="E70" t="s">
        <v>53</v>
      </c>
      <c r="F70">
        <v>11578</v>
      </c>
      <c r="G70" t="s">
        <v>53</v>
      </c>
      <c r="H70">
        <v>938202200</v>
      </c>
      <c r="I70">
        <v>21554</v>
      </c>
    </row>
    <row r="71" spans="1:9" x14ac:dyDescent="0.25">
      <c r="A71">
        <v>567</v>
      </c>
      <c r="B71" t="s">
        <v>248</v>
      </c>
      <c r="C71" t="s">
        <v>179</v>
      </c>
      <c r="D71" t="s">
        <v>249</v>
      </c>
      <c r="E71" t="s">
        <v>79</v>
      </c>
      <c r="F71">
        <v>11807</v>
      </c>
      <c r="G71" t="s">
        <v>79</v>
      </c>
      <c r="H71">
        <v>936587454</v>
      </c>
      <c r="I71">
        <v>23146</v>
      </c>
    </row>
    <row r="72" spans="1:9" x14ac:dyDescent="0.25">
      <c r="A72">
        <v>568</v>
      </c>
      <c r="B72" t="s">
        <v>250</v>
      </c>
      <c r="C72" t="s">
        <v>251</v>
      </c>
      <c r="D72" t="s">
        <v>252</v>
      </c>
      <c r="E72" t="s">
        <v>75</v>
      </c>
      <c r="F72">
        <v>10620</v>
      </c>
      <c r="G72" t="s">
        <v>75</v>
      </c>
      <c r="H72">
        <v>937785655</v>
      </c>
      <c r="I72">
        <v>22182</v>
      </c>
    </row>
    <row r="73" spans="1:9" x14ac:dyDescent="0.25">
      <c r="A73">
        <v>571</v>
      </c>
      <c r="B73" t="s">
        <v>116</v>
      </c>
      <c r="C73" t="s">
        <v>253</v>
      </c>
      <c r="D73" t="s">
        <v>68</v>
      </c>
      <c r="E73" t="s">
        <v>61</v>
      </c>
      <c r="F73">
        <v>10883</v>
      </c>
      <c r="G73" t="s">
        <v>61</v>
      </c>
      <c r="H73">
        <v>938727844</v>
      </c>
      <c r="I73">
        <v>23946</v>
      </c>
    </row>
    <row r="74" spans="1:9" x14ac:dyDescent="0.25">
      <c r="A74">
        <v>573</v>
      </c>
      <c r="B74" t="s">
        <v>254</v>
      </c>
      <c r="C74" t="s">
        <v>255</v>
      </c>
      <c r="D74" t="s">
        <v>256</v>
      </c>
      <c r="E74" t="s">
        <v>79</v>
      </c>
      <c r="F74">
        <v>12419</v>
      </c>
      <c r="G74" t="s">
        <v>79</v>
      </c>
      <c r="H74">
        <v>936541235</v>
      </c>
      <c r="I74">
        <v>23542</v>
      </c>
    </row>
    <row r="75" spans="1:9" x14ac:dyDescent="0.25">
      <c r="A75">
        <v>574</v>
      </c>
      <c r="B75" t="s">
        <v>99</v>
      </c>
      <c r="C75" t="s">
        <v>257</v>
      </c>
      <c r="D75" t="s">
        <v>258</v>
      </c>
      <c r="E75" t="s">
        <v>53</v>
      </c>
      <c r="F75">
        <v>11243</v>
      </c>
      <c r="G75" t="s">
        <v>53</v>
      </c>
      <c r="H75">
        <v>938208674</v>
      </c>
      <c r="I75">
        <v>21892</v>
      </c>
    </row>
    <row r="76" spans="1:9" x14ac:dyDescent="0.25">
      <c r="A76">
        <v>587</v>
      </c>
      <c r="B76" t="s">
        <v>259</v>
      </c>
      <c r="C76" t="s">
        <v>260</v>
      </c>
      <c r="D76" t="s">
        <v>261</v>
      </c>
      <c r="E76" t="s">
        <v>75</v>
      </c>
      <c r="F76">
        <v>11722</v>
      </c>
      <c r="G76" t="s">
        <v>75</v>
      </c>
      <c r="H76">
        <v>938208054</v>
      </c>
      <c r="I76">
        <v>24175</v>
      </c>
    </row>
    <row r="77" spans="1:9" x14ac:dyDescent="0.25">
      <c r="A77">
        <v>603</v>
      </c>
      <c r="B77" t="s">
        <v>102</v>
      </c>
      <c r="C77" t="s">
        <v>262</v>
      </c>
      <c r="D77" t="s">
        <v>263</v>
      </c>
      <c r="E77" t="s">
        <v>53</v>
      </c>
      <c r="F77">
        <v>10623</v>
      </c>
      <c r="G77" t="s">
        <v>53</v>
      </c>
      <c r="H77">
        <v>936565448</v>
      </c>
      <c r="I77">
        <v>24356</v>
      </c>
    </row>
    <row r="78" spans="1:9" x14ac:dyDescent="0.25">
      <c r="A78">
        <v>615</v>
      </c>
      <c r="B78" t="s">
        <v>58</v>
      </c>
      <c r="C78" t="s">
        <v>264</v>
      </c>
      <c r="D78" t="s">
        <v>265</v>
      </c>
      <c r="E78" t="s">
        <v>61</v>
      </c>
      <c r="F78">
        <v>12291</v>
      </c>
      <c r="G78" t="s">
        <v>61</v>
      </c>
      <c r="H78">
        <v>934111475</v>
      </c>
      <c r="I78">
        <v>21687</v>
      </c>
    </row>
    <row r="79" spans="1:9" x14ac:dyDescent="0.25">
      <c r="A79">
        <v>628</v>
      </c>
      <c r="B79" t="s">
        <v>266</v>
      </c>
      <c r="C79" t="s">
        <v>267</v>
      </c>
      <c r="D79" t="s">
        <v>268</v>
      </c>
      <c r="E79" t="s">
        <v>75</v>
      </c>
      <c r="F79">
        <v>11993</v>
      </c>
      <c r="G79" t="s">
        <v>75</v>
      </c>
      <c r="H79">
        <v>934500644</v>
      </c>
      <c r="I79">
        <v>24551</v>
      </c>
    </row>
    <row r="80" spans="1:9" x14ac:dyDescent="0.25">
      <c r="A80">
        <v>630</v>
      </c>
      <c r="B80" t="s">
        <v>189</v>
      </c>
      <c r="C80" t="s">
        <v>269</v>
      </c>
      <c r="D80" t="s">
        <v>270</v>
      </c>
      <c r="E80" t="s">
        <v>79</v>
      </c>
      <c r="F80">
        <v>12353</v>
      </c>
      <c r="G80" t="s">
        <v>79</v>
      </c>
      <c r="H80">
        <v>936871045</v>
      </c>
      <c r="I80">
        <v>22600</v>
      </c>
    </row>
    <row r="81" spans="1:9" x14ac:dyDescent="0.25">
      <c r="A81">
        <v>643</v>
      </c>
      <c r="B81" t="s">
        <v>105</v>
      </c>
      <c r="C81" t="s">
        <v>271</v>
      </c>
      <c r="D81" t="s">
        <v>272</v>
      </c>
      <c r="E81" t="s">
        <v>57</v>
      </c>
      <c r="F81">
        <v>11819</v>
      </c>
      <c r="G81" t="s">
        <v>57</v>
      </c>
      <c r="H81">
        <v>937809812</v>
      </c>
      <c r="I81">
        <v>23643</v>
      </c>
    </row>
    <row r="82" spans="1:9" x14ac:dyDescent="0.25">
      <c r="A82">
        <v>652</v>
      </c>
      <c r="B82" t="s">
        <v>102</v>
      </c>
      <c r="C82" t="s">
        <v>273</v>
      </c>
      <c r="D82" t="s">
        <v>110</v>
      </c>
      <c r="E82" t="s">
        <v>57</v>
      </c>
      <c r="F82">
        <v>12275</v>
      </c>
      <c r="G82" t="s">
        <v>57</v>
      </c>
      <c r="H82">
        <v>938300496</v>
      </c>
      <c r="I82">
        <v>22297</v>
      </c>
    </row>
    <row r="83" spans="1:9" x14ac:dyDescent="0.25">
      <c r="A83">
        <v>657</v>
      </c>
      <c r="B83" t="s">
        <v>274</v>
      </c>
      <c r="C83" t="s">
        <v>275</v>
      </c>
      <c r="D83" t="s">
        <v>276</v>
      </c>
      <c r="E83" t="s">
        <v>65</v>
      </c>
      <c r="F83">
        <v>11466</v>
      </c>
      <c r="G83" t="s">
        <v>65</v>
      </c>
      <c r="H83">
        <v>936549889</v>
      </c>
      <c r="I83">
        <v>22847</v>
      </c>
    </row>
    <row r="84" spans="1:9" x14ac:dyDescent="0.25">
      <c r="A84">
        <v>666</v>
      </c>
      <c r="B84" t="s">
        <v>277</v>
      </c>
      <c r="C84" t="s">
        <v>278</v>
      </c>
      <c r="D84" t="s">
        <v>279</v>
      </c>
      <c r="E84" t="s">
        <v>95</v>
      </c>
      <c r="F84">
        <v>12435</v>
      </c>
      <c r="G84" t="s">
        <v>95</v>
      </c>
      <c r="H84">
        <v>938205782</v>
      </c>
      <c r="I84">
        <v>23405</v>
      </c>
    </row>
    <row r="85" spans="1:9" x14ac:dyDescent="0.25">
      <c r="A85">
        <v>671</v>
      </c>
      <c r="B85" t="s">
        <v>280</v>
      </c>
      <c r="C85" t="s">
        <v>281</v>
      </c>
      <c r="D85" t="s">
        <v>282</v>
      </c>
      <c r="E85" t="s">
        <v>53</v>
      </c>
      <c r="F85">
        <v>10902</v>
      </c>
      <c r="G85" t="s">
        <v>53</v>
      </c>
      <c r="H85">
        <v>938202456</v>
      </c>
      <c r="I85">
        <v>21065</v>
      </c>
    </row>
    <row r="86" spans="1:9" x14ac:dyDescent="0.25">
      <c r="A86">
        <v>673</v>
      </c>
      <c r="B86" t="s">
        <v>283</v>
      </c>
      <c r="C86" t="s">
        <v>284</v>
      </c>
      <c r="D86" t="s">
        <v>285</v>
      </c>
      <c r="E86" t="s">
        <v>75</v>
      </c>
      <c r="F86">
        <v>11579</v>
      </c>
      <c r="G86" t="s">
        <v>75</v>
      </c>
      <c r="H86">
        <v>938207515</v>
      </c>
      <c r="I86">
        <v>21826</v>
      </c>
    </row>
    <row r="87" spans="1:9" x14ac:dyDescent="0.25">
      <c r="A87">
        <v>673</v>
      </c>
      <c r="B87" t="s">
        <v>286</v>
      </c>
      <c r="C87" t="s">
        <v>287</v>
      </c>
      <c r="D87" t="s">
        <v>288</v>
      </c>
      <c r="E87" t="s">
        <v>53</v>
      </c>
      <c r="F87">
        <v>10953</v>
      </c>
      <c r="G87" t="s">
        <v>53</v>
      </c>
      <c r="H87">
        <v>938300036</v>
      </c>
      <c r="I87">
        <v>23943</v>
      </c>
    </row>
    <row r="88" spans="1:9" x14ac:dyDescent="0.25">
      <c r="A88">
        <v>682</v>
      </c>
      <c r="B88" t="s">
        <v>66</v>
      </c>
      <c r="C88" t="s">
        <v>289</v>
      </c>
      <c r="D88" t="s">
        <v>185</v>
      </c>
      <c r="E88" t="s">
        <v>61</v>
      </c>
      <c r="F88">
        <v>11761</v>
      </c>
      <c r="G88" t="s">
        <v>61</v>
      </c>
      <c r="H88">
        <v>938325565</v>
      </c>
      <c r="I88">
        <v>21764</v>
      </c>
    </row>
    <row r="89" spans="1:9" x14ac:dyDescent="0.25">
      <c r="A89">
        <v>684</v>
      </c>
      <c r="B89" t="s">
        <v>290</v>
      </c>
      <c r="C89" t="s">
        <v>291</v>
      </c>
      <c r="D89" t="s">
        <v>292</v>
      </c>
      <c r="E89" t="s">
        <v>79</v>
      </c>
      <c r="F89">
        <v>11197</v>
      </c>
      <c r="G89" t="s">
        <v>79</v>
      </c>
      <c r="H89">
        <v>936521404</v>
      </c>
      <c r="I89">
        <v>23572</v>
      </c>
    </row>
    <row r="90" spans="1:9" x14ac:dyDescent="0.25">
      <c r="A90">
        <v>687</v>
      </c>
      <c r="B90" t="s">
        <v>293</v>
      </c>
      <c r="C90" t="s">
        <v>294</v>
      </c>
      <c r="D90" t="s">
        <v>295</v>
      </c>
      <c r="E90" t="s">
        <v>57</v>
      </c>
      <c r="F90">
        <v>11784</v>
      </c>
      <c r="G90" t="s">
        <v>57</v>
      </c>
      <c r="H90">
        <v>938200022</v>
      </c>
      <c r="I90">
        <v>23065</v>
      </c>
    </row>
    <row r="91" spans="1:9" x14ac:dyDescent="0.25">
      <c r="A91">
        <v>688</v>
      </c>
      <c r="B91" t="s">
        <v>296</v>
      </c>
      <c r="C91" t="s">
        <v>297</v>
      </c>
      <c r="D91" t="s">
        <v>298</v>
      </c>
      <c r="E91" t="s">
        <v>53</v>
      </c>
      <c r="F91">
        <v>11241</v>
      </c>
      <c r="G91" t="s">
        <v>53</v>
      </c>
      <c r="H91">
        <v>938207095</v>
      </c>
      <c r="I91">
        <v>24811</v>
      </c>
    </row>
    <row r="92" spans="1:9" x14ac:dyDescent="0.25">
      <c r="A92">
        <v>692</v>
      </c>
      <c r="B92" t="s">
        <v>266</v>
      </c>
      <c r="C92" t="s">
        <v>299</v>
      </c>
      <c r="D92" t="s">
        <v>300</v>
      </c>
      <c r="E92" t="s">
        <v>79</v>
      </c>
      <c r="F92">
        <v>12187</v>
      </c>
      <c r="G92" t="s">
        <v>79</v>
      </c>
      <c r="H92">
        <v>938300864</v>
      </c>
      <c r="I92">
        <v>21654</v>
      </c>
    </row>
    <row r="93" spans="1:9" x14ac:dyDescent="0.25">
      <c r="A93">
        <v>694</v>
      </c>
      <c r="B93" t="s">
        <v>301</v>
      </c>
      <c r="C93" t="s">
        <v>302</v>
      </c>
      <c r="D93" t="s">
        <v>303</v>
      </c>
      <c r="E93" t="s">
        <v>61</v>
      </c>
      <c r="F93">
        <v>12138</v>
      </c>
      <c r="G93" t="s">
        <v>61</v>
      </c>
      <c r="H93">
        <v>938206097</v>
      </c>
      <c r="I93">
        <v>21170</v>
      </c>
    </row>
    <row r="94" spans="1:9" x14ac:dyDescent="0.25">
      <c r="A94">
        <v>699</v>
      </c>
      <c r="B94" t="s">
        <v>304</v>
      </c>
      <c r="C94" t="s">
        <v>305</v>
      </c>
      <c r="D94" t="s">
        <v>306</v>
      </c>
      <c r="E94" t="s">
        <v>53</v>
      </c>
      <c r="F94">
        <v>12257</v>
      </c>
      <c r="G94" t="s">
        <v>53</v>
      </c>
      <c r="H94">
        <v>936548745</v>
      </c>
      <c r="I94">
        <v>23549</v>
      </c>
    </row>
    <row r="95" spans="1:9" x14ac:dyDescent="0.25">
      <c r="A95">
        <v>706</v>
      </c>
      <c r="B95" t="s">
        <v>116</v>
      </c>
      <c r="C95" t="s">
        <v>307</v>
      </c>
      <c r="D95" t="s">
        <v>308</v>
      </c>
      <c r="E95" t="s">
        <v>61</v>
      </c>
      <c r="F95">
        <v>11083</v>
      </c>
      <c r="G95" t="s">
        <v>61</v>
      </c>
      <c r="H95">
        <v>936201457</v>
      </c>
      <c r="I95">
        <v>21479</v>
      </c>
    </row>
    <row r="96" spans="1:9" x14ac:dyDescent="0.25">
      <c r="A96">
        <v>711</v>
      </c>
      <c r="B96" t="s">
        <v>122</v>
      </c>
      <c r="C96" t="s">
        <v>309</v>
      </c>
      <c r="D96" t="s">
        <v>310</v>
      </c>
      <c r="E96" t="s">
        <v>61</v>
      </c>
      <c r="F96">
        <v>11629</v>
      </c>
      <c r="G96" t="s">
        <v>61</v>
      </c>
      <c r="H96">
        <v>936875255</v>
      </c>
      <c r="I96">
        <v>21431</v>
      </c>
    </row>
    <row r="97" spans="1:9" x14ac:dyDescent="0.25">
      <c r="A97">
        <v>716</v>
      </c>
      <c r="B97" t="s">
        <v>158</v>
      </c>
      <c r="C97" t="s">
        <v>311</v>
      </c>
      <c r="D97" t="s">
        <v>312</v>
      </c>
      <c r="E97" t="s">
        <v>95</v>
      </c>
      <c r="F97">
        <v>11761</v>
      </c>
      <c r="G97" t="s">
        <v>95</v>
      </c>
      <c r="H97">
        <v>938755512</v>
      </c>
      <c r="I97">
        <v>21143</v>
      </c>
    </row>
    <row r="98" spans="1:9" x14ac:dyDescent="0.25">
      <c r="A98">
        <v>739</v>
      </c>
      <c r="B98" t="s">
        <v>240</v>
      </c>
      <c r="C98" t="s">
        <v>313</v>
      </c>
      <c r="D98" t="s">
        <v>314</v>
      </c>
      <c r="E98" t="s">
        <v>95</v>
      </c>
      <c r="F98">
        <v>12091</v>
      </c>
      <c r="G98" t="s">
        <v>95</v>
      </c>
      <c r="H98">
        <v>936521452</v>
      </c>
      <c r="I98">
        <v>23160</v>
      </c>
    </row>
    <row r="99" spans="1:9" x14ac:dyDescent="0.25">
      <c r="A99">
        <v>742</v>
      </c>
      <c r="B99" t="s">
        <v>66</v>
      </c>
      <c r="C99" t="s">
        <v>315</v>
      </c>
      <c r="D99" t="s">
        <v>316</v>
      </c>
      <c r="E99" t="s">
        <v>95</v>
      </c>
      <c r="F99">
        <v>11287</v>
      </c>
      <c r="G99" t="s">
        <v>95</v>
      </c>
      <c r="H99">
        <v>938350521</v>
      </c>
      <c r="I99">
        <v>23666</v>
      </c>
    </row>
    <row r="100" spans="1:9" x14ac:dyDescent="0.25">
      <c r="A100">
        <v>748</v>
      </c>
      <c r="B100" t="s">
        <v>317</v>
      </c>
      <c r="C100" t="s">
        <v>318</v>
      </c>
      <c r="D100" t="s">
        <v>319</v>
      </c>
      <c r="E100" t="s">
        <v>75</v>
      </c>
      <c r="F100">
        <v>11610</v>
      </c>
      <c r="G100" t="s">
        <v>75</v>
      </c>
      <c r="H100">
        <v>938204054</v>
      </c>
      <c r="I100">
        <v>25374</v>
      </c>
    </row>
    <row r="101" spans="1:9" x14ac:dyDescent="0.25">
      <c r="A101">
        <v>756</v>
      </c>
      <c r="B101" t="s">
        <v>116</v>
      </c>
      <c r="C101" t="s">
        <v>320</v>
      </c>
      <c r="D101" t="s">
        <v>321</v>
      </c>
      <c r="E101" t="s">
        <v>53</v>
      </c>
      <c r="F101">
        <v>12381</v>
      </c>
      <c r="G101" t="s">
        <v>53</v>
      </c>
      <c r="H101">
        <v>938770878</v>
      </c>
      <c r="I101">
        <v>25236</v>
      </c>
    </row>
    <row r="102" spans="1:9" x14ac:dyDescent="0.25">
      <c r="A102">
        <v>763</v>
      </c>
      <c r="B102" t="s">
        <v>92</v>
      </c>
      <c r="C102" t="s">
        <v>322</v>
      </c>
      <c r="D102" t="s">
        <v>88</v>
      </c>
      <c r="E102" t="s">
        <v>79</v>
      </c>
      <c r="F102">
        <v>11909</v>
      </c>
      <c r="G102" t="s">
        <v>79</v>
      </c>
      <c r="H102">
        <v>938360281</v>
      </c>
      <c r="I102">
        <v>25136</v>
      </c>
    </row>
    <row r="103" spans="1:9" x14ac:dyDescent="0.25">
      <c r="A103">
        <v>792</v>
      </c>
      <c r="B103" t="s">
        <v>102</v>
      </c>
      <c r="C103" t="s">
        <v>323</v>
      </c>
      <c r="D103" t="s">
        <v>324</v>
      </c>
      <c r="E103" t="s">
        <v>79</v>
      </c>
      <c r="F103">
        <v>11557</v>
      </c>
      <c r="G103" t="s">
        <v>79</v>
      </c>
      <c r="H103">
        <v>936520471</v>
      </c>
      <c r="I103">
        <v>22727</v>
      </c>
    </row>
    <row r="104" spans="1:9" x14ac:dyDescent="0.25">
      <c r="A104">
        <v>802</v>
      </c>
      <c r="B104" t="s">
        <v>325</v>
      </c>
      <c r="C104" t="s">
        <v>326</v>
      </c>
      <c r="D104" t="s">
        <v>327</v>
      </c>
      <c r="E104" t="s">
        <v>65</v>
      </c>
      <c r="F104">
        <v>11621</v>
      </c>
      <c r="G104" t="s">
        <v>65</v>
      </c>
      <c r="H104">
        <v>938300385</v>
      </c>
      <c r="I104">
        <v>23647</v>
      </c>
    </row>
    <row r="105" spans="1:9" x14ac:dyDescent="0.25">
      <c r="A105">
        <v>804</v>
      </c>
      <c r="B105" t="s">
        <v>105</v>
      </c>
      <c r="C105" t="s">
        <v>328</v>
      </c>
      <c r="D105" t="s">
        <v>329</v>
      </c>
      <c r="E105" t="s">
        <v>65</v>
      </c>
      <c r="F105">
        <v>10979</v>
      </c>
      <c r="G105" t="s">
        <v>65</v>
      </c>
      <c r="H105">
        <v>936828258</v>
      </c>
      <c r="I105">
        <v>22640</v>
      </c>
    </row>
    <row r="106" spans="1:9" x14ac:dyDescent="0.25">
      <c r="A106">
        <v>805</v>
      </c>
      <c r="B106" t="s">
        <v>92</v>
      </c>
      <c r="C106" t="s">
        <v>330</v>
      </c>
      <c r="D106" t="s">
        <v>331</v>
      </c>
      <c r="E106" t="s">
        <v>95</v>
      </c>
      <c r="F106">
        <v>11206</v>
      </c>
      <c r="G106" t="s">
        <v>95</v>
      </c>
      <c r="H106">
        <v>938208677</v>
      </c>
      <c r="I106">
        <v>22247</v>
      </c>
    </row>
    <row r="107" spans="1:9" x14ac:dyDescent="0.25">
      <c r="A107">
        <v>807</v>
      </c>
      <c r="B107" t="s">
        <v>332</v>
      </c>
      <c r="C107" t="s">
        <v>333</v>
      </c>
      <c r="D107" t="s">
        <v>247</v>
      </c>
      <c r="E107" t="s">
        <v>57</v>
      </c>
      <c r="F107">
        <v>11479</v>
      </c>
      <c r="G107" t="s">
        <v>57</v>
      </c>
      <c r="H107">
        <v>938204078</v>
      </c>
      <c r="I107">
        <v>21085</v>
      </c>
    </row>
    <row r="108" spans="1:9" x14ac:dyDescent="0.25">
      <c r="A108">
        <v>809</v>
      </c>
      <c r="B108" t="s">
        <v>229</v>
      </c>
      <c r="C108" t="s">
        <v>334</v>
      </c>
      <c r="D108" t="s">
        <v>335</v>
      </c>
      <c r="E108" t="s">
        <v>75</v>
      </c>
      <c r="F108">
        <v>10613</v>
      </c>
      <c r="G108" t="s">
        <v>75</v>
      </c>
      <c r="H108">
        <v>938305295</v>
      </c>
      <c r="I108">
        <v>24525</v>
      </c>
    </row>
    <row r="109" spans="1:9" x14ac:dyDescent="0.25">
      <c r="A109">
        <v>810</v>
      </c>
      <c r="B109" t="s">
        <v>336</v>
      </c>
      <c r="C109" t="s">
        <v>337</v>
      </c>
      <c r="D109" t="s">
        <v>300</v>
      </c>
      <c r="E109" t="s">
        <v>75</v>
      </c>
      <c r="F109">
        <v>12420</v>
      </c>
      <c r="G109" t="s">
        <v>75</v>
      </c>
      <c r="H109">
        <v>938305594</v>
      </c>
      <c r="I109">
        <v>21653</v>
      </c>
    </row>
    <row r="110" spans="1:9" x14ac:dyDescent="0.25">
      <c r="A110">
        <v>816</v>
      </c>
      <c r="B110" t="s">
        <v>338</v>
      </c>
      <c r="C110" t="s">
        <v>339</v>
      </c>
      <c r="D110" t="s">
        <v>340</v>
      </c>
      <c r="E110" t="s">
        <v>79</v>
      </c>
      <c r="F110">
        <v>12232</v>
      </c>
      <c r="G110" t="s">
        <v>79</v>
      </c>
      <c r="H110">
        <v>936545115</v>
      </c>
      <c r="I110">
        <v>24089</v>
      </c>
    </row>
    <row r="111" spans="1:9" x14ac:dyDescent="0.25">
      <c r="A111">
        <v>821</v>
      </c>
      <c r="B111" t="s">
        <v>105</v>
      </c>
      <c r="C111" t="s">
        <v>341</v>
      </c>
      <c r="D111" t="s">
        <v>342</v>
      </c>
      <c r="E111" t="s">
        <v>57</v>
      </c>
      <c r="F111">
        <v>11258</v>
      </c>
      <c r="G111" t="s">
        <v>57</v>
      </c>
      <c r="H111">
        <v>938725885</v>
      </c>
      <c r="I111">
        <v>24849</v>
      </c>
    </row>
    <row r="112" spans="1:9" x14ac:dyDescent="0.25">
      <c r="A112">
        <v>825</v>
      </c>
      <c r="B112" t="s">
        <v>343</v>
      </c>
      <c r="C112" t="s">
        <v>344</v>
      </c>
      <c r="D112" t="s">
        <v>345</v>
      </c>
      <c r="E112" t="s">
        <v>79</v>
      </c>
      <c r="F112">
        <v>11936</v>
      </c>
      <c r="G112" t="s">
        <v>79</v>
      </c>
      <c r="H112">
        <v>934555455</v>
      </c>
      <c r="I112">
        <v>23252</v>
      </c>
    </row>
    <row r="113" spans="1:9" x14ac:dyDescent="0.25">
      <c r="A113">
        <v>827</v>
      </c>
      <c r="B113" t="s">
        <v>62</v>
      </c>
      <c r="C113" t="s">
        <v>346</v>
      </c>
      <c r="D113" t="s">
        <v>60</v>
      </c>
      <c r="E113" t="s">
        <v>61</v>
      </c>
      <c r="F113">
        <v>11621</v>
      </c>
      <c r="G113" t="s">
        <v>61</v>
      </c>
      <c r="H113">
        <v>936520741</v>
      </c>
      <c r="I113">
        <v>24120</v>
      </c>
    </row>
    <row r="114" spans="1:9" x14ac:dyDescent="0.25">
      <c r="A114">
        <v>832</v>
      </c>
      <c r="B114" t="s">
        <v>347</v>
      </c>
      <c r="C114" t="s">
        <v>348</v>
      </c>
      <c r="D114" t="s">
        <v>349</v>
      </c>
      <c r="E114" t="s">
        <v>61</v>
      </c>
      <c r="F114">
        <v>11858</v>
      </c>
      <c r="G114" t="s">
        <v>61</v>
      </c>
      <c r="H114">
        <v>936021048</v>
      </c>
      <c r="I114">
        <v>25349</v>
      </c>
    </row>
    <row r="115" spans="1:9" x14ac:dyDescent="0.25">
      <c r="A115">
        <v>840</v>
      </c>
      <c r="B115" t="s">
        <v>350</v>
      </c>
      <c r="C115" t="s">
        <v>351</v>
      </c>
      <c r="D115" t="s">
        <v>56</v>
      </c>
      <c r="E115" t="s">
        <v>61</v>
      </c>
      <c r="F115">
        <v>12379</v>
      </c>
      <c r="G115" t="s">
        <v>61</v>
      </c>
      <c r="H115">
        <v>938350593</v>
      </c>
      <c r="I115">
        <v>22649</v>
      </c>
    </row>
    <row r="116" spans="1:9" x14ac:dyDescent="0.25">
      <c r="A116">
        <v>842</v>
      </c>
      <c r="B116" t="s">
        <v>137</v>
      </c>
      <c r="C116" t="s">
        <v>278</v>
      </c>
      <c r="D116" t="s">
        <v>352</v>
      </c>
      <c r="E116" t="s">
        <v>79</v>
      </c>
      <c r="F116">
        <v>12226</v>
      </c>
      <c r="G116" t="s">
        <v>79</v>
      </c>
      <c r="H116">
        <v>938205730</v>
      </c>
      <c r="I116">
        <v>21116</v>
      </c>
    </row>
    <row r="117" spans="1:9" x14ac:dyDescent="0.25">
      <c r="A117">
        <v>858</v>
      </c>
      <c r="B117" t="s">
        <v>353</v>
      </c>
      <c r="C117" t="s">
        <v>235</v>
      </c>
      <c r="D117" t="s">
        <v>354</v>
      </c>
      <c r="E117" t="s">
        <v>57</v>
      </c>
      <c r="F117">
        <v>10674</v>
      </c>
      <c r="G117" t="s">
        <v>57</v>
      </c>
      <c r="H117">
        <v>936874511</v>
      </c>
      <c r="I117">
        <v>23452</v>
      </c>
    </row>
    <row r="118" spans="1:9" x14ac:dyDescent="0.25">
      <c r="A118">
        <v>864</v>
      </c>
      <c r="B118" t="s">
        <v>102</v>
      </c>
      <c r="C118" t="s">
        <v>355</v>
      </c>
      <c r="D118" t="s">
        <v>169</v>
      </c>
      <c r="E118" t="s">
        <v>79</v>
      </c>
      <c r="F118">
        <v>11842</v>
      </c>
      <c r="G118" t="s">
        <v>79</v>
      </c>
      <c r="H118">
        <v>938773941</v>
      </c>
      <c r="I118">
        <v>24188</v>
      </c>
    </row>
    <row r="119" spans="1:9" x14ac:dyDescent="0.25">
      <c r="A119">
        <v>866</v>
      </c>
      <c r="B119" t="s">
        <v>356</v>
      </c>
      <c r="C119" t="s">
        <v>357</v>
      </c>
      <c r="D119" t="s">
        <v>358</v>
      </c>
      <c r="E119" t="s">
        <v>61</v>
      </c>
      <c r="F119">
        <v>11606</v>
      </c>
      <c r="G119" t="s">
        <v>61</v>
      </c>
      <c r="H119">
        <v>930214054</v>
      </c>
      <c r="I119">
        <v>24561</v>
      </c>
    </row>
    <row r="120" spans="1:9" x14ac:dyDescent="0.25">
      <c r="A120">
        <v>885</v>
      </c>
      <c r="B120" t="s">
        <v>149</v>
      </c>
      <c r="C120" t="s">
        <v>333</v>
      </c>
      <c r="D120" t="s">
        <v>74</v>
      </c>
      <c r="E120" t="s">
        <v>53</v>
      </c>
      <c r="F120">
        <v>11262</v>
      </c>
      <c r="G120" t="s">
        <v>53</v>
      </c>
      <c r="H120">
        <v>938203095</v>
      </c>
      <c r="I120">
        <v>23399</v>
      </c>
    </row>
    <row r="121" spans="1:9" x14ac:dyDescent="0.25">
      <c r="A121">
        <v>890</v>
      </c>
      <c r="B121" t="s">
        <v>122</v>
      </c>
      <c r="C121" t="s">
        <v>359</v>
      </c>
      <c r="D121" t="s">
        <v>360</v>
      </c>
      <c r="E121" t="s">
        <v>75</v>
      </c>
      <c r="F121">
        <v>11464</v>
      </c>
      <c r="G121" t="s">
        <v>75</v>
      </c>
      <c r="H121">
        <v>938754554</v>
      </c>
      <c r="I121">
        <v>25402</v>
      </c>
    </row>
    <row r="122" spans="1:9" x14ac:dyDescent="0.25">
      <c r="A122">
        <v>890</v>
      </c>
      <c r="B122" t="s">
        <v>202</v>
      </c>
      <c r="C122" t="s">
        <v>361</v>
      </c>
      <c r="D122" t="s">
        <v>362</v>
      </c>
      <c r="E122" t="s">
        <v>75</v>
      </c>
      <c r="F122">
        <v>12365</v>
      </c>
      <c r="G122" t="s">
        <v>75</v>
      </c>
      <c r="H122">
        <v>930120545</v>
      </c>
      <c r="I122">
        <v>21122</v>
      </c>
    </row>
    <row r="123" spans="1:9" x14ac:dyDescent="0.25">
      <c r="A123">
        <v>899</v>
      </c>
      <c r="B123" t="s">
        <v>363</v>
      </c>
      <c r="C123" t="s">
        <v>364</v>
      </c>
      <c r="D123" t="s">
        <v>78</v>
      </c>
      <c r="E123" t="s">
        <v>57</v>
      </c>
      <c r="F123">
        <v>11545</v>
      </c>
      <c r="G123" t="s">
        <v>57</v>
      </c>
      <c r="H123">
        <v>938300045</v>
      </c>
      <c r="I123">
        <v>25155</v>
      </c>
    </row>
    <row r="124" spans="1:9" x14ac:dyDescent="0.25">
      <c r="A124">
        <v>901</v>
      </c>
      <c r="B124" t="s">
        <v>372</v>
      </c>
      <c r="C124" t="s">
        <v>373</v>
      </c>
      <c r="D124" t="s">
        <v>374</v>
      </c>
      <c r="E124" t="s">
        <v>375</v>
      </c>
      <c r="F124">
        <v>11708</v>
      </c>
      <c r="G124" t="s">
        <v>375</v>
      </c>
      <c r="H124">
        <v>927458563</v>
      </c>
      <c r="I124">
        <v>40260</v>
      </c>
    </row>
    <row r="125" spans="1:9" x14ac:dyDescent="0.25">
      <c r="A125">
        <v>902</v>
      </c>
      <c r="B125" t="s">
        <v>376</v>
      </c>
      <c r="C125" t="s">
        <v>377</v>
      </c>
      <c r="D125" t="s">
        <v>378</v>
      </c>
      <c r="E125" t="s">
        <v>65</v>
      </c>
      <c r="F125">
        <v>28024</v>
      </c>
      <c r="G125" t="s">
        <v>65</v>
      </c>
      <c r="H125">
        <v>915268954</v>
      </c>
      <c r="I125">
        <v>40260</v>
      </c>
    </row>
    <row r="126" spans="1:9" x14ac:dyDescent="0.25">
      <c r="A126">
        <v>910</v>
      </c>
      <c r="B126" t="s">
        <v>380</v>
      </c>
      <c r="C126" t="s">
        <v>381</v>
      </c>
      <c r="D126" t="s">
        <v>382</v>
      </c>
      <c r="E126" t="s">
        <v>65</v>
      </c>
      <c r="F126">
        <v>20247</v>
      </c>
      <c r="G126" t="s">
        <v>65</v>
      </c>
      <c r="H126">
        <v>916665866</v>
      </c>
      <c r="I126">
        <v>23854</v>
      </c>
    </row>
    <row r="127" spans="1:9" x14ac:dyDescent="0.25">
      <c r="A127">
        <v>927</v>
      </c>
      <c r="B127" t="s">
        <v>383</v>
      </c>
      <c r="C127" t="s">
        <v>384</v>
      </c>
      <c r="D127" t="s">
        <v>385</v>
      </c>
      <c r="E127" t="s">
        <v>65</v>
      </c>
      <c r="F127">
        <v>28056</v>
      </c>
      <c r="G127" t="s">
        <v>65</v>
      </c>
      <c r="H127">
        <v>914445855</v>
      </c>
      <c r="I127">
        <v>25680</v>
      </c>
    </row>
  </sheetData>
  <sortState ref="M8:M15">
    <sortCondition ref="M8"/>
  </sortState>
  <dataValidations count="1">
    <dataValidation type="list" allowBlank="1" showInputMessage="1" showErrorMessage="1" sqref="M18">
      <formula1>$M$8:$M$15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8"/>
  <sheetViews>
    <sheetView workbookViewId="0">
      <selection activeCell="H20" sqref="H20"/>
    </sheetView>
  </sheetViews>
  <sheetFormatPr baseColWidth="10" defaultRowHeight="15" x14ac:dyDescent="0.25"/>
  <cols>
    <col min="2" max="2" width="20.5703125" customWidth="1"/>
    <col min="3" max="3" width="22.5703125" customWidth="1"/>
    <col min="4" max="4" width="18.5703125" customWidth="1"/>
    <col min="5" max="5" width="39" customWidth="1"/>
    <col min="6" max="6" width="12.42578125" customWidth="1"/>
    <col min="7" max="7" width="14.85546875" customWidth="1"/>
    <col min="8" max="8" width="14.140625" customWidth="1"/>
    <col min="9" max="9" width="14.42578125" customWidth="1"/>
  </cols>
  <sheetData>
    <row r="3" spans="2:9" x14ac:dyDescent="0.25">
      <c r="B3" s="9" t="s">
        <v>41</v>
      </c>
      <c r="C3" s="1">
        <v>141</v>
      </c>
      <c r="H3" s="9" t="s">
        <v>386</v>
      </c>
      <c r="I3" s="5">
        <f ca="1">TODAY()</f>
        <v>43361</v>
      </c>
    </row>
    <row r="4" spans="2:9" x14ac:dyDescent="0.25">
      <c r="B4" s="9" t="s">
        <v>42</v>
      </c>
      <c r="C4" s="1" t="str">
        <f>VLOOKUP($C$3,Tabla_Clientes[],2,FALSE)</f>
        <v>MARIO</v>
      </c>
    </row>
    <row r="5" spans="2:9" x14ac:dyDescent="0.25">
      <c r="B5" s="9" t="s">
        <v>43</v>
      </c>
      <c r="C5" s="1" t="str">
        <f>VLOOKUP($C$3,Tabla_Clientes[],3,FALSE)</f>
        <v>PASCUAL FLORES</v>
      </c>
      <c r="H5" s="9" t="s">
        <v>387</v>
      </c>
      <c r="I5" s="1">
        <v>1</v>
      </c>
    </row>
    <row r="6" spans="2:9" x14ac:dyDescent="0.25">
      <c r="B6" s="9" t="s">
        <v>44</v>
      </c>
      <c r="C6" s="1" t="str">
        <f>VLOOKUP($C$3,Tabla_Clientes[],4,FALSE)</f>
        <v>ÀNGEL GUIMERÀ , 43, 2N</v>
      </c>
    </row>
    <row r="7" spans="2:9" x14ac:dyDescent="0.25">
      <c r="B7" s="9" t="s">
        <v>45</v>
      </c>
      <c r="C7" s="1" t="str">
        <f>VLOOKUP($C$3,Tabla_Clientes[],5,FALSE)</f>
        <v>Girona</v>
      </c>
    </row>
    <row r="8" spans="2:9" x14ac:dyDescent="0.25">
      <c r="B8" s="9" t="s">
        <v>46</v>
      </c>
      <c r="C8" s="1">
        <f>VLOOKUP($C$3,Tabla_Clientes[],6,FALSE)</f>
        <v>11443</v>
      </c>
    </row>
    <row r="9" spans="2:9" x14ac:dyDescent="0.25">
      <c r="B9" s="9" t="s">
        <v>47</v>
      </c>
      <c r="C9" s="1" t="str">
        <f>VLOOKUP($C$3,Tabla_Clientes[],7,FALSE)</f>
        <v>Girona</v>
      </c>
    </row>
    <row r="10" spans="2:9" x14ac:dyDescent="0.25">
      <c r="B10" s="9" t="s">
        <v>48</v>
      </c>
      <c r="C10" s="1">
        <f>VLOOKUP($C$3,Tabla_Clientes[],8,FALSE)</f>
        <v>936512105</v>
      </c>
    </row>
    <row r="11" spans="2:9" x14ac:dyDescent="0.25">
      <c r="B11" s="9" t="s">
        <v>49</v>
      </c>
      <c r="C11" s="1" t="str">
        <f>VLOOKUP($C$3,Tabla_Clientes[],2,FALSE)</f>
        <v>MARIO</v>
      </c>
    </row>
    <row r="15" spans="2:9" x14ac:dyDescent="0.25">
      <c r="D15" s="10" t="s">
        <v>388</v>
      </c>
      <c r="E15" s="16" t="s">
        <v>371</v>
      </c>
      <c r="F15" s="10" t="s">
        <v>365</v>
      </c>
      <c r="G15" s="16" t="s">
        <v>366</v>
      </c>
      <c r="H15" s="10" t="s">
        <v>367</v>
      </c>
    </row>
    <row r="16" spans="2:9" x14ac:dyDescent="0.25">
      <c r="D16" s="18"/>
      <c r="E16" s="19"/>
      <c r="F16" s="18">
        <v>2</v>
      </c>
      <c r="G16" s="20"/>
      <c r="H16" s="18"/>
    </row>
    <row r="17" spans="2:8" x14ac:dyDescent="0.25">
      <c r="D17" s="14">
        <v>209</v>
      </c>
      <c r="E17" s="15" t="s">
        <v>389</v>
      </c>
      <c r="F17" s="14"/>
      <c r="G17" s="23">
        <v>41</v>
      </c>
      <c r="H17" s="14"/>
    </row>
    <row r="18" spans="2:8" x14ac:dyDescent="0.25">
      <c r="C18" s="13"/>
      <c r="D18" s="25">
        <v>216</v>
      </c>
      <c r="E18" s="26" t="s">
        <v>390</v>
      </c>
      <c r="F18" s="25"/>
      <c r="G18" s="27">
        <v>70</v>
      </c>
      <c r="H18" s="25"/>
    </row>
    <row r="19" spans="2:8" x14ac:dyDescent="0.25">
      <c r="B19" s="31"/>
      <c r="C19" s="8"/>
      <c r="D19" s="3">
        <v>209</v>
      </c>
      <c r="E19" s="6" t="str">
        <f t="shared" ref="E19:E35" si="0">IF(AND($D19&gt;0,$F19&gt;0),HLOOKUP($D19,T_Product,2,FALSE)&amp;" "&amp;HLOOKUP($D19,T_Product,3,FALSE)&amp;" "&amp;HLOOKUP($D19,T_Product,4,FALSE)&amp;" "&amp;HLOOKUP($D19,T_Product,5,FALSE),"")</f>
        <v>Chandal NIKE XXL Blanca</v>
      </c>
      <c r="F19" s="3">
        <v>3</v>
      </c>
      <c r="G19" s="17">
        <f t="shared" ref="G19:G35" si="1">IF(AND($D19&gt;0,$F19&gt;0),HLOOKUP($D19,T_Product,8,FALSE),"")</f>
        <v>41</v>
      </c>
      <c r="H19" s="24">
        <f>IF(AND($D19&gt;0,$F19&gt;0),$F19*$G19,"")</f>
        <v>123</v>
      </c>
    </row>
    <row r="20" spans="2:8" x14ac:dyDescent="0.25">
      <c r="B20" s="31"/>
      <c r="C20" s="8"/>
      <c r="D20" s="3">
        <v>216</v>
      </c>
      <c r="E20" s="6" t="str">
        <f t="shared" si="0"/>
        <v>Pantalon ADIDAS XL Azul</v>
      </c>
      <c r="F20" s="3">
        <v>3</v>
      </c>
      <c r="G20" s="17">
        <f t="shared" si="1"/>
        <v>70</v>
      </c>
      <c r="H20" s="24">
        <f>IF(AND($D20&gt;0,$F20&gt;0),$F20*$G20,"")</f>
        <v>210</v>
      </c>
    </row>
    <row r="21" spans="2:8" x14ac:dyDescent="0.25">
      <c r="B21" s="31"/>
      <c r="C21" s="32"/>
      <c r="D21" s="3">
        <v>241</v>
      </c>
      <c r="E21" s="6" t="str">
        <f t="shared" si="0"/>
        <v>Camiseta PUMA L Azul</v>
      </c>
      <c r="F21" s="3">
        <v>1</v>
      </c>
      <c r="G21" s="17">
        <f t="shared" si="1"/>
        <v>66</v>
      </c>
      <c r="H21" s="24">
        <f t="shared" ref="H21:H35" si="2">IF(AND($D21&gt;0,$F21&gt;0),$F21*$G21,"")</f>
        <v>66</v>
      </c>
    </row>
    <row r="22" spans="2:8" x14ac:dyDescent="0.25">
      <c r="B22" s="31"/>
      <c r="C22" s="8"/>
      <c r="D22" s="3">
        <v>279</v>
      </c>
      <c r="E22" s="6" t="str">
        <f t="shared" si="0"/>
        <v>Sudadera NEWBALANCE M Granate</v>
      </c>
      <c r="F22" s="3">
        <v>3</v>
      </c>
      <c r="G22" s="17">
        <f t="shared" si="1"/>
        <v>36</v>
      </c>
      <c r="H22" s="24">
        <f t="shared" si="2"/>
        <v>108</v>
      </c>
    </row>
    <row r="23" spans="2:8" x14ac:dyDescent="0.25">
      <c r="B23" s="31"/>
      <c r="C23" s="8"/>
      <c r="D23" s="3">
        <v>232</v>
      </c>
      <c r="E23" s="6" t="str">
        <f t="shared" si="0"/>
        <v>Bañador REEBOOK XL Verde</v>
      </c>
      <c r="F23" s="3">
        <v>2</v>
      </c>
      <c r="G23" s="17">
        <f t="shared" si="1"/>
        <v>43</v>
      </c>
      <c r="H23" s="24">
        <f t="shared" si="2"/>
        <v>86</v>
      </c>
    </row>
    <row r="24" spans="2:8" x14ac:dyDescent="0.25">
      <c r="D24" s="3"/>
      <c r="E24" s="6" t="str">
        <f t="shared" si="0"/>
        <v/>
      </c>
      <c r="F24" s="3"/>
      <c r="G24" s="17" t="str">
        <f t="shared" si="1"/>
        <v/>
      </c>
      <c r="H24" s="24" t="str">
        <f t="shared" si="2"/>
        <v/>
      </c>
    </row>
    <row r="25" spans="2:8" x14ac:dyDescent="0.25">
      <c r="D25" s="3"/>
      <c r="E25" s="6" t="str">
        <f t="shared" si="0"/>
        <v/>
      </c>
      <c r="F25" s="3"/>
      <c r="G25" s="17" t="str">
        <f t="shared" si="1"/>
        <v/>
      </c>
      <c r="H25" s="24" t="str">
        <f t="shared" si="2"/>
        <v/>
      </c>
    </row>
    <row r="26" spans="2:8" x14ac:dyDescent="0.25">
      <c r="D26" s="3"/>
      <c r="E26" s="6" t="str">
        <f t="shared" si="0"/>
        <v/>
      </c>
      <c r="F26" s="3"/>
      <c r="G26" s="17" t="str">
        <f t="shared" si="1"/>
        <v/>
      </c>
      <c r="H26" s="24" t="str">
        <f t="shared" si="2"/>
        <v/>
      </c>
    </row>
    <row r="27" spans="2:8" x14ac:dyDescent="0.25">
      <c r="D27" s="3"/>
      <c r="E27" s="6" t="str">
        <f t="shared" si="0"/>
        <v/>
      </c>
      <c r="F27" s="3"/>
      <c r="G27" s="17" t="str">
        <f t="shared" si="1"/>
        <v/>
      </c>
      <c r="H27" s="24" t="str">
        <f t="shared" si="2"/>
        <v/>
      </c>
    </row>
    <row r="28" spans="2:8" x14ac:dyDescent="0.25">
      <c r="D28" s="3"/>
      <c r="E28" s="6" t="str">
        <f t="shared" si="0"/>
        <v/>
      </c>
      <c r="F28" s="3"/>
      <c r="G28" s="17" t="str">
        <f t="shared" si="1"/>
        <v/>
      </c>
      <c r="H28" s="24" t="str">
        <f t="shared" si="2"/>
        <v/>
      </c>
    </row>
    <row r="29" spans="2:8" x14ac:dyDescent="0.25">
      <c r="D29" s="3"/>
      <c r="E29" s="6" t="str">
        <f t="shared" si="0"/>
        <v/>
      </c>
      <c r="F29" s="3"/>
      <c r="G29" s="17" t="str">
        <f t="shared" si="1"/>
        <v/>
      </c>
      <c r="H29" s="24" t="str">
        <f t="shared" si="2"/>
        <v/>
      </c>
    </row>
    <row r="30" spans="2:8" x14ac:dyDescent="0.25">
      <c r="D30" s="3"/>
      <c r="E30" s="6" t="str">
        <f t="shared" si="0"/>
        <v/>
      </c>
      <c r="F30" s="3"/>
      <c r="G30" s="17" t="str">
        <f t="shared" si="1"/>
        <v/>
      </c>
      <c r="H30" s="24" t="str">
        <f t="shared" si="2"/>
        <v/>
      </c>
    </row>
    <row r="31" spans="2:8" x14ac:dyDescent="0.25">
      <c r="D31" s="3"/>
      <c r="E31" s="6" t="str">
        <f t="shared" si="0"/>
        <v/>
      </c>
      <c r="F31" s="3"/>
      <c r="G31" s="17" t="str">
        <f t="shared" si="1"/>
        <v/>
      </c>
      <c r="H31" s="24" t="str">
        <f t="shared" si="2"/>
        <v/>
      </c>
    </row>
    <row r="32" spans="2:8" x14ac:dyDescent="0.25">
      <c r="D32" s="3"/>
      <c r="E32" s="6" t="str">
        <f t="shared" si="0"/>
        <v/>
      </c>
      <c r="F32" s="3"/>
      <c r="G32" s="17" t="str">
        <f t="shared" si="1"/>
        <v/>
      </c>
      <c r="H32" s="24" t="str">
        <f t="shared" si="2"/>
        <v/>
      </c>
    </row>
    <row r="33" spans="4:8" x14ac:dyDescent="0.25">
      <c r="D33" s="3"/>
      <c r="E33" s="6" t="str">
        <f t="shared" si="0"/>
        <v/>
      </c>
      <c r="F33" s="3"/>
      <c r="G33" s="17" t="str">
        <f t="shared" si="1"/>
        <v/>
      </c>
      <c r="H33" s="24" t="str">
        <f t="shared" si="2"/>
        <v/>
      </c>
    </row>
    <row r="34" spans="4:8" x14ac:dyDescent="0.25">
      <c r="D34" s="3"/>
      <c r="E34" s="6" t="str">
        <f t="shared" si="0"/>
        <v/>
      </c>
      <c r="F34" s="3"/>
      <c r="G34" s="17" t="str">
        <f t="shared" si="1"/>
        <v/>
      </c>
      <c r="H34" s="24" t="str">
        <f t="shared" si="2"/>
        <v/>
      </c>
    </row>
    <row r="35" spans="4:8" x14ac:dyDescent="0.25">
      <c r="D35" s="4"/>
      <c r="E35" s="7" t="str">
        <f t="shared" si="0"/>
        <v/>
      </c>
      <c r="F35" s="4"/>
      <c r="G35" s="28" t="str">
        <f t="shared" si="1"/>
        <v/>
      </c>
      <c r="H35" s="29" t="str">
        <f t="shared" si="2"/>
        <v/>
      </c>
    </row>
    <row r="36" spans="4:8" x14ac:dyDescent="0.25">
      <c r="G36" s="12" t="s">
        <v>368</v>
      </c>
      <c r="H36" s="21">
        <f>SUM(H19:H23)</f>
        <v>593</v>
      </c>
    </row>
    <row r="37" spans="4:8" x14ac:dyDescent="0.25">
      <c r="G37" s="11" t="s">
        <v>369</v>
      </c>
      <c r="H37" s="22">
        <f>H36*0.21</f>
        <v>124.53</v>
      </c>
    </row>
    <row r="38" spans="4:8" x14ac:dyDescent="0.25">
      <c r="G38" s="12" t="s">
        <v>370</v>
      </c>
      <c r="H38" s="30">
        <f>H36+H37</f>
        <v>717.53</v>
      </c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Clientes!$A:$A</xm:f>
          </x14:formula1>
          <xm:sqref>C3</xm:sqref>
        </x14:dataValidation>
        <x14:dataValidation type="list" allowBlank="1" showInputMessage="1" showErrorMessage="1">
          <x14:formula1>
            <xm:f>Productos!$2:$2</xm:f>
          </x14:formula1>
          <xm:sqref>C19:C23 D20:D23</xm:sqref>
        </x14:dataValidation>
        <x14:dataValidation type="list" errorStyle="warning" allowBlank="1" showInputMessage="1" showErrorMessage="1" errorTitle="Aviso" error="No se puede introducir esos valores porque no corresponden a los de la lista desplegable." promptTitle="Información" prompt="Solamente está permitido seleccionar un elemento de la lista desplegable.">
          <x14:formula1>
            <xm:f>Productos!$2:$2</xm:f>
          </x14:formula1>
          <xm:sqref>D24:D35</xm:sqref>
        </x14:dataValidation>
        <x14:dataValidation type="list" allowBlank="1" showInputMessage="1" showErrorMessage="1" errorTitle="Aviso" error="No se puede introducir esos valores porque no corresponden a los de la lista desplegable." promptTitle="Información" prompt="Solamente está permitido seleccionar un elemento de la lista desplegable.">
          <x14:formula1>
            <xm:f>Productos!$2:$2</xm:f>
          </x14:formula1>
          <xm:sqref>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B3" sqref="B3"/>
    </sheetView>
  </sheetViews>
  <sheetFormatPr baseColWidth="10" defaultRowHeight="15" x14ac:dyDescent="0.25"/>
  <cols>
    <col min="7" max="7" width="11.85546875" bestFit="1" customWidth="1"/>
  </cols>
  <sheetData>
    <row r="3" spans="2:4" x14ac:dyDescent="0.25">
      <c r="B3">
        <v>45</v>
      </c>
      <c r="D3">
        <f>IRPF+5</f>
        <v>50</v>
      </c>
    </row>
    <row r="4" spans="2:4" x14ac:dyDescent="0.25">
      <c r="D4">
        <f>B3+5</f>
        <v>50</v>
      </c>
    </row>
    <row r="5" spans="2:4" x14ac:dyDescent="0.25">
      <c r="D5">
        <f>C_IRPF+5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Productos</vt:lpstr>
      <vt:lpstr>Clientes</vt:lpstr>
      <vt:lpstr>Factura</vt:lpstr>
      <vt:lpstr>Hoja1</vt:lpstr>
      <vt:lpstr>Clientes!Área_de_extracción</vt:lpstr>
      <vt:lpstr>C_IRPF</vt:lpstr>
      <vt:lpstr>Cod_Product</vt:lpstr>
      <vt:lpstr>IRPF</vt:lpstr>
      <vt:lpstr>Resultado</vt:lpstr>
      <vt:lpstr>T_Product</vt:lpstr>
    </vt:vector>
  </TitlesOfParts>
  <Company>ECI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Genérico Aula de Formación</dc:creator>
  <cp:lastModifiedBy>tardes</cp:lastModifiedBy>
  <dcterms:created xsi:type="dcterms:W3CDTF">2017-06-20T07:10:52Z</dcterms:created>
  <dcterms:modified xsi:type="dcterms:W3CDTF">2018-09-18T11:53:01Z</dcterms:modified>
</cp:coreProperties>
</file>